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ojetos\LBI\Machine Learning\EURUSD\"/>
    </mc:Choice>
  </mc:AlternateContent>
  <xr:revisionPtr revIDLastSave="0" documentId="13_ncr:1_{4F3E12DF-19DA-43A7-947D-97FF8716A073}" xr6:coauthVersionLast="33" xr6:coauthVersionMax="33" xr10:uidLastSave="{00000000-0000-0000-0000-000000000000}"/>
  <bookViews>
    <workbookView xWindow="0" yWindow="0" windowWidth="28800" windowHeight="12225" xr2:uid="{00000000-000D-0000-FFFF-FFFF00000000}"/>
  </bookViews>
  <sheets>
    <sheet name="TRADING SYSTEMS OUTSPOKEN" sheetId="48" r:id="rId1"/>
    <sheet name="INVERSAO" sheetId="47" r:id="rId2"/>
    <sheet name="RSL" sheetId="51" r:id="rId3"/>
    <sheet name="VOLATILIDADE" sheetId="52" r:id="rId4"/>
    <sheet name="REGRAS_TREINO" sheetId="49" r:id="rId5"/>
    <sheet name="REGRAS_TESTE" sheetId="50" r:id="rId6"/>
  </sheets>
  <definedNames>
    <definedName name="_xlnm._FilterDatabase" localSheetId="1" hidden="1">INVERSAO!$A$1:$K$1403</definedName>
    <definedName name="_xlnm._FilterDatabase" localSheetId="2" hidden="1">RSL!$A$1:$Q$1403</definedName>
    <definedName name="_xlnm._FilterDatabase" localSheetId="3" hidden="1">VOLATILIDADE!$B$1:$M$1</definedName>
  </definedNames>
  <calcPr calcId="179017"/>
</workbook>
</file>

<file path=xl/calcChain.xml><?xml version="1.0" encoding="utf-8"?>
<calcChain xmlns="http://schemas.openxmlformats.org/spreadsheetml/2006/main">
  <c r="I3" i="47" l="1"/>
  <c r="H3" i="47"/>
  <c r="M786" i="47"/>
  <c r="M787" i="47"/>
  <c r="M788" i="47"/>
  <c r="M789" i="47"/>
  <c r="M790" i="47"/>
  <c r="M791" i="47"/>
  <c r="M792" i="47"/>
  <c r="M793" i="47"/>
  <c r="M794" i="47"/>
  <c r="M795" i="47"/>
  <c r="M796" i="47"/>
  <c r="M797" i="47"/>
  <c r="M798" i="47"/>
  <c r="M799" i="47"/>
  <c r="M800" i="47"/>
  <c r="M801" i="47"/>
  <c r="M802" i="47"/>
  <c r="M803" i="47"/>
  <c r="M804" i="47"/>
  <c r="M805" i="47"/>
  <c r="M806" i="47"/>
  <c r="M807" i="47"/>
  <c r="M808" i="47"/>
  <c r="M809" i="47"/>
  <c r="M810" i="47"/>
  <c r="M811" i="47"/>
  <c r="M812" i="47"/>
  <c r="M813" i="47"/>
  <c r="M814" i="47"/>
  <c r="M815" i="47"/>
  <c r="M816" i="47"/>
  <c r="M817" i="47"/>
  <c r="M818" i="47"/>
  <c r="M819" i="47"/>
  <c r="M820" i="47"/>
  <c r="M821" i="47"/>
  <c r="M822" i="47"/>
  <c r="M823" i="47"/>
  <c r="M824" i="47"/>
  <c r="M825" i="47"/>
  <c r="M826" i="47"/>
  <c r="M827" i="47"/>
  <c r="M828" i="47"/>
  <c r="M829" i="47"/>
  <c r="M830" i="47"/>
  <c r="M831" i="47"/>
  <c r="M832" i="47"/>
  <c r="M833" i="47"/>
  <c r="M834" i="47"/>
  <c r="M835" i="47"/>
  <c r="M836" i="47"/>
  <c r="M837" i="47"/>
  <c r="M838" i="47"/>
  <c r="M839" i="47"/>
  <c r="M840" i="47"/>
  <c r="M841" i="47"/>
  <c r="M842" i="47"/>
  <c r="M843" i="47"/>
  <c r="M844" i="47"/>
  <c r="M845" i="47"/>
  <c r="M846" i="47"/>
  <c r="M847" i="47"/>
  <c r="M848" i="47"/>
  <c r="M849" i="47"/>
  <c r="M850" i="47"/>
  <c r="M851" i="47"/>
  <c r="M852" i="47"/>
  <c r="M853" i="47"/>
  <c r="M854" i="47"/>
  <c r="M855" i="47"/>
  <c r="M856" i="47"/>
  <c r="M857" i="47"/>
  <c r="M858" i="47"/>
  <c r="M859" i="47"/>
  <c r="M860" i="47"/>
  <c r="M861" i="47"/>
  <c r="M862" i="47"/>
  <c r="M863" i="47"/>
  <c r="M864" i="47"/>
  <c r="M865" i="47"/>
  <c r="M866" i="47"/>
  <c r="M867" i="47"/>
  <c r="M868" i="47"/>
  <c r="M869" i="47"/>
  <c r="M870" i="47"/>
  <c r="M871" i="47"/>
  <c r="M872" i="47"/>
  <c r="M873" i="47"/>
  <c r="M874" i="47"/>
  <c r="M875" i="47"/>
  <c r="M876" i="47"/>
  <c r="M877" i="47"/>
  <c r="M878" i="47"/>
  <c r="M879" i="47"/>
  <c r="M880" i="47"/>
  <c r="M881" i="47"/>
  <c r="M882" i="47"/>
  <c r="M883" i="47"/>
  <c r="M884" i="47"/>
  <c r="M885" i="47"/>
  <c r="M886" i="47"/>
  <c r="M887" i="47"/>
  <c r="M888" i="47"/>
  <c r="M889" i="47"/>
  <c r="M890" i="47"/>
  <c r="M891" i="47"/>
  <c r="M892" i="47"/>
  <c r="M893" i="47"/>
  <c r="M894" i="47"/>
  <c r="M895" i="47"/>
  <c r="M896" i="47"/>
  <c r="M897" i="47"/>
  <c r="M898" i="47"/>
  <c r="M899" i="47"/>
  <c r="M900" i="47"/>
  <c r="M901" i="47"/>
  <c r="M902" i="47"/>
  <c r="M903" i="47"/>
  <c r="M904" i="47"/>
  <c r="M905" i="47"/>
  <c r="M906" i="47"/>
  <c r="M907" i="47"/>
  <c r="M908" i="47"/>
  <c r="M909" i="47"/>
  <c r="M910" i="47"/>
  <c r="M911" i="47"/>
  <c r="M912" i="47"/>
  <c r="M913" i="47"/>
  <c r="M914" i="47"/>
  <c r="M915" i="47"/>
  <c r="M916" i="47"/>
  <c r="M917" i="47"/>
  <c r="M918" i="47"/>
  <c r="M919" i="47"/>
  <c r="M920" i="47"/>
  <c r="M921" i="47"/>
  <c r="M922" i="47"/>
  <c r="M923" i="47"/>
  <c r="M924" i="47"/>
  <c r="M925" i="47"/>
  <c r="M926" i="47"/>
  <c r="M927" i="47"/>
  <c r="M928" i="47"/>
  <c r="M929" i="47"/>
  <c r="M930" i="47"/>
  <c r="M931" i="47"/>
  <c r="M932" i="47"/>
  <c r="M933" i="47"/>
  <c r="M934" i="47"/>
  <c r="M935" i="47"/>
  <c r="M936" i="47"/>
  <c r="M937" i="47"/>
  <c r="M938" i="47"/>
  <c r="M939" i="47"/>
  <c r="M940" i="47"/>
  <c r="M941" i="47"/>
  <c r="M942" i="47"/>
  <c r="M943" i="47"/>
  <c r="M944" i="47"/>
  <c r="M945" i="47"/>
  <c r="M946" i="47"/>
  <c r="M947" i="47"/>
  <c r="M948" i="47"/>
  <c r="M949" i="47"/>
  <c r="M950" i="47"/>
  <c r="M951" i="47"/>
  <c r="M952" i="47"/>
  <c r="M953" i="47"/>
  <c r="M954" i="47"/>
  <c r="M955" i="47"/>
  <c r="M956" i="47"/>
  <c r="M957" i="47"/>
  <c r="M958" i="47"/>
  <c r="M959" i="47"/>
  <c r="M960" i="47"/>
  <c r="M961" i="47"/>
  <c r="M962" i="47"/>
  <c r="M963" i="47"/>
  <c r="M964" i="47"/>
  <c r="M965" i="47"/>
  <c r="M966" i="47"/>
  <c r="M967" i="47"/>
  <c r="M968" i="47"/>
  <c r="M969" i="47"/>
  <c r="M970" i="47"/>
  <c r="M971" i="47"/>
  <c r="M972" i="47"/>
  <c r="M973" i="47"/>
  <c r="M974" i="47"/>
  <c r="M975" i="47"/>
  <c r="M976" i="47"/>
  <c r="M977" i="47"/>
  <c r="M978" i="47"/>
  <c r="M979" i="47"/>
  <c r="M980" i="47"/>
  <c r="M981" i="47"/>
  <c r="M982" i="47"/>
  <c r="M983" i="47"/>
  <c r="M984" i="47"/>
  <c r="M985" i="47"/>
  <c r="M986" i="47"/>
  <c r="M987" i="47"/>
  <c r="M988" i="47"/>
  <c r="M989" i="47"/>
  <c r="M990" i="47"/>
  <c r="M991" i="47"/>
  <c r="M992" i="47"/>
  <c r="M993" i="47"/>
  <c r="M994" i="47"/>
  <c r="M995" i="47"/>
  <c r="M996" i="47"/>
  <c r="M997" i="47"/>
  <c r="M998" i="47"/>
  <c r="M999" i="47"/>
  <c r="M1000" i="47"/>
  <c r="M1001" i="47"/>
  <c r="M1002" i="47"/>
  <c r="M1003" i="47"/>
  <c r="M1004" i="47"/>
  <c r="M1005" i="47"/>
  <c r="M1006" i="47"/>
  <c r="M1007" i="47"/>
  <c r="M1008" i="47"/>
  <c r="M1009" i="47"/>
  <c r="M1010" i="47"/>
  <c r="M1011" i="47"/>
  <c r="M1012" i="47"/>
  <c r="M1013" i="47"/>
  <c r="M1014" i="47"/>
  <c r="M1015" i="47"/>
  <c r="M1016" i="47"/>
  <c r="M1017" i="47"/>
  <c r="M1018" i="47"/>
  <c r="M1019" i="47"/>
  <c r="M1020" i="47"/>
  <c r="M1021" i="47"/>
  <c r="M1022" i="47"/>
  <c r="M1023" i="47"/>
  <c r="M1024" i="47"/>
  <c r="M1025" i="47"/>
  <c r="M1026" i="47"/>
  <c r="M1027" i="47"/>
  <c r="M1028" i="47"/>
  <c r="M1029" i="47"/>
  <c r="M1030" i="47"/>
  <c r="M1031" i="47"/>
  <c r="M1032" i="47"/>
  <c r="M1033" i="47"/>
  <c r="M1034" i="47"/>
  <c r="M1035" i="47"/>
  <c r="M1036" i="47"/>
  <c r="M1037" i="47"/>
  <c r="M1038" i="47"/>
  <c r="M1039" i="47"/>
  <c r="M1040" i="47"/>
  <c r="M1041" i="47"/>
  <c r="M1042" i="47"/>
  <c r="M1043" i="47"/>
  <c r="M1044" i="47"/>
  <c r="M1045" i="47"/>
  <c r="M1046" i="47"/>
  <c r="M1047" i="47"/>
  <c r="M1048" i="47"/>
  <c r="M1049" i="47"/>
  <c r="M1050" i="47"/>
  <c r="M1051" i="47"/>
  <c r="M1052" i="47"/>
  <c r="M1053" i="47"/>
  <c r="M1054" i="47"/>
  <c r="M1055" i="47"/>
  <c r="M1056" i="47"/>
  <c r="M1057" i="47"/>
  <c r="M1058" i="47"/>
  <c r="M1059" i="47"/>
  <c r="M1060" i="47"/>
  <c r="M1061" i="47"/>
  <c r="M1062" i="47"/>
  <c r="M1063" i="47"/>
  <c r="M1064" i="47"/>
  <c r="M1065" i="47"/>
  <c r="M1066" i="47"/>
  <c r="M1067" i="47"/>
  <c r="M1068" i="47"/>
  <c r="M1069" i="47"/>
  <c r="M1070" i="47"/>
  <c r="M1071" i="47"/>
  <c r="M1072" i="47"/>
  <c r="M1073" i="47"/>
  <c r="M1074" i="47"/>
  <c r="M1075" i="47"/>
  <c r="M1076" i="47"/>
  <c r="M1077" i="47"/>
  <c r="M1078" i="47"/>
  <c r="M1079" i="47"/>
  <c r="M1080" i="47"/>
  <c r="M1081" i="47"/>
  <c r="M1082" i="47"/>
  <c r="M1083" i="47"/>
  <c r="M1084" i="47"/>
  <c r="M1085" i="47"/>
  <c r="M1086" i="47"/>
  <c r="M1087" i="47"/>
  <c r="M1088" i="47"/>
  <c r="M1089" i="47"/>
  <c r="M1090" i="47"/>
  <c r="M1091" i="47"/>
  <c r="M1092" i="47"/>
  <c r="M1093" i="47"/>
  <c r="M1094" i="47"/>
  <c r="M1095" i="47"/>
  <c r="M1096" i="47"/>
  <c r="M1097" i="47"/>
  <c r="M1098" i="47"/>
  <c r="M1099" i="47"/>
  <c r="M1100" i="47"/>
  <c r="M1101" i="47"/>
  <c r="M1102" i="47"/>
  <c r="M1103" i="47"/>
  <c r="M1104" i="47"/>
  <c r="M1105" i="47"/>
  <c r="M1106" i="47"/>
  <c r="M1107" i="47"/>
  <c r="M1108" i="47"/>
  <c r="M1109" i="47"/>
  <c r="M1110" i="47"/>
  <c r="M1111" i="47"/>
  <c r="M1112" i="47"/>
  <c r="M1113" i="47"/>
  <c r="M1114" i="47"/>
  <c r="M1115" i="47"/>
  <c r="M1116" i="47"/>
  <c r="M1117" i="47"/>
  <c r="M1118" i="47"/>
  <c r="M1119" i="47"/>
  <c r="M1120" i="47"/>
  <c r="M1121" i="47"/>
  <c r="M1122" i="47"/>
  <c r="M1123" i="47"/>
  <c r="M1124" i="47"/>
  <c r="M1125" i="47"/>
  <c r="M1126" i="47"/>
  <c r="M1127" i="47"/>
  <c r="M1128" i="47"/>
  <c r="M1129" i="47"/>
  <c r="M1130" i="47"/>
  <c r="M1131" i="47"/>
  <c r="M1132" i="47"/>
  <c r="M1133" i="47"/>
  <c r="M1134" i="47"/>
  <c r="M1135" i="47"/>
  <c r="M1136" i="47"/>
  <c r="M1137" i="47"/>
  <c r="M1138" i="47"/>
  <c r="M1139" i="47"/>
  <c r="M1140" i="47"/>
  <c r="M1141" i="47"/>
  <c r="M1142" i="47"/>
  <c r="M1143" i="47"/>
  <c r="M1144" i="47"/>
  <c r="M1145" i="47"/>
  <c r="M1146" i="47"/>
  <c r="M1147" i="47"/>
  <c r="M1148" i="47"/>
  <c r="M1149" i="47"/>
  <c r="M1150" i="47"/>
  <c r="M1151" i="47"/>
  <c r="M1152" i="47"/>
  <c r="M1153" i="47"/>
  <c r="M1154" i="47"/>
  <c r="M1155" i="47"/>
  <c r="M1156" i="47"/>
  <c r="M1157" i="47"/>
  <c r="M1158" i="47"/>
  <c r="M1159" i="47"/>
  <c r="M1160" i="47"/>
  <c r="M1161" i="47"/>
  <c r="M1162" i="47"/>
  <c r="M1163" i="47"/>
  <c r="M1164" i="47"/>
  <c r="M1165" i="47"/>
  <c r="M1166" i="47"/>
  <c r="M1167" i="47"/>
  <c r="M1168" i="47"/>
  <c r="M1169" i="47"/>
  <c r="M1170" i="47"/>
  <c r="M1171" i="47"/>
  <c r="M1172" i="47"/>
  <c r="M1173" i="47"/>
  <c r="M1174" i="47"/>
  <c r="M1175" i="47"/>
  <c r="M1176" i="47"/>
  <c r="M1177" i="47"/>
  <c r="M1178" i="47"/>
  <c r="M1179" i="47"/>
  <c r="M1180" i="47"/>
  <c r="M1181" i="47"/>
  <c r="M1182" i="47"/>
  <c r="M1183" i="47"/>
  <c r="M1184" i="47"/>
  <c r="M1185" i="47"/>
  <c r="M1186" i="47"/>
  <c r="M1187" i="47"/>
  <c r="M1188" i="47"/>
  <c r="M1189" i="47"/>
  <c r="M1190" i="47"/>
  <c r="M1191" i="47"/>
  <c r="M1192" i="47"/>
  <c r="M1193" i="47"/>
  <c r="M1194" i="47"/>
  <c r="M1195" i="47"/>
  <c r="M1196" i="47"/>
  <c r="M1197" i="47"/>
  <c r="M1198" i="47"/>
  <c r="M1199" i="47"/>
  <c r="M1200" i="47"/>
  <c r="M1201" i="47"/>
  <c r="M1202" i="47"/>
  <c r="M1203" i="47"/>
  <c r="M1204" i="47"/>
  <c r="M1205" i="47"/>
  <c r="M1206" i="47"/>
  <c r="M1207" i="47"/>
  <c r="M1208" i="47"/>
  <c r="M1209" i="47"/>
  <c r="M1210" i="47"/>
  <c r="M1211" i="47"/>
  <c r="M1212" i="47"/>
  <c r="M1213" i="47"/>
  <c r="M1214" i="47"/>
  <c r="M1215" i="47"/>
  <c r="M1216" i="47"/>
  <c r="M1217" i="47"/>
  <c r="M1218" i="47"/>
  <c r="M1219" i="47"/>
  <c r="M1220" i="47"/>
  <c r="M1221" i="47"/>
  <c r="M1222" i="47"/>
  <c r="M1223" i="47"/>
  <c r="M1224" i="47"/>
  <c r="M1225" i="47"/>
  <c r="M1226" i="47"/>
  <c r="M1227" i="47"/>
  <c r="M1228" i="47"/>
  <c r="M1229" i="47"/>
  <c r="M1230" i="47"/>
  <c r="M1231" i="47"/>
  <c r="M1232" i="47"/>
  <c r="M1233" i="47"/>
  <c r="M1234" i="47"/>
  <c r="M1235" i="47"/>
  <c r="M1236" i="47"/>
  <c r="M1237" i="47"/>
  <c r="M1238" i="47"/>
  <c r="M1239" i="47"/>
  <c r="M1240" i="47"/>
  <c r="M1241" i="47"/>
  <c r="M1242" i="47"/>
  <c r="M1243" i="47"/>
  <c r="M1244" i="47"/>
  <c r="M1245" i="47"/>
  <c r="M1246" i="47"/>
  <c r="M1247" i="47"/>
  <c r="M1248" i="47"/>
  <c r="M1249" i="47"/>
  <c r="M1250" i="47"/>
  <c r="M1251" i="47"/>
  <c r="M1252" i="47"/>
  <c r="M1253" i="47"/>
  <c r="M1254" i="47"/>
  <c r="M1255" i="47"/>
  <c r="M1256" i="47"/>
  <c r="M1257" i="47"/>
  <c r="M1258" i="47"/>
  <c r="M1259" i="47"/>
  <c r="M1260" i="47"/>
  <c r="M1261" i="47"/>
  <c r="M1262" i="47"/>
  <c r="M1263" i="47"/>
  <c r="M1264" i="47"/>
  <c r="M1265" i="47"/>
  <c r="M1266" i="47"/>
  <c r="M1267" i="47"/>
  <c r="M1268" i="47"/>
  <c r="M1269" i="47"/>
  <c r="M1270" i="47"/>
  <c r="M1271" i="47"/>
  <c r="M1272" i="47"/>
  <c r="M1273" i="47"/>
  <c r="M1274" i="47"/>
  <c r="M1275" i="47"/>
  <c r="M1276" i="47"/>
  <c r="M1277" i="47"/>
  <c r="M1278" i="47"/>
  <c r="M1279" i="47"/>
  <c r="M1280" i="47"/>
  <c r="M1281" i="47"/>
  <c r="M1282" i="47"/>
  <c r="M1283" i="47"/>
  <c r="M1284" i="47"/>
  <c r="M1285" i="47"/>
  <c r="M1286" i="47"/>
  <c r="M1287" i="47"/>
  <c r="M1288" i="47"/>
  <c r="M1289" i="47"/>
  <c r="M1290" i="47"/>
  <c r="M1291" i="47"/>
  <c r="M1292" i="47"/>
  <c r="M1293" i="47"/>
  <c r="M1294" i="47"/>
  <c r="M1295" i="47"/>
  <c r="M1296" i="47"/>
  <c r="M1297" i="47"/>
  <c r="M1298" i="47"/>
  <c r="M1299" i="47"/>
  <c r="M1300" i="47"/>
  <c r="M1301" i="47"/>
  <c r="M1302" i="47"/>
  <c r="M1303" i="47"/>
  <c r="M1304" i="47"/>
  <c r="M1305" i="47"/>
  <c r="M1306" i="47"/>
  <c r="M1307" i="47"/>
  <c r="M1308" i="47"/>
  <c r="M1309" i="47"/>
  <c r="M1310" i="47"/>
  <c r="M1311" i="47"/>
  <c r="M1312" i="47"/>
  <c r="M1313" i="47"/>
  <c r="M1314" i="47"/>
  <c r="M1315" i="47"/>
  <c r="M1316" i="47"/>
  <c r="M1317" i="47"/>
  <c r="M1318" i="47"/>
  <c r="M1319" i="47"/>
  <c r="M1320" i="47"/>
  <c r="M1321" i="47"/>
  <c r="M1322" i="47"/>
  <c r="M1323" i="47"/>
  <c r="M1324" i="47"/>
  <c r="M1325" i="47"/>
  <c r="M1326" i="47"/>
  <c r="M1327" i="47"/>
  <c r="M1328" i="47"/>
  <c r="M1329" i="47"/>
  <c r="M1330" i="47"/>
  <c r="M1331" i="47"/>
  <c r="M1332" i="47"/>
  <c r="M1333" i="47"/>
  <c r="M1334" i="47"/>
  <c r="M1335" i="47"/>
  <c r="M1336" i="47"/>
  <c r="M1337" i="47"/>
  <c r="M1338" i="47"/>
  <c r="M1339" i="47"/>
  <c r="M1340" i="47"/>
  <c r="M1341" i="47"/>
  <c r="M1342" i="47"/>
  <c r="M1343" i="47"/>
  <c r="M1344" i="47"/>
  <c r="M1345" i="47"/>
  <c r="M1346" i="47"/>
  <c r="M1347" i="47"/>
  <c r="M1348" i="47"/>
  <c r="M1349" i="47"/>
  <c r="M1350" i="47"/>
  <c r="M1351" i="47"/>
  <c r="M1352" i="47"/>
  <c r="M1353" i="47"/>
  <c r="M1354" i="47"/>
  <c r="M1355" i="47"/>
  <c r="M1356" i="47"/>
  <c r="M1357" i="47"/>
  <c r="M1358" i="47"/>
  <c r="M1359" i="47"/>
  <c r="M1360" i="47"/>
  <c r="M1361" i="47"/>
  <c r="M1362" i="47"/>
  <c r="M1363" i="47"/>
  <c r="M1364" i="47"/>
  <c r="M1365" i="47"/>
  <c r="M1366" i="47"/>
  <c r="M1367" i="47"/>
  <c r="M1368" i="47"/>
  <c r="M1369" i="47"/>
  <c r="M1370" i="47"/>
  <c r="M1371" i="47"/>
  <c r="M1372" i="47"/>
  <c r="M1373" i="47"/>
  <c r="M1374" i="47"/>
  <c r="M1375" i="47"/>
  <c r="M1376" i="47"/>
  <c r="M1377" i="47"/>
  <c r="M1378" i="47"/>
  <c r="M1379" i="47"/>
  <c r="M1380" i="47"/>
  <c r="M1381" i="47"/>
  <c r="M1382" i="47"/>
  <c r="M1383" i="47"/>
  <c r="M1384" i="47"/>
  <c r="M1385" i="47"/>
  <c r="M1386" i="47"/>
  <c r="M1387" i="47"/>
  <c r="M1388" i="47"/>
  <c r="M1389" i="47"/>
  <c r="M1390" i="47"/>
  <c r="M1391" i="47"/>
  <c r="M1392" i="47"/>
  <c r="M1393" i="47"/>
  <c r="M1394" i="47"/>
  <c r="M1395" i="47"/>
  <c r="M1396" i="47"/>
  <c r="M1397" i="47"/>
  <c r="M1398" i="47"/>
  <c r="M1399" i="47"/>
  <c r="M1400" i="47"/>
  <c r="M1401" i="47"/>
  <c r="M1402" i="47"/>
  <c r="M1403" i="47"/>
  <c r="G3895" i="52"/>
  <c r="M1373" i="52"/>
  <c r="H1373" i="52"/>
  <c r="G1373" i="52"/>
  <c r="M1372" i="52"/>
  <c r="H1372" i="52"/>
  <c r="G1372" i="52"/>
  <c r="M1371" i="52"/>
  <c r="H1371" i="52"/>
  <c r="G1371" i="52"/>
  <c r="M1370" i="52"/>
  <c r="H1370" i="52"/>
  <c r="G1370" i="52"/>
  <c r="M1369" i="52"/>
  <c r="H1369" i="52"/>
  <c r="G1369" i="52"/>
  <c r="M1368" i="52"/>
  <c r="H1368" i="52"/>
  <c r="G1368" i="52"/>
  <c r="M1367" i="52"/>
  <c r="H1367" i="52"/>
  <c r="G1367" i="52"/>
  <c r="M1366" i="52"/>
  <c r="H1366" i="52"/>
  <c r="G1366" i="52"/>
  <c r="M1365" i="52"/>
  <c r="I1365" i="52"/>
  <c r="H1365" i="52"/>
  <c r="G1365" i="52"/>
  <c r="M1364" i="52"/>
  <c r="H1364" i="52"/>
  <c r="G1364" i="52"/>
  <c r="M1363" i="52"/>
  <c r="H1363" i="52"/>
  <c r="G1363" i="52"/>
  <c r="M1362" i="52"/>
  <c r="H1362" i="52"/>
  <c r="G1362" i="52"/>
  <c r="M1361" i="52"/>
  <c r="H1361" i="52"/>
  <c r="G1361" i="52"/>
  <c r="M1360" i="52"/>
  <c r="H1360" i="52"/>
  <c r="G1360" i="52"/>
  <c r="M1359" i="52"/>
  <c r="H1359" i="52"/>
  <c r="G1359" i="52"/>
  <c r="M1358" i="52"/>
  <c r="H1358" i="52"/>
  <c r="G1358" i="52"/>
  <c r="M1357" i="52"/>
  <c r="H1357" i="52"/>
  <c r="G1357" i="52"/>
  <c r="M1356" i="52"/>
  <c r="H1356" i="52"/>
  <c r="G1356" i="52"/>
  <c r="M1355" i="52"/>
  <c r="H1355" i="52"/>
  <c r="J1370" i="52" s="1"/>
  <c r="K1370" i="52" s="1"/>
  <c r="G1355" i="52"/>
  <c r="M1354" i="52"/>
  <c r="H1354" i="52"/>
  <c r="G1354" i="52"/>
  <c r="M1353" i="52"/>
  <c r="H1353" i="52"/>
  <c r="J1368" i="52" s="1"/>
  <c r="G1353" i="52"/>
  <c r="M1352" i="52"/>
  <c r="H1352" i="52"/>
  <c r="G1352" i="52"/>
  <c r="M1351" i="52"/>
  <c r="H1351" i="52"/>
  <c r="G1351" i="52"/>
  <c r="M1350" i="52"/>
  <c r="H1350" i="52"/>
  <c r="J1364" i="52" s="1"/>
  <c r="K1364" i="52" s="1"/>
  <c r="G1350" i="52"/>
  <c r="M1349" i="52"/>
  <c r="J1349" i="52"/>
  <c r="K1349" i="52" s="1"/>
  <c r="H1349" i="52"/>
  <c r="G1349" i="52"/>
  <c r="M1348" i="52"/>
  <c r="H1348" i="52"/>
  <c r="G1348" i="52"/>
  <c r="M1347" i="52"/>
  <c r="H1347" i="52"/>
  <c r="G1347" i="52"/>
  <c r="M1346" i="52"/>
  <c r="H1346" i="52"/>
  <c r="J1361" i="52" s="1"/>
  <c r="G1346" i="52"/>
  <c r="M1345" i="52"/>
  <c r="H1345" i="52"/>
  <c r="G1345" i="52"/>
  <c r="M1344" i="52"/>
  <c r="H1344" i="52"/>
  <c r="G1344" i="52"/>
  <c r="M1343" i="52"/>
  <c r="H1343" i="52"/>
  <c r="G1343" i="52"/>
  <c r="M1342" i="52"/>
  <c r="I1342" i="52"/>
  <c r="H1342" i="52"/>
  <c r="G1342" i="52"/>
  <c r="M1341" i="52"/>
  <c r="H1341" i="52"/>
  <c r="G1341" i="52"/>
  <c r="M1340" i="52"/>
  <c r="H1340" i="52"/>
  <c r="G1340" i="52"/>
  <c r="M1339" i="52"/>
  <c r="H1339" i="52"/>
  <c r="G1339" i="52"/>
  <c r="M1338" i="52"/>
  <c r="H1338" i="52"/>
  <c r="G1338" i="52"/>
  <c r="M1337" i="52"/>
  <c r="H1337" i="52"/>
  <c r="J1352" i="52" s="1"/>
  <c r="G1337" i="52"/>
  <c r="M1336" i="52"/>
  <c r="H1336" i="52"/>
  <c r="G1336" i="52"/>
  <c r="M1335" i="52"/>
  <c r="H1335" i="52"/>
  <c r="G1335" i="52"/>
  <c r="M1334" i="52"/>
  <c r="H1334" i="52"/>
  <c r="G1334" i="52"/>
  <c r="M1333" i="52"/>
  <c r="I1333" i="52"/>
  <c r="H1333" i="52"/>
  <c r="G1333" i="52"/>
  <c r="M1332" i="52"/>
  <c r="H1332" i="52"/>
  <c r="G1332" i="52"/>
  <c r="M1331" i="52"/>
  <c r="H1331" i="52"/>
  <c r="G1331" i="52"/>
  <c r="M1330" i="52"/>
  <c r="H1330" i="52"/>
  <c r="J1345" i="52" s="1"/>
  <c r="G1330" i="52"/>
  <c r="M1329" i="52"/>
  <c r="H1329" i="52"/>
  <c r="G1329" i="52"/>
  <c r="M1328" i="52"/>
  <c r="H1328" i="52"/>
  <c r="G1328" i="52"/>
  <c r="M1327" i="52"/>
  <c r="H1327" i="52"/>
  <c r="G1327" i="52"/>
  <c r="M1326" i="52"/>
  <c r="H1326" i="52"/>
  <c r="G1326" i="52"/>
  <c r="M1325" i="52"/>
  <c r="H1325" i="52"/>
  <c r="G1325" i="52"/>
  <c r="M1324" i="52"/>
  <c r="H1324" i="52"/>
  <c r="G1324" i="52"/>
  <c r="M1323" i="52"/>
  <c r="H1323" i="52"/>
  <c r="J1338" i="52" s="1"/>
  <c r="K1338" i="52" s="1"/>
  <c r="G1323" i="52"/>
  <c r="M1322" i="52"/>
  <c r="H1322" i="52"/>
  <c r="G1322" i="52"/>
  <c r="M1321" i="52"/>
  <c r="H1321" i="52"/>
  <c r="J1336" i="52" s="1"/>
  <c r="G1321" i="52"/>
  <c r="M1320" i="52"/>
  <c r="H1320" i="52"/>
  <c r="G1320" i="52"/>
  <c r="M1319" i="52"/>
  <c r="H1319" i="52"/>
  <c r="G1319" i="52"/>
  <c r="M1318" i="52"/>
  <c r="H1318" i="52"/>
  <c r="J1332" i="52" s="1"/>
  <c r="K1332" i="52" s="1"/>
  <c r="G1318" i="52"/>
  <c r="M1317" i="52"/>
  <c r="J1317" i="52"/>
  <c r="K1317" i="52" s="1"/>
  <c r="H1317" i="52"/>
  <c r="G1317" i="52"/>
  <c r="M1316" i="52"/>
  <c r="H1316" i="52"/>
  <c r="G1316" i="52"/>
  <c r="M1315" i="52"/>
  <c r="H1315" i="52"/>
  <c r="G1315" i="52"/>
  <c r="M1314" i="52"/>
  <c r="H1314" i="52"/>
  <c r="J1329" i="52" s="1"/>
  <c r="G1314" i="52"/>
  <c r="M1313" i="52"/>
  <c r="H1313" i="52"/>
  <c r="G1313" i="52"/>
  <c r="M1312" i="52"/>
  <c r="H1312" i="52"/>
  <c r="G1312" i="52"/>
  <c r="M1311" i="52"/>
  <c r="H1311" i="52"/>
  <c r="G1311" i="52"/>
  <c r="M1310" i="52"/>
  <c r="I1310" i="52"/>
  <c r="H1310" i="52"/>
  <c r="G1310" i="52"/>
  <c r="M1309" i="52"/>
  <c r="H1309" i="52"/>
  <c r="G1309" i="52"/>
  <c r="M1308" i="52"/>
  <c r="H1308" i="52"/>
  <c r="G1308" i="52"/>
  <c r="M1307" i="52"/>
  <c r="H1307" i="52"/>
  <c r="G1307" i="52"/>
  <c r="M1306" i="52"/>
  <c r="H1306" i="52"/>
  <c r="G1306" i="52"/>
  <c r="M1305" i="52"/>
  <c r="H1305" i="52"/>
  <c r="J1320" i="52" s="1"/>
  <c r="G1305" i="52"/>
  <c r="M1304" i="52"/>
  <c r="H1304" i="52"/>
  <c r="G1304" i="52"/>
  <c r="M1303" i="52"/>
  <c r="H1303" i="52"/>
  <c r="G1303" i="52"/>
  <c r="M1302" i="52"/>
  <c r="H1302" i="52"/>
  <c r="G1302" i="52"/>
  <c r="M1301" i="52"/>
  <c r="I1301" i="52"/>
  <c r="H1301" i="52"/>
  <c r="G1301" i="52"/>
  <c r="M1300" i="52"/>
  <c r="H1300" i="52"/>
  <c r="G1300" i="52"/>
  <c r="M1299" i="52"/>
  <c r="H1299" i="52"/>
  <c r="G1299" i="52"/>
  <c r="M1298" i="52"/>
  <c r="H1298" i="52"/>
  <c r="J1313" i="52" s="1"/>
  <c r="G1298" i="52"/>
  <c r="M1297" i="52"/>
  <c r="H1297" i="52"/>
  <c r="G1297" i="52"/>
  <c r="M1296" i="52"/>
  <c r="H1296" i="52"/>
  <c r="G1296" i="52"/>
  <c r="M1295" i="52"/>
  <c r="H1295" i="52"/>
  <c r="G1295" i="52"/>
  <c r="M1294" i="52"/>
  <c r="H1294" i="52"/>
  <c r="G1294" i="52"/>
  <c r="M1293" i="52"/>
  <c r="H1293" i="52"/>
  <c r="G1293" i="52"/>
  <c r="M1292" i="52"/>
  <c r="H1292" i="52"/>
  <c r="G1292" i="52"/>
  <c r="M1291" i="52"/>
  <c r="H1291" i="52"/>
  <c r="J1306" i="52" s="1"/>
  <c r="K1306" i="52" s="1"/>
  <c r="G1291" i="52"/>
  <c r="M1290" i="52"/>
  <c r="H1290" i="52"/>
  <c r="G1290" i="52"/>
  <c r="M1289" i="52"/>
  <c r="H1289" i="52"/>
  <c r="J1304" i="52" s="1"/>
  <c r="G1289" i="52"/>
  <c r="M1288" i="52"/>
  <c r="H1288" i="52"/>
  <c r="G1288" i="52"/>
  <c r="M1287" i="52"/>
  <c r="H1287" i="52"/>
  <c r="G1287" i="52"/>
  <c r="M1286" i="52"/>
  <c r="H1286" i="52"/>
  <c r="J1300" i="52" s="1"/>
  <c r="K1300" i="52" s="1"/>
  <c r="G1286" i="52"/>
  <c r="M1285" i="52"/>
  <c r="J1285" i="52"/>
  <c r="K1285" i="52" s="1"/>
  <c r="H1285" i="52"/>
  <c r="G1285" i="52"/>
  <c r="M1284" i="52"/>
  <c r="H1284" i="52"/>
  <c r="G1284" i="52"/>
  <c r="M1283" i="52"/>
  <c r="H1283" i="52"/>
  <c r="G1283" i="52"/>
  <c r="M1282" i="52"/>
  <c r="H1282" i="52"/>
  <c r="J1297" i="52" s="1"/>
  <c r="G1282" i="52"/>
  <c r="M1281" i="52"/>
  <c r="H1281" i="52"/>
  <c r="G1281" i="52"/>
  <c r="M1280" i="52"/>
  <c r="H1280" i="52"/>
  <c r="G1280" i="52"/>
  <c r="M1279" i="52"/>
  <c r="H1279" i="52"/>
  <c r="G1279" i="52"/>
  <c r="M1278" i="52"/>
  <c r="I1278" i="52"/>
  <c r="H1278" i="52"/>
  <c r="G1278" i="52"/>
  <c r="M1277" i="52"/>
  <c r="H1277" i="52"/>
  <c r="G1277" i="52"/>
  <c r="M1276" i="52"/>
  <c r="H1276" i="52"/>
  <c r="G1276" i="52"/>
  <c r="M1275" i="52"/>
  <c r="H1275" i="52"/>
  <c r="G1275" i="52"/>
  <c r="M1274" i="52"/>
  <c r="H1274" i="52"/>
  <c r="G1274" i="52"/>
  <c r="M1273" i="52"/>
  <c r="H1273" i="52"/>
  <c r="G1273" i="52"/>
  <c r="M1272" i="52"/>
  <c r="H1272" i="52"/>
  <c r="G1272" i="52"/>
  <c r="M1271" i="52"/>
  <c r="H1271" i="52"/>
  <c r="G1271" i="52"/>
  <c r="M1270" i="52"/>
  <c r="H1270" i="52"/>
  <c r="G1270" i="52"/>
  <c r="M1269" i="52"/>
  <c r="J1269" i="52"/>
  <c r="K1269" i="52" s="1"/>
  <c r="H1269" i="52"/>
  <c r="G1269" i="52"/>
  <c r="M1268" i="52"/>
  <c r="J1268" i="52"/>
  <c r="K1268" i="52" s="1"/>
  <c r="I1268" i="52"/>
  <c r="H1268" i="52"/>
  <c r="G1268" i="52"/>
  <c r="M1267" i="52"/>
  <c r="H1267" i="52"/>
  <c r="G1267" i="52"/>
  <c r="M1266" i="52"/>
  <c r="H1266" i="52"/>
  <c r="G1266" i="52"/>
  <c r="M1265" i="52"/>
  <c r="H1265" i="52"/>
  <c r="G1265" i="52"/>
  <c r="M1264" i="52"/>
  <c r="H1264" i="52"/>
  <c r="G1264" i="52"/>
  <c r="M1263" i="52"/>
  <c r="H1263" i="52"/>
  <c r="G1263" i="52"/>
  <c r="M1262" i="52"/>
  <c r="J1262" i="52"/>
  <c r="H1262" i="52"/>
  <c r="G1262" i="52"/>
  <c r="M1261" i="52"/>
  <c r="H1261" i="52"/>
  <c r="G1261" i="52"/>
  <c r="M1260" i="52"/>
  <c r="J1260" i="52"/>
  <c r="K1260" i="52" s="1"/>
  <c r="H1260" i="52"/>
  <c r="G1260" i="52"/>
  <c r="M1259" i="52"/>
  <c r="H1259" i="52"/>
  <c r="G1259" i="52"/>
  <c r="M1258" i="52"/>
  <c r="H1258" i="52"/>
  <c r="G1258" i="52"/>
  <c r="M1257" i="52"/>
  <c r="H1257" i="52"/>
  <c r="G1257" i="52"/>
  <c r="M1256" i="52"/>
  <c r="H1256" i="52"/>
  <c r="G1256" i="52"/>
  <c r="M1255" i="52"/>
  <c r="H1255" i="52"/>
  <c r="G1255" i="52"/>
  <c r="M1254" i="52"/>
  <c r="H1254" i="52"/>
  <c r="G1254" i="52"/>
  <c r="M1253" i="52"/>
  <c r="H1253" i="52"/>
  <c r="G1253" i="52"/>
  <c r="M1252" i="52"/>
  <c r="H1252" i="52"/>
  <c r="J1267" i="52" s="1"/>
  <c r="K1267" i="52" s="1"/>
  <c r="G1252" i="52"/>
  <c r="M1251" i="52"/>
  <c r="H1251" i="52"/>
  <c r="I1266" i="52" s="1"/>
  <c r="G1251" i="52"/>
  <c r="M1250" i="52"/>
  <c r="H1250" i="52"/>
  <c r="G1250" i="52"/>
  <c r="M1249" i="52"/>
  <c r="H1249" i="52"/>
  <c r="G1249" i="52"/>
  <c r="M1248" i="52"/>
  <c r="H1248" i="52"/>
  <c r="G1248" i="52"/>
  <c r="M1247" i="52"/>
  <c r="H1247" i="52"/>
  <c r="G1247" i="52"/>
  <c r="M1246" i="52"/>
  <c r="H1246" i="52"/>
  <c r="J1261" i="52" s="1"/>
  <c r="G1246" i="52"/>
  <c r="M1245" i="52"/>
  <c r="H1245" i="52"/>
  <c r="I1260" i="52" s="1"/>
  <c r="G1245" i="52"/>
  <c r="M1244" i="52"/>
  <c r="J1244" i="52"/>
  <c r="K1244" i="52" s="1"/>
  <c r="H1244" i="52"/>
  <c r="I1259" i="52" s="1"/>
  <c r="G1244" i="52"/>
  <c r="M1243" i="52"/>
  <c r="H1243" i="52"/>
  <c r="J1258" i="52" s="1"/>
  <c r="K1258" i="52" s="1"/>
  <c r="G1243" i="52"/>
  <c r="M1242" i="52"/>
  <c r="H1242" i="52"/>
  <c r="I1257" i="52" s="1"/>
  <c r="G1242" i="52"/>
  <c r="M1241" i="52"/>
  <c r="H1241" i="52"/>
  <c r="J1256" i="52" s="1"/>
  <c r="G1241" i="52"/>
  <c r="M1240" i="52"/>
  <c r="H1240" i="52"/>
  <c r="I1255" i="52" s="1"/>
  <c r="G1240" i="52"/>
  <c r="M1239" i="52"/>
  <c r="H1239" i="52"/>
  <c r="J1254" i="52" s="1"/>
  <c r="G1239" i="52"/>
  <c r="M1238" i="52"/>
  <c r="H1238" i="52"/>
  <c r="J1252" i="52" s="1"/>
  <c r="K1252" i="52" s="1"/>
  <c r="G1238" i="52"/>
  <c r="M1237" i="52"/>
  <c r="H1237" i="52"/>
  <c r="G1237" i="52"/>
  <c r="M1236" i="52"/>
  <c r="H1236" i="52"/>
  <c r="G1236" i="52"/>
  <c r="M1235" i="52"/>
  <c r="H1235" i="52"/>
  <c r="G1235" i="52"/>
  <c r="M1234" i="52"/>
  <c r="H1234" i="52"/>
  <c r="G1234" i="52"/>
  <c r="M1233" i="52"/>
  <c r="H1233" i="52"/>
  <c r="G1233" i="52"/>
  <c r="M1232" i="52"/>
  <c r="H1232" i="52"/>
  <c r="I1247" i="52" s="1"/>
  <c r="G1232" i="52"/>
  <c r="M1231" i="52"/>
  <c r="H1231" i="52"/>
  <c r="G1231" i="52"/>
  <c r="M1230" i="52"/>
  <c r="H1230" i="52"/>
  <c r="J1245" i="52" s="1"/>
  <c r="G1230" i="52"/>
  <c r="M1229" i="52"/>
  <c r="I1229" i="52"/>
  <c r="H1229" i="52"/>
  <c r="G1229" i="52"/>
  <c r="M1228" i="52"/>
  <c r="H1228" i="52"/>
  <c r="I1243" i="52" s="1"/>
  <c r="G1228" i="52"/>
  <c r="M1227" i="52"/>
  <c r="H1227" i="52"/>
  <c r="G1227" i="52"/>
  <c r="M1226" i="52"/>
  <c r="H1226" i="52"/>
  <c r="G1226" i="52"/>
  <c r="M1225" i="52"/>
  <c r="H1225" i="52"/>
  <c r="G1225" i="52"/>
  <c r="M1224" i="52"/>
  <c r="H1224" i="52"/>
  <c r="I1239" i="52" s="1"/>
  <c r="G1224" i="52"/>
  <c r="M1223" i="52"/>
  <c r="H1223" i="52"/>
  <c r="G1223" i="52"/>
  <c r="M1222" i="52"/>
  <c r="H1222" i="52"/>
  <c r="J1237" i="52" s="1"/>
  <c r="G1222" i="52"/>
  <c r="M1221" i="52"/>
  <c r="H1221" i="52"/>
  <c r="G1221" i="52"/>
  <c r="M1220" i="52"/>
  <c r="H1220" i="52"/>
  <c r="G1220" i="52"/>
  <c r="M1219" i="52"/>
  <c r="H1219" i="52"/>
  <c r="I1234" i="52" s="1"/>
  <c r="G1219" i="52"/>
  <c r="M1218" i="52"/>
  <c r="H1218" i="52"/>
  <c r="G1218" i="52"/>
  <c r="M1217" i="52"/>
  <c r="I1217" i="52"/>
  <c r="H1217" i="52"/>
  <c r="G1217" i="52"/>
  <c r="M1216" i="52"/>
  <c r="H1216" i="52"/>
  <c r="G1216" i="52"/>
  <c r="M1215" i="52"/>
  <c r="H1215" i="52"/>
  <c r="G1215" i="52"/>
  <c r="M1214" i="52"/>
  <c r="H1214" i="52"/>
  <c r="G1214" i="52"/>
  <c r="M1213" i="52"/>
  <c r="H1213" i="52"/>
  <c r="G1213" i="52"/>
  <c r="M1212" i="52"/>
  <c r="H1212" i="52"/>
  <c r="G1212" i="52"/>
  <c r="M1211" i="52"/>
  <c r="H1211" i="52"/>
  <c r="G1211" i="52"/>
  <c r="M1210" i="52"/>
  <c r="H1210" i="52"/>
  <c r="G1210" i="52"/>
  <c r="M1209" i="52"/>
  <c r="H1209" i="52"/>
  <c r="G1209" i="52"/>
  <c r="M1208" i="52"/>
  <c r="H1208" i="52"/>
  <c r="G1208" i="52"/>
  <c r="M1207" i="52"/>
  <c r="H1207" i="52"/>
  <c r="G1207" i="52"/>
  <c r="M1206" i="52"/>
  <c r="H1206" i="52"/>
  <c r="J1221" i="52" s="1"/>
  <c r="G1206" i="52"/>
  <c r="M1205" i="52"/>
  <c r="H1205" i="52"/>
  <c r="J1220" i="52" s="1"/>
  <c r="K1220" i="52" s="1"/>
  <c r="G1205" i="52"/>
  <c r="M1204" i="52"/>
  <c r="H1204" i="52"/>
  <c r="G1204" i="52"/>
  <c r="M1203" i="52"/>
  <c r="H1203" i="52"/>
  <c r="G1203" i="52"/>
  <c r="M1202" i="52"/>
  <c r="H1202" i="52"/>
  <c r="J1217" i="52" s="1"/>
  <c r="K1217" i="52" s="1"/>
  <c r="G1202" i="52"/>
  <c r="M1201" i="52"/>
  <c r="H1201" i="52"/>
  <c r="J1216" i="52" s="1"/>
  <c r="G1201" i="52"/>
  <c r="M1200" i="52"/>
  <c r="H1200" i="52"/>
  <c r="I1215" i="52" s="1"/>
  <c r="G1200" i="52"/>
  <c r="M1199" i="52"/>
  <c r="I1199" i="52"/>
  <c r="H1199" i="52"/>
  <c r="G1199" i="52"/>
  <c r="M1198" i="52"/>
  <c r="H1198" i="52"/>
  <c r="G1198" i="52"/>
  <c r="M1197" i="52"/>
  <c r="H1197" i="52"/>
  <c r="G1197" i="52"/>
  <c r="M1196" i="52"/>
  <c r="H1196" i="52"/>
  <c r="G1196" i="52"/>
  <c r="M1195" i="52"/>
  <c r="H1195" i="52"/>
  <c r="G1195" i="52"/>
  <c r="M1194" i="52"/>
  <c r="H1194" i="52"/>
  <c r="J1209" i="52" s="1"/>
  <c r="K1209" i="52" s="1"/>
  <c r="G1194" i="52"/>
  <c r="M1193" i="52"/>
  <c r="H1193" i="52"/>
  <c r="J1208" i="52" s="1"/>
  <c r="G1193" i="52"/>
  <c r="M1192" i="52"/>
  <c r="H1192" i="52"/>
  <c r="G1192" i="52"/>
  <c r="M1191" i="52"/>
  <c r="H1191" i="52"/>
  <c r="G1191" i="52"/>
  <c r="M1190" i="52"/>
  <c r="J1190" i="52"/>
  <c r="K1190" i="52" s="1"/>
  <c r="H1190" i="52"/>
  <c r="G1190" i="52"/>
  <c r="M1189" i="52"/>
  <c r="H1189" i="52"/>
  <c r="J1204" i="52" s="1"/>
  <c r="G1189" i="52"/>
  <c r="M1188" i="52"/>
  <c r="H1188" i="52"/>
  <c r="G1188" i="52"/>
  <c r="M1187" i="52"/>
  <c r="H1187" i="52"/>
  <c r="J1202" i="52" s="1"/>
  <c r="G1187" i="52"/>
  <c r="M1186" i="52"/>
  <c r="H1186" i="52"/>
  <c r="G1186" i="52"/>
  <c r="M1185" i="52"/>
  <c r="H1185" i="52"/>
  <c r="G1185" i="52"/>
  <c r="M1184" i="52"/>
  <c r="H1184" i="52"/>
  <c r="J1199" i="52" s="1"/>
  <c r="K1199" i="52" s="1"/>
  <c r="G1184" i="52"/>
  <c r="M1183" i="52"/>
  <c r="I1183" i="52"/>
  <c r="H1183" i="52"/>
  <c r="J1198" i="52" s="1"/>
  <c r="K1198" i="52" s="1"/>
  <c r="G1183" i="52"/>
  <c r="M1182" i="52"/>
  <c r="H1182" i="52"/>
  <c r="G1182" i="52"/>
  <c r="M1181" i="52"/>
  <c r="H1181" i="52"/>
  <c r="G1181" i="52"/>
  <c r="M1180" i="52"/>
  <c r="H1180" i="52"/>
  <c r="J1195" i="52" s="1"/>
  <c r="G1180" i="52"/>
  <c r="M1179" i="52"/>
  <c r="H1179" i="52"/>
  <c r="G1179" i="52"/>
  <c r="M1178" i="52"/>
  <c r="H1178" i="52"/>
  <c r="J1193" i="52" s="1"/>
  <c r="G1178" i="52"/>
  <c r="M1177" i="52"/>
  <c r="H1177" i="52"/>
  <c r="I1192" i="52" s="1"/>
  <c r="G1177" i="52"/>
  <c r="M1176" i="52"/>
  <c r="H1176" i="52"/>
  <c r="I1191" i="52" s="1"/>
  <c r="G1176" i="52"/>
  <c r="M1175" i="52"/>
  <c r="H1175" i="52"/>
  <c r="I1190" i="52" s="1"/>
  <c r="G1175" i="52"/>
  <c r="M1174" i="52"/>
  <c r="J1174" i="52"/>
  <c r="K1174" i="52" s="1"/>
  <c r="H1174" i="52"/>
  <c r="G1174" i="52"/>
  <c r="M1173" i="52"/>
  <c r="H1173" i="52"/>
  <c r="I1188" i="52" s="1"/>
  <c r="G1173" i="52"/>
  <c r="M1172" i="52"/>
  <c r="H1172" i="52"/>
  <c r="G1172" i="52"/>
  <c r="M1171" i="52"/>
  <c r="H1171" i="52"/>
  <c r="J1186" i="52" s="1"/>
  <c r="G1171" i="52"/>
  <c r="M1170" i="52"/>
  <c r="H1170" i="52"/>
  <c r="G1170" i="52"/>
  <c r="M1169" i="52"/>
  <c r="H1169" i="52"/>
  <c r="G1169" i="52"/>
  <c r="M1168" i="52"/>
  <c r="H1168" i="52"/>
  <c r="G1168" i="52"/>
  <c r="M1167" i="52"/>
  <c r="H1167" i="52"/>
  <c r="J1182" i="52" s="1"/>
  <c r="K1182" i="52" s="1"/>
  <c r="G1167" i="52"/>
  <c r="M1166" i="52"/>
  <c r="H1166" i="52"/>
  <c r="G1166" i="52"/>
  <c r="M1165" i="52"/>
  <c r="H1165" i="52"/>
  <c r="G1165" i="52"/>
  <c r="M1164" i="52"/>
  <c r="H1164" i="52"/>
  <c r="G1164" i="52"/>
  <c r="M1163" i="52"/>
  <c r="H1163" i="52"/>
  <c r="G1163" i="52"/>
  <c r="M1162" i="52"/>
  <c r="H1162" i="52"/>
  <c r="G1162" i="52"/>
  <c r="M1161" i="52"/>
  <c r="H1161" i="52"/>
  <c r="G1161" i="52"/>
  <c r="M1160" i="52"/>
  <c r="J1160" i="52"/>
  <c r="H1160" i="52"/>
  <c r="G1160" i="52"/>
  <c r="M1159" i="52"/>
  <c r="H1159" i="52"/>
  <c r="I1174" i="52" s="1"/>
  <c r="G1159" i="52"/>
  <c r="M1158" i="52"/>
  <c r="H1158" i="52"/>
  <c r="J1173" i="52" s="1"/>
  <c r="K1173" i="52" s="1"/>
  <c r="G1158" i="52"/>
  <c r="M1157" i="52"/>
  <c r="H1157" i="52"/>
  <c r="G1157" i="52"/>
  <c r="M1156" i="52"/>
  <c r="H1156" i="52"/>
  <c r="G1156" i="52"/>
  <c r="M1155" i="52"/>
  <c r="H1155" i="52"/>
  <c r="G1155" i="52"/>
  <c r="M1154" i="52"/>
  <c r="H1154" i="52"/>
  <c r="G1154" i="52"/>
  <c r="M1153" i="52"/>
  <c r="H1153" i="52"/>
  <c r="G1153" i="52"/>
  <c r="M1152" i="52"/>
  <c r="H1152" i="52"/>
  <c r="G1152" i="52"/>
  <c r="M1151" i="52"/>
  <c r="H1151" i="52"/>
  <c r="G1151" i="52"/>
  <c r="M1150" i="52"/>
  <c r="H1150" i="52"/>
  <c r="G1150" i="52"/>
  <c r="M1149" i="52"/>
  <c r="H1149" i="52"/>
  <c r="G1149" i="52"/>
  <c r="M1148" i="52"/>
  <c r="H1148" i="52"/>
  <c r="G1148" i="52"/>
  <c r="M1147" i="52"/>
  <c r="H1147" i="52"/>
  <c r="G1147" i="52"/>
  <c r="M1146" i="52"/>
  <c r="H1146" i="52"/>
  <c r="G1146" i="52"/>
  <c r="M1145" i="52"/>
  <c r="H1145" i="52"/>
  <c r="G1145" i="52"/>
  <c r="M1144" i="52"/>
  <c r="H1144" i="52"/>
  <c r="G1144" i="52"/>
  <c r="M1143" i="52"/>
  <c r="H1143" i="52"/>
  <c r="G1143" i="52"/>
  <c r="M1142" i="52"/>
  <c r="H1142" i="52"/>
  <c r="G1142" i="52"/>
  <c r="M1141" i="52"/>
  <c r="I1141" i="52"/>
  <c r="H1141" i="52"/>
  <c r="I1156" i="52" s="1"/>
  <c r="G1141" i="52"/>
  <c r="M1140" i="52"/>
  <c r="H1140" i="52"/>
  <c r="G1140" i="52"/>
  <c r="M1139" i="52"/>
  <c r="I1139" i="52"/>
  <c r="H1139" i="52"/>
  <c r="G1139" i="52"/>
  <c r="M1138" i="52"/>
  <c r="H1138" i="52"/>
  <c r="J1153" i="52" s="1"/>
  <c r="G1138" i="52"/>
  <c r="M1137" i="52"/>
  <c r="H1137" i="52"/>
  <c r="G1137" i="52"/>
  <c r="M1136" i="52"/>
  <c r="H1136" i="52"/>
  <c r="G1136" i="52"/>
  <c r="M1135" i="52"/>
  <c r="H1135" i="52"/>
  <c r="G1135" i="52"/>
  <c r="M1134" i="52"/>
  <c r="H1134" i="52"/>
  <c r="J1149" i="52" s="1"/>
  <c r="G1134" i="52"/>
  <c r="M1133" i="52"/>
  <c r="H1133" i="52"/>
  <c r="G1133" i="52"/>
  <c r="M1132" i="52"/>
  <c r="H1132" i="52"/>
  <c r="G1132" i="52"/>
  <c r="M1131" i="52"/>
  <c r="H1131" i="52"/>
  <c r="G1131" i="52"/>
  <c r="M1130" i="52"/>
  <c r="H1130" i="52"/>
  <c r="G1130" i="52"/>
  <c r="M1129" i="52"/>
  <c r="H1129" i="52"/>
  <c r="I1144" i="52" s="1"/>
  <c r="G1129" i="52"/>
  <c r="M1128" i="52"/>
  <c r="H1128" i="52"/>
  <c r="G1128" i="52"/>
  <c r="M1127" i="52"/>
  <c r="H1127" i="52"/>
  <c r="J1142" i="52" s="1"/>
  <c r="K1142" i="52" s="1"/>
  <c r="G1127" i="52"/>
  <c r="M1126" i="52"/>
  <c r="H1126" i="52"/>
  <c r="G1126" i="52"/>
  <c r="M1125" i="52"/>
  <c r="H1125" i="52"/>
  <c r="G1125" i="52"/>
  <c r="M1124" i="52"/>
  <c r="H1124" i="52"/>
  <c r="G1124" i="52"/>
  <c r="M1123" i="52"/>
  <c r="H1123" i="52"/>
  <c r="G1123" i="52"/>
  <c r="M1122" i="52"/>
  <c r="H1122" i="52"/>
  <c r="G1122" i="52"/>
  <c r="M1121" i="52"/>
  <c r="H1121" i="52"/>
  <c r="G1121" i="52"/>
  <c r="M1120" i="52"/>
  <c r="H1120" i="52"/>
  <c r="G1120" i="52"/>
  <c r="M1119" i="52"/>
  <c r="H1119" i="52"/>
  <c r="G1119" i="52"/>
  <c r="M1118" i="52"/>
  <c r="H1118" i="52"/>
  <c r="G1118" i="52"/>
  <c r="M1117" i="52"/>
  <c r="H1117" i="52"/>
  <c r="G1117" i="52"/>
  <c r="M1116" i="52"/>
  <c r="H1116" i="52"/>
  <c r="G1116" i="52"/>
  <c r="M1115" i="52"/>
  <c r="H1115" i="52"/>
  <c r="G1115" i="52"/>
  <c r="M1114" i="52"/>
  <c r="H1114" i="52"/>
  <c r="G1114" i="52"/>
  <c r="M1113" i="52"/>
  <c r="H1113" i="52"/>
  <c r="J1128" i="52" s="1"/>
  <c r="G1113" i="52"/>
  <c r="M1112" i="52"/>
  <c r="H1112" i="52"/>
  <c r="G1112" i="52"/>
  <c r="M1111" i="52"/>
  <c r="H1111" i="52"/>
  <c r="J1126" i="52" s="1"/>
  <c r="G1111" i="52"/>
  <c r="M1110" i="52"/>
  <c r="H1110" i="52"/>
  <c r="G1110" i="52"/>
  <c r="M1109" i="52"/>
  <c r="H1109" i="52"/>
  <c r="G1109" i="52"/>
  <c r="M1108" i="52"/>
  <c r="H1108" i="52"/>
  <c r="G1108" i="52"/>
  <c r="M1107" i="52"/>
  <c r="I1107" i="52"/>
  <c r="H1107" i="52"/>
  <c r="G1107" i="52"/>
  <c r="M1106" i="52"/>
  <c r="H1106" i="52"/>
  <c r="G1106" i="52"/>
  <c r="M1105" i="52"/>
  <c r="H1105" i="52"/>
  <c r="G1105" i="52"/>
  <c r="M1104" i="52"/>
  <c r="H1104" i="52"/>
  <c r="G1104" i="52"/>
  <c r="M1103" i="52"/>
  <c r="H1103" i="52"/>
  <c r="G1103" i="52"/>
  <c r="M1102" i="52"/>
  <c r="H1102" i="52"/>
  <c r="J1117" i="52" s="1"/>
  <c r="G1102" i="52"/>
  <c r="M1101" i="52"/>
  <c r="H1101" i="52"/>
  <c r="G1101" i="52"/>
  <c r="M1100" i="52"/>
  <c r="H1100" i="52"/>
  <c r="G1100" i="52"/>
  <c r="M1099" i="52"/>
  <c r="H1099" i="52"/>
  <c r="G1099" i="52"/>
  <c r="M1098" i="52"/>
  <c r="H1098" i="52"/>
  <c r="G1098" i="52"/>
  <c r="M1097" i="52"/>
  <c r="H1097" i="52"/>
  <c r="G1097" i="52"/>
  <c r="M1096" i="52"/>
  <c r="H1096" i="52"/>
  <c r="G1096" i="52"/>
  <c r="M1095" i="52"/>
  <c r="H1095" i="52"/>
  <c r="G1095" i="52"/>
  <c r="M1094" i="52"/>
  <c r="H1094" i="52"/>
  <c r="G1094" i="52"/>
  <c r="M1093" i="52"/>
  <c r="H1093" i="52"/>
  <c r="G1093" i="52"/>
  <c r="M1092" i="52"/>
  <c r="H1092" i="52"/>
  <c r="G1092" i="52"/>
  <c r="M1091" i="52"/>
  <c r="H1091" i="52"/>
  <c r="G1091" i="52"/>
  <c r="M1090" i="52"/>
  <c r="H1090" i="52"/>
  <c r="G1090" i="52"/>
  <c r="M1089" i="52"/>
  <c r="H1089" i="52"/>
  <c r="G1089" i="52"/>
  <c r="M1088" i="52"/>
  <c r="H1088" i="52"/>
  <c r="G1088" i="52"/>
  <c r="M1087" i="52"/>
  <c r="H1087" i="52"/>
  <c r="G1087" i="52"/>
  <c r="M1086" i="52"/>
  <c r="H1086" i="52"/>
  <c r="G1086" i="52"/>
  <c r="M1085" i="52"/>
  <c r="H1085" i="52"/>
  <c r="G1085" i="52"/>
  <c r="M1084" i="52"/>
  <c r="H1084" i="52"/>
  <c r="G1084" i="52"/>
  <c r="M1083" i="52"/>
  <c r="H1083" i="52"/>
  <c r="G1083" i="52"/>
  <c r="M1082" i="52"/>
  <c r="H1082" i="52"/>
  <c r="G1082" i="52"/>
  <c r="M1081" i="52"/>
  <c r="H1081" i="52"/>
  <c r="G1081" i="52"/>
  <c r="M1080" i="52"/>
  <c r="H1080" i="52"/>
  <c r="G1080" i="52"/>
  <c r="M1079" i="52"/>
  <c r="H1079" i="52"/>
  <c r="G1079" i="52"/>
  <c r="M1078" i="52"/>
  <c r="H1078" i="52"/>
  <c r="G1078" i="52"/>
  <c r="M1077" i="52"/>
  <c r="H1077" i="52"/>
  <c r="G1077" i="52"/>
  <c r="M1076" i="52"/>
  <c r="H1076" i="52"/>
  <c r="G1076" i="52"/>
  <c r="M1075" i="52"/>
  <c r="H1075" i="52"/>
  <c r="G1075" i="52"/>
  <c r="M1074" i="52"/>
  <c r="J1074" i="52"/>
  <c r="I1074" i="52"/>
  <c r="H1074" i="52"/>
  <c r="G1074" i="52"/>
  <c r="M1073" i="52"/>
  <c r="H1073" i="52"/>
  <c r="G1073" i="52"/>
  <c r="M1072" i="52"/>
  <c r="H1072" i="52"/>
  <c r="G1072" i="52"/>
  <c r="M1071" i="52"/>
  <c r="H1071" i="52"/>
  <c r="G1071" i="52"/>
  <c r="M1070" i="52"/>
  <c r="H1070" i="52"/>
  <c r="G1070" i="52"/>
  <c r="M1069" i="52"/>
  <c r="H1069" i="52"/>
  <c r="G1069" i="52"/>
  <c r="M1068" i="52"/>
  <c r="H1068" i="52"/>
  <c r="G1068" i="52"/>
  <c r="M1067" i="52"/>
  <c r="H1067" i="52"/>
  <c r="G1067" i="52"/>
  <c r="M1066" i="52"/>
  <c r="H1066" i="52"/>
  <c r="G1066" i="52"/>
  <c r="M1065" i="52"/>
  <c r="H1065" i="52"/>
  <c r="G1065" i="52"/>
  <c r="M1064" i="52"/>
  <c r="H1064" i="52"/>
  <c r="G1064" i="52"/>
  <c r="M1063" i="52"/>
  <c r="H1063" i="52"/>
  <c r="G1063" i="52"/>
  <c r="M1062" i="52"/>
  <c r="H1062" i="52"/>
  <c r="J1077" i="52" s="1"/>
  <c r="G1062" i="52"/>
  <c r="M1061" i="52"/>
  <c r="H1061" i="52"/>
  <c r="G1061" i="52"/>
  <c r="M1060" i="52"/>
  <c r="H1060" i="52"/>
  <c r="G1060" i="52"/>
  <c r="M1059" i="52"/>
  <c r="H1059" i="52"/>
  <c r="J1073" i="52" s="1"/>
  <c r="K1073" i="52" s="1"/>
  <c r="G1059" i="52"/>
  <c r="M1058" i="52"/>
  <c r="H1058" i="52"/>
  <c r="G1058" i="52"/>
  <c r="M1057" i="52"/>
  <c r="H1057" i="52"/>
  <c r="G1057" i="52"/>
  <c r="M1056" i="52"/>
  <c r="H1056" i="52"/>
  <c r="G1056" i="52"/>
  <c r="M1055" i="52"/>
  <c r="H1055" i="52"/>
  <c r="G1055" i="52"/>
  <c r="M1054" i="52"/>
  <c r="H1054" i="52"/>
  <c r="G1054" i="52"/>
  <c r="M1053" i="52"/>
  <c r="H1053" i="52"/>
  <c r="G1053" i="52"/>
  <c r="M1052" i="52"/>
  <c r="H1052" i="52"/>
  <c r="G1052" i="52"/>
  <c r="M1051" i="52"/>
  <c r="H1051" i="52"/>
  <c r="G1051" i="52"/>
  <c r="M1050" i="52"/>
  <c r="H1050" i="52"/>
  <c r="G1050" i="52"/>
  <c r="M1049" i="52"/>
  <c r="H1049" i="52"/>
  <c r="G1049" i="52"/>
  <c r="M1048" i="52"/>
  <c r="H1048" i="52"/>
  <c r="J1063" i="52" s="1"/>
  <c r="K1063" i="52" s="1"/>
  <c r="G1048" i="52"/>
  <c r="M1047" i="52"/>
  <c r="H1047" i="52"/>
  <c r="G1047" i="52"/>
  <c r="M1046" i="52"/>
  <c r="H1046" i="52"/>
  <c r="G1046" i="52"/>
  <c r="M1045" i="52"/>
  <c r="H1045" i="52"/>
  <c r="G1045" i="52"/>
  <c r="M1044" i="52"/>
  <c r="H1044" i="52"/>
  <c r="G1044" i="52"/>
  <c r="M1043" i="52"/>
  <c r="H1043" i="52"/>
  <c r="G1043" i="52"/>
  <c r="M1042" i="52"/>
  <c r="H1042" i="52"/>
  <c r="G1042" i="52"/>
  <c r="M1041" i="52"/>
  <c r="H1041" i="52"/>
  <c r="G1041" i="52"/>
  <c r="M1040" i="52"/>
  <c r="H1040" i="52"/>
  <c r="G1040" i="52"/>
  <c r="M1039" i="52"/>
  <c r="H1039" i="52"/>
  <c r="G1039" i="52"/>
  <c r="M1038" i="52"/>
  <c r="H1038" i="52"/>
  <c r="G1038" i="52"/>
  <c r="M1037" i="52"/>
  <c r="H1037" i="52"/>
  <c r="J1052" i="52" s="1"/>
  <c r="G1037" i="52"/>
  <c r="M1036" i="52"/>
  <c r="H1036" i="52"/>
  <c r="G1036" i="52"/>
  <c r="M1035" i="52"/>
  <c r="H1035" i="52"/>
  <c r="G1035" i="52"/>
  <c r="M1034" i="52"/>
  <c r="H1034" i="52"/>
  <c r="G1034" i="52"/>
  <c r="M1033" i="52"/>
  <c r="H1033" i="52"/>
  <c r="G1033" i="52"/>
  <c r="M1032" i="52"/>
  <c r="H1032" i="52"/>
  <c r="G1032" i="52"/>
  <c r="M1031" i="52"/>
  <c r="H1031" i="52"/>
  <c r="G1031" i="52"/>
  <c r="M1030" i="52"/>
  <c r="H1030" i="52"/>
  <c r="G1030" i="52"/>
  <c r="M1029" i="52"/>
  <c r="H1029" i="52"/>
  <c r="G1029" i="52"/>
  <c r="M1028" i="52"/>
  <c r="H1028" i="52"/>
  <c r="G1028" i="52"/>
  <c r="M1027" i="52"/>
  <c r="H1027" i="52"/>
  <c r="J1041" i="52" s="1"/>
  <c r="K1041" i="52" s="1"/>
  <c r="G1027" i="52"/>
  <c r="M1026" i="52"/>
  <c r="J1026" i="52"/>
  <c r="I1026" i="52"/>
  <c r="H1026" i="52"/>
  <c r="G1026" i="52"/>
  <c r="M1025" i="52"/>
  <c r="H1025" i="52"/>
  <c r="G1025" i="52"/>
  <c r="M1024" i="52"/>
  <c r="H1024" i="52"/>
  <c r="G1024" i="52"/>
  <c r="M1023" i="52"/>
  <c r="H1023" i="52"/>
  <c r="G1023" i="52"/>
  <c r="M1022" i="52"/>
  <c r="H1022" i="52"/>
  <c r="G1022" i="52"/>
  <c r="M1021" i="52"/>
  <c r="H1021" i="52"/>
  <c r="G1021" i="52"/>
  <c r="M1020" i="52"/>
  <c r="H1020" i="52"/>
  <c r="G1020" i="52"/>
  <c r="M1019" i="52"/>
  <c r="H1019" i="52"/>
  <c r="J1033" i="52" s="1"/>
  <c r="K1033" i="52" s="1"/>
  <c r="G1019" i="52"/>
  <c r="M1018" i="52"/>
  <c r="H1018" i="52"/>
  <c r="G1018" i="52"/>
  <c r="M1017" i="52"/>
  <c r="H1017" i="52"/>
  <c r="G1017" i="52"/>
  <c r="M1016" i="52"/>
  <c r="H1016" i="52"/>
  <c r="G1016" i="52"/>
  <c r="M1015" i="52"/>
  <c r="H1015" i="52"/>
  <c r="I1030" i="52" s="1"/>
  <c r="G1015" i="52"/>
  <c r="M1014" i="52"/>
  <c r="H1014" i="52"/>
  <c r="J1029" i="52" s="1"/>
  <c r="G1014" i="52"/>
  <c r="M1013" i="52"/>
  <c r="H1013" i="52"/>
  <c r="G1013" i="52"/>
  <c r="M1012" i="52"/>
  <c r="H1012" i="52"/>
  <c r="G1012" i="52"/>
  <c r="M1011" i="52"/>
  <c r="H1011" i="52"/>
  <c r="G1011" i="52"/>
  <c r="M1010" i="52"/>
  <c r="H1010" i="52"/>
  <c r="I1025" i="52" s="1"/>
  <c r="G1010" i="52"/>
  <c r="M1009" i="52"/>
  <c r="H1009" i="52"/>
  <c r="J1022" i="52" s="1"/>
  <c r="K1022" i="52" s="1"/>
  <c r="G1009" i="52"/>
  <c r="M1008" i="52"/>
  <c r="H1008" i="52"/>
  <c r="G1008" i="52"/>
  <c r="M1007" i="52"/>
  <c r="H1007" i="52"/>
  <c r="I1022" i="52" s="1"/>
  <c r="G1007" i="52"/>
  <c r="M1006" i="52"/>
  <c r="H1006" i="52"/>
  <c r="G1006" i="52"/>
  <c r="M1005" i="52"/>
  <c r="H1005" i="52"/>
  <c r="G1005" i="52"/>
  <c r="M1004" i="52"/>
  <c r="H1004" i="52"/>
  <c r="I1019" i="52" s="1"/>
  <c r="G1004" i="52"/>
  <c r="M1003" i="52"/>
  <c r="H1003" i="52"/>
  <c r="J1018" i="52" s="1"/>
  <c r="G1003" i="52"/>
  <c r="M1002" i="52"/>
  <c r="H1002" i="52"/>
  <c r="G1002" i="52"/>
  <c r="M1001" i="52"/>
  <c r="H1001" i="52"/>
  <c r="G1001" i="52"/>
  <c r="M1000" i="52"/>
  <c r="H1000" i="52"/>
  <c r="G1000" i="52"/>
  <c r="M999" i="52"/>
  <c r="H999" i="52"/>
  <c r="G999" i="52"/>
  <c r="M998" i="52"/>
  <c r="H998" i="52"/>
  <c r="G998" i="52"/>
  <c r="M997" i="52"/>
  <c r="H997" i="52"/>
  <c r="G997" i="52"/>
  <c r="M996" i="52"/>
  <c r="H996" i="52"/>
  <c r="J1011" i="52" s="1"/>
  <c r="G996" i="52"/>
  <c r="M995" i="52"/>
  <c r="H995" i="52"/>
  <c r="G995" i="52"/>
  <c r="M994" i="52"/>
  <c r="H994" i="52"/>
  <c r="J1009" i="52" s="1"/>
  <c r="K1009" i="52" s="1"/>
  <c r="G994" i="52"/>
  <c r="M993" i="52"/>
  <c r="H993" i="52"/>
  <c r="G993" i="52"/>
  <c r="M992" i="52"/>
  <c r="H992" i="52"/>
  <c r="G992" i="52"/>
  <c r="M991" i="52"/>
  <c r="H991" i="52"/>
  <c r="G991" i="52"/>
  <c r="M990" i="52"/>
  <c r="H990" i="52"/>
  <c r="G990" i="52"/>
  <c r="M989" i="52"/>
  <c r="H989" i="52"/>
  <c r="G989" i="52"/>
  <c r="M988" i="52"/>
  <c r="H988" i="52"/>
  <c r="G988" i="52"/>
  <c r="M987" i="52"/>
  <c r="H987" i="52"/>
  <c r="J1002" i="52" s="1"/>
  <c r="G987" i="52"/>
  <c r="M986" i="52"/>
  <c r="H986" i="52"/>
  <c r="G986" i="52"/>
  <c r="M985" i="52"/>
  <c r="H985" i="52"/>
  <c r="G985" i="52"/>
  <c r="M984" i="52"/>
  <c r="H984" i="52"/>
  <c r="G984" i="52"/>
  <c r="M983" i="52"/>
  <c r="I983" i="52"/>
  <c r="H983" i="52"/>
  <c r="G983" i="52"/>
  <c r="M982" i="52"/>
  <c r="H982" i="52"/>
  <c r="G982" i="52"/>
  <c r="M981" i="52"/>
  <c r="H981" i="52"/>
  <c r="G981" i="52"/>
  <c r="M980" i="52"/>
  <c r="H980" i="52"/>
  <c r="G980" i="52"/>
  <c r="M979" i="52"/>
  <c r="H979" i="52"/>
  <c r="G979" i="52"/>
  <c r="M978" i="52"/>
  <c r="H978" i="52"/>
  <c r="G978" i="52"/>
  <c r="M977" i="52"/>
  <c r="H977" i="52"/>
  <c r="G977" i="52"/>
  <c r="M976" i="52"/>
  <c r="H976" i="52"/>
  <c r="G976" i="52"/>
  <c r="M975" i="52"/>
  <c r="H975" i="52"/>
  <c r="G975" i="52"/>
  <c r="M974" i="52"/>
  <c r="H974" i="52"/>
  <c r="G974" i="52"/>
  <c r="M973" i="52"/>
  <c r="H973" i="52"/>
  <c r="G973" i="52"/>
  <c r="M972" i="52"/>
  <c r="H972" i="52"/>
  <c r="G972" i="52"/>
  <c r="M971" i="52"/>
  <c r="H971" i="52"/>
  <c r="G971" i="52"/>
  <c r="M970" i="52"/>
  <c r="H970" i="52"/>
  <c r="G970" i="52"/>
  <c r="M969" i="52"/>
  <c r="H969" i="52"/>
  <c r="G969" i="52"/>
  <c r="M968" i="52"/>
  <c r="H968" i="52"/>
  <c r="G968" i="52"/>
  <c r="M967" i="52"/>
  <c r="H967" i="52"/>
  <c r="G967" i="52"/>
  <c r="M966" i="52"/>
  <c r="H966" i="52"/>
  <c r="G966" i="52"/>
  <c r="M965" i="52"/>
  <c r="H965" i="52"/>
  <c r="G965" i="52"/>
  <c r="M964" i="52"/>
  <c r="H964" i="52"/>
  <c r="J979" i="52" s="1"/>
  <c r="G964" i="52"/>
  <c r="M963" i="52"/>
  <c r="H963" i="52"/>
  <c r="G963" i="52"/>
  <c r="M962" i="52"/>
  <c r="H962" i="52"/>
  <c r="J977" i="52" s="1"/>
  <c r="G962" i="52"/>
  <c r="M961" i="52"/>
  <c r="H961" i="52"/>
  <c r="G961" i="52"/>
  <c r="M960" i="52"/>
  <c r="H960" i="52"/>
  <c r="G960" i="52"/>
  <c r="M959" i="52"/>
  <c r="H959" i="52"/>
  <c r="G959" i="52"/>
  <c r="M958" i="52"/>
  <c r="H958" i="52"/>
  <c r="G958" i="52"/>
  <c r="M957" i="52"/>
  <c r="H957" i="52"/>
  <c r="G957" i="52"/>
  <c r="M956" i="52"/>
  <c r="H956" i="52"/>
  <c r="G956" i="52"/>
  <c r="M955" i="52"/>
  <c r="H955" i="52"/>
  <c r="J970" i="52" s="1"/>
  <c r="G955" i="52"/>
  <c r="M954" i="52"/>
  <c r="H954" i="52"/>
  <c r="G954" i="52"/>
  <c r="M953" i="52"/>
  <c r="H953" i="52"/>
  <c r="G953" i="52"/>
  <c r="M952" i="52"/>
  <c r="H952" i="52"/>
  <c r="G952" i="52"/>
  <c r="M951" i="52"/>
  <c r="I951" i="52"/>
  <c r="H951" i="52"/>
  <c r="G951" i="52"/>
  <c r="M950" i="52"/>
  <c r="H950" i="52"/>
  <c r="G950" i="52"/>
  <c r="M949" i="52"/>
  <c r="H949" i="52"/>
  <c r="G949" i="52"/>
  <c r="M948" i="52"/>
  <c r="H948" i="52"/>
  <c r="G948" i="52"/>
  <c r="M947" i="52"/>
  <c r="H947" i="52"/>
  <c r="G947" i="52"/>
  <c r="M946" i="52"/>
  <c r="H946" i="52"/>
  <c r="G946" i="52"/>
  <c r="M945" i="52"/>
  <c r="H945" i="52"/>
  <c r="G945" i="52"/>
  <c r="M944" i="52"/>
  <c r="H944" i="52"/>
  <c r="G944" i="52"/>
  <c r="M943" i="52"/>
  <c r="H943" i="52"/>
  <c r="G943" i="52"/>
  <c r="M942" i="52"/>
  <c r="H942" i="52"/>
  <c r="G942" i="52"/>
  <c r="M941" i="52"/>
  <c r="H941" i="52"/>
  <c r="J956" i="52" s="1"/>
  <c r="G941" i="52"/>
  <c r="M940" i="52"/>
  <c r="H940" i="52"/>
  <c r="G940" i="52"/>
  <c r="M939" i="52"/>
  <c r="H939" i="52"/>
  <c r="G939" i="52"/>
  <c r="M938" i="52"/>
  <c r="H938" i="52"/>
  <c r="G938" i="52"/>
  <c r="M937" i="52"/>
  <c r="H937" i="52"/>
  <c r="G937" i="52"/>
  <c r="M936" i="52"/>
  <c r="H936" i="52"/>
  <c r="J950" i="52" s="1"/>
  <c r="K950" i="52" s="1"/>
  <c r="G936" i="52"/>
  <c r="M935" i="52"/>
  <c r="H935" i="52"/>
  <c r="G935" i="52"/>
  <c r="M934" i="52"/>
  <c r="H934" i="52"/>
  <c r="G934" i="52"/>
  <c r="M933" i="52"/>
  <c r="H933" i="52"/>
  <c r="G933" i="52"/>
  <c r="M932" i="52"/>
  <c r="H932" i="52"/>
  <c r="J947" i="52" s="1"/>
  <c r="G932" i="52"/>
  <c r="M931" i="52"/>
  <c r="H931" i="52"/>
  <c r="G931" i="52"/>
  <c r="M930" i="52"/>
  <c r="H930" i="52"/>
  <c r="G930" i="52"/>
  <c r="M929" i="52"/>
  <c r="H929" i="52"/>
  <c r="I944" i="52" s="1"/>
  <c r="G929" i="52"/>
  <c r="M928" i="52"/>
  <c r="H928" i="52"/>
  <c r="J943" i="52" s="1"/>
  <c r="K943" i="52" s="1"/>
  <c r="G928" i="52"/>
  <c r="M927" i="52"/>
  <c r="J927" i="52"/>
  <c r="K927" i="52" s="1"/>
  <c r="H927" i="52"/>
  <c r="G927" i="52"/>
  <c r="M926" i="52"/>
  <c r="H926" i="52"/>
  <c r="G926" i="52"/>
  <c r="M925" i="52"/>
  <c r="H925" i="52"/>
  <c r="G925" i="52"/>
  <c r="M924" i="52"/>
  <c r="H924" i="52"/>
  <c r="J939" i="52" s="1"/>
  <c r="G924" i="52"/>
  <c r="M923" i="52"/>
  <c r="H923" i="52"/>
  <c r="G923" i="52"/>
  <c r="M922" i="52"/>
  <c r="H922" i="52"/>
  <c r="G922" i="52"/>
  <c r="M921" i="52"/>
  <c r="H921" i="52"/>
  <c r="G921" i="52"/>
  <c r="M920" i="52"/>
  <c r="H920" i="52"/>
  <c r="G920" i="52"/>
  <c r="M919" i="52"/>
  <c r="H919" i="52"/>
  <c r="G919" i="52"/>
  <c r="M918" i="52"/>
  <c r="H918" i="52"/>
  <c r="G918" i="52"/>
  <c r="M917" i="52"/>
  <c r="H917" i="52"/>
  <c r="G917" i="52"/>
  <c r="M916" i="52"/>
  <c r="H916" i="52"/>
  <c r="G916" i="52"/>
  <c r="M915" i="52"/>
  <c r="H915" i="52"/>
  <c r="G915" i="52"/>
  <c r="M914" i="52"/>
  <c r="H914" i="52"/>
  <c r="G914" i="52"/>
  <c r="M913" i="52"/>
  <c r="H913" i="52"/>
  <c r="G913" i="52"/>
  <c r="M912" i="52"/>
  <c r="H912" i="52"/>
  <c r="G912" i="52"/>
  <c r="M911" i="52"/>
  <c r="H911" i="52"/>
  <c r="G911" i="52"/>
  <c r="M910" i="52"/>
  <c r="I910" i="52"/>
  <c r="H910" i="52"/>
  <c r="G910" i="52"/>
  <c r="M909" i="52"/>
  <c r="H909" i="52"/>
  <c r="G909" i="52"/>
  <c r="M908" i="52"/>
  <c r="H908" i="52"/>
  <c r="G908" i="52"/>
  <c r="M907" i="52"/>
  <c r="H907" i="52"/>
  <c r="J922" i="52" s="1"/>
  <c r="G907" i="52"/>
  <c r="M906" i="52"/>
  <c r="H906" i="52"/>
  <c r="G906" i="52"/>
  <c r="M905" i="52"/>
  <c r="H905" i="52"/>
  <c r="G905" i="52"/>
  <c r="M904" i="52"/>
  <c r="H904" i="52"/>
  <c r="G904" i="52"/>
  <c r="M903" i="52"/>
  <c r="H903" i="52"/>
  <c r="J918" i="52" s="1"/>
  <c r="K918" i="52" s="1"/>
  <c r="G903" i="52"/>
  <c r="M902" i="52"/>
  <c r="H902" i="52"/>
  <c r="I917" i="52" s="1"/>
  <c r="G902" i="52"/>
  <c r="M901" i="52"/>
  <c r="J901" i="52"/>
  <c r="K901" i="52" s="1"/>
  <c r="H901" i="52"/>
  <c r="G901" i="52"/>
  <c r="M900" i="52"/>
  <c r="H900" i="52"/>
  <c r="I915" i="52" s="1"/>
  <c r="G900" i="52"/>
  <c r="M899" i="52"/>
  <c r="H899" i="52"/>
  <c r="G899" i="52"/>
  <c r="M898" i="52"/>
  <c r="H898" i="52"/>
  <c r="J913" i="52" s="1"/>
  <c r="G898" i="52"/>
  <c r="M897" i="52"/>
  <c r="H897" i="52"/>
  <c r="G897" i="52"/>
  <c r="M896" i="52"/>
  <c r="H896" i="52"/>
  <c r="G896" i="52"/>
  <c r="M895" i="52"/>
  <c r="H895" i="52"/>
  <c r="J910" i="52" s="1"/>
  <c r="G895" i="52"/>
  <c r="M894" i="52"/>
  <c r="I894" i="52"/>
  <c r="H894" i="52"/>
  <c r="J908" i="52" s="1"/>
  <c r="K908" i="52" s="1"/>
  <c r="G894" i="52"/>
  <c r="M893" i="52"/>
  <c r="H893" i="52"/>
  <c r="G893" i="52"/>
  <c r="M892" i="52"/>
  <c r="H892" i="52"/>
  <c r="G892" i="52"/>
  <c r="M891" i="52"/>
  <c r="H891" i="52"/>
  <c r="J906" i="52" s="1"/>
  <c r="K906" i="52" s="1"/>
  <c r="G891" i="52"/>
  <c r="M890" i="52"/>
  <c r="H890" i="52"/>
  <c r="G890" i="52"/>
  <c r="M889" i="52"/>
  <c r="H889" i="52"/>
  <c r="J904" i="52" s="1"/>
  <c r="G889" i="52"/>
  <c r="M888" i="52"/>
  <c r="H888" i="52"/>
  <c r="J903" i="52" s="1"/>
  <c r="G888" i="52"/>
  <c r="M887" i="52"/>
  <c r="H887" i="52"/>
  <c r="G887" i="52"/>
  <c r="M886" i="52"/>
  <c r="H886" i="52"/>
  <c r="J900" i="52" s="1"/>
  <c r="K900" i="52" s="1"/>
  <c r="G886" i="52"/>
  <c r="M885" i="52"/>
  <c r="J885" i="52"/>
  <c r="K885" i="52" s="1"/>
  <c r="H885" i="52"/>
  <c r="G885" i="52"/>
  <c r="M884" i="52"/>
  <c r="H884" i="52"/>
  <c r="G884" i="52"/>
  <c r="M883" i="52"/>
  <c r="H883" i="52"/>
  <c r="G883" i="52"/>
  <c r="M882" i="52"/>
  <c r="H882" i="52"/>
  <c r="J897" i="52" s="1"/>
  <c r="G882" i="52"/>
  <c r="M881" i="52"/>
  <c r="H881" i="52"/>
  <c r="G881" i="52"/>
  <c r="M880" i="52"/>
  <c r="H880" i="52"/>
  <c r="G880" i="52"/>
  <c r="M879" i="52"/>
  <c r="H879" i="52"/>
  <c r="J894" i="52" s="1"/>
  <c r="G879" i="52"/>
  <c r="M878" i="52"/>
  <c r="I878" i="52"/>
  <c r="H878" i="52"/>
  <c r="J892" i="52" s="1"/>
  <c r="K892" i="52" s="1"/>
  <c r="G878" i="52"/>
  <c r="M877" i="52"/>
  <c r="H877" i="52"/>
  <c r="G877" i="52"/>
  <c r="M876" i="52"/>
  <c r="H876" i="52"/>
  <c r="G876" i="52"/>
  <c r="M875" i="52"/>
  <c r="H875" i="52"/>
  <c r="J890" i="52" s="1"/>
  <c r="K890" i="52" s="1"/>
  <c r="G875" i="52"/>
  <c r="M874" i="52"/>
  <c r="H874" i="52"/>
  <c r="G874" i="52"/>
  <c r="M873" i="52"/>
  <c r="H873" i="52"/>
  <c r="J888" i="52" s="1"/>
  <c r="G873" i="52"/>
  <c r="M872" i="52"/>
  <c r="H872" i="52"/>
  <c r="J887" i="52" s="1"/>
  <c r="G872" i="52"/>
  <c r="M871" i="52"/>
  <c r="H871" i="52"/>
  <c r="G871" i="52"/>
  <c r="M870" i="52"/>
  <c r="H870" i="52"/>
  <c r="J884" i="52" s="1"/>
  <c r="K884" i="52" s="1"/>
  <c r="G870" i="52"/>
  <c r="M869" i="52"/>
  <c r="H869" i="52"/>
  <c r="G869" i="52"/>
  <c r="M868" i="52"/>
  <c r="I868" i="52"/>
  <c r="H868" i="52"/>
  <c r="G868" i="52"/>
  <c r="M867" i="52"/>
  <c r="H867" i="52"/>
  <c r="J882" i="52" s="1"/>
  <c r="K882" i="52" s="1"/>
  <c r="G867" i="52"/>
  <c r="M866" i="52"/>
  <c r="H866" i="52"/>
  <c r="J881" i="52" s="1"/>
  <c r="G866" i="52"/>
  <c r="M865" i="52"/>
  <c r="H865" i="52"/>
  <c r="J880" i="52" s="1"/>
  <c r="G865" i="52"/>
  <c r="M864" i="52"/>
  <c r="H864" i="52"/>
  <c r="J879" i="52" s="1"/>
  <c r="G864" i="52"/>
  <c r="M863" i="52"/>
  <c r="H863" i="52"/>
  <c r="G863" i="52"/>
  <c r="M862" i="52"/>
  <c r="H862" i="52"/>
  <c r="G862" i="52"/>
  <c r="M861" i="52"/>
  <c r="H861" i="52"/>
  <c r="G861" i="52"/>
  <c r="M860" i="52"/>
  <c r="H860" i="52"/>
  <c r="G860" i="52"/>
  <c r="M859" i="52"/>
  <c r="J859" i="52"/>
  <c r="K859" i="52" s="1"/>
  <c r="H859" i="52"/>
  <c r="G859" i="52"/>
  <c r="M858" i="52"/>
  <c r="H858" i="52"/>
  <c r="G858" i="52"/>
  <c r="M857" i="52"/>
  <c r="H857" i="52"/>
  <c r="G857" i="52"/>
  <c r="M856" i="52"/>
  <c r="H856" i="52"/>
  <c r="J871" i="52" s="1"/>
  <c r="G856" i="52"/>
  <c r="M855" i="52"/>
  <c r="H855" i="52"/>
  <c r="G855" i="52"/>
  <c r="M854" i="52"/>
  <c r="H854" i="52"/>
  <c r="I869" i="52" s="1"/>
  <c r="G854" i="52"/>
  <c r="M853" i="52"/>
  <c r="H853" i="52"/>
  <c r="J867" i="52" s="1"/>
  <c r="K867" i="52" s="1"/>
  <c r="G853" i="52"/>
  <c r="M852" i="52"/>
  <c r="H852" i="52"/>
  <c r="G852" i="52"/>
  <c r="M851" i="52"/>
  <c r="H851" i="52"/>
  <c r="G851" i="52"/>
  <c r="M850" i="52"/>
  <c r="H850" i="52"/>
  <c r="J865" i="52" s="1"/>
  <c r="G850" i="52"/>
  <c r="M849" i="52"/>
  <c r="H849" i="52"/>
  <c r="G849" i="52"/>
  <c r="M848" i="52"/>
  <c r="H848" i="52"/>
  <c r="G848" i="52"/>
  <c r="M847" i="52"/>
  <c r="H847" i="52"/>
  <c r="G847" i="52"/>
  <c r="M846" i="52"/>
  <c r="H846" i="52"/>
  <c r="J861" i="52" s="1"/>
  <c r="K861" i="52" s="1"/>
  <c r="G846" i="52"/>
  <c r="M845" i="52"/>
  <c r="H845" i="52"/>
  <c r="I860" i="52" s="1"/>
  <c r="G845" i="52"/>
  <c r="M844" i="52"/>
  <c r="H844" i="52"/>
  <c r="I859" i="52" s="1"/>
  <c r="G844" i="52"/>
  <c r="M843" i="52"/>
  <c r="H843" i="52"/>
  <c r="J858" i="52" s="1"/>
  <c r="K858" i="52" s="1"/>
  <c r="G843" i="52"/>
  <c r="M842" i="52"/>
  <c r="H842" i="52"/>
  <c r="G842" i="52"/>
  <c r="M841" i="52"/>
  <c r="H841" i="52"/>
  <c r="J856" i="52" s="1"/>
  <c r="G841" i="52"/>
  <c r="M840" i="52"/>
  <c r="H840" i="52"/>
  <c r="J855" i="52" s="1"/>
  <c r="G840" i="52"/>
  <c r="M839" i="52"/>
  <c r="H839" i="52"/>
  <c r="J854" i="52" s="1"/>
  <c r="G839" i="52"/>
  <c r="M838" i="52"/>
  <c r="H838" i="52"/>
  <c r="I852" i="52" s="1"/>
  <c r="G838" i="52"/>
  <c r="M837" i="52"/>
  <c r="H837" i="52"/>
  <c r="J851" i="52" s="1"/>
  <c r="K851" i="52" s="1"/>
  <c r="G837" i="52"/>
  <c r="M836" i="52"/>
  <c r="H836" i="52"/>
  <c r="I851" i="52" s="1"/>
  <c r="G836" i="52"/>
  <c r="M835" i="52"/>
  <c r="H835" i="52"/>
  <c r="J850" i="52" s="1"/>
  <c r="K850" i="52" s="1"/>
  <c r="G835" i="52"/>
  <c r="M834" i="52"/>
  <c r="H834" i="52"/>
  <c r="J849" i="52" s="1"/>
  <c r="G834" i="52"/>
  <c r="M833" i="52"/>
  <c r="H833" i="52"/>
  <c r="J848" i="52" s="1"/>
  <c r="G833" i="52"/>
  <c r="M832" i="52"/>
  <c r="H832" i="52"/>
  <c r="J847" i="52" s="1"/>
  <c r="G832" i="52"/>
  <c r="M831" i="52"/>
  <c r="H831" i="52"/>
  <c r="G831" i="52"/>
  <c r="M830" i="52"/>
  <c r="H830" i="52"/>
  <c r="J845" i="52" s="1"/>
  <c r="K845" i="52" s="1"/>
  <c r="G830" i="52"/>
  <c r="M829" i="52"/>
  <c r="H829" i="52"/>
  <c r="G829" i="52"/>
  <c r="M828" i="52"/>
  <c r="H828" i="52"/>
  <c r="G828" i="52"/>
  <c r="M827" i="52"/>
  <c r="H827" i="52"/>
  <c r="G827" i="52"/>
  <c r="M826" i="52"/>
  <c r="H826" i="52"/>
  <c r="G826" i="52"/>
  <c r="M825" i="52"/>
  <c r="H825" i="52"/>
  <c r="G825" i="52"/>
  <c r="M824" i="52"/>
  <c r="H824" i="52"/>
  <c r="G824" i="52"/>
  <c r="M823" i="52"/>
  <c r="H823" i="52"/>
  <c r="G823" i="52"/>
  <c r="M822" i="52"/>
  <c r="H822" i="52"/>
  <c r="I837" i="52" s="1"/>
  <c r="G822" i="52"/>
  <c r="M821" i="52"/>
  <c r="H821" i="52"/>
  <c r="G821" i="52"/>
  <c r="M820" i="52"/>
  <c r="H820" i="52"/>
  <c r="G820" i="52"/>
  <c r="M819" i="52"/>
  <c r="H819" i="52"/>
  <c r="G819" i="52"/>
  <c r="M818" i="52"/>
  <c r="H818" i="52"/>
  <c r="J833" i="52" s="1"/>
  <c r="G818" i="52"/>
  <c r="M817" i="52"/>
  <c r="H817" i="52"/>
  <c r="G817" i="52"/>
  <c r="M816" i="52"/>
  <c r="H816" i="52"/>
  <c r="G816" i="52"/>
  <c r="M815" i="52"/>
  <c r="H815" i="52"/>
  <c r="G815" i="52"/>
  <c r="M814" i="52"/>
  <c r="H814" i="52"/>
  <c r="J829" i="52" s="1"/>
  <c r="K829" i="52" s="1"/>
  <c r="G814" i="52"/>
  <c r="M813" i="52"/>
  <c r="H813" i="52"/>
  <c r="G813" i="52"/>
  <c r="M812" i="52"/>
  <c r="H812" i="52"/>
  <c r="G812" i="52"/>
  <c r="M811" i="52"/>
  <c r="H811" i="52"/>
  <c r="J826" i="52" s="1"/>
  <c r="K826" i="52" s="1"/>
  <c r="G811" i="52"/>
  <c r="M810" i="52"/>
  <c r="H810" i="52"/>
  <c r="G810" i="52"/>
  <c r="M809" i="52"/>
  <c r="H809" i="52"/>
  <c r="G809" i="52"/>
  <c r="M808" i="52"/>
  <c r="H808" i="52"/>
  <c r="G808" i="52"/>
  <c r="M807" i="52"/>
  <c r="H807" i="52"/>
  <c r="G807" i="52"/>
  <c r="M806" i="52"/>
  <c r="H806" i="52"/>
  <c r="J821" i="52" s="1"/>
  <c r="K821" i="52" s="1"/>
  <c r="G806" i="52"/>
  <c r="M805" i="52"/>
  <c r="H805" i="52"/>
  <c r="G805" i="52"/>
  <c r="M804" i="52"/>
  <c r="H804" i="52"/>
  <c r="G804" i="52"/>
  <c r="M803" i="52"/>
  <c r="H803" i="52"/>
  <c r="G803" i="52"/>
  <c r="M802" i="52"/>
  <c r="H802" i="52"/>
  <c r="G802" i="52"/>
  <c r="M801" i="52"/>
  <c r="H801" i="52"/>
  <c r="G801" i="52"/>
  <c r="M800" i="52"/>
  <c r="H800" i="52"/>
  <c r="G800" i="52"/>
  <c r="M799" i="52"/>
  <c r="H799" i="52"/>
  <c r="G799" i="52"/>
  <c r="M798" i="52"/>
  <c r="H798" i="52"/>
  <c r="G798" i="52"/>
  <c r="M797" i="52"/>
  <c r="H797" i="52"/>
  <c r="J812" i="52" s="1"/>
  <c r="K812" i="52" s="1"/>
  <c r="G797" i="52"/>
  <c r="M796" i="52"/>
  <c r="H796" i="52"/>
  <c r="G796" i="52"/>
  <c r="M795" i="52"/>
  <c r="H795" i="52"/>
  <c r="G795" i="52"/>
  <c r="M794" i="52"/>
  <c r="H794" i="52"/>
  <c r="J809" i="52" s="1"/>
  <c r="G794" i="52"/>
  <c r="M793" i="52"/>
  <c r="H793" i="52"/>
  <c r="J808" i="52" s="1"/>
  <c r="G793" i="52"/>
  <c r="M792" i="52"/>
  <c r="H792" i="52"/>
  <c r="J807" i="52" s="1"/>
  <c r="G792" i="52"/>
  <c r="M791" i="52"/>
  <c r="H791" i="52"/>
  <c r="J806" i="52" s="1"/>
  <c r="G791" i="52"/>
  <c r="M790" i="52"/>
  <c r="H790" i="52"/>
  <c r="J805" i="52" s="1"/>
  <c r="K805" i="52" s="1"/>
  <c r="G790" i="52"/>
  <c r="M789" i="52"/>
  <c r="H789" i="52"/>
  <c r="J804" i="52" s="1"/>
  <c r="K804" i="52" s="1"/>
  <c r="G789" i="52"/>
  <c r="M788" i="52"/>
  <c r="H788" i="52"/>
  <c r="G788" i="52"/>
  <c r="M787" i="52"/>
  <c r="I787" i="52"/>
  <c r="H787" i="52"/>
  <c r="G787" i="52"/>
  <c r="M786" i="52"/>
  <c r="J786" i="52"/>
  <c r="H786" i="52"/>
  <c r="I801" i="52" s="1"/>
  <c r="G786" i="52"/>
  <c r="M785" i="52"/>
  <c r="H785" i="52"/>
  <c r="G785" i="52"/>
  <c r="M784" i="52"/>
  <c r="H784" i="52"/>
  <c r="G784" i="52"/>
  <c r="M783" i="52"/>
  <c r="H783" i="52"/>
  <c r="G783" i="52"/>
  <c r="M782" i="52"/>
  <c r="H782" i="52"/>
  <c r="G782" i="52"/>
  <c r="M781" i="52"/>
  <c r="H781" i="52"/>
  <c r="G781" i="52"/>
  <c r="M780" i="52"/>
  <c r="H780" i="52"/>
  <c r="G780" i="52"/>
  <c r="M779" i="52"/>
  <c r="H779" i="52"/>
  <c r="G779" i="52"/>
  <c r="M778" i="52"/>
  <c r="H778" i="52"/>
  <c r="G778" i="52"/>
  <c r="M777" i="52"/>
  <c r="H777" i="52"/>
  <c r="G777" i="52"/>
  <c r="M776" i="52"/>
  <c r="H776" i="52"/>
  <c r="G776" i="52"/>
  <c r="M775" i="52"/>
  <c r="H775" i="52"/>
  <c r="G775" i="52"/>
  <c r="M774" i="52"/>
  <c r="H774" i="52"/>
  <c r="G774" i="52"/>
  <c r="M773" i="52"/>
  <c r="H773" i="52"/>
  <c r="G773" i="52"/>
  <c r="M772" i="52"/>
  <c r="H772" i="52"/>
  <c r="G772" i="52"/>
  <c r="M771" i="52"/>
  <c r="H771" i="52"/>
  <c r="I786" i="52" s="1"/>
  <c r="G771" i="52"/>
  <c r="M770" i="52"/>
  <c r="H770" i="52"/>
  <c r="I785" i="52" s="1"/>
  <c r="G770" i="52"/>
  <c r="M769" i="52"/>
  <c r="H769" i="52"/>
  <c r="J784" i="52" s="1"/>
  <c r="G769" i="52"/>
  <c r="M768" i="52"/>
  <c r="H768" i="52"/>
  <c r="J783" i="52" s="1"/>
  <c r="K783" i="52" s="1"/>
  <c r="G768" i="52"/>
  <c r="M767" i="52"/>
  <c r="H767" i="52"/>
  <c r="J782" i="52" s="1"/>
  <c r="K782" i="52" s="1"/>
  <c r="G767" i="52"/>
  <c r="M766" i="52"/>
  <c r="H766" i="52"/>
  <c r="I781" i="52" s="1"/>
  <c r="G766" i="52"/>
  <c r="M765" i="52"/>
  <c r="H765" i="52"/>
  <c r="J780" i="52" s="1"/>
  <c r="K780" i="52" s="1"/>
  <c r="G765" i="52"/>
  <c r="M764" i="52"/>
  <c r="H764" i="52"/>
  <c r="J779" i="52" s="1"/>
  <c r="G764" i="52"/>
  <c r="M763" i="52"/>
  <c r="H763" i="52"/>
  <c r="G763" i="52"/>
  <c r="M762" i="52"/>
  <c r="H762" i="52"/>
  <c r="I777" i="52" s="1"/>
  <c r="G762" i="52"/>
  <c r="M761" i="52"/>
  <c r="H761" i="52"/>
  <c r="G761" i="52"/>
  <c r="M760" i="52"/>
  <c r="H760" i="52"/>
  <c r="J775" i="52" s="1"/>
  <c r="K775" i="52" s="1"/>
  <c r="G760" i="52"/>
  <c r="M759" i="52"/>
  <c r="H759" i="52"/>
  <c r="J774" i="52" s="1"/>
  <c r="K774" i="52" s="1"/>
  <c r="G759" i="52"/>
  <c r="M758" i="52"/>
  <c r="H758" i="52"/>
  <c r="I773" i="52" s="1"/>
  <c r="G758" i="52"/>
  <c r="M757" i="52"/>
  <c r="H757" i="52"/>
  <c r="J772" i="52" s="1"/>
  <c r="K772" i="52" s="1"/>
  <c r="G757" i="52"/>
  <c r="M756" i="52"/>
  <c r="H756" i="52"/>
  <c r="G756" i="52"/>
  <c r="M755" i="52"/>
  <c r="I755" i="52"/>
  <c r="H755" i="52"/>
  <c r="G755" i="52"/>
  <c r="K755" i="52" s="1"/>
  <c r="M754" i="52"/>
  <c r="J754" i="52"/>
  <c r="H754" i="52"/>
  <c r="I769" i="52" s="1"/>
  <c r="G754" i="52"/>
  <c r="M753" i="52"/>
  <c r="H753" i="52"/>
  <c r="G753" i="52"/>
  <c r="M752" i="52"/>
  <c r="H752" i="52"/>
  <c r="J767" i="52" s="1"/>
  <c r="K767" i="52" s="1"/>
  <c r="G752" i="52"/>
  <c r="M751" i="52"/>
  <c r="H751" i="52"/>
  <c r="G751" i="52"/>
  <c r="M750" i="52"/>
  <c r="H750" i="52"/>
  <c r="G750" i="52"/>
  <c r="M749" i="52"/>
  <c r="H749" i="52"/>
  <c r="G749" i="52"/>
  <c r="M748" i="52"/>
  <c r="H748" i="52"/>
  <c r="G748" i="52"/>
  <c r="M747" i="52"/>
  <c r="H747" i="52"/>
  <c r="G747" i="52"/>
  <c r="M746" i="52"/>
  <c r="H746" i="52"/>
  <c r="G746" i="52"/>
  <c r="M745" i="52"/>
  <c r="H745" i="52"/>
  <c r="G745" i="52"/>
  <c r="M744" i="52"/>
  <c r="H744" i="52"/>
  <c r="G744" i="52"/>
  <c r="M743" i="52"/>
  <c r="H743" i="52"/>
  <c r="G743" i="52"/>
  <c r="M742" i="52"/>
  <c r="H742" i="52"/>
  <c r="G742" i="52"/>
  <c r="M741" i="52"/>
  <c r="H741" i="52"/>
  <c r="G741" i="52"/>
  <c r="M740" i="52"/>
  <c r="H740" i="52"/>
  <c r="J755" i="52" s="1"/>
  <c r="G740" i="52"/>
  <c r="M739" i="52"/>
  <c r="H739" i="52"/>
  <c r="I754" i="52" s="1"/>
  <c r="G739" i="52"/>
  <c r="M738" i="52"/>
  <c r="H738" i="52"/>
  <c r="I753" i="52" s="1"/>
  <c r="G738" i="52"/>
  <c r="M737" i="52"/>
  <c r="H737" i="52"/>
  <c r="J752" i="52" s="1"/>
  <c r="G737" i="52"/>
  <c r="M736" i="52"/>
  <c r="H736" i="52"/>
  <c r="J751" i="52" s="1"/>
  <c r="K751" i="52" s="1"/>
  <c r="G736" i="52"/>
  <c r="M735" i="52"/>
  <c r="H735" i="52"/>
  <c r="J750" i="52" s="1"/>
  <c r="K750" i="52" s="1"/>
  <c r="G735" i="52"/>
  <c r="M734" i="52"/>
  <c r="H734" i="52"/>
  <c r="I749" i="52" s="1"/>
  <c r="G734" i="52"/>
  <c r="M733" i="52"/>
  <c r="H733" i="52"/>
  <c r="J748" i="52" s="1"/>
  <c r="K748" i="52" s="1"/>
  <c r="G733" i="52"/>
  <c r="M732" i="52"/>
  <c r="H732" i="52"/>
  <c r="J747" i="52" s="1"/>
  <c r="G732" i="52"/>
  <c r="M731" i="52"/>
  <c r="H731" i="52"/>
  <c r="G731" i="52"/>
  <c r="M730" i="52"/>
  <c r="H730" i="52"/>
  <c r="I745" i="52" s="1"/>
  <c r="G730" i="52"/>
  <c r="M729" i="52"/>
  <c r="H729" i="52"/>
  <c r="G729" i="52"/>
  <c r="M728" i="52"/>
  <c r="H728" i="52"/>
  <c r="J743" i="52" s="1"/>
  <c r="K743" i="52" s="1"/>
  <c r="G728" i="52"/>
  <c r="M727" i="52"/>
  <c r="H727" i="52"/>
  <c r="J742" i="52" s="1"/>
  <c r="K742" i="52" s="1"/>
  <c r="G727" i="52"/>
  <c r="M726" i="52"/>
  <c r="H726" i="52"/>
  <c r="I741" i="52" s="1"/>
  <c r="G726" i="52"/>
  <c r="M725" i="52"/>
  <c r="H725" i="52"/>
  <c r="J740" i="52" s="1"/>
  <c r="K740" i="52" s="1"/>
  <c r="G725" i="52"/>
  <c r="M724" i="52"/>
  <c r="H724" i="52"/>
  <c r="G724" i="52"/>
  <c r="M723" i="52"/>
  <c r="I723" i="52"/>
  <c r="H723" i="52"/>
  <c r="G723" i="52"/>
  <c r="M722" i="52"/>
  <c r="J722" i="52"/>
  <c r="H722" i="52"/>
  <c r="I737" i="52" s="1"/>
  <c r="G722" i="52"/>
  <c r="M721" i="52"/>
  <c r="H721" i="52"/>
  <c r="G721" i="52"/>
  <c r="M720" i="52"/>
  <c r="H720" i="52"/>
  <c r="J735" i="52" s="1"/>
  <c r="K735" i="52" s="1"/>
  <c r="G720" i="52"/>
  <c r="M719" i="52"/>
  <c r="H719" i="52"/>
  <c r="G719" i="52"/>
  <c r="M718" i="52"/>
  <c r="H718" i="52"/>
  <c r="G718" i="52"/>
  <c r="M717" i="52"/>
  <c r="H717" i="52"/>
  <c r="G717" i="52"/>
  <c r="M716" i="52"/>
  <c r="H716" i="52"/>
  <c r="G716" i="52"/>
  <c r="M715" i="52"/>
  <c r="H715" i="52"/>
  <c r="G715" i="52"/>
  <c r="M714" i="52"/>
  <c r="H714" i="52"/>
  <c r="G714" i="52"/>
  <c r="M713" i="52"/>
  <c r="H713" i="52"/>
  <c r="G713" i="52"/>
  <c r="M712" i="52"/>
  <c r="H712" i="52"/>
  <c r="G712" i="52"/>
  <c r="M711" i="52"/>
  <c r="H711" i="52"/>
  <c r="G711" i="52"/>
  <c r="M710" i="52"/>
  <c r="H710" i="52"/>
  <c r="G710" i="52"/>
  <c r="M709" i="52"/>
  <c r="H709" i="52"/>
  <c r="G709" i="52"/>
  <c r="M708" i="52"/>
  <c r="H708" i="52"/>
  <c r="J723" i="52" s="1"/>
  <c r="G708" i="52"/>
  <c r="M707" i="52"/>
  <c r="H707" i="52"/>
  <c r="I722" i="52" s="1"/>
  <c r="G707" i="52"/>
  <c r="M706" i="52"/>
  <c r="H706" i="52"/>
  <c r="I721" i="52" s="1"/>
  <c r="G706" i="52"/>
  <c r="M705" i="52"/>
  <c r="H705" i="52"/>
  <c r="J720" i="52" s="1"/>
  <c r="G705" i="52"/>
  <c r="M704" i="52"/>
  <c r="H704" i="52"/>
  <c r="J719" i="52" s="1"/>
  <c r="K719" i="52" s="1"/>
  <c r="G704" i="52"/>
  <c r="M703" i="52"/>
  <c r="H703" i="52"/>
  <c r="J718" i="52" s="1"/>
  <c r="K718" i="52" s="1"/>
  <c r="G703" i="52"/>
  <c r="M702" i="52"/>
  <c r="H702" i="52"/>
  <c r="I717" i="52" s="1"/>
  <c r="G702" i="52"/>
  <c r="M701" i="52"/>
  <c r="H701" i="52"/>
  <c r="J716" i="52" s="1"/>
  <c r="K716" i="52" s="1"/>
  <c r="G701" i="52"/>
  <c r="M700" i="52"/>
  <c r="H700" i="52"/>
  <c r="J715" i="52" s="1"/>
  <c r="G700" i="52"/>
  <c r="M699" i="52"/>
  <c r="H699" i="52"/>
  <c r="G699" i="52"/>
  <c r="M698" i="52"/>
  <c r="H698" i="52"/>
  <c r="I713" i="52" s="1"/>
  <c r="G698" i="52"/>
  <c r="M697" i="52"/>
  <c r="H697" i="52"/>
  <c r="G697" i="52"/>
  <c r="M696" i="52"/>
  <c r="H696" i="52"/>
  <c r="J711" i="52" s="1"/>
  <c r="K711" i="52" s="1"/>
  <c r="G696" i="52"/>
  <c r="M695" i="52"/>
  <c r="H695" i="52"/>
  <c r="J710" i="52" s="1"/>
  <c r="K710" i="52" s="1"/>
  <c r="G695" i="52"/>
  <c r="M694" i="52"/>
  <c r="H694" i="52"/>
  <c r="I709" i="52" s="1"/>
  <c r="G694" i="52"/>
  <c r="M693" i="52"/>
  <c r="H693" i="52"/>
  <c r="J708" i="52" s="1"/>
  <c r="K708" i="52" s="1"/>
  <c r="G693" i="52"/>
  <c r="M692" i="52"/>
  <c r="H692" i="52"/>
  <c r="G692" i="52"/>
  <c r="M691" i="52"/>
  <c r="H691" i="52"/>
  <c r="G691" i="52"/>
  <c r="M690" i="52"/>
  <c r="H690" i="52"/>
  <c r="G690" i="52"/>
  <c r="M689" i="52"/>
  <c r="H689" i="52"/>
  <c r="G689" i="52"/>
  <c r="M688" i="52"/>
  <c r="H688" i="52"/>
  <c r="J703" i="52" s="1"/>
  <c r="K703" i="52" s="1"/>
  <c r="G688" i="52"/>
  <c r="M687" i="52"/>
  <c r="H687" i="52"/>
  <c r="G687" i="52"/>
  <c r="M686" i="52"/>
  <c r="H686" i="52"/>
  <c r="G686" i="52"/>
  <c r="M685" i="52"/>
  <c r="H685" i="52"/>
  <c r="G685" i="52"/>
  <c r="M684" i="52"/>
  <c r="H684" i="52"/>
  <c r="G684" i="52"/>
  <c r="M683" i="52"/>
  <c r="H683" i="52"/>
  <c r="G683" i="52"/>
  <c r="M682" i="52"/>
  <c r="H682" i="52"/>
  <c r="G682" i="52"/>
  <c r="M681" i="52"/>
  <c r="H681" i="52"/>
  <c r="G681" i="52"/>
  <c r="M680" i="52"/>
  <c r="H680" i="52"/>
  <c r="G680" i="52"/>
  <c r="M679" i="52"/>
  <c r="H679" i="52"/>
  <c r="G679" i="52"/>
  <c r="M678" i="52"/>
  <c r="H678" i="52"/>
  <c r="G678" i="52"/>
  <c r="M677" i="52"/>
  <c r="H677" i="52"/>
  <c r="G677" i="52"/>
  <c r="M676" i="52"/>
  <c r="H676" i="52"/>
  <c r="J691" i="52" s="1"/>
  <c r="G676" i="52"/>
  <c r="M675" i="52"/>
  <c r="H675" i="52"/>
  <c r="I690" i="52" s="1"/>
  <c r="G675" i="52"/>
  <c r="M674" i="52"/>
  <c r="H674" i="52"/>
  <c r="G674" i="52"/>
  <c r="M673" i="52"/>
  <c r="H673" i="52"/>
  <c r="G673" i="52"/>
  <c r="M672" i="52"/>
  <c r="H672" i="52"/>
  <c r="G672" i="52"/>
  <c r="M671" i="52"/>
  <c r="H671" i="52"/>
  <c r="G671" i="52"/>
  <c r="M670" i="52"/>
  <c r="H670" i="52"/>
  <c r="G670" i="52"/>
  <c r="M669" i="52"/>
  <c r="H669" i="52"/>
  <c r="G669" i="52"/>
  <c r="M668" i="52"/>
  <c r="H668" i="52"/>
  <c r="G668" i="52"/>
  <c r="M667" i="52"/>
  <c r="H667" i="52"/>
  <c r="G667" i="52"/>
  <c r="M666" i="52"/>
  <c r="H666" i="52"/>
  <c r="G666" i="52"/>
  <c r="M665" i="52"/>
  <c r="H665" i="52"/>
  <c r="G665" i="52"/>
  <c r="M664" i="52"/>
  <c r="H664" i="52"/>
  <c r="G664" i="52"/>
  <c r="M663" i="52"/>
  <c r="H663" i="52"/>
  <c r="G663" i="52"/>
  <c r="M662" i="52"/>
  <c r="H662" i="52"/>
  <c r="G662" i="52"/>
  <c r="M661" i="52"/>
  <c r="H661" i="52"/>
  <c r="G661" i="52"/>
  <c r="M660" i="52"/>
  <c r="H660" i="52"/>
  <c r="G660" i="52"/>
  <c r="M659" i="52"/>
  <c r="H659" i="52"/>
  <c r="G659" i="52"/>
  <c r="M658" i="52"/>
  <c r="H658" i="52"/>
  <c r="G658" i="52"/>
  <c r="M657" i="52"/>
  <c r="H657" i="52"/>
  <c r="G657" i="52"/>
  <c r="M656" i="52"/>
  <c r="I656" i="52"/>
  <c r="H656" i="52"/>
  <c r="G656" i="52"/>
  <c r="M655" i="52"/>
  <c r="H655" i="52"/>
  <c r="J670" i="52" s="1"/>
  <c r="K670" i="52" s="1"/>
  <c r="G655" i="52"/>
  <c r="M654" i="52"/>
  <c r="H654" i="52"/>
  <c r="J669" i="52" s="1"/>
  <c r="G654" i="52"/>
  <c r="M653" i="52"/>
  <c r="H653" i="52"/>
  <c r="G653" i="52"/>
  <c r="M652" i="52"/>
  <c r="H652" i="52"/>
  <c r="J666" i="52" s="1"/>
  <c r="G652" i="52"/>
  <c r="M651" i="52"/>
  <c r="H651" i="52"/>
  <c r="G651" i="52"/>
  <c r="M650" i="52"/>
  <c r="H650" i="52"/>
  <c r="G650" i="52"/>
  <c r="M649" i="52"/>
  <c r="H649" i="52"/>
  <c r="G649" i="52"/>
  <c r="M648" i="52"/>
  <c r="I648" i="52"/>
  <c r="H648" i="52"/>
  <c r="G648" i="52"/>
  <c r="M647" i="52"/>
  <c r="H647" i="52"/>
  <c r="J662" i="52" s="1"/>
  <c r="K662" i="52" s="1"/>
  <c r="G647" i="52"/>
  <c r="M646" i="52"/>
  <c r="H646" i="52"/>
  <c r="G646" i="52"/>
  <c r="M645" i="52"/>
  <c r="H645" i="52"/>
  <c r="G645" i="52"/>
  <c r="M644" i="52"/>
  <c r="H644" i="52"/>
  <c r="J658" i="52" s="1"/>
  <c r="G644" i="52"/>
  <c r="M643" i="52"/>
  <c r="H643" i="52"/>
  <c r="G643" i="52"/>
  <c r="M642" i="52"/>
  <c r="H642" i="52"/>
  <c r="J657" i="52" s="1"/>
  <c r="K657" i="52" s="1"/>
  <c r="G642" i="52"/>
  <c r="M641" i="52"/>
  <c r="H641" i="52"/>
  <c r="J656" i="52" s="1"/>
  <c r="G641" i="52"/>
  <c r="M640" i="52"/>
  <c r="H640" i="52"/>
  <c r="I655" i="52" s="1"/>
  <c r="G640" i="52"/>
  <c r="M639" i="52"/>
  <c r="J639" i="52"/>
  <c r="K639" i="52" s="1"/>
  <c r="H639" i="52"/>
  <c r="I654" i="52" s="1"/>
  <c r="G639" i="52"/>
  <c r="M638" i="52"/>
  <c r="H638" i="52"/>
  <c r="J653" i="52" s="1"/>
  <c r="G638" i="52"/>
  <c r="M637" i="52"/>
  <c r="H637" i="52"/>
  <c r="J652" i="52" s="1"/>
  <c r="K652" i="52" s="1"/>
  <c r="G637" i="52"/>
  <c r="M636" i="52"/>
  <c r="H636" i="52"/>
  <c r="G636" i="52"/>
  <c r="M635" i="52"/>
  <c r="H635" i="52"/>
  <c r="I650" i="52" s="1"/>
  <c r="G635" i="52"/>
  <c r="M634" i="52"/>
  <c r="H634" i="52"/>
  <c r="J649" i="52" s="1"/>
  <c r="K649" i="52" s="1"/>
  <c r="G634" i="52"/>
  <c r="M633" i="52"/>
  <c r="H633" i="52"/>
  <c r="J648" i="52" s="1"/>
  <c r="G633" i="52"/>
  <c r="M632" i="52"/>
  <c r="H632" i="52"/>
  <c r="I647" i="52" s="1"/>
  <c r="G632" i="52"/>
  <c r="M631" i="52"/>
  <c r="J631" i="52"/>
  <c r="K631" i="52" s="1"/>
  <c r="H631" i="52"/>
  <c r="I646" i="52" s="1"/>
  <c r="G631" i="52"/>
  <c r="M630" i="52"/>
  <c r="H630" i="52"/>
  <c r="J645" i="52" s="1"/>
  <c r="G630" i="52"/>
  <c r="M629" i="52"/>
  <c r="H629" i="52"/>
  <c r="J644" i="52" s="1"/>
  <c r="K644" i="52" s="1"/>
  <c r="G629" i="52"/>
  <c r="M628" i="52"/>
  <c r="H628" i="52"/>
  <c r="J643" i="52" s="1"/>
  <c r="G628" i="52"/>
  <c r="M627" i="52"/>
  <c r="H627" i="52"/>
  <c r="I642" i="52" s="1"/>
  <c r="G627" i="52"/>
  <c r="M626" i="52"/>
  <c r="H626" i="52"/>
  <c r="J641" i="52" s="1"/>
  <c r="K641" i="52" s="1"/>
  <c r="G626" i="52"/>
  <c r="M625" i="52"/>
  <c r="H625" i="52"/>
  <c r="J640" i="52" s="1"/>
  <c r="G625" i="52"/>
  <c r="M624" i="52"/>
  <c r="I624" i="52"/>
  <c r="H624" i="52"/>
  <c r="I639" i="52" s="1"/>
  <c r="G624" i="52"/>
  <c r="M623" i="52"/>
  <c r="H623" i="52"/>
  <c r="I638" i="52" s="1"/>
  <c r="G623" i="52"/>
  <c r="M622" i="52"/>
  <c r="H622" i="52"/>
  <c r="J637" i="52" s="1"/>
  <c r="G622" i="52"/>
  <c r="M621" i="52"/>
  <c r="H621" i="52"/>
  <c r="J636" i="52" s="1"/>
  <c r="K636" i="52" s="1"/>
  <c r="G621" i="52"/>
  <c r="M620" i="52"/>
  <c r="H620" i="52"/>
  <c r="J635" i="52" s="1"/>
  <c r="G620" i="52"/>
  <c r="M619" i="52"/>
  <c r="H619" i="52"/>
  <c r="I634" i="52" s="1"/>
  <c r="G619" i="52"/>
  <c r="M618" i="52"/>
  <c r="H618" i="52"/>
  <c r="J633" i="52" s="1"/>
  <c r="K633" i="52" s="1"/>
  <c r="G618" i="52"/>
  <c r="M617" i="52"/>
  <c r="H617" i="52"/>
  <c r="J632" i="52" s="1"/>
  <c r="G617" i="52"/>
  <c r="M616" i="52"/>
  <c r="I616" i="52"/>
  <c r="H616" i="52"/>
  <c r="G616" i="52"/>
  <c r="M615" i="52"/>
  <c r="H615" i="52"/>
  <c r="I630" i="52" s="1"/>
  <c r="G615" i="52"/>
  <c r="M614" i="52"/>
  <c r="H614" i="52"/>
  <c r="J629" i="52" s="1"/>
  <c r="G614" i="52"/>
  <c r="M613" i="52"/>
  <c r="H613" i="52"/>
  <c r="J628" i="52" s="1"/>
  <c r="K628" i="52" s="1"/>
  <c r="G613" i="52"/>
  <c r="M612" i="52"/>
  <c r="H612" i="52"/>
  <c r="J627" i="52" s="1"/>
  <c r="G612" i="52"/>
  <c r="M611" i="52"/>
  <c r="H611" i="52"/>
  <c r="I626" i="52" s="1"/>
  <c r="G611" i="52"/>
  <c r="M610" i="52"/>
  <c r="H610" i="52"/>
  <c r="J625" i="52" s="1"/>
  <c r="K625" i="52" s="1"/>
  <c r="G610" i="52"/>
  <c r="M609" i="52"/>
  <c r="H609" i="52"/>
  <c r="J624" i="52" s="1"/>
  <c r="G609" i="52"/>
  <c r="M608" i="52"/>
  <c r="H608" i="52"/>
  <c r="I623" i="52" s="1"/>
  <c r="G608" i="52"/>
  <c r="M607" i="52"/>
  <c r="J607" i="52"/>
  <c r="K607" i="52" s="1"/>
  <c r="H607" i="52"/>
  <c r="I622" i="52" s="1"/>
  <c r="G607" i="52"/>
  <c r="M606" i="52"/>
  <c r="H606" i="52"/>
  <c r="J621" i="52" s="1"/>
  <c r="G606" i="52"/>
  <c r="M605" i="52"/>
  <c r="H605" i="52"/>
  <c r="J620" i="52" s="1"/>
  <c r="K620" i="52" s="1"/>
  <c r="G605" i="52"/>
  <c r="M604" i="52"/>
  <c r="H604" i="52"/>
  <c r="G604" i="52"/>
  <c r="M603" i="52"/>
  <c r="H603" i="52"/>
  <c r="I618" i="52" s="1"/>
  <c r="G603" i="52"/>
  <c r="M602" i="52"/>
  <c r="H602" i="52"/>
  <c r="J617" i="52" s="1"/>
  <c r="K617" i="52" s="1"/>
  <c r="G602" i="52"/>
  <c r="M601" i="52"/>
  <c r="H601" i="52"/>
  <c r="J616" i="52" s="1"/>
  <c r="G601" i="52"/>
  <c r="M600" i="52"/>
  <c r="H600" i="52"/>
  <c r="I615" i="52" s="1"/>
  <c r="G600" i="52"/>
  <c r="M599" i="52"/>
  <c r="J599" i="52"/>
  <c r="K599" i="52" s="1"/>
  <c r="H599" i="52"/>
  <c r="I614" i="52" s="1"/>
  <c r="G599" i="52"/>
  <c r="M598" i="52"/>
  <c r="H598" i="52"/>
  <c r="J613" i="52" s="1"/>
  <c r="G598" i="52"/>
  <c r="M597" i="52"/>
  <c r="H597" i="52"/>
  <c r="J612" i="52" s="1"/>
  <c r="K612" i="52" s="1"/>
  <c r="G597" i="52"/>
  <c r="M596" i="52"/>
  <c r="H596" i="52"/>
  <c r="J611" i="52" s="1"/>
  <c r="G596" i="52"/>
  <c r="M595" i="52"/>
  <c r="H595" i="52"/>
  <c r="I610" i="52" s="1"/>
  <c r="G595" i="52"/>
  <c r="M594" i="52"/>
  <c r="H594" i="52"/>
  <c r="J609" i="52" s="1"/>
  <c r="K609" i="52" s="1"/>
  <c r="G594" i="52"/>
  <c r="M593" i="52"/>
  <c r="H593" i="52"/>
  <c r="J608" i="52" s="1"/>
  <c r="G593" i="52"/>
  <c r="M592" i="52"/>
  <c r="I592" i="52"/>
  <c r="H592" i="52"/>
  <c r="I607" i="52" s="1"/>
  <c r="G592" i="52"/>
  <c r="M591" i="52"/>
  <c r="H591" i="52"/>
  <c r="I606" i="52" s="1"/>
  <c r="G591" i="52"/>
  <c r="M590" i="52"/>
  <c r="H590" i="52"/>
  <c r="J605" i="52" s="1"/>
  <c r="G590" i="52"/>
  <c r="M589" i="52"/>
  <c r="H589" i="52"/>
  <c r="J604" i="52" s="1"/>
  <c r="K604" i="52" s="1"/>
  <c r="G589" i="52"/>
  <c r="M588" i="52"/>
  <c r="H588" i="52"/>
  <c r="J603" i="52" s="1"/>
  <c r="G588" i="52"/>
  <c r="M587" i="52"/>
  <c r="H587" i="52"/>
  <c r="I602" i="52" s="1"/>
  <c r="G587" i="52"/>
  <c r="M586" i="52"/>
  <c r="H586" i="52"/>
  <c r="J601" i="52" s="1"/>
  <c r="K601" i="52" s="1"/>
  <c r="G586" i="52"/>
  <c r="M585" i="52"/>
  <c r="H585" i="52"/>
  <c r="J600" i="52" s="1"/>
  <c r="G585" i="52"/>
  <c r="M584" i="52"/>
  <c r="I584" i="52"/>
  <c r="H584" i="52"/>
  <c r="G584" i="52"/>
  <c r="M583" i="52"/>
  <c r="H583" i="52"/>
  <c r="I598" i="52" s="1"/>
  <c r="G583" i="52"/>
  <c r="M582" i="52"/>
  <c r="H582" i="52"/>
  <c r="G582" i="52"/>
  <c r="M581" i="52"/>
  <c r="H581" i="52"/>
  <c r="J596" i="52" s="1"/>
  <c r="K596" i="52" s="1"/>
  <c r="G581" i="52"/>
  <c r="M580" i="52"/>
  <c r="H580" i="52"/>
  <c r="J595" i="52" s="1"/>
  <c r="G580" i="52"/>
  <c r="M579" i="52"/>
  <c r="H579" i="52"/>
  <c r="G579" i="52"/>
  <c r="M578" i="52"/>
  <c r="H578" i="52"/>
  <c r="J593" i="52" s="1"/>
  <c r="K593" i="52" s="1"/>
  <c r="G578" i="52"/>
  <c r="M577" i="52"/>
  <c r="H577" i="52"/>
  <c r="J591" i="52" s="1"/>
  <c r="K591" i="52" s="1"/>
  <c r="G577" i="52"/>
  <c r="M576" i="52"/>
  <c r="H576" i="52"/>
  <c r="I591" i="52" s="1"/>
  <c r="G576" i="52"/>
  <c r="M575" i="52"/>
  <c r="J575" i="52"/>
  <c r="K575" i="52" s="1"/>
  <c r="H575" i="52"/>
  <c r="I590" i="52" s="1"/>
  <c r="G575" i="52"/>
  <c r="M574" i="52"/>
  <c r="H574" i="52"/>
  <c r="J589" i="52" s="1"/>
  <c r="G574" i="52"/>
  <c r="M573" i="52"/>
  <c r="H573" i="52"/>
  <c r="J588" i="52" s="1"/>
  <c r="K588" i="52" s="1"/>
  <c r="G573" i="52"/>
  <c r="M572" i="52"/>
  <c r="H572" i="52"/>
  <c r="G572" i="52"/>
  <c r="M571" i="52"/>
  <c r="H571" i="52"/>
  <c r="I586" i="52" s="1"/>
  <c r="G571" i="52"/>
  <c r="M570" i="52"/>
  <c r="H570" i="52"/>
  <c r="G570" i="52"/>
  <c r="M569" i="52"/>
  <c r="H569" i="52"/>
  <c r="J584" i="52" s="1"/>
  <c r="G569" i="52"/>
  <c r="M568" i="52"/>
  <c r="H568" i="52"/>
  <c r="I583" i="52" s="1"/>
  <c r="G568" i="52"/>
  <c r="M567" i="52"/>
  <c r="J567" i="52"/>
  <c r="K567" i="52" s="1"/>
  <c r="H567" i="52"/>
  <c r="I582" i="52" s="1"/>
  <c r="G567" i="52"/>
  <c r="M566" i="52"/>
  <c r="H566" i="52"/>
  <c r="J581" i="52" s="1"/>
  <c r="G566" i="52"/>
  <c r="M565" i="52"/>
  <c r="H565" i="52"/>
  <c r="J580" i="52" s="1"/>
  <c r="K580" i="52" s="1"/>
  <c r="G565" i="52"/>
  <c r="M564" i="52"/>
  <c r="H564" i="52"/>
  <c r="J579" i="52" s="1"/>
  <c r="G564" i="52"/>
  <c r="M563" i="52"/>
  <c r="H563" i="52"/>
  <c r="I578" i="52" s="1"/>
  <c r="G563" i="52"/>
  <c r="M562" i="52"/>
  <c r="H562" i="52"/>
  <c r="J577" i="52" s="1"/>
  <c r="K577" i="52" s="1"/>
  <c r="G562" i="52"/>
  <c r="M561" i="52"/>
  <c r="H561" i="52"/>
  <c r="J576" i="52" s="1"/>
  <c r="G561" i="52"/>
  <c r="M560" i="52"/>
  <c r="I560" i="52"/>
  <c r="H560" i="52"/>
  <c r="I575" i="52" s="1"/>
  <c r="G560" i="52"/>
  <c r="M559" i="52"/>
  <c r="H559" i="52"/>
  <c r="I574" i="52" s="1"/>
  <c r="G559" i="52"/>
  <c r="M558" i="52"/>
  <c r="H558" i="52"/>
  <c r="J573" i="52" s="1"/>
  <c r="G558" i="52"/>
  <c r="M557" i="52"/>
  <c r="H557" i="52"/>
  <c r="J572" i="52" s="1"/>
  <c r="K572" i="52" s="1"/>
  <c r="G557" i="52"/>
  <c r="M556" i="52"/>
  <c r="H556" i="52"/>
  <c r="J571" i="52" s="1"/>
  <c r="G556" i="52"/>
  <c r="M555" i="52"/>
  <c r="H555" i="52"/>
  <c r="G555" i="52"/>
  <c r="M554" i="52"/>
  <c r="H554" i="52"/>
  <c r="J569" i="52" s="1"/>
  <c r="K569" i="52" s="1"/>
  <c r="G554" i="52"/>
  <c r="M553" i="52"/>
  <c r="H553" i="52"/>
  <c r="J568" i="52" s="1"/>
  <c r="G553" i="52"/>
  <c r="M552" i="52"/>
  <c r="I552" i="52"/>
  <c r="H552" i="52"/>
  <c r="G552" i="52"/>
  <c r="M551" i="52"/>
  <c r="H551" i="52"/>
  <c r="I566" i="52" s="1"/>
  <c r="G551" i="52"/>
  <c r="M550" i="52"/>
  <c r="H550" i="52"/>
  <c r="G550" i="52"/>
  <c r="M549" i="52"/>
  <c r="H549" i="52"/>
  <c r="J564" i="52" s="1"/>
  <c r="K564" i="52" s="1"/>
  <c r="G549" i="52"/>
  <c r="M548" i="52"/>
  <c r="H548" i="52"/>
  <c r="J563" i="52" s="1"/>
  <c r="G548" i="52"/>
  <c r="M547" i="52"/>
  <c r="H547" i="52"/>
  <c r="G547" i="52"/>
  <c r="M546" i="52"/>
  <c r="H546" i="52"/>
  <c r="J561" i="52" s="1"/>
  <c r="K561" i="52" s="1"/>
  <c r="G546" i="52"/>
  <c r="M545" i="52"/>
  <c r="H545" i="52"/>
  <c r="J559" i="52" s="1"/>
  <c r="K559" i="52" s="1"/>
  <c r="G545" i="52"/>
  <c r="M544" i="52"/>
  <c r="H544" i="52"/>
  <c r="G544" i="52"/>
  <c r="M543" i="52"/>
  <c r="J543" i="52"/>
  <c r="K543" i="52" s="1"/>
  <c r="H543" i="52"/>
  <c r="I558" i="52" s="1"/>
  <c r="G543" i="52"/>
  <c r="M542" i="52"/>
  <c r="H542" i="52"/>
  <c r="J557" i="52" s="1"/>
  <c r="G542" i="52"/>
  <c r="M541" i="52"/>
  <c r="H541" i="52"/>
  <c r="J556" i="52" s="1"/>
  <c r="K556" i="52" s="1"/>
  <c r="G541" i="52"/>
  <c r="M540" i="52"/>
  <c r="H540" i="52"/>
  <c r="G540" i="52"/>
  <c r="M539" i="52"/>
  <c r="H539" i="52"/>
  <c r="I554" i="52" s="1"/>
  <c r="G539" i="52"/>
  <c r="M538" i="52"/>
  <c r="H538" i="52"/>
  <c r="G538" i="52"/>
  <c r="M537" i="52"/>
  <c r="H537" i="52"/>
  <c r="J552" i="52" s="1"/>
  <c r="G537" i="52"/>
  <c r="M536" i="52"/>
  <c r="H536" i="52"/>
  <c r="I551" i="52" s="1"/>
  <c r="G536" i="52"/>
  <c r="M535" i="52"/>
  <c r="J535" i="52"/>
  <c r="K535" i="52" s="1"/>
  <c r="H535" i="52"/>
  <c r="I550" i="52" s="1"/>
  <c r="G535" i="52"/>
  <c r="M534" i="52"/>
  <c r="H534" i="52"/>
  <c r="J549" i="52" s="1"/>
  <c r="G534" i="52"/>
  <c r="M533" i="52"/>
  <c r="H533" i="52"/>
  <c r="J548" i="52" s="1"/>
  <c r="K548" i="52" s="1"/>
  <c r="G533" i="52"/>
  <c r="M532" i="52"/>
  <c r="H532" i="52"/>
  <c r="J547" i="52" s="1"/>
  <c r="G532" i="52"/>
  <c r="M531" i="52"/>
  <c r="H531" i="52"/>
  <c r="I546" i="52" s="1"/>
  <c r="G531" i="52"/>
  <c r="M530" i="52"/>
  <c r="H530" i="52"/>
  <c r="J545" i="52" s="1"/>
  <c r="K545" i="52" s="1"/>
  <c r="G530" i="52"/>
  <c r="M529" i="52"/>
  <c r="H529" i="52"/>
  <c r="J544" i="52" s="1"/>
  <c r="G529" i="52"/>
  <c r="M528" i="52"/>
  <c r="H528" i="52"/>
  <c r="I543" i="52" s="1"/>
  <c r="G528" i="52"/>
  <c r="M527" i="52"/>
  <c r="H527" i="52"/>
  <c r="I542" i="52" s="1"/>
  <c r="G527" i="52"/>
  <c r="M526" i="52"/>
  <c r="H526" i="52"/>
  <c r="J541" i="52" s="1"/>
  <c r="G526" i="52"/>
  <c r="M525" i="52"/>
  <c r="H525" i="52"/>
  <c r="J540" i="52" s="1"/>
  <c r="K540" i="52" s="1"/>
  <c r="G525" i="52"/>
  <c r="M524" i="52"/>
  <c r="H524" i="52"/>
  <c r="J539" i="52" s="1"/>
  <c r="G524" i="52"/>
  <c r="M523" i="52"/>
  <c r="H523" i="52"/>
  <c r="G523" i="52"/>
  <c r="M522" i="52"/>
  <c r="H522" i="52"/>
  <c r="J537" i="52" s="1"/>
  <c r="K537" i="52" s="1"/>
  <c r="G522" i="52"/>
  <c r="M521" i="52"/>
  <c r="H521" i="52"/>
  <c r="G521" i="52"/>
  <c r="M520" i="52"/>
  <c r="H520" i="52"/>
  <c r="I535" i="52" s="1"/>
  <c r="G520" i="52"/>
  <c r="M519" i="52"/>
  <c r="H519" i="52"/>
  <c r="G519" i="52"/>
  <c r="M518" i="52"/>
  <c r="H518" i="52"/>
  <c r="G518" i="52"/>
  <c r="M517" i="52"/>
  <c r="H517" i="52"/>
  <c r="G517" i="52"/>
  <c r="M516" i="52"/>
  <c r="H516" i="52"/>
  <c r="G516" i="52"/>
  <c r="M515" i="52"/>
  <c r="H515" i="52"/>
  <c r="I530" i="52" s="1"/>
  <c r="G515" i="52"/>
  <c r="M514" i="52"/>
  <c r="H514" i="52"/>
  <c r="G514" i="52"/>
  <c r="M513" i="52"/>
  <c r="H513" i="52"/>
  <c r="G513" i="52"/>
  <c r="M512" i="52"/>
  <c r="H512" i="52"/>
  <c r="G512" i="52"/>
  <c r="M511" i="52"/>
  <c r="H511" i="52"/>
  <c r="G511" i="52"/>
  <c r="M510" i="52"/>
  <c r="H510" i="52"/>
  <c r="G510" i="52"/>
  <c r="M509" i="52"/>
  <c r="H509" i="52"/>
  <c r="G509" i="52"/>
  <c r="M508" i="52"/>
  <c r="H508" i="52"/>
  <c r="G508" i="52"/>
  <c r="M507" i="52"/>
  <c r="H507" i="52"/>
  <c r="G507" i="52"/>
  <c r="M506" i="52"/>
  <c r="H506" i="52"/>
  <c r="G506" i="52"/>
  <c r="M505" i="52"/>
  <c r="H505" i="52"/>
  <c r="G505" i="52"/>
  <c r="M504" i="52"/>
  <c r="H504" i="52"/>
  <c r="J519" i="52" s="1"/>
  <c r="K519" i="52" s="1"/>
  <c r="G504" i="52"/>
  <c r="M503" i="52"/>
  <c r="H503" i="52"/>
  <c r="G503" i="52"/>
  <c r="M502" i="52"/>
  <c r="H502" i="52"/>
  <c r="G502" i="52"/>
  <c r="M501" i="52"/>
  <c r="H501" i="52"/>
  <c r="G501" i="52"/>
  <c r="M500" i="52"/>
  <c r="H500" i="52"/>
  <c r="J515" i="52" s="1"/>
  <c r="G500" i="52"/>
  <c r="M499" i="52"/>
  <c r="H499" i="52"/>
  <c r="G499" i="52"/>
  <c r="M498" i="52"/>
  <c r="H498" i="52"/>
  <c r="G498" i="52"/>
  <c r="M497" i="52"/>
  <c r="H497" i="52"/>
  <c r="J512" i="52" s="1"/>
  <c r="G497" i="52"/>
  <c r="M496" i="52"/>
  <c r="H496" i="52"/>
  <c r="G496" i="52"/>
  <c r="M495" i="52"/>
  <c r="H495" i="52"/>
  <c r="I510" i="52" s="1"/>
  <c r="G495" i="52"/>
  <c r="M494" i="52"/>
  <c r="H494" i="52"/>
  <c r="J509" i="52" s="1"/>
  <c r="G494" i="52"/>
  <c r="M493" i="52"/>
  <c r="H493" i="52"/>
  <c r="J508" i="52" s="1"/>
  <c r="K508" i="52" s="1"/>
  <c r="G493" i="52"/>
  <c r="M492" i="52"/>
  <c r="H492" i="52"/>
  <c r="J507" i="52" s="1"/>
  <c r="K507" i="52" s="1"/>
  <c r="G492" i="52"/>
  <c r="M491" i="52"/>
  <c r="H491" i="52"/>
  <c r="G491" i="52"/>
  <c r="M490" i="52"/>
  <c r="H490" i="52"/>
  <c r="G490" i="52"/>
  <c r="M489" i="52"/>
  <c r="H489" i="52"/>
  <c r="J504" i="52" s="1"/>
  <c r="G489" i="52"/>
  <c r="M488" i="52"/>
  <c r="H488" i="52"/>
  <c r="G488" i="52"/>
  <c r="M487" i="52"/>
  <c r="H487" i="52"/>
  <c r="J502" i="52" s="1"/>
  <c r="K502" i="52" s="1"/>
  <c r="G487" i="52"/>
  <c r="M486" i="52"/>
  <c r="H486" i="52"/>
  <c r="J501" i="52" s="1"/>
  <c r="K501" i="52" s="1"/>
  <c r="G486" i="52"/>
  <c r="M485" i="52"/>
  <c r="H485" i="52"/>
  <c r="J500" i="52" s="1"/>
  <c r="K500" i="52" s="1"/>
  <c r="G485" i="52"/>
  <c r="M484" i="52"/>
  <c r="H484" i="52"/>
  <c r="J499" i="52" s="1"/>
  <c r="G484" i="52"/>
  <c r="M483" i="52"/>
  <c r="H483" i="52"/>
  <c r="G483" i="52"/>
  <c r="M482" i="52"/>
  <c r="H482" i="52"/>
  <c r="J497" i="52" s="1"/>
  <c r="K497" i="52" s="1"/>
  <c r="G482" i="52"/>
  <c r="M481" i="52"/>
  <c r="H481" i="52"/>
  <c r="J496" i="52" s="1"/>
  <c r="G481" i="52"/>
  <c r="M480" i="52"/>
  <c r="H480" i="52"/>
  <c r="I495" i="52" s="1"/>
  <c r="G480" i="52"/>
  <c r="M479" i="52"/>
  <c r="H479" i="52"/>
  <c r="I494" i="52" s="1"/>
  <c r="G479" i="52"/>
  <c r="M478" i="52"/>
  <c r="H478" i="52"/>
  <c r="J493" i="52" s="1"/>
  <c r="G478" i="52"/>
  <c r="M477" i="52"/>
  <c r="H477" i="52"/>
  <c r="J492" i="52" s="1"/>
  <c r="K492" i="52" s="1"/>
  <c r="G477" i="52"/>
  <c r="M476" i="52"/>
  <c r="H476" i="52"/>
  <c r="J491" i="52" s="1"/>
  <c r="K491" i="52" s="1"/>
  <c r="G476" i="52"/>
  <c r="M475" i="52"/>
  <c r="H475" i="52"/>
  <c r="I490" i="52" s="1"/>
  <c r="G475" i="52"/>
  <c r="M474" i="52"/>
  <c r="H474" i="52"/>
  <c r="J489" i="52" s="1"/>
  <c r="K489" i="52" s="1"/>
  <c r="G474" i="52"/>
  <c r="M473" i="52"/>
  <c r="H473" i="52"/>
  <c r="J488" i="52" s="1"/>
  <c r="G473" i="52"/>
  <c r="M472" i="52"/>
  <c r="H472" i="52"/>
  <c r="I487" i="52" s="1"/>
  <c r="G472" i="52"/>
  <c r="M471" i="52"/>
  <c r="H471" i="52"/>
  <c r="I486" i="52" s="1"/>
  <c r="G471" i="52"/>
  <c r="M470" i="52"/>
  <c r="H470" i="52"/>
  <c r="J485" i="52" s="1"/>
  <c r="G470" i="52"/>
  <c r="M469" i="52"/>
  <c r="H469" i="52"/>
  <c r="J484" i="52" s="1"/>
  <c r="K484" i="52" s="1"/>
  <c r="G469" i="52"/>
  <c r="M468" i="52"/>
  <c r="H468" i="52"/>
  <c r="J483" i="52" s="1"/>
  <c r="K483" i="52" s="1"/>
  <c r="G468" i="52"/>
  <c r="M467" i="52"/>
  <c r="H467" i="52"/>
  <c r="I482" i="52" s="1"/>
  <c r="G467" i="52"/>
  <c r="M466" i="52"/>
  <c r="H466" i="52"/>
  <c r="J481" i="52" s="1"/>
  <c r="K481" i="52" s="1"/>
  <c r="G466" i="52"/>
  <c r="M465" i="52"/>
  <c r="H465" i="52"/>
  <c r="J480" i="52" s="1"/>
  <c r="G465" i="52"/>
  <c r="M464" i="52"/>
  <c r="H464" i="52"/>
  <c r="I479" i="52" s="1"/>
  <c r="G464" i="52"/>
  <c r="M463" i="52"/>
  <c r="H463" i="52"/>
  <c r="I478" i="52" s="1"/>
  <c r="G463" i="52"/>
  <c r="M462" i="52"/>
  <c r="H462" i="52"/>
  <c r="J477" i="52" s="1"/>
  <c r="G462" i="52"/>
  <c r="M461" i="52"/>
  <c r="H461" i="52"/>
  <c r="J476" i="52" s="1"/>
  <c r="K476" i="52" s="1"/>
  <c r="G461" i="52"/>
  <c r="M460" i="52"/>
  <c r="H460" i="52"/>
  <c r="J475" i="52" s="1"/>
  <c r="K475" i="52" s="1"/>
  <c r="G460" i="52"/>
  <c r="M459" i="52"/>
  <c r="H459" i="52"/>
  <c r="I474" i="52" s="1"/>
  <c r="G459" i="52"/>
  <c r="M458" i="52"/>
  <c r="H458" i="52"/>
  <c r="J473" i="52" s="1"/>
  <c r="K473" i="52" s="1"/>
  <c r="G458" i="52"/>
  <c r="M457" i="52"/>
  <c r="H457" i="52"/>
  <c r="J472" i="52" s="1"/>
  <c r="G457" i="52"/>
  <c r="M456" i="52"/>
  <c r="H456" i="52"/>
  <c r="I471" i="52" s="1"/>
  <c r="G456" i="52"/>
  <c r="M455" i="52"/>
  <c r="H455" i="52"/>
  <c r="I470" i="52" s="1"/>
  <c r="G455" i="52"/>
  <c r="M454" i="52"/>
  <c r="H454" i="52"/>
  <c r="I469" i="52" s="1"/>
  <c r="G454" i="52"/>
  <c r="M453" i="52"/>
  <c r="H453" i="52"/>
  <c r="J468" i="52" s="1"/>
  <c r="K468" i="52" s="1"/>
  <c r="G453" i="52"/>
  <c r="M452" i="52"/>
  <c r="H452" i="52"/>
  <c r="J467" i="52" s="1"/>
  <c r="K467" i="52" s="1"/>
  <c r="G452" i="52"/>
  <c r="M451" i="52"/>
  <c r="H451" i="52"/>
  <c r="I466" i="52" s="1"/>
  <c r="G451" i="52"/>
  <c r="M450" i="52"/>
  <c r="H450" i="52"/>
  <c r="J465" i="52" s="1"/>
  <c r="K465" i="52" s="1"/>
  <c r="G450" i="52"/>
  <c r="M449" i="52"/>
  <c r="H449" i="52"/>
  <c r="G449" i="52"/>
  <c r="M448" i="52"/>
  <c r="H448" i="52"/>
  <c r="I463" i="52" s="1"/>
  <c r="G448" i="52"/>
  <c r="M447" i="52"/>
  <c r="H447" i="52"/>
  <c r="I462" i="52" s="1"/>
  <c r="G447" i="52"/>
  <c r="M446" i="52"/>
  <c r="H446" i="52"/>
  <c r="I461" i="52" s="1"/>
  <c r="G446" i="52"/>
  <c r="M445" i="52"/>
  <c r="H445" i="52"/>
  <c r="J460" i="52" s="1"/>
  <c r="K460" i="52" s="1"/>
  <c r="G445" i="52"/>
  <c r="M444" i="52"/>
  <c r="H444" i="52"/>
  <c r="J459" i="52" s="1"/>
  <c r="K459" i="52" s="1"/>
  <c r="G444" i="52"/>
  <c r="M443" i="52"/>
  <c r="H443" i="52"/>
  <c r="I458" i="52" s="1"/>
  <c r="G443" i="52"/>
  <c r="M442" i="52"/>
  <c r="H442" i="52"/>
  <c r="J457" i="52" s="1"/>
  <c r="K457" i="52" s="1"/>
  <c r="G442" i="52"/>
  <c r="M441" i="52"/>
  <c r="H441" i="52"/>
  <c r="G441" i="52"/>
  <c r="M440" i="52"/>
  <c r="H440" i="52"/>
  <c r="I455" i="52" s="1"/>
  <c r="G440" i="52"/>
  <c r="M439" i="52"/>
  <c r="H439" i="52"/>
  <c r="I454" i="52" s="1"/>
  <c r="G439" i="52"/>
  <c r="M438" i="52"/>
  <c r="H438" i="52"/>
  <c r="I453" i="52" s="1"/>
  <c r="G438" i="52"/>
  <c r="M437" i="52"/>
  <c r="H437" i="52"/>
  <c r="J452" i="52" s="1"/>
  <c r="K452" i="52" s="1"/>
  <c r="G437" i="52"/>
  <c r="M436" i="52"/>
  <c r="H436" i="52"/>
  <c r="J451" i="52" s="1"/>
  <c r="K451" i="52" s="1"/>
  <c r="G436" i="52"/>
  <c r="M435" i="52"/>
  <c r="H435" i="52"/>
  <c r="I450" i="52" s="1"/>
  <c r="G435" i="52"/>
  <c r="M434" i="52"/>
  <c r="H434" i="52"/>
  <c r="J449" i="52" s="1"/>
  <c r="K449" i="52" s="1"/>
  <c r="G434" i="52"/>
  <c r="M433" i="52"/>
  <c r="H433" i="52"/>
  <c r="J448" i="52" s="1"/>
  <c r="G433" i="52"/>
  <c r="M432" i="52"/>
  <c r="H432" i="52"/>
  <c r="G432" i="52"/>
  <c r="K432" i="52" s="1"/>
  <c r="M431" i="52"/>
  <c r="J431" i="52"/>
  <c r="H431" i="52"/>
  <c r="I446" i="52" s="1"/>
  <c r="G431" i="52"/>
  <c r="M430" i="52"/>
  <c r="H430" i="52"/>
  <c r="G430" i="52"/>
  <c r="M429" i="52"/>
  <c r="H429" i="52"/>
  <c r="J444" i="52" s="1"/>
  <c r="K444" i="52" s="1"/>
  <c r="G429" i="52"/>
  <c r="M428" i="52"/>
  <c r="H428" i="52"/>
  <c r="G428" i="52"/>
  <c r="M427" i="52"/>
  <c r="H427" i="52"/>
  <c r="I442" i="52" s="1"/>
  <c r="G427" i="52"/>
  <c r="M426" i="52"/>
  <c r="H426" i="52"/>
  <c r="G426" i="52"/>
  <c r="M425" i="52"/>
  <c r="H425" i="52"/>
  <c r="J439" i="52" s="1"/>
  <c r="G425" i="52"/>
  <c r="M424" i="52"/>
  <c r="H424" i="52"/>
  <c r="G424" i="52"/>
  <c r="M423" i="52"/>
  <c r="J423" i="52"/>
  <c r="H423" i="52"/>
  <c r="G423" i="52"/>
  <c r="M422" i="52"/>
  <c r="H422" i="52"/>
  <c r="G422" i="52"/>
  <c r="M421" i="52"/>
  <c r="H421" i="52"/>
  <c r="J436" i="52" s="1"/>
  <c r="K436" i="52" s="1"/>
  <c r="G421" i="52"/>
  <c r="M420" i="52"/>
  <c r="H420" i="52"/>
  <c r="J435" i="52" s="1"/>
  <c r="K435" i="52" s="1"/>
  <c r="G420" i="52"/>
  <c r="M419" i="52"/>
  <c r="H419" i="52"/>
  <c r="I434" i="52" s="1"/>
  <c r="G419" i="52"/>
  <c r="M418" i="52"/>
  <c r="H418" i="52"/>
  <c r="J433" i="52" s="1"/>
  <c r="K433" i="52" s="1"/>
  <c r="G418" i="52"/>
  <c r="M417" i="52"/>
  <c r="H417" i="52"/>
  <c r="J432" i="52" s="1"/>
  <c r="G417" i="52"/>
  <c r="M416" i="52"/>
  <c r="H416" i="52"/>
  <c r="I431" i="52" s="1"/>
  <c r="G416" i="52"/>
  <c r="M415" i="52"/>
  <c r="H415" i="52"/>
  <c r="I430" i="52" s="1"/>
  <c r="G415" i="52"/>
  <c r="M414" i="52"/>
  <c r="H414" i="52"/>
  <c r="I429" i="52" s="1"/>
  <c r="G414" i="52"/>
  <c r="M413" i="52"/>
  <c r="H413" i="52"/>
  <c r="J428" i="52" s="1"/>
  <c r="K428" i="52" s="1"/>
  <c r="G413" i="52"/>
  <c r="M412" i="52"/>
  <c r="H412" i="52"/>
  <c r="J427" i="52" s="1"/>
  <c r="K427" i="52" s="1"/>
  <c r="G412" i="52"/>
  <c r="M411" i="52"/>
  <c r="H411" i="52"/>
  <c r="I426" i="52" s="1"/>
  <c r="G411" i="52"/>
  <c r="M410" i="52"/>
  <c r="H410" i="52"/>
  <c r="J425" i="52" s="1"/>
  <c r="K425" i="52" s="1"/>
  <c r="G410" i="52"/>
  <c r="M409" i="52"/>
  <c r="H409" i="52"/>
  <c r="J424" i="52" s="1"/>
  <c r="G409" i="52"/>
  <c r="M408" i="52"/>
  <c r="H408" i="52"/>
  <c r="I423" i="52" s="1"/>
  <c r="G408" i="52"/>
  <c r="M407" i="52"/>
  <c r="H407" i="52"/>
  <c r="I422" i="52" s="1"/>
  <c r="G407" i="52"/>
  <c r="M406" i="52"/>
  <c r="H406" i="52"/>
  <c r="I421" i="52" s="1"/>
  <c r="G406" i="52"/>
  <c r="M405" i="52"/>
  <c r="H405" i="52"/>
  <c r="J420" i="52" s="1"/>
  <c r="K420" i="52" s="1"/>
  <c r="G405" i="52"/>
  <c r="M404" i="52"/>
  <c r="H404" i="52"/>
  <c r="J419" i="52" s="1"/>
  <c r="K419" i="52" s="1"/>
  <c r="G404" i="52"/>
  <c r="M403" i="52"/>
  <c r="H403" i="52"/>
  <c r="I418" i="52" s="1"/>
  <c r="G403" i="52"/>
  <c r="M402" i="52"/>
  <c r="H402" i="52"/>
  <c r="J417" i="52" s="1"/>
  <c r="K417" i="52" s="1"/>
  <c r="G402" i="52"/>
  <c r="M401" i="52"/>
  <c r="H401" i="52"/>
  <c r="J416" i="52" s="1"/>
  <c r="G401" i="52"/>
  <c r="M400" i="52"/>
  <c r="H400" i="52"/>
  <c r="G400" i="52"/>
  <c r="M399" i="52"/>
  <c r="J399" i="52"/>
  <c r="H399" i="52"/>
  <c r="I414" i="52" s="1"/>
  <c r="G399" i="52"/>
  <c r="M398" i="52"/>
  <c r="H398" i="52"/>
  <c r="G398" i="52"/>
  <c r="M397" i="52"/>
  <c r="H397" i="52"/>
  <c r="J412" i="52" s="1"/>
  <c r="K412" i="52" s="1"/>
  <c r="G397" i="52"/>
  <c r="M396" i="52"/>
  <c r="H396" i="52"/>
  <c r="G396" i="52"/>
  <c r="M395" i="52"/>
  <c r="H395" i="52"/>
  <c r="I410" i="52" s="1"/>
  <c r="G395" i="52"/>
  <c r="M394" i="52"/>
  <c r="H394" i="52"/>
  <c r="G394" i="52"/>
  <c r="M393" i="52"/>
  <c r="H393" i="52"/>
  <c r="J407" i="52" s="1"/>
  <c r="G393" i="52"/>
  <c r="M392" i="52"/>
  <c r="H392" i="52"/>
  <c r="G392" i="52"/>
  <c r="M391" i="52"/>
  <c r="H391" i="52"/>
  <c r="G391" i="52"/>
  <c r="M390" i="52"/>
  <c r="H390" i="52"/>
  <c r="G390" i="52"/>
  <c r="M389" i="52"/>
  <c r="H389" i="52"/>
  <c r="J404" i="52" s="1"/>
  <c r="K404" i="52" s="1"/>
  <c r="G389" i="52"/>
  <c r="M388" i="52"/>
  <c r="H388" i="52"/>
  <c r="G388" i="52"/>
  <c r="M387" i="52"/>
  <c r="H387" i="52"/>
  <c r="I402" i="52" s="1"/>
  <c r="G387" i="52"/>
  <c r="M386" i="52"/>
  <c r="H386" i="52"/>
  <c r="G386" i="52"/>
  <c r="M385" i="52"/>
  <c r="H385" i="52"/>
  <c r="J400" i="52" s="1"/>
  <c r="G385" i="52"/>
  <c r="M384" i="52"/>
  <c r="H384" i="52"/>
  <c r="I399" i="52" s="1"/>
  <c r="G384" i="52"/>
  <c r="M383" i="52"/>
  <c r="H383" i="52"/>
  <c r="G383" i="52"/>
  <c r="M382" i="52"/>
  <c r="H382" i="52"/>
  <c r="I397" i="52" s="1"/>
  <c r="G382" i="52"/>
  <c r="M381" i="52"/>
  <c r="H381" i="52"/>
  <c r="G381" i="52"/>
  <c r="M380" i="52"/>
  <c r="H380" i="52"/>
  <c r="G380" i="52"/>
  <c r="M379" i="52"/>
  <c r="H379" i="52"/>
  <c r="G379" i="52"/>
  <c r="M378" i="52"/>
  <c r="H378" i="52"/>
  <c r="G378" i="52"/>
  <c r="M377" i="52"/>
  <c r="H377" i="52"/>
  <c r="J392" i="52" s="1"/>
  <c r="G377" i="52"/>
  <c r="M376" i="52"/>
  <c r="H376" i="52"/>
  <c r="G376" i="52"/>
  <c r="M375" i="52"/>
  <c r="H375" i="52"/>
  <c r="G375" i="52"/>
  <c r="M374" i="52"/>
  <c r="H374" i="52"/>
  <c r="I389" i="52" s="1"/>
  <c r="G374" i="52"/>
  <c r="M373" i="52"/>
  <c r="H373" i="52"/>
  <c r="G373" i="52"/>
  <c r="M372" i="52"/>
  <c r="H372" i="52"/>
  <c r="G372" i="52"/>
  <c r="M371" i="52"/>
  <c r="H371" i="52"/>
  <c r="G371" i="52"/>
  <c r="M370" i="52"/>
  <c r="H370" i="52"/>
  <c r="G370" i="52"/>
  <c r="M369" i="52"/>
  <c r="H369" i="52"/>
  <c r="J384" i="52" s="1"/>
  <c r="G369" i="52"/>
  <c r="M368" i="52"/>
  <c r="H368" i="52"/>
  <c r="I383" i="52" s="1"/>
  <c r="G368" i="52"/>
  <c r="M367" i="52"/>
  <c r="H367" i="52"/>
  <c r="G367" i="52"/>
  <c r="M366" i="52"/>
  <c r="H366" i="52"/>
  <c r="I381" i="52" s="1"/>
  <c r="G366" i="52"/>
  <c r="M365" i="52"/>
  <c r="H365" i="52"/>
  <c r="J380" i="52" s="1"/>
  <c r="K380" i="52" s="1"/>
  <c r="G365" i="52"/>
  <c r="M364" i="52"/>
  <c r="H364" i="52"/>
  <c r="J378" i="52" s="1"/>
  <c r="K378" i="52" s="1"/>
  <c r="G364" i="52"/>
  <c r="M363" i="52"/>
  <c r="H363" i="52"/>
  <c r="G363" i="52"/>
  <c r="M362" i="52"/>
  <c r="H362" i="52"/>
  <c r="G362" i="52"/>
  <c r="M361" i="52"/>
  <c r="H361" i="52"/>
  <c r="J375" i="52" s="1"/>
  <c r="G361" i="52"/>
  <c r="M360" i="52"/>
  <c r="H360" i="52"/>
  <c r="I375" i="52" s="1"/>
  <c r="G360" i="52"/>
  <c r="M359" i="52"/>
  <c r="H359" i="52"/>
  <c r="J374" i="52" s="1"/>
  <c r="K374" i="52" s="1"/>
  <c r="G359" i="52"/>
  <c r="M358" i="52"/>
  <c r="H358" i="52"/>
  <c r="I373" i="52" s="1"/>
  <c r="G358" i="52"/>
  <c r="M357" i="52"/>
  <c r="H357" i="52"/>
  <c r="J372" i="52" s="1"/>
  <c r="K372" i="52" s="1"/>
  <c r="G357" i="52"/>
  <c r="M356" i="52"/>
  <c r="H356" i="52"/>
  <c r="I368" i="52" s="1"/>
  <c r="G356" i="52"/>
  <c r="M355" i="52"/>
  <c r="H355" i="52"/>
  <c r="G355" i="52"/>
  <c r="M354" i="52"/>
  <c r="H354" i="52"/>
  <c r="G354" i="52"/>
  <c r="M353" i="52"/>
  <c r="H353" i="52"/>
  <c r="G353" i="52"/>
  <c r="M352" i="52"/>
  <c r="H352" i="52"/>
  <c r="I367" i="52" s="1"/>
  <c r="G352" i="52"/>
  <c r="M351" i="52"/>
  <c r="H351" i="52"/>
  <c r="I366" i="52" s="1"/>
  <c r="G351" i="52"/>
  <c r="M350" i="52"/>
  <c r="H350" i="52"/>
  <c r="J365" i="52" s="1"/>
  <c r="G350" i="52"/>
  <c r="M349" i="52"/>
  <c r="H349" i="52"/>
  <c r="J364" i="52" s="1"/>
  <c r="G349" i="52"/>
  <c r="M348" i="52"/>
  <c r="H348" i="52"/>
  <c r="J363" i="52" s="1"/>
  <c r="G348" i="52"/>
  <c r="M347" i="52"/>
  <c r="H347" i="52"/>
  <c r="J362" i="52" s="1"/>
  <c r="G347" i="52"/>
  <c r="M346" i="52"/>
  <c r="H346" i="52"/>
  <c r="J361" i="52" s="1"/>
  <c r="K361" i="52" s="1"/>
  <c r="G346" i="52"/>
  <c r="M345" i="52"/>
  <c r="H345" i="52"/>
  <c r="I360" i="52" s="1"/>
  <c r="G345" i="52"/>
  <c r="M344" i="52"/>
  <c r="H344" i="52"/>
  <c r="I359" i="52" s="1"/>
  <c r="G344" i="52"/>
  <c r="M343" i="52"/>
  <c r="H343" i="52"/>
  <c r="G343" i="52"/>
  <c r="M342" i="52"/>
  <c r="H342" i="52"/>
  <c r="J357" i="52" s="1"/>
  <c r="K357" i="52" s="1"/>
  <c r="G342" i="52"/>
  <c r="M341" i="52"/>
  <c r="H341" i="52"/>
  <c r="J356" i="52" s="1"/>
  <c r="K356" i="52" s="1"/>
  <c r="G341" i="52"/>
  <c r="M340" i="52"/>
  <c r="H340" i="52"/>
  <c r="I355" i="52" s="1"/>
  <c r="G340" i="52"/>
  <c r="M339" i="52"/>
  <c r="H339" i="52"/>
  <c r="J354" i="52" s="1"/>
  <c r="K354" i="52" s="1"/>
  <c r="G339" i="52"/>
  <c r="M338" i="52"/>
  <c r="H338" i="52"/>
  <c r="J353" i="52" s="1"/>
  <c r="G338" i="52"/>
  <c r="M337" i="52"/>
  <c r="H337" i="52"/>
  <c r="J352" i="52" s="1"/>
  <c r="G337" i="52"/>
  <c r="M336" i="52"/>
  <c r="H336" i="52"/>
  <c r="J351" i="52" s="1"/>
  <c r="G336" i="52"/>
  <c r="M335" i="52"/>
  <c r="H335" i="52"/>
  <c r="I350" i="52" s="1"/>
  <c r="G335" i="52"/>
  <c r="M334" i="52"/>
  <c r="H334" i="52"/>
  <c r="J349" i="52" s="1"/>
  <c r="K349" i="52" s="1"/>
  <c r="G334" i="52"/>
  <c r="M333" i="52"/>
  <c r="H333" i="52"/>
  <c r="J348" i="52" s="1"/>
  <c r="K348" i="52" s="1"/>
  <c r="G333" i="52"/>
  <c r="M332" i="52"/>
  <c r="H332" i="52"/>
  <c r="I347" i="52" s="1"/>
  <c r="G332" i="52"/>
  <c r="M331" i="52"/>
  <c r="H331" i="52"/>
  <c r="I346" i="52" s="1"/>
  <c r="G331" i="52"/>
  <c r="M330" i="52"/>
  <c r="H330" i="52"/>
  <c r="J345" i="52" s="1"/>
  <c r="G330" i="52"/>
  <c r="M329" i="52"/>
  <c r="H329" i="52"/>
  <c r="J344" i="52" s="1"/>
  <c r="G329" i="52"/>
  <c r="M328" i="52"/>
  <c r="H328" i="52"/>
  <c r="I342" i="52" s="1"/>
  <c r="G328" i="52"/>
  <c r="M327" i="52"/>
  <c r="H327" i="52"/>
  <c r="G327" i="52"/>
  <c r="M326" i="52"/>
  <c r="H326" i="52"/>
  <c r="J341" i="52" s="1"/>
  <c r="K341" i="52" s="1"/>
  <c r="G326" i="52"/>
  <c r="M325" i="52"/>
  <c r="H325" i="52"/>
  <c r="J340" i="52" s="1"/>
  <c r="K340" i="52" s="1"/>
  <c r="G325" i="52"/>
  <c r="M324" i="52"/>
  <c r="H324" i="52"/>
  <c r="I339" i="52" s="1"/>
  <c r="G324" i="52"/>
  <c r="M323" i="52"/>
  <c r="H323" i="52"/>
  <c r="J338" i="52" s="1"/>
  <c r="K338" i="52" s="1"/>
  <c r="G323" i="52"/>
  <c r="M322" i="52"/>
  <c r="H322" i="52"/>
  <c r="J337" i="52" s="1"/>
  <c r="G322" i="52"/>
  <c r="M321" i="52"/>
  <c r="H321" i="52"/>
  <c r="J336" i="52" s="1"/>
  <c r="G321" i="52"/>
  <c r="M320" i="52"/>
  <c r="H320" i="52"/>
  <c r="I334" i="52" s="1"/>
  <c r="G320" i="52"/>
  <c r="M319" i="52"/>
  <c r="H319" i="52"/>
  <c r="G319" i="52"/>
  <c r="M318" i="52"/>
  <c r="H318" i="52"/>
  <c r="J333" i="52" s="1"/>
  <c r="K333" i="52" s="1"/>
  <c r="G318" i="52"/>
  <c r="M317" i="52"/>
  <c r="H317" i="52"/>
  <c r="J332" i="52" s="1"/>
  <c r="K332" i="52" s="1"/>
  <c r="G317" i="52"/>
  <c r="M316" i="52"/>
  <c r="H316" i="52"/>
  <c r="J331" i="52" s="1"/>
  <c r="K331" i="52" s="1"/>
  <c r="G316" i="52"/>
  <c r="M315" i="52"/>
  <c r="H315" i="52"/>
  <c r="J330" i="52" s="1"/>
  <c r="G315" i="52"/>
  <c r="M314" i="52"/>
  <c r="H314" i="52"/>
  <c r="I329" i="52" s="1"/>
  <c r="G314" i="52"/>
  <c r="M313" i="52"/>
  <c r="H313" i="52"/>
  <c r="J328" i="52" s="1"/>
  <c r="K328" i="52" s="1"/>
  <c r="G313" i="52"/>
  <c r="M312" i="52"/>
  <c r="H312" i="52"/>
  <c r="J327" i="52" s="1"/>
  <c r="K327" i="52" s="1"/>
  <c r="G312" i="52"/>
  <c r="M311" i="52"/>
  <c r="H311" i="52"/>
  <c r="J326" i="52" s="1"/>
  <c r="G311" i="52"/>
  <c r="M310" i="52"/>
  <c r="H310" i="52"/>
  <c r="I325" i="52" s="1"/>
  <c r="G310" i="52"/>
  <c r="M309" i="52"/>
  <c r="H309" i="52"/>
  <c r="J324" i="52" s="1"/>
  <c r="K324" i="52" s="1"/>
  <c r="G309" i="52"/>
  <c r="M308" i="52"/>
  <c r="H308" i="52"/>
  <c r="J323" i="52" s="1"/>
  <c r="K323" i="52" s="1"/>
  <c r="G308" i="52"/>
  <c r="M307" i="52"/>
  <c r="H307" i="52"/>
  <c r="J322" i="52" s="1"/>
  <c r="G307" i="52"/>
  <c r="M306" i="52"/>
  <c r="H306" i="52"/>
  <c r="I321" i="52" s="1"/>
  <c r="G306" i="52"/>
  <c r="M305" i="52"/>
  <c r="H305" i="52"/>
  <c r="J320" i="52" s="1"/>
  <c r="K320" i="52" s="1"/>
  <c r="G305" i="52"/>
  <c r="M304" i="52"/>
  <c r="H304" i="52"/>
  <c r="J319" i="52" s="1"/>
  <c r="K319" i="52" s="1"/>
  <c r="G304" i="52"/>
  <c r="M303" i="52"/>
  <c r="H303" i="52"/>
  <c r="J318" i="52" s="1"/>
  <c r="G303" i="52"/>
  <c r="M302" i="52"/>
  <c r="H302" i="52"/>
  <c r="I317" i="52" s="1"/>
  <c r="G302" i="52"/>
  <c r="M301" i="52"/>
  <c r="H301" i="52"/>
  <c r="J316" i="52" s="1"/>
  <c r="K316" i="52" s="1"/>
  <c r="G301" i="52"/>
  <c r="M300" i="52"/>
  <c r="H300" i="52"/>
  <c r="J315" i="52" s="1"/>
  <c r="K315" i="52" s="1"/>
  <c r="G300" i="52"/>
  <c r="M299" i="52"/>
  <c r="H299" i="52"/>
  <c r="J314" i="52" s="1"/>
  <c r="G299" i="52"/>
  <c r="M298" i="52"/>
  <c r="H298" i="52"/>
  <c r="I313" i="52" s="1"/>
  <c r="G298" i="52"/>
  <c r="M297" i="52"/>
  <c r="H297" i="52"/>
  <c r="J312" i="52" s="1"/>
  <c r="K312" i="52" s="1"/>
  <c r="G297" i="52"/>
  <c r="M296" i="52"/>
  <c r="H296" i="52"/>
  <c r="J311" i="52" s="1"/>
  <c r="K311" i="52" s="1"/>
  <c r="G296" i="52"/>
  <c r="M295" i="52"/>
  <c r="H295" i="52"/>
  <c r="J310" i="52" s="1"/>
  <c r="G295" i="52"/>
  <c r="M294" i="52"/>
  <c r="H294" i="52"/>
  <c r="I309" i="52" s="1"/>
  <c r="G294" i="52"/>
  <c r="M293" i="52"/>
  <c r="H293" i="52"/>
  <c r="J308" i="52" s="1"/>
  <c r="K308" i="52" s="1"/>
  <c r="G293" i="52"/>
  <c r="M292" i="52"/>
  <c r="H292" i="52"/>
  <c r="J307" i="52" s="1"/>
  <c r="K307" i="52" s="1"/>
  <c r="G292" i="52"/>
  <c r="M291" i="52"/>
  <c r="H291" i="52"/>
  <c r="J306" i="52" s="1"/>
  <c r="G291" i="52"/>
  <c r="M290" i="52"/>
  <c r="H290" i="52"/>
  <c r="I305" i="52" s="1"/>
  <c r="G290" i="52"/>
  <c r="M289" i="52"/>
  <c r="H289" i="52"/>
  <c r="J304" i="52" s="1"/>
  <c r="K304" i="52" s="1"/>
  <c r="G289" i="52"/>
  <c r="M288" i="52"/>
  <c r="H288" i="52"/>
  <c r="J303" i="52" s="1"/>
  <c r="K303" i="52" s="1"/>
  <c r="G288" i="52"/>
  <c r="M287" i="52"/>
  <c r="H287" i="52"/>
  <c r="J302" i="52" s="1"/>
  <c r="G287" i="52"/>
  <c r="M286" i="52"/>
  <c r="H286" i="52"/>
  <c r="I301" i="52" s="1"/>
  <c r="G286" i="52"/>
  <c r="M285" i="52"/>
  <c r="H285" i="52"/>
  <c r="J300" i="52" s="1"/>
  <c r="K300" i="52" s="1"/>
  <c r="G285" i="52"/>
  <c r="M284" i="52"/>
  <c r="H284" i="52"/>
  <c r="J299" i="52" s="1"/>
  <c r="K299" i="52" s="1"/>
  <c r="G284" i="52"/>
  <c r="M283" i="52"/>
  <c r="H283" i="52"/>
  <c r="J298" i="52" s="1"/>
  <c r="G283" i="52"/>
  <c r="M282" i="52"/>
  <c r="H282" i="52"/>
  <c r="I297" i="52" s="1"/>
  <c r="G282" i="52"/>
  <c r="M281" i="52"/>
  <c r="H281" i="52"/>
  <c r="J296" i="52" s="1"/>
  <c r="K296" i="52" s="1"/>
  <c r="G281" i="52"/>
  <c r="M280" i="52"/>
  <c r="H280" i="52"/>
  <c r="J295" i="52" s="1"/>
  <c r="K295" i="52" s="1"/>
  <c r="G280" i="52"/>
  <c r="M279" i="52"/>
  <c r="H279" i="52"/>
  <c r="J294" i="52" s="1"/>
  <c r="G279" i="52"/>
  <c r="M278" i="52"/>
  <c r="H278" i="52"/>
  <c r="I293" i="52" s="1"/>
  <c r="G278" i="52"/>
  <c r="M277" i="52"/>
  <c r="H277" i="52"/>
  <c r="J292" i="52" s="1"/>
  <c r="K292" i="52" s="1"/>
  <c r="G277" i="52"/>
  <c r="M276" i="52"/>
  <c r="H276" i="52"/>
  <c r="J291" i="52" s="1"/>
  <c r="K291" i="52" s="1"/>
  <c r="G276" i="52"/>
  <c r="M275" i="52"/>
  <c r="H275" i="52"/>
  <c r="J290" i="52" s="1"/>
  <c r="G275" i="52"/>
  <c r="M274" i="52"/>
  <c r="H274" i="52"/>
  <c r="I289" i="52" s="1"/>
  <c r="G274" i="52"/>
  <c r="M273" i="52"/>
  <c r="H273" i="52"/>
  <c r="J288" i="52" s="1"/>
  <c r="K288" i="52" s="1"/>
  <c r="G273" i="52"/>
  <c r="M272" i="52"/>
  <c r="I272" i="52"/>
  <c r="H272" i="52"/>
  <c r="J287" i="52" s="1"/>
  <c r="K287" i="52" s="1"/>
  <c r="G272" i="52"/>
  <c r="M271" i="52"/>
  <c r="H271" i="52"/>
  <c r="J286" i="52" s="1"/>
  <c r="G271" i="52"/>
  <c r="M270" i="52"/>
  <c r="H270" i="52"/>
  <c r="I285" i="52" s="1"/>
  <c r="G270" i="52"/>
  <c r="M269" i="52"/>
  <c r="H269" i="52"/>
  <c r="J284" i="52" s="1"/>
  <c r="K284" i="52" s="1"/>
  <c r="G269" i="52"/>
  <c r="M268" i="52"/>
  <c r="I268" i="52"/>
  <c r="H268" i="52"/>
  <c r="J283" i="52" s="1"/>
  <c r="K283" i="52" s="1"/>
  <c r="G268" i="52"/>
  <c r="M267" i="52"/>
  <c r="K267" i="52"/>
  <c r="H267" i="52"/>
  <c r="J282" i="52" s="1"/>
  <c r="G267" i="52"/>
  <c r="M266" i="52"/>
  <c r="H266" i="52"/>
  <c r="I281" i="52" s="1"/>
  <c r="G266" i="52"/>
  <c r="M265" i="52"/>
  <c r="H265" i="52"/>
  <c r="J280" i="52" s="1"/>
  <c r="K280" i="52" s="1"/>
  <c r="G265" i="52"/>
  <c r="M264" i="52"/>
  <c r="I264" i="52"/>
  <c r="H264" i="52"/>
  <c r="J279" i="52" s="1"/>
  <c r="K279" i="52" s="1"/>
  <c r="G264" i="52"/>
  <c r="M263" i="52"/>
  <c r="H263" i="52"/>
  <c r="J278" i="52" s="1"/>
  <c r="G263" i="52"/>
  <c r="M262" i="52"/>
  <c r="H262" i="52"/>
  <c r="I277" i="52" s="1"/>
  <c r="G262" i="52"/>
  <c r="M261" i="52"/>
  <c r="H261" i="52"/>
  <c r="J276" i="52" s="1"/>
  <c r="K276" i="52" s="1"/>
  <c r="G261" i="52"/>
  <c r="M260" i="52"/>
  <c r="H260" i="52"/>
  <c r="J275" i="52" s="1"/>
  <c r="K275" i="52" s="1"/>
  <c r="G260" i="52"/>
  <c r="M259" i="52"/>
  <c r="H259" i="52"/>
  <c r="J274" i="52" s="1"/>
  <c r="G259" i="52"/>
  <c r="M258" i="52"/>
  <c r="H258" i="52"/>
  <c r="I273" i="52" s="1"/>
  <c r="G258" i="52"/>
  <c r="M257" i="52"/>
  <c r="H257" i="52"/>
  <c r="J272" i="52" s="1"/>
  <c r="K272" i="52" s="1"/>
  <c r="G257" i="52"/>
  <c r="M256" i="52"/>
  <c r="H256" i="52"/>
  <c r="J271" i="52" s="1"/>
  <c r="K271" i="52" s="1"/>
  <c r="G256" i="52"/>
  <c r="M255" i="52"/>
  <c r="H255" i="52"/>
  <c r="J270" i="52" s="1"/>
  <c r="G255" i="52"/>
  <c r="M254" i="52"/>
  <c r="H254" i="52"/>
  <c r="I269" i="52" s="1"/>
  <c r="G254" i="52"/>
  <c r="M253" i="52"/>
  <c r="H253" i="52"/>
  <c r="J268" i="52" s="1"/>
  <c r="K268" i="52" s="1"/>
  <c r="G253" i="52"/>
  <c r="M252" i="52"/>
  <c r="H252" i="52"/>
  <c r="J267" i="52" s="1"/>
  <c r="G252" i="52"/>
  <c r="M251" i="52"/>
  <c r="H251" i="52"/>
  <c r="J266" i="52" s="1"/>
  <c r="G251" i="52"/>
  <c r="M250" i="52"/>
  <c r="H250" i="52"/>
  <c r="I265" i="52" s="1"/>
  <c r="G250" i="52"/>
  <c r="M249" i="52"/>
  <c r="H249" i="52"/>
  <c r="J264" i="52" s="1"/>
  <c r="K264" i="52" s="1"/>
  <c r="G249" i="52"/>
  <c r="M248" i="52"/>
  <c r="H248" i="52"/>
  <c r="J263" i="52" s="1"/>
  <c r="K263" i="52" s="1"/>
  <c r="G248" i="52"/>
  <c r="M247" i="52"/>
  <c r="H247" i="52"/>
  <c r="J262" i="52" s="1"/>
  <c r="G247" i="52"/>
  <c r="M246" i="52"/>
  <c r="H246" i="52"/>
  <c r="G246" i="52"/>
  <c r="M245" i="52"/>
  <c r="H245" i="52"/>
  <c r="J260" i="52" s="1"/>
  <c r="K260" i="52" s="1"/>
  <c r="G245" i="52"/>
  <c r="M244" i="52"/>
  <c r="H244" i="52"/>
  <c r="G244" i="52"/>
  <c r="M243" i="52"/>
  <c r="H243" i="52"/>
  <c r="J258" i="52" s="1"/>
  <c r="G243" i="52"/>
  <c r="M242" i="52"/>
  <c r="H242" i="52"/>
  <c r="G242" i="52"/>
  <c r="M241" i="52"/>
  <c r="H241" i="52"/>
  <c r="G241" i="52"/>
  <c r="M240" i="52"/>
  <c r="H240" i="52"/>
  <c r="G240" i="52"/>
  <c r="M239" i="52"/>
  <c r="H239" i="52"/>
  <c r="G239" i="52"/>
  <c r="M238" i="52"/>
  <c r="H238" i="52"/>
  <c r="G238" i="52"/>
  <c r="M237" i="52"/>
  <c r="H237" i="52"/>
  <c r="J252" i="52" s="1"/>
  <c r="K252" i="52" s="1"/>
  <c r="G237" i="52"/>
  <c r="M236" i="52"/>
  <c r="H236" i="52"/>
  <c r="G236" i="52"/>
  <c r="M235" i="52"/>
  <c r="H235" i="52"/>
  <c r="G235" i="52"/>
  <c r="M234" i="52"/>
  <c r="H234" i="52"/>
  <c r="I248" i="52" s="1"/>
  <c r="G234" i="52"/>
  <c r="M233" i="52"/>
  <c r="H233" i="52"/>
  <c r="G233" i="52"/>
  <c r="M232" i="52"/>
  <c r="H232" i="52"/>
  <c r="G232" i="52"/>
  <c r="M231" i="52"/>
  <c r="H231" i="52"/>
  <c r="G231" i="52"/>
  <c r="M230" i="52"/>
  <c r="H230" i="52"/>
  <c r="I244" i="52" s="1"/>
  <c r="G230" i="52"/>
  <c r="M229" i="52"/>
  <c r="H229" i="52"/>
  <c r="G229" i="52"/>
  <c r="M228" i="52"/>
  <c r="H228" i="52"/>
  <c r="J243" i="52" s="1"/>
  <c r="K243" i="52" s="1"/>
  <c r="G228" i="52"/>
  <c r="M227" i="52"/>
  <c r="H227" i="52"/>
  <c r="J242" i="52" s="1"/>
  <c r="G227" i="52"/>
  <c r="M226" i="52"/>
  <c r="H226" i="52"/>
  <c r="J241" i="52" s="1"/>
  <c r="G226" i="52"/>
  <c r="M225" i="52"/>
  <c r="H225" i="52"/>
  <c r="J240" i="52" s="1"/>
  <c r="K240" i="52" s="1"/>
  <c r="G225" i="52"/>
  <c r="M224" i="52"/>
  <c r="H224" i="52"/>
  <c r="G224" i="52"/>
  <c r="M223" i="52"/>
  <c r="H223" i="52"/>
  <c r="G223" i="52"/>
  <c r="M222" i="52"/>
  <c r="H222" i="52"/>
  <c r="J237" i="52" s="1"/>
  <c r="G222" i="52"/>
  <c r="M221" i="52"/>
  <c r="H221" i="52"/>
  <c r="J236" i="52" s="1"/>
  <c r="K236" i="52" s="1"/>
  <c r="G221" i="52"/>
  <c r="M220" i="52"/>
  <c r="H220" i="52"/>
  <c r="G220" i="52"/>
  <c r="M219" i="52"/>
  <c r="H219" i="52"/>
  <c r="J233" i="52" s="1"/>
  <c r="G219" i="52"/>
  <c r="M218" i="52"/>
  <c r="H218" i="52"/>
  <c r="I233" i="52" s="1"/>
  <c r="G218" i="52"/>
  <c r="M217" i="52"/>
  <c r="H217" i="52"/>
  <c r="J232" i="52" s="1"/>
  <c r="K232" i="52" s="1"/>
  <c r="G217" i="52"/>
  <c r="M216" i="52"/>
  <c r="H216" i="52"/>
  <c r="G216" i="52"/>
  <c r="M215" i="52"/>
  <c r="H215" i="52"/>
  <c r="G215" i="52"/>
  <c r="M214" i="52"/>
  <c r="H214" i="52"/>
  <c r="J229" i="52" s="1"/>
  <c r="G214" i="52"/>
  <c r="M213" i="52"/>
  <c r="H213" i="52"/>
  <c r="J228" i="52" s="1"/>
  <c r="K228" i="52" s="1"/>
  <c r="G213" i="52"/>
  <c r="M212" i="52"/>
  <c r="H212" i="52"/>
  <c r="G212" i="52"/>
  <c r="M211" i="52"/>
  <c r="H211" i="52"/>
  <c r="I225" i="52" s="1"/>
  <c r="G211" i="52"/>
  <c r="M210" i="52"/>
  <c r="H210" i="52"/>
  <c r="J225" i="52" s="1"/>
  <c r="G210" i="52"/>
  <c r="M209" i="52"/>
  <c r="H209" i="52"/>
  <c r="J224" i="52" s="1"/>
  <c r="K224" i="52" s="1"/>
  <c r="G209" i="52"/>
  <c r="M208" i="52"/>
  <c r="H208" i="52"/>
  <c r="J223" i="52" s="1"/>
  <c r="K223" i="52" s="1"/>
  <c r="G208" i="52"/>
  <c r="M207" i="52"/>
  <c r="H207" i="52"/>
  <c r="J222" i="52" s="1"/>
  <c r="G207" i="52"/>
  <c r="M206" i="52"/>
  <c r="H206" i="52"/>
  <c r="J221" i="52" s="1"/>
  <c r="G206" i="52"/>
  <c r="M205" i="52"/>
  <c r="H205" i="52"/>
  <c r="J220" i="52" s="1"/>
  <c r="K220" i="52" s="1"/>
  <c r="G205" i="52"/>
  <c r="M204" i="52"/>
  <c r="H204" i="52"/>
  <c r="J219" i="52" s="1"/>
  <c r="K219" i="52" s="1"/>
  <c r="G204" i="52"/>
  <c r="M203" i="52"/>
  <c r="H203" i="52"/>
  <c r="J218" i="52" s="1"/>
  <c r="G203" i="52"/>
  <c r="M202" i="52"/>
  <c r="H202" i="52"/>
  <c r="J217" i="52" s="1"/>
  <c r="G202" i="52"/>
  <c r="M201" i="52"/>
  <c r="H201" i="52"/>
  <c r="J216" i="52" s="1"/>
  <c r="K216" i="52" s="1"/>
  <c r="G201" i="52"/>
  <c r="M200" i="52"/>
  <c r="H200" i="52"/>
  <c r="J215" i="52" s="1"/>
  <c r="K215" i="52" s="1"/>
  <c r="G200" i="52"/>
  <c r="M199" i="52"/>
  <c r="H199" i="52"/>
  <c r="J214" i="52" s="1"/>
  <c r="G199" i="52"/>
  <c r="M198" i="52"/>
  <c r="H198" i="52"/>
  <c r="J213" i="52" s="1"/>
  <c r="G198" i="52"/>
  <c r="M197" i="52"/>
  <c r="H197" i="52"/>
  <c r="J212" i="52" s="1"/>
  <c r="K212" i="52" s="1"/>
  <c r="G197" i="52"/>
  <c r="M196" i="52"/>
  <c r="H196" i="52"/>
  <c r="J211" i="52" s="1"/>
  <c r="K211" i="52" s="1"/>
  <c r="G196" i="52"/>
  <c r="M195" i="52"/>
  <c r="H195" i="52"/>
  <c r="J210" i="52" s="1"/>
  <c r="G195" i="52"/>
  <c r="M194" i="52"/>
  <c r="H194" i="52"/>
  <c r="J209" i="52" s="1"/>
  <c r="G194" i="52"/>
  <c r="M193" i="52"/>
  <c r="H193" i="52"/>
  <c r="J208" i="52" s="1"/>
  <c r="K208" i="52" s="1"/>
  <c r="G193" i="52"/>
  <c r="M192" i="52"/>
  <c r="H192" i="52"/>
  <c r="J207" i="52" s="1"/>
  <c r="K207" i="52" s="1"/>
  <c r="G192" i="52"/>
  <c r="M191" i="52"/>
  <c r="H191" i="52"/>
  <c r="J206" i="52" s="1"/>
  <c r="G191" i="52"/>
  <c r="M190" i="52"/>
  <c r="H190" i="52"/>
  <c r="J205" i="52" s="1"/>
  <c r="G190" i="52"/>
  <c r="M189" i="52"/>
  <c r="H189" i="52"/>
  <c r="J204" i="52" s="1"/>
  <c r="K204" i="52" s="1"/>
  <c r="G189" i="52"/>
  <c r="M188" i="52"/>
  <c r="H188" i="52"/>
  <c r="J203" i="52" s="1"/>
  <c r="K203" i="52" s="1"/>
  <c r="G188" i="52"/>
  <c r="M187" i="52"/>
  <c r="H187" i="52"/>
  <c r="J202" i="52" s="1"/>
  <c r="G187" i="52"/>
  <c r="M186" i="52"/>
  <c r="H186" i="52"/>
  <c r="J201" i="52" s="1"/>
  <c r="G186" i="52"/>
  <c r="M185" i="52"/>
  <c r="H185" i="52"/>
  <c r="J200" i="52" s="1"/>
  <c r="K200" i="52" s="1"/>
  <c r="G185" i="52"/>
  <c r="M184" i="52"/>
  <c r="H184" i="52"/>
  <c r="J199" i="52" s="1"/>
  <c r="K199" i="52" s="1"/>
  <c r="G184" i="52"/>
  <c r="M183" i="52"/>
  <c r="H183" i="52"/>
  <c r="J198" i="52" s="1"/>
  <c r="G183" i="52"/>
  <c r="M182" i="52"/>
  <c r="H182" i="52"/>
  <c r="J197" i="52" s="1"/>
  <c r="G182" i="52"/>
  <c r="M181" i="52"/>
  <c r="H181" i="52"/>
  <c r="J196" i="52" s="1"/>
  <c r="K196" i="52" s="1"/>
  <c r="G181" i="52"/>
  <c r="M180" i="52"/>
  <c r="H180" i="52"/>
  <c r="J195" i="52" s="1"/>
  <c r="K195" i="52" s="1"/>
  <c r="G180" i="52"/>
  <c r="M179" i="52"/>
  <c r="H179" i="52"/>
  <c r="J194" i="52" s="1"/>
  <c r="G179" i="52"/>
  <c r="M178" i="52"/>
  <c r="H178" i="52"/>
  <c r="J193" i="52" s="1"/>
  <c r="G178" i="52"/>
  <c r="M177" i="52"/>
  <c r="H177" i="52"/>
  <c r="J192" i="52" s="1"/>
  <c r="K192" i="52" s="1"/>
  <c r="G177" i="52"/>
  <c r="M176" i="52"/>
  <c r="H176" i="52"/>
  <c r="J191" i="52" s="1"/>
  <c r="K191" i="52" s="1"/>
  <c r="G176" i="52"/>
  <c r="M175" i="52"/>
  <c r="H175" i="52"/>
  <c r="J190" i="52" s="1"/>
  <c r="G175" i="52"/>
  <c r="M174" i="52"/>
  <c r="H174" i="52"/>
  <c r="J189" i="52" s="1"/>
  <c r="G174" i="52"/>
  <c r="M173" i="52"/>
  <c r="H173" i="52"/>
  <c r="J188" i="52" s="1"/>
  <c r="K188" i="52" s="1"/>
  <c r="G173" i="52"/>
  <c r="M172" i="52"/>
  <c r="H172" i="52"/>
  <c r="J187" i="52" s="1"/>
  <c r="K187" i="52" s="1"/>
  <c r="G172" i="52"/>
  <c r="M171" i="52"/>
  <c r="H171" i="52"/>
  <c r="J186" i="52" s="1"/>
  <c r="G171" i="52"/>
  <c r="M170" i="52"/>
  <c r="H170" i="52"/>
  <c r="J185" i="52" s="1"/>
  <c r="G170" i="52"/>
  <c r="M169" i="52"/>
  <c r="H169" i="52"/>
  <c r="J184" i="52" s="1"/>
  <c r="K184" i="52" s="1"/>
  <c r="G169" i="52"/>
  <c r="M168" i="52"/>
  <c r="H168" i="52"/>
  <c r="J183" i="52" s="1"/>
  <c r="K183" i="52" s="1"/>
  <c r="G168" i="52"/>
  <c r="M167" i="52"/>
  <c r="H167" i="52"/>
  <c r="J182" i="52" s="1"/>
  <c r="G167" i="52"/>
  <c r="M166" i="52"/>
  <c r="H166" i="52"/>
  <c r="J181" i="52" s="1"/>
  <c r="G166" i="52"/>
  <c r="M165" i="52"/>
  <c r="H165" i="52"/>
  <c r="J180" i="52" s="1"/>
  <c r="K180" i="52" s="1"/>
  <c r="G165" i="52"/>
  <c r="M164" i="52"/>
  <c r="H164" i="52"/>
  <c r="J179" i="52" s="1"/>
  <c r="K179" i="52" s="1"/>
  <c r="G164" i="52"/>
  <c r="M163" i="52"/>
  <c r="H163" i="52"/>
  <c r="J178" i="52" s="1"/>
  <c r="G163" i="52"/>
  <c r="M162" i="52"/>
  <c r="H162" i="52"/>
  <c r="J177" i="52" s="1"/>
  <c r="G162" i="52"/>
  <c r="M161" i="52"/>
  <c r="H161" i="52"/>
  <c r="J176" i="52" s="1"/>
  <c r="K176" i="52" s="1"/>
  <c r="G161" i="52"/>
  <c r="M160" i="52"/>
  <c r="H160" i="52"/>
  <c r="J175" i="52" s="1"/>
  <c r="K175" i="52" s="1"/>
  <c r="G160" i="52"/>
  <c r="M159" i="52"/>
  <c r="H159" i="52"/>
  <c r="J174" i="52" s="1"/>
  <c r="G159" i="52"/>
  <c r="M158" i="52"/>
  <c r="H158" i="52"/>
  <c r="J173" i="52" s="1"/>
  <c r="G158" i="52"/>
  <c r="M157" i="52"/>
  <c r="H157" i="52"/>
  <c r="J172" i="52" s="1"/>
  <c r="K172" i="52" s="1"/>
  <c r="G157" i="52"/>
  <c r="M156" i="52"/>
  <c r="H156" i="52"/>
  <c r="J171" i="52" s="1"/>
  <c r="K171" i="52" s="1"/>
  <c r="G156" i="52"/>
  <c r="M155" i="52"/>
  <c r="H155" i="52"/>
  <c r="J170" i="52" s="1"/>
  <c r="G155" i="52"/>
  <c r="M154" i="52"/>
  <c r="H154" i="52"/>
  <c r="J169" i="52" s="1"/>
  <c r="G154" i="52"/>
  <c r="M153" i="52"/>
  <c r="H153" i="52"/>
  <c r="J168" i="52" s="1"/>
  <c r="K168" i="52" s="1"/>
  <c r="G153" i="52"/>
  <c r="M152" i="52"/>
  <c r="H152" i="52"/>
  <c r="J167" i="52" s="1"/>
  <c r="K167" i="52" s="1"/>
  <c r="G152" i="52"/>
  <c r="M151" i="52"/>
  <c r="H151" i="52"/>
  <c r="J166" i="52" s="1"/>
  <c r="G151" i="52"/>
  <c r="M150" i="52"/>
  <c r="H150" i="52"/>
  <c r="J165" i="52" s="1"/>
  <c r="G150" i="52"/>
  <c r="M149" i="52"/>
  <c r="H149" i="52"/>
  <c r="J164" i="52" s="1"/>
  <c r="K164" i="52" s="1"/>
  <c r="G149" i="52"/>
  <c r="M148" i="52"/>
  <c r="H148" i="52"/>
  <c r="J163" i="52" s="1"/>
  <c r="K163" i="52" s="1"/>
  <c r="G148" i="52"/>
  <c r="M147" i="52"/>
  <c r="H147" i="52"/>
  <c r="J162" i="52" s="1"/>
  <c r="G147" i="52"/>
  <c r="M146" i="52"/>
  <c r="H146" i="52"/>
  <c r="J161" i="52" s="1"/>
  <c r="G146" i="52"/>
  <c r="M145" i="52"/>
  <c r="H145" i="52"/>
  <c r="J160" i="52" s="1"/>
  <c r="K160" i="52" s="1"/>
  <c r="G145" i="52"/>
  <c r="M144" i="52"/>
  <c r="H144" i="52"/>
  <c r="J159" i="52" s="1"/>
  <c r="K159" i="52" s="1"/>
  <c r="G144" i="52"/>
  <c r="M143" i="52"/>
  <c r="H143" i="52"/>
  <c r="J158" i="52" s="1"/>
  <c r="G143" i="52"/>
  <c r="M142" i="52"/>
  <c r="H142" i="52"/>
  <c r="J157" i="52" s="1"/>
  <c r="G142" i="52"/>
  <c r="M141" i="52"/>
  <c r="H141" i="52"/>
  <c r="J156" i="52" s="1"/>
  <c r="K156" i="52" s="1"/>
  <c r="G141" i="52"/>
  <c r="M140" i="52"/>
  <c r="H140" i="52"/>
  <c r="J155" i="52" s="1"/>
  <c r="K155" i="52" s="1"/>
  <c r="G140" i="52"/>
  <c r="M139" i="52"/>
  <c r="H139" i="52"/>
  <c r="J154" i="52" s="1"/>
  <c r="G139" i="52"/>
  <c r="M138" i="52"/>
  <c r="H138" i="52"/>
  <c r="J153" i="52" s="1"/>
  <c r="G138" i="52"/>
  <c r="M137" i="52"/>
  <c r="H137" i="52"/>
  <c r="J152" i="52" s="1"/>
  <c r="K152" i="52" s="1"/>
  <c r="G137" i="52"/>
  <c r="M136" i="52"/>
  <c r="H136" i="52"/>
  <c r="J151" i="52" s="1"/>
  <c r="K151" i="52" s="1"/>
  <c r="G136" i="52"/>
  <c r="M135" i="52"/>
  <c r="H135" i="52"/>
  <c r="J150" i="52" s="1"/>
  <c r="G135" i="52"/>
  <c r="M134" i="52"/>
  <c r="H134" i="52"/>
  <c r="J149" i="52" s="1"/>
  <c r="G134" i="52"/>
  <c r="M133" i="52"/>
  <c r="H133" i="52"/>
  <c r="J148" i="52" s="1"/>
  <c r="K148" i="52" s="1"/>
  <c r="G133" i="52"/>
  <c r="M132" i="52"/>
  <c r="H132" i="52"/>
  <c r="J147" i="52" s="1"/>
  <c r="K147" i="52" s="1"/>
  <c r="G132" i="52"/>
  <c r="M131" i="52"/>
  <c r="H131" i="52"/>
  <c r="J146" i="52" s="1"/>
  <c r="G131" i="52"/>
  <c r="M130" i="52"/>
  <c r="H130" i="52"/>
  <c r="J145" i="52" s="1"/>
  <c r="G130" i="52"/>
  <c r="M129" i="52"/>
  <c r="H129" i="52"/>
  <c r="J144" i="52" s="1"/>
  <c r="K144" i="52" s="1"/>
  <c r="G129" i="52"/>
  <c r="M128" i="52"/>
  <c r="H128" i="52"/>
  <c r="J143" i="52" s="1"/>
  <c r="K143" i="52" s="1"/>
  <c r="G128" i="52"/>
  <c r="M127" i="52"/>
  <c r="H127" i="52"/>
  <c r="J142" i="52" s="1"/>
  <c r="G127" i="52"/>
  <c r="M126" i="52"/>
  <c r="H126" i="52"/>
  <c r="J141" i="52" s="1"/>
  <c r="G126" i="52"/>
  <c r="M125" i="52"/>
  <c r="H125" i="52"/>
  <c r="J140" i="52" s="1"/>
  <c r="K140" i="52" s="1"/>
  <c r="G125" i="52"/>
  <c r="M124" i="52"/>
  <c r="H124" i="52"/>
  <c r="J139" i="52" s="1"/>
  <c r="K139" i="52" s="1"/>
  <c r="G124" i="52"/>
  <c r="M123" i="52"/>
  <c r="H123" i="52"/>
  <c r="J138" i="52" s="1"/>
  <c r="G123" i="52"/>
  <c r="M122" i="52"/>
  <c r="H122" i="52"/>
  <c r="J137" i="52" s="1"/>
  <c r="G122" i="52"/>
  <c r="M121" i="52"/>
  <c r="H121" i="52"/>
  <c r="J136" i="52" s="1"/>
  <c r="K136" i="52" s="1"/>
  <c r="G121" i="52"/>
  <c r="M120" i="52"/>
  <c r="H120" i="52"/>
  <c r="J135" i="52" s="1"/>
  <c r="K135" i="52" s="1"/>
  <c r="G120" i="52"/>
  <c r="M119" i="52"/>
  <c r="H119" i="52"/>
  <c r="J134" i="52" s="1"/>
  <c r="G119" i="52"/>
  <c r="M118" i="52"/>
  <c r="H118" i="52"/>
  <c r="J133" i="52" s="1"/>
  <c r="G118" i="52"/>
  <c r="M117" i="52"/>
  <c r="H117" i="52"/>
  <c r="J132" i="52" s="1"/>
  <c r="K132" i="52" s="1"/>
  <c r="G117" i="52"/>
  <c r="M116" i="52"/>
  <c r="H116" i="52"/>
  <c r="J131" i="52" s="1"/>
  <c r="K131" i="52" s="1"/>
  <c r="G116" i="52"/>
  <c r="M115" i="52"/>
  <c r="H115" i="52"/>
  <c r="J130" i="52" s="1"/>
  <c r="G115" i="52"/>
  <c r="M114" i="52"/>
  <c r="H114" i="52"/>
  <c r="J129" i="52" s="1"/>
  <c r="G114" i="52"/>
  <c r="M113" i="52"/>
  <c r="H113" i="52"/>
  <c r="J128" i="52" s="1"/>
  <c r="K128" i="52" s="1"/>
  <c r="G113" i="52"/>
  <c r="M112" i="52"/>
  <c r="H112" i="52"/>
  <c r="J127" i="52" s="1"/>
  <c r="K127" i="52" s="1"/>
  <c r="G112" i="52"/>
  <c r="M111" i="52"/>
  <c r="H111" i="52"/>
  <c r="J126" i="52" s="1"/>
  <c r="G111" i="52"/>
  <c r="M110" i="52"/>
  <c r="H110" i="52"/>
  <c r="J125" i="52" s="1"/>
  <c r="G110" i="52"/>
  <c r="M109" i="52"/>
  <c r="H109" i="52"/>
  <c r="J124" i="52" s="1"/>
  <c r="K124" i="52" s="1"/>
  <c r="G109" i="52"/>
  <c r="M108" i="52"/>
  <c r="H108" i="52"/>
  <c r="J123" i="52" s="1"/>
  <c r="K123" i="52" s="1"/>
  <c r="G108" i="52"/>
  <c r="M107" i="52"/>
  <c r="H107" i="52"/>
  <c r="J122" i="52" s="1"/>
  <c r="G107" i="52"/>
  <c r="M106" i="52"/>
  <c r="H106" i="52"/>
  <c r="J121" i="52" s="1"/>
  <c r="G106" i="52"/>
  <c r="M105" i="52"/>
  <c r="H105" i="52"/>
  <c r="J120" i="52" s="1"/>
  <c r="K120" i="52" s="1"/>
  <c r="G105" i="52"/>
  <c r="M104" i="52"/>
  <c r="H104" i="52"/>
  <c r="J119" i="52" s="1"/>
  <c r="K119" i="52" s="1"/>
  <c r="G104" i="52"/>
  <c r="M103" i="52"/>
  <c r="H103" i="52"/>
  <c r="J118" i="52" s="1"/>
  <c r="G103" i="52"/>
  <c r="M102" i="52"/>
  <c r="H102" i="52"/>
  <c r="J117" i="52" s="1"/>
  <c r="G102" i="52"/>
  <c r="M101" i="52"/>
  <c r="H101" i="52"/>
  <c r="J116" i="52" s="1"/>
  <c r="K116" i="52" s="1"/>
  <c r="G101" i="52"/>
  <c r="M100" i="52"/>
  <c r="H100" i="52"/>
  <c r="J115" i="52" s="1"/>
  <c r="K115" i="52" s="1"/>
  <c r="G100" i="52"/>
  <c r="M99" i="52"/>
  <c r="H99" i="52"/>
  <c r="J114" i="52" s="1"/>
  <c r="G99" i="52"/>
  <c r="M98" i="52"/>
  <c r="H98" i="52"/>
  <c r="J113" i="52" s="1"/>
  <c r="G98" i="52"/>
  <c r="M97" i="52"/>
  <c r="H97" i="52"/>
  <c r="J112" i="52" s="1"/>
  <c r="K112" i="52" s="1"/>
  <c r="G97" i="52"/>
  <c r="M96" i="52"/>
  <c r="H96" i="52"/>
  <c r="J111" i="52" s="1"/>
  <c r="K111" i="52" s="1"/>
  <c r="G96" i="52"/>
  <c r="M95" i="52"/>
  <c r="H95" i="52"/>
  <c r="G95" i="52"/>
  <c r="M94" i="52"/>
  <c r="H94" i="52"/>
  <c r="J109" i="52" s="1"/>
  <c r="G94" i="52"/>
  <c r="M93" i="52"/>
  <c r="H93" i="52"/>
  <c r="G93" i="52"/>
  <c r="M92" i="52"/>
  <c r="H92" i="52"/>
  <c r="J107" i="52" s="1"/>
  <c r="K107" i="52" s="1"/>
  <c r="G92" i="52"/>
  <c r="M91" i="52"/>
  <c r="H91" i="52"/>
  <c r="G91" i="52"/>
  <c r="M90" i="52"/>
  <c r="H90" i="52"/>
  <c r="J105" i="52" s="1"/>
  <c r="G90" i="52"/>
  <c r="M89" i="52"/>
  <c r="H89" i="52"/>
  <c r="G89" i="52"/>
  <c r="M88" i="52"/>
  <c r="H88" i="52"/>
  <c r="I101" i="52" s="1"/>
  <c r="G88" i="52"/>
  <c r="M87" i="52"/>
  <c r="H87" i="52"/>
  <c r="G87" i="52"/>
  <c r="M86" i="52"/>
  <c r="H86" i="52"/>
  <c r="J101" i="52" s="1"/>
  <c r="G86" i="52"/>
  <c r="M85" i="52"/>
  <c r="H85" i="52"/>
  <c r="G85" i="52"/>
  <c r="M84" i="52"/>
  <c r="H84" i="52"/>
  <c r="G84" i="52"/>
  <c r="M83" i="52"/>
  <c r="H83" i="52"/>
  <c r="I97" i="52" s="1"/>
  <c r="G83" i="52"/>
  <c r="M82" i="52"/>
  <c r="H82" i="52"/>
  <c r="J97" i="52" s="1"/>
  <c r="G82" i="52"/>
  <c r="M81" i="52"/>
  <c r="H81" i="52"/>
  <c r="G81" i="52"/>
  <c r="M80" i="52"/>
  <c r="H80" i="52"/>
  <c r="G80" i="52"/>
  <c r="M79" i="52"/>
  <c r="H79" i="52"/>
  <c r="I94" i="52" s="1"/>
  <c r="G79" i="52"/>
  <c r="M78" i="52"/>
  <c r="H78" i="52"/>
  <c r="G78" i="52"/>
  <c r="M77" i="52"/>
  <c r="H77" i="52"/>
  <c r="G77" i="52"/>
  <c r="M76" i="52"/>
  <c r="H76" i="52"/>
  <c r="J87" i="52" s="1"/>
  <c r="K87" i="52" s="1"/>
  <c r="G76" i="52"/>
  <c r="M75" i="52"/>
  <c r="H75" i="52"/>
  <c r="G75" i="52"/>
  <c r="M74" i="52"/>
  <c r="H74" i="52"/>
  <c r="G74" i="52"/>
  <c r="M73" i="52"/>
  <c r="H73" i="52"/>
  <c r="G73" i="52"/>
  <c r="M72" i="52"/>
  <c r="H72" i="52"/>
  <c r="G72" i="52"/>
  <c r="M71" i="52"/>
  <c r="H71" i="52"/>
  <c r="I85" i="52" s="1"/>
  <c r="G71" i="52"/>
  <c r="M70" i="52"/>
  <c r="H70" i="52"/>
  <c r="J85" i="52" s="1"/>
  <c r="G70" i="52"/>
  <c r="M69" i="52"/>
  <c r="H69" i="52"/>
  <c r="I84" i="52" s="1"/>
  <c r="G69" i="52"/>
  <c r="M68" i="52"/>
  <c r="H68" i="52"/>
  <c r="I83" i="52" s="1"/>
  <c r="G68" i="52"/>
  <c r="M67" i="52"/>
  <c r="H67" i="52"/>
  <c r="G67" i="52"/>
  <c r="M66" i="52"/>
  <c r="H66" i="52"/>
  <c r="G66" i="52"/>
  <c r="M65" i="52"/>
  <c r="H65" i="52"/>
  <c r="G65" i="52"/>
  <c r="M64" i="52"/>
  <c r="H64" i="52"/>
  <c r="J79" i="52" s="1"/>
  <c r="K79" i="52" s="1"/>
  <c r="G64" i="52"/>
  <c r="M63" i="52"/>
  <c r="H63" i="52"/>
  <c r="I78" i="52" s="1"/>
  <c r="G63" i="52"/>
  <c r="M62" i="52"/>
  <c r="H62" i="52"/>
  <c r="G62" i="52"/>
  <c r="M61" i="52"/>
  <c r="H61" i="52"/>
  <c r="J76" i="52" s="1"/>
  <c r="K76" i="52" s="1"/>
  <c r="G61" i="52"/>
  <c r="M60" i="52"/>
  <c r="H60" i="52"/>
  <c r="G60" i="52"/>
  <c r="M59" i="52"/>
  <c r="H59" i="52"/>
  <c r="I74" i="52" s="1"/>
  <c r="G59" i="52"/>
  <c r="M58" i="52"/>
  <c r="H58" i="52"/>
  <c r="I73" i="52" s="1"/>
  <c r="G58" i="52"/>
  <c r="M57" i="52"/>
  <c r="H57" i="52"/>
  <c r="J72" i="52" s="1"/>
  <c r="K72" i="52" s="1"/>
  <c r="G57" i="52"/>
  <c r="M56" i="52"/>
  <c r="H56" i="52"/>
  <c r="G56" i="52"/>
  <c r="M55" i="52"/>
  <c r="H55" i="52"/>
  <c r="I70" i="52" s="1"/>
  <c r="G55" i="52"/>
  <c r="M54" i="52"/>
  <c r="H54" i="52"/>
  <c r="G54" i="52"/>
  <c r="M53" i="52"/>
  <c r="H53" i="52"/>
  <c r="J68" i="52" s="1"/>
  <c r="K68" i="52" s="1"/>
  <c r="G53" i="52"/>
  <c r="M52" i="52"/>
  <c r="H52" i="52"/>
  <c r="G52" i="52"/>
  <c r="M51" i="52"/>
  <c r="H51" i="52"/>
  <c r="I66" i="52" s="1"/>
  <c r="G51" i="52"/>
  <c r="M50" i="52"/>
  <c r="H50" i="52"/>
  <c r="J65" i="52" s="1"/>
  <c r="G50" i="52"/>
  <c r="M49" i="52"/>
  <c r="H49" i="52"/>
  <c r="J64" i="52" s="1"/>
  <c r="K64" i="52" s="1"/>
  <c r="G49" i="52"/>
  <c r="M48" i="52"/>
  <c r="H48" i="52"/>
  <c r="J63" i="52" s="1"/>
  <c r="K63" i="52" s="1"/>
  <c r="G48" i="52"/>
  <c r="M47" i="52"/>
  <c r="H47" i="52"/>
  <c r="I62" i="52" s="1"/>
  <c r="G47" i="52"/>
  <c r="M46" i="52"/>
  <c r="H46" i="52"/>
  <c r="J61" i="52" s="1"/>
  <c r="G46" i="52"/>
  <c r="M45" i="52"/>
  <c r="H45" i="52"/>
  <c r="J60" i="52" s="1"/>
  <c r="K60" i="52" s="1"/>
  <c r="G45" i="52"/>
  <c r="M44" i="52"/>
  <c r="H44" i="52"/>
  <c r="J59" i="52" s="1"/>
  <c r="K59" i="52" s="1"/>
  <c r="G44" i="52"/>
  <c r="M43" i="52"/>
  <c r="H43" i="52"/>
  <c r="I58" i="52" s="1"/>
  <c r="G43" i="52"/>
  <c r="M42" i="52"/>
  <c r="H42" i="52"/>
  <c r="J57" i="52" s="1"/>
  <c r="G42" i="52"/>
  <c r="M41" i="52"/>
  <c r="H41" i="52"/>
  <c r="J56" i="52" s="1"/>
  <c r="K56" i="52" s="1"/>
  <c r="G41" i="52"/>
  <c r="M40" i="52"/>
  <c r="H40" i="52"/>
  <c r="J55" i="52" s="1"/>
  <c r="K55" i="52" s="1"/>
  <c r="G40" i="52"/>
  <c r="M39" i="52"/>
  <c r="H39" i="52"/>
  <c r="I54" i="52" s="1"/>
  <c r="G39" i="52"/>
  <c r="M38" i="52"/>
  <c r="H38" i="52"/>
  <c r="J53" i="52" s="1"/>
  <c r="G38" i="52"/>
  <c r="M37" i="52"/>
  <c r="H37" i="52"/>
  <c r="J52" i="52" s="1"/>
  <c r="K52" i="52" s="1"/>
  <c r="G37" i="52"/>
  <c r="M36" i="52"/>
  <c r="H36" i="52"/>
  <c r="J51" i="52" s="1"/>
  <c r="K51" i="52" s="1"/>
  <c r="G36" i="52"/>
  <c r="M35" i="52"/>
  <c r="H35" i="52"/>
  <c r="I50" i="52" s="1"/>
  <c r="G35" i="52"/>
  <c r="M34" i="52"/>
  <c r="H34" i="52"/>
  <c r="J49" i="52" s="1"/>
  <c r="G34" i="52"/>
  <c r="M33" i="52"/>
  <c r="H33" i="52"/>
  <c r="J48" i="52" s="1"/>
  <c r="K48" i="52" s="1"/>
  <c r="G33" i="52"/>
  <c r="M32" i="52"/>
  <c r="H32" i="52"/>
  <c r="J47" i="52" s="1"/>
  <c r="K47" i="52" s="1"/>
  <c r="G32" i="52"/>
  <c r="M31" i="52"/>
  <c r="H31" i="52"/>
  <c r="I46" i="52" s="1"/>
  <c r="G31" i="52"/>
  <c r="M30" i="52"/>
  <c r="H30" i="52"/>
  <c r="J45" i="52" s="1"/>
  <c r="G30" i="52"/>
  <c r="M29" i="52"/>
  <c r="H29" i="52"/>
  <c r="J44" i="52" s="1"/>
  <c r="K44" i="52" s="1"/>
  <c r="G29" i="52"/>
  <c r="M28" i="52"/>
  <c r="H28" i="52"/>
  <c r="J43" i="52" s="1"/>
  <c r="K43" i="52" s="1"/>
  <c r="G28" i="52"/>
  <c r="M27" i="52"/>
  <c r="H27" i="52"/>
  <c r="I42" i="52" s="1"/>
  <c r="G27" i="52"/>
  <c r="M26" i="52"/>
  <c r="H26" i="52"/>
  <c r="J41" i="52" s="1"/>
  <c r="G26" i="52"/>
  <c r="M25" i="52"/>
  <c r="H25" i="52"/>
  <c r="J40" i="52" s="1"/>
  <c r="K40" i="52" s="1"/>
  <c r="G25" i="52"/>
  <c r="M24" i="52"/>
  <c r="H24" i="52"/>
  <c r="J39" i="52" s="1"/>
  <c r="K39" i="52" s="1"/>
  <c r="G24" i="52"/>
  <c r="M23" i="52"/>
  <c r="H23" i="52"/>
  <c r="I38" i="52" s="1"/>
  <c r="G23" i="52"/>
  <c r="M22" i="52"/>
  <c r="H22" i="52"/>
  <c r="J37" i="52" s="1"/>
  <c r="G22" i="52"/>
  <c r="M21" i="52"/>
  <c r="H21" i="52"/>
  <c r="J36" i="52" s="1"/>
  <c r="K36" i="52" s="1"/>
  <c r="G21" i="52"/>
  <c r="M20" i="52"/>
  <c r="H20" i="52"/>
  <c r="J35" i="52" s="1"/>
  <c r="K35" i="52" s="1"/>
  <c r="G20" i="52"/>
  <c r="M19" i="52"/>
  <c r="H19" i="52"/>
  <c r="I34" i="52" s="1"/>
  <c r="G19" i="52"/>
  <c r="M18" i="52"/>
  <c r="H18" i="52"/>
  <c r="J33" i="52" s="1"/>
  <c r="G18" i="52"/>
  <c r="M17" i="52"/>
  <c r="H17" i="52"/>
  <c r="J32" i="52" s="1"/>
  <c r="K32" i="52" s="1"/>
  <c r="G17" i="52"/>
  <c r="M16" i="52"/>
  <c r="K16" i="52"/>
  <c r="H16" i="52"/>
  <c r="J31" i="52" s="1"/>
  <c r="K31" i="52" s="1"/>
  <c r="G16" i="52"/>
  <c r="O15" i="52"/>
  <c r="N15" i="52"/>
  <c r="M15" i="52"/>
  <c r="H15" i="52"/>
  <c r="I30" i="52" s="1"/>
  <c r="G15" i="52"/>
  <c r="K15" i="52" s="1"/>
  <c r="O14" i="52"/>
  <c r="N14" i="52"/>
  <c r="M14" i="52"/>
  <c r="H14" i="52"/>
  <c r="J29" i="52" s="1"/>
  <c r="G14" i="52"/>
  <c r="K14" i="52" s="1"/>
  <c r="O13" i="52"/>
  <c r="N13" i="52"/>
  <c r="M13" i="52"/>
  <c r="K13" i="52"/>
  <c r="H13" i="52"/>
  <c r="J28" i="52" s="1"/>
  <c r="K28" i="52" s="1"/>
  <c r="G13" i="52"/>
  <c r="O12" i="52"/>
  <c r="N12" i="52"/>
  <c r="M12" i="52"/>
  <c r="K12" i="52"/>
  <c r="H12" i="52"/>
  <c r="J27" i="52" s="1"/>
  <c r="K27" i="52" s="1"/>
  <c r="G12" i="52"/>
  <c r="O11" i="52"/>
  <c r="N11" i="52"/>
  <c r="M11" i="52"/>
  <c r="H11" i="52"/>
  <c r="I26" i="52" s="1"/>
  <c r="G11" i="52"/>
  <c r="K11" i="52" s="1"/>
  <c r="O10" i="52"/>
  <c r="N10" i="52"/>
  <c r="M10" i="52"/>
  <c r="H10" i="52"/>
  <c r="J25" i="52" s="1"/>
  <c r="G10" i="52"/>
  <c r="K10" i="52" s="1"/>
  <c r="O9" i="52"/>
  <c r="N9" i="52"/>
  <c r="M9" i="52"/>
  <c r="H9" i="52"/>
  <c r="J24" i="52" s="1"/>
  <c r="K24" i="52" s="1"/>
  <c r="G9" i="52"/>
  <c r="K9" i="52" s="1"/>
  <c r="O8" i="52"/>
  <c r="N8" i="52"/>
  <c r="M8" i="52"/>
  <c r="K8" i="52"/>
  <c r="H8" i="52"/>
  <c r="J23" i="52" s="1"/>
  <c r="K23" i="52" s="1"/>
  <c r="G8" i="52"/>
  <c r="O7" i="52"/>
  <c r="N7" i="52"/>
  <c r="M7" i="52"/>
  <c r="H7" i="52"/>
  <c r="I22" i="52" s="1"/>
  <c r="G7" i="52"/>
  <c r="K7" i="52" s="1"/>
  <c r="O6" i="52"/>
  <c r="N6" i="52"/>
  <c r="M6" i="52"/>
  <c r="H6" i="52"/>
  <c r="J21" i="52" s="1"/>
  <c r="G6" i="52"/>
  <c r="K6" i="52" s="1"/>
  <c r="O5" i="52"/>
  <c r="N5" i="52"/>
  <c r="M5" i="52"/>
  <c r="K5" i="52"/>
  <c r="H5" i="52"/>
  <c r="J20" i="52" s="1"/>
  <c r="K20" i="52" s="1"/>
  <c r="G5" i="52"/>
  <c r="O4" i="52"/>
  <c r="N4" i="52"/>
  <c r="M4" i="52"/>
  <c r="K4" i="52"/>
  <c r="H4" i="52"/>
  <c r="J19" i="52" s="1"/>
  <c r="K19" i="52" s="1"/>
  <c r="G4" i="52"/>
  <c r="M3" i="52"/>
  <c r="K3" i="52"/>
  <c r="H3" i="52"/>
  <c r="I18" i="52" s="1"/>
  <c r="G3" i="52"/>
  <c r="O2" i="52"/>
  <c r="M2" i="52"/>
  <c r="L2" i="52"/>
  <c r="N2" i="52" s="1"/>
  <c r="K2" i="52"/>
  <c r="K400" i="52" l="1"/>
  <c r="K576" i="52"/>
  <c r="K584" i="52"/>
  <c r="K589" i="52"/>
  <c r="K640" i="52"/>
  <c r="K648" i="52"/>
  <c r="K653" i="52"/>
  <c r="K258" i="52"/>
  <c r="K294" i="52"/>
  <c r="K302" i="52"/>
  <c r="K310" i="52"/>
  <c r="K579" i="52"/>
  <c r="K133" i="52"/>
  <c r="K141" i="52"/>
  <c r="K149" i="52"/>
  <c r="K364" i="52"/>
  <c r="K117" i="52"/>
  <c r="K125" i="52"/>
  <c r="K351" i="52"/>
  <c r="K544" i="52"/>
  <c r="K552" i="52"/>
  <c r="K557" i="52"/>
  <c r="K608" i="52"/>
  <c r="K616" i="52"/>
  <c r="K621" i="52"/>
  <c r="K723" i="52"/>
  <c r="K547" i="52"/>
  <c r="K847" i="52"/>
  <c r="K21" i="52"/>
  <c r="K29" i="52"/>
  <c r="K37" i="52"/>
  <c r="K45" i="52"/>
  <c r="K53" i="52"/>
  <c r="K61" i="52"/>
  <c r="K46" i="52"/>
  <c r="K25" i="52"/>
  <c r="K33" i="52"/>
  <c r="K41" i="52"/>
  <c r="K49" i="52"/>
  <c r="K57" i="52"/>
  <c r="K65" i="52"/>
  <c r="L16" i="52"/>
  <c r="J26" i="52"/>
  <c r="K26" i="52" s="1"/>
  <c r="J30" i="52"/>
  <c r="K30" i="52" s="1"/>
  <c r="J34" i="52"/>
  <c r="K34" i="52" s="1"/>
  <c r="J38" i="52"/>
  <c r="K38" i="52" s="1"/>
  <c r="J42" i="52"/>
  <c r="K42" i="52" s="1"/>
  <c r="J46" i="52"/>
  <c r="J50" i="52"/>
  <c r="K50" i="52" s="1"/>
  <c r="J54" i="52"/>
  <c r="K54" i="52" s="1"/>
  <c r="J58" i="52"/>
  <c r="K58" i="52" s="1"/>
  <c r="J62" i="52"/>
  <c r="K62" i="52" s="1"/>
  <c r="J80" i="52"/>
  <c r="K80" i="52" s="1"/>
  <c r="K85" i="52"/>
  <c r="K109" i="52"/>
  <c r="K157" i="52"/>
  <c r="K165" i="52"/>
  <c r="K173" i="52"/>
  <c r="K181" i="52"/>
  <c r="K189" i="52"/>
  <c r="K197" i="52"/>
  <c r="K205" i="52"/>
  <c r="L217" i="52" s="1"/>
  <c r="K213" i="52"/>
  <c r="K221" i="52"/>
  <c r="I19" i="52"/>
  <c r="I23" i="52"/>
  <c r="I27" i="52"/>
  <c r="I31" i="52"/>
  <c r="I35" i="52"/>
  <c r="I39" i="52"/>
  <c r="I43" i="52"/>
  <c r="I47" i="52"/>
  <c r="I51" i="52"/>
  <c r="I55" i="52"/>
  <c r="I59" i="52"/>
  <c r="I63" i="52"/>
  <c r="J91" i="52"/>
  <c r="K91" i="52" s="1"/>
  <c r="I91" i="52"/>
  <c r="I92" i="52"/>
  <c r="J93" i="52"/>
  <c r="J100" i="52"/>
  <c r="K100" i="52" s="1"/>
  <c r="I100" i="52"/>
  <c r="J86" i="52"/>
  <c r="K86" i="52" s="1"/>
  <c r="K93" i="52"/>
  <c r="J94" i="52"/>
  <c r="K94" i="52" s="1"/>
  <c r="J22" i="52"/>
  <c r="K22" i="52" s="1"/>
  <c r="I67" i="52"/>
  <c r="I71" i="52"/>
  <c r="I75" i="52"/>
  <c r="I79" i="52"/>
  <c r="I90" i="52"/>
  <c r="I76" i="52"/>
  <c r="I77" i="52"/>
  <c r="J78" i="52"/>
  <c r="K78" i="52" s="1"/>
  <c r="J99" i="52"/>
  <c r="K99" i="52" s="1"/>
  <c r="I99" i="52"/>
  <c r="J90" i="52"/>
  <c r="K90" i="52" s="1"/>
  <c r="J108" i="52"/>
  <c r="K108" i="52" s="1"/>
  <c r="I108" i="52"/>
  <c r="J18" i="52"/>
  <c r="K18" i="52" s="1"/>
  <c r="I20" i="52"/>
  <c r="I24" i="52"/>
  <c r="I28" i="52"/>
  <c r="I32" i="52"/>
  <c r="I36" i="52"/>
  <c r="I40" i="52"/>
  <c r="I44" i="52"/>
  <c r="I48" i="52"/>
  <c r="I52" i="52"/>
  <c r="I56" i="52"/>
  <c r="I60" i="52"/>
  <c r="I64" i="52"/>
  <c r="I87" i="52"/>
  <c r="I88" i="52"/>
  <c r="J89" i="52"/>
  <c r="K89" i="52" s="1"/>
  <c r="J75" i="52"/>
  <c r="K75" i="52" s="1"/>
  <c r="J84" i="52"/>
  <c r="K84" i="52" s="1"/>
  <c r="J104" i="52"/>
  <c r="K104" i="52" s="1"/>
  <c r="I104" i="52"/>
  <c r="I93" i="52"/>
  <c r="K118" i="52"/>
  <c r="K126" i="52"/>
  <c r="K134" i="52"/>
  <c r="K142" i="52"/>
  <c r="K150" i="52"/>
  <c r="K158" i="52"/>
  <c r="L169" i="52" s="1"/>
  <c r="K166" i="52"/>
  <c r="K174" i="52"/>
  <c r="K182" i="52"/>
  <c r="K190" i="52"/>
  <c r="L201" i="52" s="1"/>
  <c r="K198" i="52"/>
  <c r="K206" i="52"/>
  <c r="K214" i="52"/>
  <c r="K222" i="52"/>
  <c r="L3" i="52"/>
  <c r="I80" i="52"/>
  <c r="I86" i="52"/>
  <c r="I72" i="52"/>
  <c r="J74" i="52"/>
  <c r="K74" i="52" s="1"/>
  <c r="J98" i="52"/>
  <c r="K98" i="52" s="1"/>
  <c r="I98" i="52"/>
  <c r="I89" i="52"/>
  <c r="K105" i="52"/>
  <c r="K113" i="52"/>
  <c r="K121" i="52"/>
  <c r="K129" i="52"/>
  <c r="K137" i="52"/>
  <c r="K145" i="52"/>
  <c r="K153" i="52"/>
  <c r="K161" i="52"/>
  <c r="K169" i="52"/>
  <c r="K177" i="52"/>
  <c r="K185" i="52"/>
  <c r="K193" i="52"/>
  <c r="K201" i="52"/>
  <c r="K209" i="52"/>
  <c r="K217" i="52"/>
  <c r="I37" i="52"/>
  <c r="I41" i="52"/>
  <c r="I45" i="52"/>
  <c r="I49" i="52"/>
  <c r="I53" i="52"/>
  <c r="I57" i="52"/>
  <c r="I61" i="52"/>
  <c r="I65" i="52"/>
  <c r="J71" i="52"/>
  <c r="K71" i="52" s="1"/>
  <c r="J83" i="52"/>
  <c r="K83" i="52" s="1"/>
  <c r="J103" i="52"/>
  <c r="K103" i="52" s="1"/>
  <c r="I103" i="52"/>
  <c r="J92" i="52"/>
  <c r="K92" i="52" s="1"/>
  <c r="I21" i="52"/>
  <c r="I25" i="52"/>
  <c r="I33" i="52"/>
  <c r="J17" i="52"/>
  <c r="K17" i="52" s="1"/>
  <c r="J69" i="52"/>
  <c r="K69" i="52" s="1"/>
  <c r="J73" i="52"/>
  <c r="K73" i="52" s="1"/>
  <c r="J77" i="52"/>
  <c r="K77" i="52" s="1"/>
  <c r="J81" i="52"/>
  <c r="K81" i="52" s="1"/>
  <c r="I82" i="52"/>
  <c r="I68" i="52"/>
  <c r="I69" i="52"/>
  <c r="J70" i="52"/>
  <c r="K70" i="52" s="1"/>
  <c r="J96" i="52"/>
  <c r="K96" i="52" s="1"/>
  <c r="I96" i="52"/>
  <c r="J82" i="52"/>
  <c r="K82" i="52" s="1"/>
  <c r="J88" i="52"/>
  <c r="K88" i="52" s="1"/>
  <c r="J110" i="52"/>
  <c r="K110" i="52" s="1"/>
  <c r="I110" i="52"/>
  <c r="I109" i="52"/>
  <c r="L153" i="52"/>
  <c r="I17" i="52"/>
  <c r="I29" i="52"/>
  <c r="J66" i="52"/>
  <c r="K66" i="52" s="1"/>
  <c r="J67" i="52"/>
  <c r="K67" i="52" s="1"/>
  <c r="J95" i="52"/>
  <c r="K95" i="52" s="1"/>
  <c r="I95" i="52"/>
  <c r="I81" i="52"/>
  <c r="J102" i="52"/>
  <c r="K102" i="52" s="1"/>
  <c r="I102" i="52"/>
  <c r="J106" i="52"/>
  <c r="I106" i="52"/>
  <c r="I105" i="52"/>
  <c r="K97" i="52"/>
  <c r="K101" i="52"/>
  <c r="K106" i="52"/>
  <c r="K114" i="52"/>
  <c r="K122" i="52"/>
  <c r="K130" i="52"/>
  <c r="L137" i="52" s="1"/>
  <c r="K138" i="52"/>
  <c r="L152" i="52" s="1"/>
  <c r="K146" i="52"/>
  <c r="K154" i="52"/>
  <c r="K162" i="52"/>
  <c r="K170" i="52"/>
  <c r="L184" i="52" s="1"/>
  <c r="K178" i="52"/>
  <c r="K186" i="52"/>
  <c r="K194" i="52"/>
  <c r="K202" i="52"/>
  <c r="L216" i="52" s="1"/>
  <c r="K210" i="52"/>
  <c r="K218" i="52"/>
  <c r="I112" i="52"/>
  <c r="I116" i="52"/>
  <c r="I120" i="52"/>
  <c r="I124" i="52"/>
  <c r="I128" i="52"/>
  <c r="I132" i="52"/>
  <c r="I136" i="52"/>
  <c r="I140" i="52"/>
  <c r="I144" i="52"/>
  <c r="I148" i="52"/>
  <c r="I152" i="52"/>
  <c r="I156" i="52"/>
  <c r="I160" i="52"/>
  <c r="I164" i="52"/>
  <c r="I168" i="52"/>
  <c r="I172" i="52"/>
  <c r="I176" i="52"/>
  <c r="I180" i="52"/>
  <c r="I184" i="52"/>
  <c r="I188" i="52"/>
  <c r="I192" i="52"/>
  <c r="I196" i="52"/>
  <c r="I200" i="52"/>
  <c r="I204" i="52"/>
  <c r="I208" i="52"/>
  <c r="I212" i="52"/>
  <c r="I216" i="52"/>
  <c r="I220" i="52"/>
  <c r="I224" i="52"/>
  <c r="K225" i="52"/>
  <c r="I228" i="52"/>
  <c r="J248" i="52"/>
  <c r="K248" i="52" s="1"/>
  <c r="I261" i="52"/>
  <c r="J261" i="52"/>
  <c r="K261" i="52" s="1"/>
  <c r="L274" i="52" s="1"/>
  <c r="K266" i="52"/>
  <c r="K337" i="52"/>
  <c r="K345" i="52"/>
  <c r="K353" i="52"/>
  <c r="J247" i="52"/>
  <c r="K247" i="52" s="1"/>
  <c r="K237" i="52"/>
  <c r="I253" i="52"/>
  <c r="J253" i="52"/>
  <c r="K242" i="52"/>
  <c r="K262" i="52"/>
  <c r="I113" i="52"/>
  <c r="I117" i="52"/>
  <c r="I121" i="52"/>
  <c r="I125" i="52"/>
  <c r="I129" i="52"/>
  <c r="I133" i="52"/>
  <c r="I137" i="52"/>
  <c r="I141" i="52"/>
  <c r="I145" i="52"/>
  <c r="I149" i="52"/>
  <c r="I153" i="52"/>
  <c r="I157" i="52"/>
  <c r="I161" i="52"/>
  <c r="I165" i="52"/>
  <c r="I169" i="52"/>
  <c r="I173" i="52"/>
  <c r="I177" i="52"/>
  <c r="I181" i="52"/>
  <c r="I185" i="52"/>
  <c r="I189" i="52"/>
  <c r="I193" i="52"/>
  <c r="I197" i="52"/>
  <c r="I201" i="52"/>
  <c r="I205" i="52"/>
  <c r="I209" i="52"/>
  <c r="I213" i="52"/>
  <c r="I217" i="52"/>
  <c r="I221" i="52"/>
  <c r="I232" i="52"/>
  <c r="I257" i="52"/>
  <c r="J257" i="52"/>
  <c r="J246" i="52"/>
  <c r="J251" i="52"/>
  <c r="K251" i="52" s="1"/>
  <c r="I237" i="52"/>
  <c r="K241" i="52"/>
  <c r="I245" i="52"/>
  <c r="I260" i="52"/>
  <c r="K274" i="52"/>
  <c r="K282" i="52"/>
  <c r="K290" i="52"/>
  <c r="K298" i="52"/>
  <c r="K306" i="52"/>
  <c r="K314" i="52"/>
  <c r="K322" i="52"/>
  <c r="K330" i="52"/>
  <c r="K362" i="52"/>
  <c r="I114" i="52"/>
  <c r="I118" i="52"/>
  <c r="I122" i="52"/>
  <c r="I126" i="52"/>
  <c r="I130" i="52"/>
  <c r="I134" i="52"/>
  <c r="I138" i="52"/>
  <c r="I142" i="52"/>
  <c r="I146" i="52"/>
  <c r="I150" i="52"/>
  <c r="I154" i="52"/>
  <c r="I158" i="52"/>
  <c r="I162" i="52"/>
  <c r="I166" i="52"/>
  <c r="I170" i="52"/>
  <c r="I174" i="52"/>
  <c r="I178" i="52"/>
  <c r="I182" i="52"/>
  <c r="I186" i="52"/>
  <c r="I190" i="52"/>
  <c r="I194" i="52"/>
  <c r="I198" i="52"/>
  <c r="I202" i="52"/>
  <c r="I206" i="52"/>
  <c r="I210" i="52"/>
  <c r="I214" i="52"/>
  <c r="I218" i="52"/>
  <c r="I222" i="52"/>
  <c r="I236" i="52"/>
  <c r="J256" i="52"/>
  <c r="K256" i="52" s="1"/>
  <c r="J259" i="52"/>
  <c r="K259" i="52" s="1"/>
  <c r="J245" i="52"/>
  <c r="K245" i="52" s="1"/>
  <c r="I252" i="52"/>
  <c r="I256" i="52"/>
  <c r="J226" i="52"/>
  <c r="K226" i="52" s="1"/>
  <c r="I226" i="52"/>
  <c r="J230" i="52"/>
  <c r="K230" i="52" s="1"/>
  <c r="I230" i="52"/>
  <c r="J234" i="52"/>
  <c r="K234" i="52" s="1"/>
  <c r="I234" i="52"/>
  <c r="J238" i="52"/>
  <c r="K238" i="52" s="1"/>
  <c r="I238" i="52"/>
  <c r="K229" i="52"/>
  <c r="J250" i="52"/>
  <c r="K250" i="52" s="1"/>
  <c r="J255" i="52"/>
  <c r="K255" i="52" s="1"/>
  <c r="I241" i="52"/>
  <c r="K336" i="52"/>
  <c r="K344" i="52"/>
  <c r="K352" i="52"/>
  <c r="I107" i="52"/>
  <c r="I111" i="52"/>
  <c r="I115" i="52"/>
  <c r="I119" i="52"/>
  <c r="I123" i="52"/>
  <c r="I127" i="52"/>
  <c r="I131" i="52"/>
  <c r="I135" i="52"/>
  <c r="I139" i="52"/>
  <c r="I143" i="52"/>
  <c r="I147" i="52"/>
  <c r="I151" i="52"/>
  <c r="I155" i="52"/>
  <c r="I159" i="52"/>
  <c r="I163" i="52"/>
  <c r="I167" i="52"/>
  <c r="I171" i="52"/>
  <c r="I175" i="52"/>
  <c r="I179" i="52"/>
  <c r="I183" i="52"/>
  <c r="I187" i="52"/>
  <c r="I191" i="52"/>
  <c r="I195" i="52"/>
  <c r="I199" i="52"/>
  <c r="I203" i="52"/>
  <c r="I207" i="52"/>
  <c r="I211" i="52"/>
  <c r="I215" i="52"/>
  <c r="I219" i="52"/>
  <c r="I223" i="52"/>
  <c r="J244" i="52"/>
  <c r="K244" i="52" s="1"/>
  <c r="I240" i="52"/>
  <c r="K257" i="52"/>
  <c r="K270" i="52"/>
  <c r="K363" i="52"/>
  <c r="J227" i="52"/>
  <c r="K227" i="52" s="1"/>
  <c r="I227" i="52"/>
  <c r="J231" i="52"/>
  <c r="K231" i="52" s="1"/>
  <c r="I231" i="52"/>
  <c r="J235" i="52"/>
  <c r="K235" i="52" s="1"/>
  <c r="I235" i="52"/>
  <c r="J239" i="52"/>
  <c r="K239" i="52" s="1"/>
  <c r="I239" i="52"/>
  <c r="I229" i="52"/>
  <c r="K233" i="52"/>
  <c r="J249" i="52"/>
  <c r="K249" i="52" s="1"/>
  <c r="J254" i="52"/>
  <c r="K254" i="52" s="1"/>
  <c r="K246" i="52"/>
  <c r="I249" i="52"/>
  <c r="K253" i="52"/>
  <c r="K278" i="52"/>
  <c r="K286" i="52"/>
  <c r="K318" i="52"/>
  <c r="K326" i="52"/>
  <c r="J265" i="52"/>
  <c r="K265" i="52" s="1"/>
  <c r="J269" i="52"/>
  <c r="K269" i="52" s="1"/>
  <c r="J273" i="52"/>
  <c r="K273" i="52" s="1"/>
  <c r="J277" i="52"/>
  <c r="K277" i="52" s="1"/>
  <c r="J281" i="52"/>
  <c r="K281" i="52" s="1"/>
  <c r="J285" i="52"/>
  <c r="K285" i="52" s="1"/>
  <c r="J289" i="52"/>
  <c r="K289" i="52" s="1"/>
  <c r="J293" i="52"/>
  <c r="K293" i="52" s="1"/>
  <c r="J297" i="52"/>
  <c r="K297" i="52" s="1"/>
  <c r="J301" i="52"/>
  <c r="K301" i="52" s="1"/>
  <c r="J305" i="52"/>
  <c r="K305" i="52" s="1"/>
  <c r="J309" i="52"/>
  <c r="K309" i="52" s="1"/>
  <c r="J313" i="52"/>
  <c r="K313" i="52" s="1"/>
  <c r="J317" i="52"/>
  <c r="K317" i="52" s="1"/>
  <c r="J321" i="52"/>
  <c r="K321" i="52" s="1"/>
  <c r="J325" i="52"/>
  <c r="K325" i="52" s="1"/>
  <c r="J329" i="52"/>
  <c r="K329" i="52" s="1"/>
  <c r="J334" i="52"/>
  <c r="K334" i="52" s="1"/>
  <c r="I335" i="52"/>
  <c r="J342" i="52"/>
  <c r="K342" i="52" s="1"/>
  <c r="I343" i="52"/>
  <c r="J350" i="52"/>
  <c r="K350" i="52" s="1"/>
  <c r="I351" i="52"/>
  <c r="J360" i="52"/>
  <c r="K360" i="52" s="1"/>
  <c r="I361" i="52"/>
  <c r="I362" i="52"/>
  <c r="I363" i="52"/>
  <c r="J367" i="52"/>
  <c r="I391" i="52"/>
  <c r="J391" i="52"/>
  <c r="I408" i="52"/>
  <c r="I440" i="52"/>
  <c r="K472" i="52"/>
  <c r="K480" i="52"/>
  <c r="K488" i="52"/>
  <c r="K496" i="52"/>
  <c r="I242" i="52"/>
  <c r="I246" i="52"/>
  <c r="I250" i="52"/>
  <c r="I254" i="52"/>
  <c r="I258" i="52"/>
  <c r="I262" i="52"/>
  <c r="I266" i="52"/>
  <c r="I270" i="52"/>
  <c r="I274" i="52"/>
  <c r="I278" i="52"/>
  <c r="I282" i="52"/>
  <c r="I286" i="52"/>
  <c r="I290" i="52"/>
  <c r="I294" i="52"/>
  <c r="I298" i="52"/>
  <c r="I302" i="52"/>
  <c r="I306" i="52"/>
  <c r="I310" i="52"/>
  <c r="I314" i="52"/>
  <c r="I318" i="52"/>
  <c r="I322" i="52"/>
  <c r="I326" i="52"/>
  <c r="I330" i="52"/>
  <c r="J335" i="52"/>
  <c r="K335" i="52" s="1"/>
  <c r="I336" i="52"/>
  <c r="J343" i="52"/>
  <c r="K343" i="52" s="1"/>
  <c r="I344" i="52"/>
  <c r="I352" i="52"/>
  <c r="J368" i="52"/>
  <c r="I364" i="52"/>
  <c r="I365" i="52"/>
  <c r="I386" i="52"/>
  <c r="J387" i="52"/>
  <c r="K387" i="52" s="1"/>
  <c r="I387" i="52"/>
  <c r="J386" i="52"/>
  <c r="K386" i="52" s="1"/>
  <c r="I376" i="52"/>
  <c r="J395" i="52"/>
  <c r="K395" i="52" s="1"/>
  <c r="I395" i="52"/>
  <c r="J394" i="52"/>
  <c r="K394" i="52" s="1"/>
  <c r="J401" i="52"/>
  <c r="K401" i="52" s="1"/>
  <c r="I413" i="52"/>
  <c r="I415" i="52"/>
  <c r="I445" i="52"/>
  <c r="I447" i="52"/>
  <c r="J464" i="52"/>
  <c r="K464" i="52" s="1"/>
  <c r="I464" i="52"/>
  <c r="J463" i="52"/>
  <c r="K499" i="52"/>
  <c r="I337" i="52"/>
  <c r="I345" i="52"/>
  <c r="I353" i="52"/>
  <c r="J369" i="52"/>
  <c r="K369" i="52" s="1"/>
  <c r="I369" i="52"/>
  <c r="J385" i="52"/>
  <c r="K385" i="52" s="1"/>
  <c r="I371" i="52"/>
  <c r="I372" i="52"/>
  <c r="K375" i="52"/>
  <c r="I394" i="52"/>
  <c r="I380" i="52"/>
  <c r="I398" i="52"/>
  <c r="J397" i="52"/>
  <c r="K397" i="52" s="1"/>
  <c r="J398" i="52"/>
  <c r="K398" i="52" s="1"/>
  <c r="J403" i="52"/>
  <c r="K403" i="52" s="1"/>
  <c r="K392" i="52"/>
  <c r="J409" i="52"/>
  <c r="K409" i="52" s="1"/>
  <c r="J411" i="52"/>
  <c r="K411" i="52" s="1"/>
  <c r="I400" i="52"/>
  <c r="K407" i="52"/>
  <c r="J415" i="52"/>
  <c r="K415" i="52" s="1"/>
  <c r="K424" i="52"/>
  <c r="J441" i="52"/>
  <c r="K441" i="52" s="1"/>
  <c r="J443" i="52"/>
  <c r="K443" i="52" s="1"/>
  <c r="I432" i="52"/>
  <c r="K439" i="52"/>
  <c r="J447" i="52"/>
  <c r="K447" i="52" s="1"/>
  <c r="I243" i="52"/>
  <c r="I247" i="52"/>
  <c r="I251" i="52"/>
  <c r="I255" i="52"/>
  <c r="I259" i="52"/>
  <c r="I263" i="52"/>
  <c r="I267" i="52"/>
  <c r="I271" i="52"/>
  <c r="I275" i="52"/>
  <c r="I279" i="52"/>
  <c r="I283" i="52"/>
  <c r="I287" i="52"/>
  <c r="I291" i="52"/>
  <c r="I295" i="52"/>
  <c r="I299" i="52"/>
  <c r="I303" i="52"/>
  <c r="I307" i="52"/>
  <c r="I311" i="52"/>
  <c r="I315" i="52"/>
  <c r="I319" i="52"/>
  <c r="I323" i="52"/>
  <c r="I327" i="52"/>
  <c r="I331" i="52"/>
  <c r="I338" i="52"/>
  <c r="I354" i="52"/>
  <c r="I370" i="52"/>
  <c r="J370" i="52"/>
  <c r="K370" i="52" s="1"/>
  <c r="J371" i="52"/>
  <c r="K371" i="52" s="1"/>
  <c r="I390" i="52"/>
  <c r="J390" i="52"/>
  <c r="K390" i="52" s="1"/>
  <c r="I379" i="52"/>
  <c r="J383" i="52"/>
  <c r="K383" i="52" s="1"/>
  <c r="I405" i="52"/>
  <c r="I407" i="52"/>
  <c r="I437" i="52"/>
  <c r="I439" i="52"/>
  <c r="J456" i="52"/>
  <c r="K456" i="52" s="1"/>
  <c r="I456" i="52"/>
  <c r="J455" i="52"/>
  <c r="J346" i="52"/>
  <c r="K346" i="52" s="1"/>
  <c r="K368" i="52"/>
  <c r="J393" i="52"/>
  <c r="K393" i="52" s="1"/>
  <c r="J379" i="52"/>
  <c r="K379" i="52" s="1"/>
  <c r="I392" i="52"/>
  <c r="K399" i="52"/>
  <c r="K416" i="52"/>
  <c r="I424" i="52"/>
  <c r="K431" i="52"/>
  <c r="K448" i="52"/>
  <c r="I276" i="52"/>
  <c r="I280" i="52"/>
  <c r="I284" i="52"/>
  <c r="I288" i="52"/>
  <c r="I292" i="52"/>
  <c r="I296" i="52"/>
  <c r="I300" i="52"/>
  <c r="I304" i="52"/>
  <c r="I308" i="52"/>
  <c r="I312" i="52"/>
  <c r="I316" i="52"/>
  <c r="I320" i="52"/>
  <c r="I324" i="52"/>
  <c r="I328" i="52"/>
  <c r="I332" i="52"/>
  <c r="J339" i="52"/>
  <c r="K339" i="52" s="1"/>
  <c r="I340" i="52"/>
  <c r="J347" i="52"/>
  <c r="K347" i="52" s="1"/>
  <c r="I348" i="52"/>
  <c r="J355" i="52"/>
  <c r="K355" i="52" s="1"/>
  <c r="I356" i="52"/>
  <c r="K373" i="52"/>
  <c r="I374" i="52"/>
  <c r="I382" i="52"/>
  <c r="K384" i="52"/>
  <c r="K455" i="52"/>
  <c r="K463" i="52"/>
  <c r="I333" i="52"/>
  <c r="I341" i="52"/>
  <c r="I349" i="52"/>
  <c r="I357" i="52"/>
  <c r="K367" i="52"/>
  <c r="J388" i="52"/>
  <c r="K388" i="52" s="1"/>
  <c r="I388" i="52"/>
  <c r="J396" i="52"/>
  <c r="K396" i="52" s="1"/>
  <c r="I396" i="52"/>
  <c r="K391" i="52"/>
  <c r="I416" i="52"/>
  <c r="K423" i="52"/>
  <c r="I448" i="52"/>
  <c r="J358" i="52"/>
  <c r="K358" i="52" s="1"/>
  <c r="J366" i="52"/>
  <c r="K366" i="52" s="1"/>
  <c r="I358" i="52"/>
  <c r="J359" i="52"/>
  <c r="K359" i="52" s="1"/>
  <c r="J376" i="52"/>
  <c r="K376" i="52" s="1"/>
  <c r="J377" i="52"/>
  <c r="K377" i="52" s="1"/>
  <c r="I377" i="52"/>
  <c r="I378" i="52"/>
  <c r="K365" i="52"/>
  <c r="J382" i="52"/>
  <c r="K382" i="52" s="1"/>
  <c r="J373" i="52"/>
  <c r="J381" i="52"/>
  <c r="K381" i="52" s="1"/>
  <c r="I384" i="52"/>
  <c r="J389" i="52"/>
  <c r="K389" i="52" s="1"/>
  <c r="I406" i="52"/>
  <c r="J408" i="52"/>
  <c r="K408" i="52" s="1"/>
  <c r="I438" i="52"/>
  <c r="J440" i="52"/>
  <c r="K440" i="52" s="1"/>
  <c r="K477" i="52"/>
  <c r="K485" i="52"/>
  <c r="K493" i="52"/>
  <c r="J406" i="52"/>
  <c r="K406" i="52" s="1"/>
  <c r="J414" i="52"/>
  <c r="K414" i="52" s="1"/>
  <c r="J422" i="52"/>
  <c r="K422" i="52" s="1"/>
  <c r="J430" i="52"/>
  <c r="K430" i="52" s="1"/>
  <c r="J438" i="52"/>
  <c r="K438" i="52" s="1"/>
  <c r="J446" i="52"/>
  <c r="K446" i="52" s="1"/>
  <c r="J454" i="52"/>
  <c r="K454" i="52" s="1"/>
  <c r="J462" i="52"/>
  <c r="K462" i="52" s="1"/>
  <c r="J470" i="52"/>
  <c r="K470" i="52" s="1"/>
  <c r="J478" i="52"/>
  <c r="K478" i="52" s="1"/>
  <c r="J486" i="52"/>
  <c r="K486" i="52" s="1"/>
  <c r="J494" i="52"/>
  <c r="K494" i="52" s="1"/>
  <c r="I511" i="52"/>
  <c r="K515" i="52"/>
  <c r="J565" i="52"/>
  <c r="K565" i="52" s="1"/>
  <c r="I567" i="52"/>
  <c r="K563" i="52"/>
  <c r="J597" i="52"/>
  <c r="I599" i="52"/>
  <c r="K595" i="52"/>
  <c r="I631" i="52"/>
  <c r="K627" i="52"/>
  <c r="J661" i="52"/>
  <c r="K661" i="52" s="1"/>
  <c r="J663" i="52"/>
  <c r="K663" i="52" s="1"/>
  <c r="I683" i="52"/>
  <c r="J471" i="52"/>
  <c r="K471" i="52" s="1"/>
  <c r="I472" i="52"/>
  <c r="J479" i="52"/>
  <c r="K479" i="52" s="1"/>
  <c r="I480" i="52"/>
  <c r="J487" i="52"/>
  <c r="K487" i="52" s="1"/>
  <c r="I488" i="52"/>
  <c r="J495" i="52"/>
  <c r="K495" i="52" s="1"/>
  <c r="I496" i="52"/>
  <c r="J531" i="52"/>
  <c r="K531" i="52" s="1"/>
  <c r="I531" i="52"/>
  <c r="J530" i="52"/>
  <c r="K530" i="52" s="1"/>
  <c r="I534" i="52"/>
  <c r="J534" i="52"/>
  <c r="K534" i="52" s="1"/>
  <c r="J686" i="52"/>
  <c r="K686" i="52" s="1"/>
  <c r="I686" i="52"/>
  <c r="J685" i="52"/>
  <c r="I803" i="52"/>
  <c r="J803" i="52"/>
  <c r="K803" i="52" s="1"/>
  <c r="J800" i="52"/>
  <c r="K800" i="52" s="1"/>
  <c r="I385" i="52"/>
  <c r="I393" i="52"/>
  <c r="I401" i="52"/>
  <c r="I409" i="52"/>
  <c r="I417" i="52"/>
  <c r="I425" i="52"/>
  <c r="I433" i="52"/>
  <c r="I441" i="52"/>
  <c r="I449" i="52"/>
  <c r="I457" i="52"/>
  <c r="I465" i="52"/>
  <c r="I473" i="52"/>
  <c r="I481" i="52"/>
  <c r="I489" i="52"/>
  <c r="J505" i="52"/>
  <c r="K505" i="52" s="1"/>
  <c r="I497" i="52"/>
  <c r="J513" i="52"/>
  <c r="K513" i="52" s="1"/>
  <c r="I514" i="52"/>
  <c r="K512" i="52"/>
  <c r="J529" i="52"/>
  <c r="K529" i="52" s="1"/>
  <c r="I529" i="52"/>
  <c r="I515" i="52"/>
  <c r="I559" i="52"/>
  <c r="K587" i="52"/>
  <c r="I672" i="52"/>
  <c r="J679" i="52"/>
  <c r="K679" i="52" s="1"/>
  <c r="I679" i="52"/>
  <c r="K669" i="52"/>
  <c r="I498" i="52"/>
  <c r="I506" i="52"/>
  <c r="J498" i="52"/>
  <c r="K498" i="52" s="1"/>
  <c r="I499" i="52"/>
  <c r="J516" i="52"/>
  <c r="K516" i="52" s="1"/>
  <c r="I516" i="52"/>
  <c r="I517" i="52"/>
  <c r="K504" i="52"/>
  <c r="I527" i="52"/>
  <c r="J528" i="52"/>
  <c r="K528" i="52" s="1"/>
  <c r="J514" i="52"/>
  <c r="K514" i="52" s="1"/>
  <c r="J533" i="52"/>
  <c r="K533" i="52" s="1"/>
  <c r="J536" i="52"/>
  <c r="K536" i="52" s="1"/>
  <c r="I538" i="52"/>
  <c r="J527" i="52"/>
  <c r="K527" i="52" s="1"/>
  <c r="J553" i="52"/>
  <c r="K553" i="52" s="1"/>
  <c r="J555" i="52"/>
  <c r="K555" i="52" s="1"/>
  <c r="I544" i="52"/>
  <c r="K549" i="52"/>
  <c r="I570" i="52"/>
  <c r="K568" i="52"/>
  <c r="J585" i="52"/>
  <c r="K585" i="52" s="1"/>
  <c r="J587" i="52"/>
  <c r="I576" i="52"/>
  <c r="K581" i="52"/>
  <c r="K600" i="52"/>
  <c r="J619" i="52"/>
  <c r="K619" i="52" s="1"/>
  <c r="I608" i="52"/>
  <c r="K613" i="52"/>
  <c r="J623" i="52"/>
  <c r="K623" i="52" s="1"/>
  <c r="K632" i="52"/>
  <c r="J651" i="52"/>
  <c r="K651" i="52" s="1"/>
  <c r="I640" i="52"/>
  <c r="K645" i="52"/>
  <c r="J655" i="52"/>
  <c r="K655" i="52" s="1"/>
  <c r="J707" i="52"/>
  <c r="K707" i="52" s="1"/>
  <c r="J706" i="52"/>
  <c r="I699" i="52"/>
  <c r="I707" i="52"/>
  <c r="J698" i="52"/>
  <c r="K698" i="52" s="1"/>
  <c r="I799" i="52"/>
  <c r="J402" i="52"/>
  <c r="K402" i="52" s="1"/>
  <c r="I403" i="52"/>
  <c r="J410" i="52"/>
  <c r="K410" i="52" s="1"/>
  <c r="I411" i="52"/>
  <c r="J418" i="52"/>
  <c r="K418" i="52" s="1"/>
  <c r="I419" i="52"/>
  <c r="J426" i="52"/>
  <c r="K426" i="52" s="1"/>
  <c r="I427" i="52"/>
  <c r="J434" i="52"/>
  <c r="K434" i="52" s="1"/>
  <c r="I435" i="52"/>
  <c r="J442" i="52"/>
  <c r="K442" i="52" s="1"/>
  <c r="I443" i="52"/>
  <c r="J450" i="52"/>
  <c r="K450" i="52" s="1"/>
  <c r="I451" i="52"/>
  <c r="J458" i="52"/>
  <c r="K458" i="52" s="1"/>
  <c r="I459" i="52"/>
  <c r="J466" i="52"/>
  <c r="K466" i="52" s="1"/>
  <c r="I467" i="52"/>
  <c r="J474" i="52"/>
  <c r="K474" i="52" s="1"/>
  <c r="I475" i="52"/>
  <c r="J482" i="52"/>
  <c r="K482" i="52" s="1"/>
  <c r="I483" i="52"/>
  <c r="J490" i="52"/>
  <c r="K490" i="52" s="1"/>
  <c r="I491" i="52"/>
  <c r="I500" i="52"/>
  <c r="I501" i="52"/>
  <c r="I502" i="52"/>
  <c r="J518" i="52"/>
  <c r="K518" i="52" s="1"/>
  <c r="I519" i="52"/>
  <c r="J520" i="52"/>
  <c r="K520" i="52" s="1"/>
  <c r="J521" i="52"/>
  <c r="K521" i="52" s="1"/>
  <c r="I521" i="52"/>
  <c r="I522" i="52"/>
  <c r="K509" i="52"/>
  <c r="J525" i="52"/>
  <c r="K525" i="52" s="1"/>
  <c r="I525" i="52"/>
  <c r="I526" i="52"/>
  <c r="J526" i="52"/>
  <c r="K526" i="52" s="1"/>
  <c r="I512" i="52"/>
  <c r="I513" i="52"/>
  <c r="I518" i="52"/>
  <c r="K611" i="52"/>
  <c r="K643" i="52"/>
  <c r="J664" i="52"/>
  <c r="I664" i="52"/>
  <c r="J674" i="52"/>
  <c r="I404" i="52"/>
  <c r="I412" i="52"/>
  <c r="I420" i="52"/>
  <c r="I428" i="52"/>
  <c r="I436" i="52"/>
  <c r="I444" i="52"/>
  <c r="I452" i="52"/>
  <c r="I460" i="52"/>
  <c r="I468" i="52"/>
  <c r="I476" i="52"/>
  <c r="I484" i="52"/>
  <c r="I492" i="52"/>
  <c r="I503" i="52"/>
  <c r="I504" i="52"/>
  <c r="I505" i="52"/>
  <c r="J506" i="52"/>
  <c r="K506" i="52" s="1"/>
  <c r="I507" i="52"/>
  <c r="J523" i="52"/>
  <c r="K523" i="52" s="1"/>
  <c r="I523" i="52"/>
  <c r="J522" i="52"/>
  <c r="K522" i="52" s="1"/>
  <c r="J524" i="52"/>
  <c r="K524" i="52" s="1"/>
  <c r="I524" i="52"/>
  <c r="J511" i="52"/>
  <c r="K511" i="52" s="1"/>
  <c r="J532" i="52"/>
  <c r="K532" i="52" s="1"/>
  <c r="I536" i="52"/>
  <c r="K541" i="52"/>
  <c r="I562" i="52"/>
  <c r="J551" i="52"/>
  <c r="K551" i="52" s="1"/>
  <c r="I568" i="52"/>
  <c r="K573" i="52"/>
  <c r="I594" i="52"/>
  <c r="J583" i="52"/>
  <c r="K583" i="52" s="1"/>
  <c r="I600" i="52"/>
  <c r="K605" i="52"/>
  <c r="J615" i="52"/>
  <c r="K615" i="52" s="1"/>
  <c r="K624" i="52"/>
  <c r="I632" i="52"/>
  <c r="K637" i="52"/>
  <c r="J647" i="52"/>
  <c r="K647" i="52" s="1"/>
  <c r="K656" i="52"/>
  <c r="J673" i="52"/>
  <c r="K673" i="52" s="1"/>
  <c r="I673" i="52"/>
  <c r="J672" i="52"/>
  <c r="K672" i="52" s="1"/>
  <c r="I705" i="52"/>
  <c r="J739" i="52"/>
  <c r="J738" i="52"/>
  <c r="I731" i="52"/>
  <c r="I739" i="52"/>
  <c r="J730" i="52"/>
  <c r="K730" i="52" s="1"/>
  <c r="I477" i="52"/>
  <c r="I485" i="52"/>
  <c r="I493" i="52"/>
  <c r="J503" i="52"/>
  <c r="K503" i="52" s="1"/>
  <c r="I508" i="52"/>
  <c r="I509" i="52"/>
  <c r="J517" i="52"/>
  <c r="K517" i="52" s="1"/>
  <c r="I520" i="52"/>
  <c r="K539" i="52"/>
  <c r="J560" i="52"/>
  <c r="K560" i="52" s="1"/>
  <c r="K571" i="52"/>
  <c r="J592" i="52"/>
  <c r="K592" i="52" s="1"/>
  <c r="K603" i="52"/>
  <c r="K635" i="52"/>
  <c r="J671" i="52"/>
  <c r="K671" i="52" s="1"/>
  <c r="I665" i="52"/>
  <c r="I685" i="52"/>
  <c r="J405" i="52"/>
  <c r="K405" i="52" s="1"/>
  <c r="J413" i="52"/>
  <c r="K413" i="52" s="1"/>
  <c r="J421" i="52"/>
  <c r="K421" i="52" s="1"/>
  <c r="J429" i="52"/>
  <c r="K429" i="52" s="1"/>
  <c r="J437" i="52"/>
  <c r="K437" i="52" s="1"/>
  <c r="J445" i="52"/>
  <c r="K445" i="52" s="1"/>
  <c r="J453" i="52"/>
  <c r="K453" i="52" s="1"/>
  <c r="J461" i="52"/>
  <c r="K461" i="52" s="1"/>
  <c r="J469" i="52"/>
  <c r="K469" i="52" s="1"/>
  <c r="J510" i="52"/>
  <c r="K510" i="52" s="1"/>
  <c r="I528" i="52"/>
  <c r="K597" i="52"/>
  <c r="K629" i="52"/>
  <c r="J771" i="52"/>
  <c r="K771" i="52" s="1"/>
  <c r="J770" i="52"/>
  <c r="I763" i="52"/>
  <c r="I771" i="52"/>
  <c r="J762" i="52"/>
  <c r="K762" i="52" s="1"/>
  <c r="J542" i="52"/>
  <c r="K542" i="52" s="1"/>
  <c r="J550" i="52"/>
  <c r="K550" i="52" s="1"/>
  <c r="J558" i="52"/>
  <c r="K558" i="52" s="1"/>
  <c r="J566" i="52"/>
  <c r="K566" i="52" s="1"/>
  <c r="J574" i="52"/>
  <c r="K574" i="52" s="1"/>
  <c r="J582" i="52"/>
  <c r="K582" i="52" s="1"/>
  <c r="J590" i="52"/>
  <c r="K590" i="52" s="1"/>
  <c r="J598" i="52"/>
  <c r="K598" i="52" s="1"/>
  <c r="J606" i="52"/>
  <c r="K606" i="52" s="1"/>
  <c r="J614" i="52"/>
  <c r="K614" i="52" s="1"/>
  <c r="J622" i="52"/>
  <c r="K622" i="52" s="1"/>
  <c r="J630" i="52"/>
  <c r="K630" i="52" s="1"/>
  <c r="J638" i="52"/>
  <c r="K638" i="52" s="1"/>
  <c r="J646" i="52"/>
  <c r="K646" i="52" s="1"/>
  <c r="J654" i="52"/>
  <c r="K654" i="52" s="1"/>
  <c r="K658" i="52"/>
  <c r="I659" i="52"/>
  <c r="K664" i="52"/>
  <c r="J680" i="52"/>
  <c r="K680" i="52" s="1"/>
  <c r="I680" i="52"/>
  <c r="J694" i="52"/>
  <c r="K694" i="52" s="1"/>
  <c r="J724" i="52"/>
  <c r="K724" i="52" s="1"/>
  <c r="J726" i="52"/>
  <c r="K726" i="52" s="1"/>
  <c r="I715" i="52"/>
  <c r="K720" i="52"/>
  <c r="K722" i="52"/>
  <c r="K739" i="52"/>
  <c r="J756" i="52"/>
  <c r="K756" i="52" s="1"/>
  <c r="J758" i="52"/>
  <c r="K758" i="52" s="1"/>
  <c r="I747" i="52"/>
  <c r="K752" i="52"/>
  <c r="K754" i="52"/>
  <c r="J788" i="52"/>
  <c r="K788" i="52" s="1"/>
  <c r="J790" i="52"/>
  <c r="K790" i="52" s="1"/>
  <c r="I779" i="52"/>
  <c r="K784" i="52"/>
  <c r="K786" i="52"/>
  <c r="K806" i="52"/>
  <c r="I828" i="52"/>
  <c r="J828" i="52"/>
  <c r="K828" i="52" s="1"/>
  <c r="J815" i="52"/>
  <c r="K815" i="52" s="1"/>
  <c r="J827" i="52"/>
  <c r="K827" i="52" s="1"/>
  <c r="I934" i="52"/>
  <c r="J934" i="52"/>
  <c r="I932" i="52"/>
  <c r="I921" i="52"/>
  <c r="I919" i="52"/>
  <c r="J968" i="52"/>
  <c r="K968" i="52" s="1"/>
  <c r="I968" i="52"/>
  <c r="J966" i="52"/>
  <c r="K966" i="52" s="1"/>
  <c r="J967" i="52"/>
  <c r="K967" i="52" s="1"/>
  <c r="I967" i="52"/>
  <c r="I960" i="52"/>
  <c r="I537" i="52"/>
  <c r="I545" i="52"/>
  <c r="I553" i="52"/>
  <c r="I561" i="52"/>
  <c r="I569" i="52"/>
  <c r="I577" i="52"/>
  <c r="I585" i="52"/>
  <c r="I593" i="52"/>
  <c r="I601" i="52"/>
  <c r="I609" i="52"/>
  <c r="I617" i="52"/>
  <c r="I625" i="52"/>
  <c r="I633" i="52"/>
  <c r="I641" i="52"/>
  <c r="I649" i="52"/>
  <c r="J665" i="52"/>
  <c r="K665" i="52" s="1"/>
  <c r="I657" i="52"/>
  <c r="J684" i="52"/>
  <c r="K684" i="52" s="1"/>
  <c r="I670" i="52"/>
  <c r="I671" i="52"/>
  <c r="I701" i="52"/>
  <c r="J690" i="52"/>
  <c r="K690" i="52" s="1"/>
  <c r="I733" i="52"/>
  <c r="I765" i="52"/>
  <c r="I797" i="52"/>
  <c r="J1000" i="52"/>
  <c r="K1000" i="52" s="1"/>
  <c r="I1000" i="52"/>
  <c r="J998" i="52"/>
  <c r="K998" i="52" s="1"/>
  <c r="J999" i="52"/>
  <c r="K999" i="52" s="1"/>
  <c r="I999" i="52"/>
  <c r="I992" i="52"/>
  <c r="I658" i="52"/>
  <c r="I666" i="52"/>
  <c r="I677" i="52"/>
  <c r="J678" i="52"/>
  <c r="K678" i="52" s="1"/>
  <c r="I678" i="52"/>
  <c r="J677" i="52"/>
  <c r="K677" i="52" s="1"/>
  <c r="K674" i="52"/>
  <c r="I675" i="52"/>
  <c r="I693" i="52"/>
  <c r="J695" i="52"/>
  <c r="K695" i="52" s="1"/>
  <c r="I697" i="52"/>
  <c r="J699" i="52"/>
  <c r="K699" i="52" s="1"/>
  <c r="J712" i="52"/>
  <c r="K712" i="52" s="1"/>
  <c r="I714" i="52"/>
  <c r="J727" i="52"/>
  <c r="K727" i="52" s="1"/>
  <c r="I729" i="52"/>
  <c r="J731" i="52"/>
  <c r="K731" i="52" s="1"/>
  <c r="J744" i="52"/>
  <c r="K744" i="52" s="1"/>
  <c r="I746" i="52"/>
  <c r="J759" i="52"/>
  <c r="K759" i="52" s="1"/>
  <c r="I761" i="52"/>
  <c r="J763" i="52"/>
  <c r="K763" i="52" s="1"/>
  <c r="J776" i="52"/>
  <c r="K776" i="52" s="1"/>
  <c r="I778" i="52"/>
  <c r="J791" i="52"/>
  <c r="K791" i="52" s="1"/>
  <c r="J793" i="52"/>
  <c r="K793" i="52" s="1"/>
  <c r="I795" i="52"/>
  <c r="J795" i="52"/>
  <c r="J813" i="52"/>
  <c r="K813" i="52" s="1"/>
  <c r="K807" i="52"/>
  <c r="J1049" i="52"/>
  <c r="K1049" i="52" s="1"/>
  <c r="J1050" i="52"/>
  <c r="I1050" i="52"/>
  <c r="I1035" i="52"/>
  <c r="I1042" i="52"/>
  <c r="J1042" i="52"/>
  <c r="J538" i="52"/>
  <c r="K538" i="52" s="1"/>
  <c r="I539" i="52"/>
  <c r="J546" i="52"/>
  <c r="K546" i="52" s="1"/>
  <c r="I547" i="52"/>
  <c r="J554" i="52"/>
  <c r="K554" i="52" s="1"/>
  <c r="I555" i="52"/>
  <c r="J562" i="52"/>
  <c r="K562" i="52" s="1"/>
  <c r="I563" i="52"/>
  <c r="J570" i="52"/>
  <c r="K570" i="52" s="1"/>
  <c r="I571" i="52"/>
  <c r="J578" i="52"/>
  <c r="K578" i="52" s="1"/>
  <c r="I579" i="52"/>
  <c r="J586" i="52"/>
  <c r="K586" i="52" s="1"/>
  <c r="I587" i="52"/>
  <c r="J594" i="52"/>
  <c r="K594" i="52" s="1"/>
  <c r="I595" i="52"/>
  <c r="J602" i="52"/>
  <c r="K602" i="52" s="1"/>
  <c r="I603" i="52"/>
  <c r="J610" i="52"/>
  <c r="K610" i="52" s="1"/>
  <c r="I611" i="52"/>
  <c r="J618" i="52"/>
  <c r="K618" i="52" s="1"/>
  <c r="I619" i="52"/>
  <c r="J626" i="52"/>
  <c r="K626" i="52" s="1"/>
  <c r="I627" i="52"/>
  <c r="J634" i="52"/>
  <c r="K634" i="52" s="1"/>
  <c r="I635" i="52"/>
  <c r="J642" i="52"/>
  <c r="K642" i="52" s="1"/>
  <c r="I643" i="52"/>
  <c r="J659" i="52"/>
  <c r="K659" i="52" s="1"/>
  <c r="J650" i="52"/>
  <c r="K650" i="52" s="1"/>
  <c r="I651" i="52"/>
  <c r="J667" i="52"/>
  <c r="J676" i="52"/>
  <c r="K676" i="52" s="1"/>
  <c r="I662" i="52"/>
  <c r="I663" i="52"/>
  <c r="K667" i="52"/>
  <c r="J683" i="52"/>
  <c r="K683" i="52" s="1"/>
  <c r="I689" i="52"/>
  <c r="J689" i="52"/>
  <c r="K689" i="52" s="1"/>
  <c r="J682" i="52"/>
  <c r="K682" i="52" s="1"/>
  <c r="K691" i="52"/>
  <c r="K706" i="52"/>
  <c r="I725" i="52"/>
  <c r="J714" i="52"/>
  <c r="K714" i="52" s="1"/>
  <c r="K738" i="52"/>
  <c r="I757" i="52"/>
  <c r="J746" i="52"/>
  <c r="K746" i="52" s="1"/>
  <c r="K770" i="52"/>
  <c r="I789" i="52"/>
  <c r="J778" i="52"/>
  <c r="K778" i="52" s="1"/>
  <c r="I822" i="52"/>
  <c r="I814" i="52"/>
  <c r="J835" i="52"/>
  <c r="K835" i="52" s="1"/>
  <c r="I845" i="52"/>
  <c r="J877" i="52"/>
  <c r="K877" i="52" s="1"/>
  <c r="I877" i="52"/>
  <c r="J920" i="52"/>
  <c r="I532" i="52"/>
  <c r="I540" i="52"/>
  <c r="I548" i="52"/>
  <c r="I556" i="52"/>
  <c r="I564" i="52"/>
  <c r="I572" i="52"/>
  <c r="I580" i="52"/>
  <c r="I588" i="52"/>
  <c r="I596" i="52"/>
  <c r="I604" i="52"/>
  <c r="I612" i="52"/>
  <c r="I620" i="52"/>
  <c r="I628" i="52"/>
  <c r="I636" i="52"/>
  <c r="I644" i="52"/>
  <c r="J660" i="52"/>
  <c r="K660" i="52" s="1"/>
  <c r="I660" i="52"/>
  <c r="I652" i="52"/>
  <c r="J668" i="52"/>
  <c r="K668" i="52" s="1"/>
  <c r="I668" i="52"/>
  <c r="I682" i="52"/>
  <c r="J692" i="52"/>
  <c r="K692" i="52" s="1"/>
  <c r="K685" i="52"/>
  <c r="J704" i="52"/>
  <c r="K704" i="52" s="1"/>
  <c r="I706" i="52"/>
  <c r="J736" i="52"/>
  <c r="K736" i="52" s="1"/>
  <c r="I738" i="52"/>
  <c r="J768" i="52"/>
  <c r="K768" i="52" s="1"/>
  <c r="I770" i="52"/>
  <c r="J787" i="52"/>
  <c r="K787" i="52" s="1"/>
  <c r="I800" i="52"/>
  <c r="J819" i="52"/>
  <c r="K819" i="52" s="1"/>
  <c r="I827" i="52"/>
  <c r="J839" i="52"/>
  <c r="K934" i="52"/>
  <c r="J988" i="52"/>
  <c r="K988" i="52" s="1"/>
  <c r="I533" i="52"/>
  <c r="I541" i="52"/>
  <c r="I549" i="52"/>
  <c r="I557" i="52"/>
  <c r="I565" i="52"/>
  <c r="I573" i="52"/>
  <c r="I581" i="52"/>
  <c r="I589" i="52"/>
  <c r="I597" i="52"/>
  <c r="I605" i="52"/>
  <c r="I613" i="52"/>
  <c r="I621" i="52"/>
  <c r="I629" i="52"/>
  <c r="I637" i="52"/>
  <c r="I645" i="52"/>
  <c r="I661" i="52"/>
  <c r="I653" i="52"/>
  <c r="I669" i="52"/>
  <c r="J675" i="52"/>
  <c r="K675" i="52" s="1"/>
  <c r="K666" i="52"/>
  <c r="I667" i="52"/>
  <c r="J688" i="52"/>
  <c r="K688" i="52" s="1"/>
  <c r="I688" i="52"/>
  <c r="J700" i="52"/>
  <c r="K700" i="52" s="1"/>
  <c r="J702" i="52"/>
  <c r="K702" i="52" s="1"/>
  <c r="I691" i="52"/>
  <c r="K715" i="52"/>
  <c r="J732" i="52"/>
  <c r="K732" i="52" s="1"/>
  <c r="J734" i="52"/>
  <c r="K734" i="52" s="1"/>
  <c r="K747" i="52"/>
  <c r="J764" i="52"/>
  <c r="K764" i="52" s="1"/>
  <c r="J766" i="52"/>
  <c r="K766" i="52" s="1"/>
  <c r="K779" i="52"/>
  <c r="J796" i="52"/>
  <c r="K796" i="52" s="1"/>
  <c r="I798" i="52"/>
  <c r="J936" i="52"/>
  <c r="K936" i="52" s="1"/>
  <c r="I936" i="52"/>
  <c r="J935" i="52"/>
  <c r="K935" i="52" s="1"/>
  <c r="I935" i="52"/>
  <c r="I674" i="52"/>
  <c r="I681" i="52"/>
  <c r="J681" i="52"/>
  <c r="K681" i="52" s="1"/>
  <c r="J687" i="52"/>
  <c r="K687" i="52" s="1"/>
  <c r="I687" i="52"/>
  <c r="J696" i="52"/>
  <c r="K696" i="52" s="1"/>
  <c r="I698" i="52"/>
  <c r="J728" i="52"/>
  <c r="K728" i="52" s="1"/>
  <c r="I730" i="52"/>
  <c r="J760" i="52"/>
  <c r="K760" i="52" s="1"/>
  <c r="I762" i="52"/>
  <c r="J792" i="52"/>
  <c r="K792" i="52" s="1"/>
  <c r="K795" i="52"/>
  <c r="J814" i="52"/>
  <c r="K814" i="52" s="1"/>
  <c r="J843" i="52"/>
  <c r="K843" i="52" s="1"/>
  <c r="I836" i="52"/>
  <c r="J697" i="52"/>
  <c r="K697" i="52" s="1"/>
  <c r="J705" i="52"/>
  <c r="K705" i="52" s="1"/>
  <c r="J713" i="52"/>
  <c r="K713" i="52" s="1"/>
  <c r="J721" i="52"/>
  <c r="K721" i="52" s="1"/>
  <c r="J729" i="52"/>
  <c r="K729" i="52" s="1"/>
  <c r="J737" i="52"/>
  <c r="K737" i="52" s="1"/>
  <c r="J745" i="52"/>
  <c r="K745" i="52" s="1"/>
  <c r="J753" i="52"/>
  <c r="K753" i="52" s="1"/>
  <c r="J761" i="52"/>
  <c r="K761" i="52" s="1"/>
  <c r="J769" i="52"/>
  <c r="K769" i="52" s="1"/>
  <c r="J777" i="52"/>
  <c r="K777" i="52" s="1"/>
  <c r="J794" i="52"/>
  <c r="K794" i="52" s="1"/>
  <c r="J785" i="52"/>
  <c r="K785" i="52" s="1"/>
  <c r="J802" i="52"/>
  <c r="K802" i="52" s="1"/>
  <c r="I802" i="52"/>
  <c r="J797" i="52"/>
  <c r="K797" i="52" s="1"/>
  <c r="J798" i="52"/>
  <c r="K798" i="52" s="1"/>
  <c r="J799" i="52"/>
  <c r="K799" i="52" s="1"/>
  <c r="J830" i="52"/>
  <c r="K830" i="52" s="1"/>
  <c r="J842" i="52"/>
  <c r="K842" i="52" s="1"/>
  <c r="J837" i="52"/>
  <c r="K837" i="52" s="1"/>
  <c r="I854" i="52"/>
  <c r="K856" i="52"/>
  <c r="J874" i="52"/>
  <c r="K874" i="52" s="1"/>
  <c r="J860" i="52"/>
  <c r="K860" i="52" s="1"/>
  <c r="K862" i="52"/>
  <c r="I883" i="52"/>
  <c r="J869" i="52"/>
  <c r="K869" i="52" s="1"/>
  <c r="J886" i="52"/>
  <c r="J895" i="52"/>
  <c r="I885" i="52"/>
  <c r="J902" i="52"/>
  <c r="J911" i="52"/>
  <c r="K911" i="52" s="1"/>
  <c r="I901" i="52"/>
  <c r="I925" i="52"/>
  <c r="J917" i="52"/>
  <c r="K917" i="52" s="1"/>
  <c r="J938" i="52"/>
  <c r="I938" i="52"/>
  <c r="J925" i="52"/>
  <c r="K925" i="52" s="1"/>
  <c r="J963" i="52"/>
  <c r="J995" i="52"/>
  <c r="I676" i="52"/>
  <c r="I684" i="52"/>
  <c r="I692" i="52"/>
  <c r="I700" i="52"/>
  <c r="I708" i="52"/>
  <c r="I716" i="52"/>
  <c r="I724" i="52"/>
  <c r="I732" i="52"/>
  <c r="I740" i="52"/>
  <c r="I748" i="52"/>
  <c r="I756" i="52"/>
  <c r="I764" i="52"/>
  <c r="I772" i="52"/>
  <c r="I780" i="52"/>
  <c r="I788" i="52"/>
  <c r="K809" i="52"/>
  <c r="J825" i="52"/>
  <c r="K825" i="52" s="1"/>
  <c r="I825" i="52"/>
  <c r="J811" i="52"/>
  <c r="K811" i="52" s="1"/>
  <c r="I812" i="52"/>
  <c r="I813" i="52"/>
  <c r="I830" i="52"/>
  <c r="J836" i="52"/>
  <c r="K836" i="52" s="1"/>
  <c r="J862" i="52"/>
  <c r="I862" i="52"/>
  <c r="J868" i="52"/>
  <c r="K868" i="52" s="1"/>
  <c r="I899" i="52"/>
  <c r="K939" i="52"/>
  <c r="J961" i="52"/>
  <c r="J993" i="52"/>
  <c r="K993" i="52" s="1"/>
  <c r="J1045" i="52"/>
  <c r="K808" i="52"/>
  <c r="J824" i="52"/>
  <c r="K824" i="52" s="1"/>
  <c r="I824" i="52"/>
  <c r="I821" i="52"/>
  <c r="J841" i="52"/>
  <c r="K841" i="52" s="1"/>
  <c r="I844" i="52"/>
  <c r="K849" i="52"/>
  <c r="I853" i="52"/>
  <c r="K855" i="52"/>
  <c r="J873" i="52"/>
  <c r="K873" i="52" s="1"/>
  <c r="I892" i="52"/>
  <c r="K879" i="52"/>
  <c r="K886" i="52"/>
  <c r="K888" i="52"/>
  <c r="I908" i="52"/>
  <c r="K895" i="52"/>
  <c r="K902" i="52"/>
  <c r="K904" i="52"/>
  <c r="J916" i="52"/>
  <c r="K916" i="52" s="1"/>
  <c r="J954" i="52"/>
  <c r="K954" i="52" s="1"/>
  <c r="J959" i="52"/>
  <c r="K959" i="52" s="1"/>
  <c r="I959" i="52"/>
  <c r="J958" i="52"/>
  <c r="K958" i="52" s="1"/>
  <c r="J951" i="52"/>
  <c r="K951" i="52" s="1"/>
  <c r="J986" i="52"/>
  <c r="K986" i="52" s="1"/>
  <c r="J991" i="52"/>
  <c r="K991" i="52" s="1"/>
  <c r="I991" i="52"/>
  <c r="J990" i="52"/>
  <c r="K990" i="52" s="1"/>
  <c r="J983" i="52"/>
  <c r="K983" i="52" s="1"/>
  <c r="J1081" i="52"/>
  <c r="K1081" i="52" s="1"/>
  <c r="J1082" i="52"/>
  <c r="I1082" i="52"/>
  <c r="I1067" i="52"/>
  <c r="J693" i="52"/>
  <c r="K693" i="52" s="1"/>
  <c r="I694" i="52"/>
  <c r="J701" i="52"/>
  <c r="K701" i="52" s="1"/>
  <c r="I702" i="52"/>
  <c r="J709" i="52"/>
  <c r="K709" i="52" s="1"/>
  <c r="I710" i="52"/>
  <c r="J717" i="52"/>
  <c r="K717" i="52" s="1"/>
  <c r="I718" i="52"/>
  <c r="J725" i="52"/>
  <c r="K725" i="52" s="1"/>
  <c r="I726" i="52"/>
  <c r="J733" i="52"/>
  <c r="K733" i="52" s="1"/>
  <c r="I734" i="52"/>
  <c r="J741" i="52"/>
  <c r="K741" i="52" s="1"/>
  <c r="I742" i="52"/>
  <c r="J749" i="52"/>
  <c r="K749" i="52" s="1"/>
  <c r="I750" i="52"/>
  <c r="J757" i="52"/>
  <c r="K757" i="52" s="1"/>
  <c r="I758" i="52"/>
  <c r="J765" i="52"/>
  <c r="K765" i="52" s="1"/>
  <c r="I766" i="52"/>
  <c r="J773" i="52"/>
  <c r="K773" i="52" s="1"/>
  <c r="I774" i="52"/>
  <c r="J781" i="52"/>
  <c r="K781" i="52" s="1"/>
  <c r="I782" i="52"/>
  <c r="J789" i="52"/>
  <c r="K789" i="52" s="1"/>
  <c r="I790" i="52"/>
  <c r="J822" i="52"/>
  <c r="J823" i="52"/>
  <c r="K823" i="52" s="1"/>
  <c r="I823" i="52"/>
  <c r="I809" i="52"/>
  <c r="J832" i="52"/>
  <c r="K832" i="52" s="1"/>
  <c r="I835" i="52"/>
  <c r="J838" i="52"/>
  <c r="K838" i="52" s="1"/>
  <c r="I838" i="52"/>
  <c r="J844" i="52"/>
  <c r="K844" i="52" s="1"/>
  <c r="J864" i="52"/>
  <c r="K864" i="52" s="1"/>
  <c r="I867" i="52"/>
  <c r="J853" i="52"/>
  <c r="K853" i="52" s="1"/>
  <c r="J870" i="52"/>
  <c r="K870" i="52" s="1"/>
  <c r="I876" i="52"/>
  <c r="J875" i="52"/>
  <c r="K875" i="52" s="1"/>
  <c r="I870" i="52"/>
  <c r="K881" i="52"/>
  <c r="I893" i="52"/>
  <c r="K897" i="52"/>
  <c r="J919" i="52"/>
  <c r="K919" i="52" s="1"/>
  <c r="I909" i="52"/>
  <c r="I926" i="52"/>
  <c r="K913" i="52"/>
  <c r="K920" i="52"/>
  <c r="K922" i="52"/>
  <c r="I924" i="52"/>
  <c r="J926" i="52"/>
  <c r="K926" i="52" s="1"/>
  <c r="I976" i="52"/>
  <c r="I695" i="52"/>
  <c r="I703" i="52"/>
  <c r="I711" i="52"/>
  <c r="I719" i="52"/>
  <c r="I727" i="52"/>
  <c r="I735" i="52"/>
  <c r="I743" i="52"/>
  <c r="I751" i="52"/>
  <c r="I759" i="52"/>
  <c r="I767" i="52"/>
  <c r="I775" i="52"/>
  <c r="I783" i="52"/>
  <c r="I791" i="52"/>
  <c r="J810" i="52"/>
  <c r="K810" i="52" s="1"/>
  <c r="I810" i="52"/>
  <c r="I811" i="52"/>
  <c r="J818" i="52"/>
  <c r="K818" i="52" s="1"/>
  <c r="I819" i="52"/>
  <c r="I806" i="52"/>
  <c r="I807" i="52"/>
  <c r="I808" i="52"/>
  <c r="I820" i="52"/>
  <c r="I829" i="52"/>
  <c r="I861" i="52"/>
  <c r="J889" i="52"/>
  <c r="K889" i="52" s="1"/>
  <c r="J896" i="52"/>
  <c r="J898" i="52"/>
  <c r="K898" i="52" s="1"/>
  <c r="I886" i="52"/>
  <c r="J905" i="52"/>
  <c r="K905" i="52" s="1"/>
  <c r="J893" i="52"/>
  <c r="K893" i="52" s="1"/>
  <c r="J912" i="52"/>
  <c r="K912" i="52" s="1"/>
  <c r="J914" i="52"/>
  <c r="K914" i="52" s="1"/>
  <c r="I902" i="52"/>
  <c r="J921" i="52"/>
  <c r="K921" i="52" s="1"/>
  <c r="J909" i="52"/>
  <c r="K909" i="52" s="1"/>
  <c r="I918" i="52"/>
  <c r="J937" i="52"/>
  <c r="I937" i="52"/>
  <c r="J952" i="52"/>
  <c r="K952" i="52" s="1"/>
  <c r="I952" i="52"/>
  <c r="J972" i="52"/>
  <c r="J984" i="52"/>
  <c r="K984" i="52" s="1"/>
  <c r="I984" i="52"/>
  <c r="J982" i="52"/>
  <c r="K982" i="52" s="1"/>
  <c r="J1004" i="52"/>
  <c r="J1016" i="52"/>
  <c r="K1016" i="52" s="1"/>
  <c r="I1015" i="52"/>
  <c r="I1016" i="52"/>
  <c r="J1008" i="52"/>
  <c r="K1008" i="52" s="1"/>
  <c r="I696" i="52"/>
  <c r="I704" i="52"/>
  <c r="I712" i="52"/>
  <c r="I720" i="52"/>
  <c r="I728" i="52"/>
  <c r="I736" i="52"/>
  <c r="I744" i="52"/>
  <c r="I752" i="52"/>
  <c r="I760" i="52"/>
  <c r="I768" i="52"/>
  <c r="I776" i="52"/>
  <c r="I784" i="52"/>
  <c r="I792" i="52"/>
  <c r="I793" i="52"/>
  <c r="I794" i="52"/>
  <c r="I796" i="52"/>
  <c r="J817" i="52"/>
  <c r="K817" i="52" s="1"/>
  <c r="I817" i="52"/>
  <c r="I804" i="52"/>
  <c r="I805" i="52"/>
  <c r="J834" i="52"/>
  <c r="K834" i="52" s="1"/>
  <c r="J820" i="52"/>
  <c r="K820" i="52" s="1"/>
  <c r="K822" i="52"/>
  <c r="J840" i="52"/>
  <c r="K840" i="52" s="1"/>
  <c r="I843" i="52"/>
  <c r="J846" i="52"/>
  <c r="K846" i="52" s="1"/>
  <c r="I846" i="52"/>
  <c r="K848" i="52"/>
  <c r="J866" i="52"/>
  <c r="K866" i="52" s="1"/>
  <c r="J852" i="52"/>
  <c r="K852" i="52" s="1"/>
  <c r="K854" i="52"/>
  <c r="J872" i="52"/>
  <c r="K872" i="52" s="1"/>
  <c r="I875" i="52"/>
  <c r="J878" i="52"/>
  <c r="K878" i="52" s="1"/>
  <c r="I884" i="52"/>
  <c r="J883" i="52"/>
  <c r="K883" i="52" s="1"/>
  <c r="I891" i="52"/>
  <c r="I907" i="52"/>
  <c r="I920" i="52"/>
  <c r="J801" i="52"/>
  <c r="K801" i="52" s="1"/>
  <c r="I815" i="52"/>
  <c r="J816" i="52"/>
  <c r="K816" i="52" s="1"/>
  <c r="I816" i="52"/>
  <c r="J831" i="52"/>
  <c r="K831" i="52" s="1"/>
  <c r="K833" i="52"/>
  <c r="K839" i="52"/>
  <c r="J857" i="52"/>
  <c r="K857" i="52" s="1"/>
  <c r="J863" i="52"/>
  <c r="K863" i="52" s="1"/>
  <c r="K865" i="52"/>
  <c r="K871" i="52"/>
  <c r="J876" i="52"/>
  <c r="K876" i="52" s="1"/>
  <c r="K880" i="52"/>
  <c r="I900" i="52"/>
  <c r="K887" i="52"/>
  <c r="K894" i="52"/>
  <c r="K896" i="52"/>
  <c r="I916" i="52"/>
  <c r="K903" i="52"/>
  <c r="K910" i="52"/>
  <c r="J940" i="52"/>
  <c r="K940" i="52" s="1"/>
  <c r="I940" i="52"/>
  <c r="J944" i="52"/>
  <c r="K944" i="52" s="1"/>
  <c r="J942" i="52"/>
  <c r="K942" i="52" s="1"/>
  <c r="J975" i="52"/>
  <c r="K975" i="52" s="1"/>
  <c r="I975" i="52"/>
  <c r="J974" i="52"/>
  <c r="K974" i="52" s="1"/>
  <c r="J1007" i="52"/>
  <c r="K1007" i="52" s="1"/>
  <c r="I1007" i="52"/>
  <c r="J891" i="52"/>
  <c r="K891" i="52" s="1"/>
  <c r="J899" i="52"/>
  <c r="K899" i="52" s="1"/>
  <c r="J907" i="52"/>
  <c r="K907" i="52" s="1"/>
  <c r="J924" i="52"/>
  <c r="K924" i="52" s="1"/>
  <c r="J915" i="52"/>
  <c r="K915" i="52" s="1"/>
  <c r="J932" i="52"/>
  <c r="K932" i="52" s="1"/>
  <c r="J933" i="52"/>
  <c r="K933" i="52" s="1"/>
  <c r="J941" i="52"/>
  <c r="K941" i="52" s="1"/>
  <c r="I927" i="52"/>
  <c r="I950" i="52"/>
  <c r="K937" i="52"/>
  <c r="I966" i="52"/>
  <c r="I982" i="52"/>
  <c r="I998" i="52"/>
  <c r="J1014" i="52"/>
  <c r="K1014" i="52" s="1"/>
  <c r="J1047" i="52"/>
  <c r="K1047" i="52" s="1"/>
  <c r="J1059" i="52"/>
  <c r="K1059" i="52" s="1"/>
  <c r="I1059" i="52"/>
  <c r="J1079" i="52"/>
  <c r="K1079" i="52" s="1"/>
  <c r="J1091" i="52"/>
  <c r="K1091" i="52" s="1"/>
  <c r="I1091" i="52"/>
  <c r="J1124" i="52"/>
  <c r="K1124" i="52" s="1"/>
  <c r="I1124" i="52"/>
  <c r="J1122" i="52"/>
  <c r="K1122" i="52" s="1"/>
  <c r="I1116" i="52"/>
  <c r="J1123" i="52"/>
  <c r="K1123" i="52" s="1"/>
  <c r="I1123" i="52"/>
  <c r="I831" i="52"/>
  <c r="I839" i="52"/>
  <c r="I847" i="52"/>
  <c r="I855" i="52"/>
  <c r="I863" i="52"/>
  <c r="I871" i="52"/>
  <c r="I879" i="52"/>
  <c r="I887" i="52"/>
  <c r="I895" i="52"/>
  <c r="I903" i="52"/>
  <c r="I911" i="52"/>
  <c r="I922" i="52"/>
  <c r="J923" i="52"/>
  <c r="K923" i="52" s="1"/>
  <c r="J949" i="52"/>
  <c r="K949" i="52" s="1"/>
  <c r="J965" i="52"/>
  <c r="K965" i="52" s="1"/>
  <c r="J981" i="52"/>
  <c r="K981" i="52" s="1"/>
  <c r="J997" i="52"/>
  <c r="K997" i="52" s="1"/>
  <c r="I1038" i="52"/>
  <c r="I1070" i="52"/>
  <c r="J1112" i="52"/>
  <c r="I832" i="52"/>
  <c r="I840" i="52"/>
  <c r="I848" i="52"/>
  <c r="I856" i="52"/>
  <c r="I864" i="52"/>
  <c r="I872" i="52"/>
  <c r="I880" i="52"/>
  <c r="I888" i="52"/>
  <c r="I896" i="52"/>
  <c r="I904" i="52"/>
  <c r="I912" i="52"/>
  <c r="J928" i="52"/>
  <c r="K928" i="52" s="1"/>
  <c r="J946" i="52"/>
  <c r="K946" i="52" s="1"/>
  <c r="K938" i="52"/>
  <c r="I958" i="52"/>
  <c r="I974" i="52"/>
  <c r="K961" i="52"/>
  <c r="K970" i="52"/>
  <c r="I990" i="52"/>
  <c r="K977" i="52"/>
  <c r="J1006" i="52"/>
  <c r="K1006" i="52" s="1"/>
  <c r="K1002" i="52"/>
  <c r="J1043" i="52"/>
  <c r="K1043" i="52" s="1"/>
  <c r="I1043" i="52"/>
  <c r="J1075" i="52"/>
  <c r="K1075" i="52" s="1"/>
  <c r="I1075" i="52"/>
  <c r="I833" i="52"/>
  <c r="I841" i="52"/>
  <c r="I849" i="52"/>
  <c r="I857" i="52"/>
  <c r="I865" i="52"/>
  <c r="I873" i="52"/>
  <c r="I881" i="52"/>
  <c r="I889" i="52"/>
  <c r="I897" i="52"/>
  <c r="I905" i="52"/>
  <c r="I913" i="52"/>
  <c r="J929" i="52"/>
  <c r="K929" i="52" s="1"/>
  <c r="I929" i="52"/>
  <c r="J931" i="52"/>
  <c r="K931" i="52" s="1"/>
  <c r="L945" i="52" s="1"/>
  <c r="J953" i="52"/>
  <c r="K953" i="52" s="1"/>
  <c r="I943" i="52"/>
  <c r="J960" i="52"/>
  <c r="K960" i="52" s="1"/>
  <c r="K947" i="52"/>
  <c r="J969" i="52"/>
  <c r="K969" i="52" s="1"/>
  <c r="K956" i="52"/>
  <c r="J976" i="52"/>
  <c r="K976" i="52" s="1"/>
  <c r="K963" i="52"/>
  <c r="J985" i="52"/>
  <c r="K985" i="52" s="1"/>
  <c r="K972" i="52"/>
  <c r="J992" i="52"/>
  <c r="K992" i="52" s="1"/>
  <c r="K979" i="52"/>
  <c r="J1001" i="52"/>
  <c r="K1001" i="52" s="1"/>
  <c r="I1008" i="52"/>
  <c r="K995" i="52"/>
  <c r="J1015" i="52"/>
  <c r="K1015" i="52" s="1"/>
  <c r="K1004" i="52"/>
  <c r="J1057" i="52"/>
  <c r="K1057" i="52" s="1"/>
  <c r="J1068" i="52"/>
  <c r="K1068" i="52" s="1"/>
  <c r="I1058" i="52"/>
  <c r="I818" i="52"/>
  <c r="I826" i="52"/>
  <c r="I834" i="52"/>
  <c r="I842" i="52"/>
  <c r="I850" i="52"/>
  <c r="I858" i="52"/>
  <c r="I866" i="52"/>
  <c r="I874" i="52"/>
  <c r="I882" i="52"/>
  <c r="I890" i="52"/>
  <c r="I898" i="52"/>
  <c r="I906" i="52"/>
  <c r="I914" i="52"/>
  <c r="J930" i="52"/>
  <c r="K930" i="52" s="1"/>
  <c r="I930" i="52"/>
  <c r="I928" i="52"/>
  <c r="J945" i="52"/>
  <c r="K945" i="52" s="1"/>
  <c r="J948" i="52"/>
  <c r="K948" i="52" s="1"/>
  <c r="I948" i="52"/>
  <c r="J955" i="52"/>
  <c r="K955" i="52" s="1"/>
  <c r="J962" i="52"/>
  <c r="K962" i="52" s="1"/>
  <c r="J964" i="52"/>
  <c r="K964" i="52" s="1"/>
  <c r="J971" i="52"/>
  <c r="K971" i="52" s="1"/>
  <c r="J978" i="52"/>
  <c r="K978" i="52" s="1"/>
  <c r="J980" i="52"/>
  <c r="K980" i="52" s="1"/>
  <c r="J987" i="52"/>
  <c r="K987" i="52" s="1"/>
  <c r="J994" i="52"/>
  <c r="K994" i="52" s="1"/>
  <c r="J996" i="52"/>
  <c r="K996" i="52" s="1"/>
  <c r="J1003" i="52"/>
  <c r="K1003" i="52" s="1"/>
  <c r="J1010" i="52"/>
  <c r="K1010" i="52" s="1"/>
  <c r="J1061" i="52"/>
  <c r="K1061" i="52" s="1"/>
  <c r="J1065" i="52"/>
  <c r="K1065" i="52" s="1"/>
  <c r="J1066" i="52"/>
  <c r="K1066" i="52" s="1"/>
  <c r="I1066" i="52"/>
  <c r="J1058" i="52"/>
  <c r="K1058" i="52" s="1"/>
  <c r="I1098" i="52"/>
  <c r="J1098" i="52"/>
  <c r="K1098" i="52" s="1"/>
  <c r="J1085" i="52"/>
  <c r="K1085" i="52" s="1"/>
  <c r="I923" i="52"/>
  <c r="I931" i="52"/>
  <c r="I942" i="52"/>
  <c r="J957" i="52"/>
  <c r="K957" i="52" s="1"/>
  <c r="J973" i="52"/>
  <c r="K973" i="52" s="1"/>
  <c r="J989" i="52"/>
  <c r="K989" i="52" s="1"/>
  <c r="I1054" i="52"/>
  <c r="I1051" i="52"/>
  <c r="I1083" i="52"/>
  <c r="I945" i="52"/>
  <c r="I953" i="52"/>
  <c r="I961" i="52"/>
  <c r="I969" i="52"/>
  <c r="I977" i="52"/>
  <c r="I985" i="52"/>
  <c r="I993" i="52"/>
  <c r="I1001" i="52"/>
  <c r="I1017" i="52"/>
  <c r="J1028" i="52"/>
  <c r="K1018" i="52"/>
  <c r="J1040" i="52"/>
  <c r="K1040" i="52" s="1"/>
  <c r="J1056" i="52"/>
  <c r="K1056" i="52" s="1"/>
  <c r="K1050" i="52"/>
  <c r="J1072" i="52"/>
  <c r="K1072" i="52" s="1"/>
  <c r="K1082" i="52"/>
  <c r="J1110" i="52"/>
  <c r="J1114" i="52"/>
  <c r="K1114" i="52" s="1"/>
  <c r="J1115" i="52"/>
  <c r="K1115" i="52" s="1"/>
  <c r="I1115" i="52"/>
  <c r="J1107" i="52"/>
  <c r="K1107" i="52" s="1"/>
  <c r="J1147" i="52"/>
  <c r="I1147" i="52"/>
  <c r="I1146" i="52"/>
  <c r="J1144" i="52"/>
  <c r="K1144" i="52" s="1"/>
  <c r="J1143" i="52"/>
  <c r="J1139" i="52"/>
  <c r="K1139" i="52" s="1"/>
  <c r="I946" i="52"/>
  <c r="I954" i="52"/>
  <c r="I962" i="52"/>
  <c r="I970" i="52"/>
  <c r="I978" i="52"/>
  <c r="I986" i="52"/>
  <c r="I994" i="52"/>
  <c r="I1002" i="52"/>
  <c r="I1033" i="52"/>
  <c r="J1037" i="52"/>
  <c r="J1025" i="52"/>
  <c r="K1025" i="52" s="1"/>
  <c r="K1029" i="52"/>
  <c r="I1049" i="52"/>
  <c r="K1045" i="52"/>
  <c r="I1065" i="52"/>
  <c r="K1052" i="52"/>
  <c r="I1081" i="52"/>
  <c r="K1077" i="52"/>
  <c r="J1103" i="52"/>
  <c r="K1103" i="52" s="1"/>
  <c r="I1100" i="52"/>
  <c r="J1135" i="52"/>
  <c r="K1135" i="52" s="1"/>
  <c r="I1132" i="52"/>
  <c r="I939" i="52"/>
  <c r="I947" i="52"/>
  <c r="I955" i="52"/>
  <c r="I963" i="52"/>
  <c r="I971" i="52"/>
  <c r="I979" i="52"/>
  <c r="I987" i="52"/>
  <c r="I995" i="52"/>
  <c r="I1003" i="52"/>
  <c r="J1019" i="52"/>
  <c r="K1019" i="52" s="1"/>
  <c r="K1011" i="52"/>
  <c r="J1027" i="52"/>
  <c r="K1027" i="52" s="1"/>
  <c r="I1018" i="52"/>
  <c r="J1036" i="52"/>
  <c r="K1036" i="52" s="1"/>
  <c r="J1044" i="52"/>
  <c r="I1034" i="52"/>
  <c r="J1051" i="52"/>
  <c r="J1060" i="52"/>
  <c r="K1060" i="52" s="1"/>
  <c r="J1067" i="52"/>
  <c r="K1067" i="52" s="1"/>
  <c r="J1076" i="52"/>
  <c r="J1083" i="52"/>
  <c r="K1083" i="52" s="1"/>
  <c r="I1090" i="52"/>
  <c r="J1090" i="52"/>
  <c r="K1090" i="52" s="1"/>
  <c r="J1099" i="52"/>
  <c r="K1099" i="52" s="1"/>
  <c r="I1099" i="52"/>
  <c r="J1108" i="52"/>
  <c r="K1108" i="52" s="1"/>
  <c r="I1108" i="52"/>
  <c r="J1106" i="52"/>
  <c r="K1106" i="52" s="1"/>
  <c r="I1140" i="52"/>
  <c r="J1140" i="52"/>
  <c r="K1140" i="52" s="1"/>
  <c r="J1138" i="52"/>
  <c r="K1138" i="52" s="1"/>
  <c r="I956" i="52"/>
  <c r="I964" i="52"/>
  <c r="I972" i="52"/>
  <c r="I980" i="52"/>
  <c r="I988" i="52"/>
  <c r="I996" i="52"/>
  <c r="J1012" i="52"/>
  <c r="K1012" i="52" s="1"/>
  <c r="I1012" i="52"/>
  <c r="I1004" i="52"/>
  <c r="J1020" i="52"/>
  <c r="I1020" i="52"/>
  <c r="J1021" i="52"/>
  <c r="K1021" i="52" s="1"/>
  <c r="I1021" i="52"/>
  <c r="J1024" i="52"/>
  <c r="K1024" i="52" s="1"/>
  <c r="I1024" i="52"/>
  <c r="J1032" i="52"/>
  <c r="K1032" i="52" s="1"/>
  <c r="I1032" i="52"/>
  <c r="J1039" i="52"/>
  <c r="K1039" i="52" s="1"/>
  <c r="I1027" i="52"/>
  <c r="I1046" i="52"/>
  <c r="J1034" i="52"/>
  <c r="K1034" i="52" s="1"/>
  <c r="J1053" i="52"/>
  <c r="K1053" i="52" s="1"/>
  <c r="J1055" i="52"/>
  <c r="K1055" i="52" s="1"/>
  <c r="I1062" i="52"/>
  <c r="J1069" i="52"/>
  <c r="J1071" i="52"/>
  <c r="K1071" i="52" s="1"/>
  <c r="I1078" i="52"/>
  <c r="I1133" i="52"/>
  <c r="J1169" i="52"/>
  <c r="I1169" i="52"/>
  <c r="I1167" i="52"/>
  <c r="J1168" i="52"/>
  <c r="J1161" i="52"/>
  <c r="I933" i="52"/>
  <c r="I941" i="52"/>
  <c r="I949" i="52"/>
  <c r="I957" i="52"/>
  <c r="I965" i="52"/>
  <c r="I973" i="52"/>
  <c r="I981" i="52"/>
  <c r="I989" i="52"/>
  <c r="J1005" i="52"/>
  <c r="K1005" i="52" s="1"/>
  <c r="I997" i="52"/>
  <c r="J1013" i="52"/>
  <c r="K1013" i="52" s="1"/>
  <c r="I1013" i="52"/>
  <c r="I1005" i="52"/>
  <c r="J1023" i="52"/>
  <c r="K1023" i="52" s="1"/>
  <c r="I1023" i="52"/>
  <c r="I1009" i="52"/>
  <c r="I1010" i="52"/>
  <c r="I1011" i="52"/>
  <c r="J1017" i="52"/>
  <c r="K1017" i="52" s="1"/>
  <c r="K1020" i="52"/>
  <c r="K1026" i="52"/>
  <c r="J1048" i="52"/>
  <c r="K1048" i="52" s="1"/>
  <c r="K1042" i="52"/>
  <c r="J1064" i="52"/>
  <c r="K1064" i="52" s="1"/>
  <c r="J1080" i="52"/>
  <c r="K1080" i="52" s="1"/>
  <c r="K1074" i="52"/>
  <c r="J1130" i="52"/>
  <c r="K1130" i="52" s="1"/>
  <c r="J1131" i="52"/>
  <c r="I1131" i="52"/>
  <c r="I1006" i="52"/>
  <c r="I1014" i="52"/>
  <c r="J1031" i="52"/>
  <c r="K1031" i="52" s="1"/>
  <c r="I1031" i="52"/>
  <c r="J1030" i="52"/>
  <c r="K1030" i="52" s="1"/>
  <c r="J1035" i="52"/>
  <c r="K1035" i="52" s="1"/>
  <c r="I1041" i="52"/>
  <c r="K1028" i="52"/>
  <c r="K1037" i="52"/>
  <c r="I1057" i="52"/>
  <c r="K1044" i="52"/>
  <c r="K1051" i="52"/>
  <c r="I1073" i="52"/>
  <c r="K1069" i="52"/>
  <c r="K1076" i="52"/>
  <c r="J1119" i="52"/>
  <c r="K1119" i="52" s="1"/>
  <c r="I1028" i="52"/>
  <c r="I1036" i="52"/>
  <c r="I1044" i="52"/>
  <c r="I1052" i="52"/>
  <c r="I1060" i="52"/>
  <c r="I1068" i="52"/>
  <c r="J1084" i="52"/>
  <c r="K1084" i="52" s="1"/>
  <c r="I1076" i="52"/>
  <c r="J1092" i="52"/>
  <c r="K1092" i="52" s="1"/>
  <c r="I1084" i="52"/>
  <c r="J1105" i="52"/>
  <c r="K1105" i="52" s="1"/>
  <c r="J1121" i="52"/>
  <c r="K1121" i="52" s="1"/>
  <c r="J1137" i="52"/>
  <c r="K1137" i="52" s="1"/>
  <c r="K1131" i="52"/>
  <c r="J1159" i="52"/>
  <c r="K1159" i="52" s="1"/>
  <c r="I1159" i="52"/>
  <c r="I1161" i="52"/>
  <c r="I1154" i="52"/>
  <c r="I1029" i="52"/>
  <c r="I1037" i="52"/>
  <c r="I1045" i="52"/>
  <c r="I1053" i="52"/>
  <c r="I1061" i="52"/>
  <c r="I1069" i="52"/>
  <c r="I1085" i="52"/>
  <c r="I1077" i="52"/>
  <c r="J1093" i="52"/>
  <c r="I1093" i="52"/>
  <c r="I1114" i="52"/>
  <c r="K1110" i="52"/>
  <c r="I1130" i="52"/>
  <c r="K1117" i="52"/>
  <c r="K1126" i="52"/>
  <c r="J1146" i="52"/>
  <c r="K1146" i="52" s="1"/>
  <c r="J1086" i="52"/>
  <c r="K1086" i="52" s="1"/>
  <c r="J1094" i="52"/>
  <c r="K1094" i="52" s="1"/>
  <c r="I1094" i="52"/>
  <c r="J1109" i="52"/>
  <c r="K1109" i="52" s="1"/>
  <c r="J1116" i="52"/>
  <c r="K1116" i="52" s="1"/>
  <c r="J1125" i="52"/>
  <c r="K1112" i="52"/>
  <c r="J1132" i="52"/>
  <c r="K1132" i="52" s="1"/>
  <c r="J1141" i="52"/>
  <c r="K1141" i="52" s="1"/>
  <c r="K1128" i="52"/>
  <c r="I1148" i="52"/>
  <c r="J1148" i="52"/>
  <c r="K1148" i="52" s="1"/>
  <c r="J1155" i="52"/>
  <c r="K1155" i="52" s="1"/>
  <c r="I1155" i="52"/>
  <c r="J1157" i="52"/>
  <c r="K1157" i="52" s="1"/>
  <c r="I1157" i="52"/>
  <c r="J1156" i="52"/>
  <c r="K1156" i="52" s="1"/>
  <c r="K1168" i="52"/>
  <c r="J1038" i="52"/>
  <c r="K1038" i="52" s="1"/>
  <c r="I1039" i="52"/>
  <c r="J1046" i="52"/>
  <c r="K1046" i="52" s="1"/>
  <c r="I1047" i="52"/>
  <c r="J1054" i="52"/>
  <c r="K1054" i="52" s="1"/>
  <c r="I1055" i="52"/>
  <c r="J1062" i="52"/>
  <c r="K1062" i="52" s="1"/>
  <c r="I1063" i="52"/>
  <c r="J1070" i="52"/>
  <c r="K1070" i="52" s="1"/>
  <c r="I1071" i="52"/>
  <c r="J1087" i="52"/>
  <c r="K1087" i="52" s="1"/>
  <c r="I1087" i="52"/>
  <c r="J1078" i="52"/>
  <c r="K1078" i="52" s="1"/>
  <c r="I1079" i="52"/>
  <c r="J1095" i="52"/>
  <c r="K1095" i="52" s="1"/>
  <c r="I1095" i="52"/>
  <c r="J1102" i="52"/>
  <c r="K1102" i="52" s="1"/>
  <c r="J1104" i="52"/>
  <c r="K1104" i="52" s="1"/>
  <c r="I1092" i="52"/>
  <c r="J1111" i="52"/>
  <c r="K1111" i="52" s="1"/>
  <c r="J1118" i="52"/>
  <c r="K1118" i="52" s="1"/>
  <c r="J1120" i="52"/>
  <c r="K1120" i="52" s="1"/>
  <c r="J1127" i="52"/>
  <c r="K1127" i="52" s="1"/>
  <c r="J1134" i="52"/>
  <c r="I1136" i="52"/>
  <c r="I1143" i="52"/>
  <c r="J1150" i="52"/>
  <c r="K1150" i="52" s="1"/>
  <c r="K1147" i="52"/>
  <c r="K1149" i="52"/>
  <c r="K1153" i="52"/>
  <c r="J1183" i="52"/>
  <c r="K1183" i="52" s="1"/>
  <c r="J1181" i="52"/>
  <c r="K1181" i="52" s="1"/>
  <c r="I1182" i="52"/>
  <c r="I1040" i="52"/>
  <c r="I1048" i="52"/>
  <c r="I1056" i="52"/>
  <c r="I1064" i="52"/>
  <c r="I1072" i="52"/>
  <c r="J1088" i="52"/>
  <c r="K1088" i="52" s="1"/>
  <c r="I1088" i="52"/>
  <c r="I1080" i="52"/>
  <c r="J1096" i="52"/>
  <c r="K1096" i="52" s="1"/>
  <c r="I1096" i="52"/>
  <c r="J1101" i="52"/>
  <c r="K1101" i="52" s="1"/>
  <c r="J1113" i="52"/>
  <c r="K1113" i="52" s="1"/>
  <c r="J1129" i="52"/>
  <c r="K1129" i="52" s="1"/>
  <c r="J1145" i="52"/>
  <c r="K1145" i="52" s="1"/>
  <c r="K1143" i="52"/>
  <c r="I1168" i="52"/>
  <c r="K1160" i="52"/>
  <c r="J1089" i="52"/>
  <c r="K1089" i="52" s="1"/>
  <c r="I1089" i="52"/>
  <c r="J1097" i="52"/>
  <c r="K1097" i="52" s="1"/>
  <c r="I1097" i="52"/>
  <c r="J1100" i="52"/>
  <c r="K1100" i="52" s="1"/>
  <c r="I1086" i="52"/>
  <c r="I1106" i="52"/>
  <c r="K1093" i="52"/>
  <c r="I1122" i="52"/>
  <c r="I1138" i="52"/>
  <c r="K1125" i="52"/>
  <c r="K1134" i="52"/>
  <c r="J1158" i="52"/>
  <c r="K1158" i="52" s="1"/>
  <c r="I1158" i="52"/>
  <c r="J1166" i="52"/>
  <c r="K1166" i="52" s="1"/>
  <c r="J1175" i="52"/>
  <c r="K1175" i="52" s="1"/>
  <c r="I1175" i="52"/>
  <c r="I1101" i="52"/>
  <c r="I1109" i="52"/>
  <c r="I1117" i="52"/>
  <c r="I1125" i="52"/>
  <c r="I1142" i="52"/>
  <c r="I1160" i="52"/>
  <c r="J1162" i="52"/>
  <c r="J1163" i="52"/>
  <c r="K1163" i="52" s="1"/>
  <c r="I1163" i="52"/>
  <c r="I1164" i="52"/>
  <c r="J1167" i="52"/>
  <c r="K1167" i="52" s="1"/>
  <c r="I1153" i="52"/>
  <c r="J1178" i="52"/>
  <c r="I1178" i="52"/>
  <c r="I1197" i="52"/>
  <c r="J1189" i="52"/>
  <c r="K1189" i="52" s="1"/>
  <c r="K1193" i="52"/>
  <c r="J1213" i="52"/>
  <c r="K1213" i="52" s="1"/>
  <c r="K1202" i="52"/>
  <c r="J1230" i="52"/>
  <c r="K1230" i="52" s="1"/>
  <c r="I1230" i="52"/>
  <c r="J1232" i="52"/>
  <c r="K1232" i="52" s="1"/>
  <c r="I1232" i="52"/>
  <c r="J1231" i="52"/>
  <c r="K1231" i="52" s="1"/>
  <c r="J1229" i="52"/>
  <c r="J1324" i="52"/>
  <c r="K1324" i="52" s="1"/>
  <c r="J1325" i="52"/>
  <c r="K1325" i="52" s="1"/>
  <c r="I1325" i="52"/>
  <c r="I1102" i="52"/>
  <c r="I1110" i="52"/>
  <c r="I1118" i="52"/>
  <c r="I1126" i="52"/>
  <c r="J1133" i="52"/>
  <c r="K1133" i="52" s="1"/>
  <c r="I1134" i="52"/>
  <c r="I1145" i="52"/>
  <c r="I1149" i="52"/>
  <c r="I1165" i="52"/>
  <c r="J1164" i="52"/>
  <c r="K1164" i="52" s="1"/>
  <c r="J1152" i="52"/>
  <c r="K1152" i="52" s="1"/>
  <c r="I1173" i="52"/>
  <c r="J1172" i="52"/>
  <c r="K1172" i="52" s="1"/>
  <c r="K1186" i="52"/>
  <c r="J1206" i="52"/>
  <c r="K1206" i="52" s="1"/>
  <c r="I1206" i="52"/>
  <c r="I1203" i="52"/>
  <c r="K1195" i="52"/>
  <c r="I1198" i="52"/>
  <c r="K1204" i="52"/>
  <c r="J1215" i="52"/>
  <c r="K1215" i="52" s="1"/>
  <c r="J1238" i="52"/>
  <c r="K1238" i="52" s="1"/>
  <c r="I1238" i="52"/>
  <c r="J1236" i="52"/>
  <c r="K1236" i="52" s="1"/>
  <c r="I1103" i="52"/>
  <c r="I1111" i="52"/>
  <c r="I1119" i="52"/>
  <c r="I1127" i="52"/>
  <c r="I1135" i="52"/>
  <c r="J1151" i="52"/>
  <c r="K1151" i="52" s="1"/>
  <c r="I1150" i="52"/>
  <c r="I1151" i="52"/>
  <c r="J1171" i="52"/>
  <c r="I1172" i="52"/>
  <c r="K1162" i="52"/>
  <c r="I1181" i="52"/>
  <c r="J1185" i="52"/>
  <c r="I1185" i="52"/>
  <c r="J1184" i="52"/>
  <c r="K1184" i="52" s="1"/>
  <c r="J1187" i="52"/>
  <c r="K1187" i="52" s="1"/>
  <c r="J1194" i="52"/>
  <c r="K1194" i="52" s="1"/>
  <c r="J1201" i="52"/>
  <c r="J1223" i="52"/>
  <c r="K1223" i="52" s="1"/>
  <c r="J1228" i="52"/>
  <c r="K1228" i="52" s="1"/>
  <c r="I1104" i="52"/>
  <c r="I1112" i="52"/>
  <c r="I1120" i="52"/>
  <c r="I1128" i="52"/>
  <c r="I1152" i="52"/>
  <c r="K1161" i="52"/>
  <c r="J1177" i="52"/>
  <c r="K1177" i="52" s="1"/>
  <c r="I1177" i="52"/>
  <c r="J1176" i="52"/>
  <c r="I1166" i="52"/>
  <c r="K1169" i="52"/>
  <c r="I1196" i="52"/>
  <c r="K1216" i="52"/>
  <c r="I1228" i="52"/>
  <c r="J1356" i="52"/>
  <c r="K1356" i="52" s="1"/>
  <c r="J1357" i="52"/>
  <c r="K1357" i="52" s="1"/>
  <c r="I1357" i="52"/>
  <c r="I1105" i="52"/>
  <c r="I1113" i="52"/>
  <c r="I1121" i="52"/>
  <c r="I1129" i="52"/>
  <c r="J1136" i="52"/>
  <c r="K1136" i="52" s="1"/>
  <c r="I1137" i="52"/>
  <c r="J1170" i="52"/>
  <c r="K1170" i="52" s="1"/>
  <c r="I1170" i="52"/>
  <c r="I1176" i="52"/>
  <c r="I1162" i="52"/>
  <c r="I1180" i="52"/>
  <c r="I1184" i="52"/>
  <c r="I1189" i="52"/>
  <c r="K1176" i="52"/>
  <c r="K1185" i="52"/>
  <c r="J1205" i="52"/>
  <c r="K1192" i="52"/>
  <c r="J1197" i="52"/>
  <c r="K1197" i="52" s="1"/>
  <c r="K1201" i="52"/>
  <c r="I1231" i="52"/>
  <c r="J1154" i="52"/>
  <c r="K1154" i="52" s="1"/>
  <c r="J1179" i="52"/>
  <c r="K1179" i="52" s="1"/>
  <c r="J1165" i="52"/>
  <c r="K1165" i="52" s="1"/>
  <c r="K1171" i="52"/>
  <c r="J1191" i="52"/>
  <c r="K1191" i="52" s="1"/>
  <c r="K1178" i="52"/>
  <c r="I1200" i="52"/>
  <c r="I1207" i="52"/>
  <c r="J1207" i="52"/>
  <c r="K1207" i="52" s="1"/>
  <c r="J1214" i="52"/>
  <c r="K1214" i="52" s="1"/>
  <c r="I1214" i="52"/>
  <c r="K1208" i="52"/>
  <c r="J1227" i="52"/>
  <c r="K1227" i="52" s="1"/>
  <c r="I1216" i="52"/>
  <c r="I1218" i="52"/>
  <c r="J1292" i="52"/>
  <c r="K1292" i="52" s="1"/>
  <c r="J1293" i="52"/>
  <c r="K1293" i="52" s="1"/>
  <c r="I1293" i="52"/>
  <c r="J1218" i="52"/>
  <c r="K1218" i="52" s="1"/>
  <c r="K1205" i="52"/>
  <c r="J1226" i="52"/>
  <c r="K1226" i="52" s="1"/>
  <c r="I1227" i="52"/>
  <c r="J1242" i="52"/>
  <c r="K1242" i="52" s="1"/>
  <c r="I1242" i="52"/>
  <c r="J1246" i="52"/>
  <c r="K1246" i="52" s="1"/>
  <c r="J1250" i="52"/>
  <c r="K1250" i="52" s="1"/>
  <c r="I1250" i="52"/>
  <c r="J1249" i="52"/>
  <c r="K1249" i="52" s="1"/>
  <c r="I1253" i="52"/>
  <c r="J1270" i="52"/>
  <c r="I1270" i="52"/>
  <c r="J1318" i="52"/>
  <c r="I1318" i="52"/>
  <c r="J1350" i="52"/>
  <c r="K1350" i="52" s="1"/>
  <c r="I1350" i="52"/>
  <c r="J1192" i="52"/>
  <c r="I1193" i="52"/>
  <c r="J1200" i="52"/>
  <c r="K1200" i="52" s="1"/>
  <c r="I1201" i="52"/>
  <c r="I1202" i="52"/>
  <c r="I1219" i="52"/>
  <c r="J1222" i="52"/>
  <c r="K1222" i="52" s="1"/>
  <c r="I1223" i="52"/>
  <c r="I1225" i="52"/>
  <c r="J1211" i="52"/>
  <c r="K1211" i="52" s="1"/>
  <c r="I1212" i="52"/>
  <c r="I1213" i="52"/>
  <c r="K1221" i="52"/>
  <c r="J1241" i="52"/>
  <c r="K1241" i="52" s="1"/>
  <c r="I1246" i="52"/>
  <c r="J1253" i="52"/>
  <c r="K1253" i="52" s="1"/>
  <c r="J1287" i="52"/>
  <c r="I1287" i="52"/>
  <c r="I1286" i="52"/>
  <c r="J1311" i="52"/>
  <c r="J1343" i="52"/>
  <c r="I1186" i="52"/>
  <c r="I1194" i="52"/>
  <c r="J1210" i="52"/>
  <c r="K1210" i="52" s="1"/>
  <c r="J1203" i="52"/>
  <c r="K1203" i="52" s="1"/>
  <c r="I1204" i="52"/>
  <c r="I1205" i="52"/>
  <c r="I1208" i="52"/>
  <c r="J1224" i="52"/>
  <c r="K1224" i="52" s="1"/>
  <c r="I1224" i="52"/>
  <c r="I1210" i="52"/>
  <c r="J1212" i="52"/>
  <c r="K1212" i="52" s="1"/>
  <c r="L1226" i="52" s="1"/>
  <c r="I1236" i="52"/>
  <c r="J1235" i="52"/>
  <c r="K1235" i="52" s="1"/>
  <c r="I1222" i="52"/>
  <c r="I1241" i="52"/>
  <c r="I1249" i="52"/>
  <c r="K1237" i="52"/>
  <c r="K1245" i="52"/>
  <c r="K1261" i="52"/>
  <c r="J1284" i="52"/>
  <c r="K1284" i="52" s="1"/>
  <c r="J1308" i="52"/>
  <c r="K1308" i="52" s="1"/>
  <c r="J1309" i="52"/>
  <c r="K1309" i="52" s="1"/>
  <c r="I1309" i="52"/>
  <c r="J1301" i="52"/>
  <c r="K1301" i="52" s="1"/>
  <c r="J1340" i="52"/>
  <c r="K1340" i="52" s="1"/>
  <c r="J1341" i="52"/>
  <c r="K1341" i="52" s="1"/>
  <c r="I1341" i="52"/>
  <c r="J1333" i="52"/>
  <c r="K1333" i="52" s="1"/>
  <c r="J1372" i="52"/>
  <c r="K1372" i="52" s="1"/>
  <c r="J1373" i="52"/>
  <c r="K1373" i="52" s="1"/>
  <c r="I1373" i="52"/>
  <c r="J1365" i="52"/>
  <c r="K1365" i="52" s="1"/>
  <c r="I1171" i="52"/>
  <c r="I1179" i="52"/>
  <c r="I1187" i="52"/>
  <c r="I1195" i="52"/>
  <c r="I1211" i="52"/>
  <c r="I1209" i="52"/>
  <c r="I1235" i="52"/>
  <c r="I1221" i="52"/>
  <c r="I1226" i="52"/>
  <c r="I1252" i="52"/>
  <c r="K1254" i="52"/>
  <c r="K1256" i="52"/>
  <c r="I1294" i="52"/>
  <c r="I1326" i="52"/>
  <c r="I1358" i="52"/>
  <c r="J1234" i="52"/>
  <c r="K1234" i="52" s="1"/>
  <c r="I1220" i="52"/>
  <c r="J1240" i="52"/>
  <c r="K1240" i="52" s="1"/>
  <c r="K1229" i="52"/>
  <c r="J1248" i="52"/>
  <c r="K1248" i="52" s="1"/>
  <c r="I1237" i="52"/>
  <c r="I1245" i="52"/>
  <c r="I1262" i="52"/>
  <c r="I1269" i="52"/>
  <c r="I1261" i="52"/>
  <c r="J1290" i="52"/>
  <c r="K1290" i="52" s="1"/>
  <c r="J1302" i="52"/>
  <c r="I1302" i="52"/>
  <c r="J1322" i="52"/>
  <c r="K1322" i="52" s="1"/>
  <c r="J1334" i="52"/>
  <c r="K1334" i="52" s="1"/>
  <c r="I1334" i="52"/>
  <c r="J1354" i="52"/>
  <c r="K1354" i="52" s="1"/>
  <c r="J1366" i="52"/>
  <c r="K1366" i="52" s="1"/>
  <c r="I1366" i="52"/>
  <c r="J1180" i="52"/>
  <c r="K1180" i="52" s="1"/>
  <c r="J1188" i="52"/>
  <c r="K1188" i="52" s="1"/>
  <c r="J1196" i="52"/>
  <c r="K1196" i="52" s="1"/>
  <c r="I1233" i="52"/>
  <c r="J1219" i="52"/>
  <c r="K1219" i="52" s="1"/>
  <c r="J1225" i="52"/>
  <c r="K1225" i="52" s="1"/>
  <c r="I1244" i="52"/>
  <c r="J1243" i="52"/>
  <c r="K1243" i="52" s="1"/>
  <c r="J1233" i="52"/>
  <c r="K1233" i="52" s="1"/>
  <c r="I1251" i="52"/>
  <c r="I1254" i="52"/>
  <c r="I1277" i="52"/>
  <c r="J1282" i="52"/>
  <c r="K1282" i="52" s="1"/>
  <c r="I1282" i="52"/>
  <c r="J1295" i="52"/>
  <c r="I1285" i="52"/>
  <c r="J1316" i="52"/>
  <c r="K1316" i="52" s="1"/>
  <c r="J1327" i="52"/>
  <c r="I1317" i="52"/>
  <c r="J1348" i="52"/>
  <c r="K1348" i="52" s="1"/>
  <c r="J1359" i="52"/>
  <c r="I1349" i="52"/>
  <c r="J1263" i="52"/>
  <c r="K1263" i="52" s="1"/>
  <c r="J1271" i="52"/>
  <c r="K1271" i="52" s="1"/>
  <c r="J1281" i="52"/>
  <c r="K1281" i="52" s="1"/>
  <c r="J1286" i="52"/>
  <c r="K1286" i="52" s="1"/>
  <c r="J1299" i="52"/>
  <c r="K1299" i="52" s="1"/>
  <c r="J1315" i="52"/>
  <c r="K1315" i="52" s="1"/>
  <c r="J1331" i="52"/>
  <c r="K1331" i="52" s="1"/>
  <c r="J1347" i="52"/>
  <c r="K1347" i="52" s="1"/>
  <c r="J1363" i="52"/>
  <c r="K1363" i="52" s="1"/>
  <c r="J1239" i="52"/>
  <c r="K1239" i="52" s="1"/>
  <c r="L1253" i="52" s="1"/>
  <c r="I1240" i="52"/>
  <c r="J1247" i="52"/>
  <c r="K1247" i="52" s="1"/>
  <c r="I1248" i="52"/>
  <c r="J1264" i="52"/>
  <c r="K1264" i="52" s="1"/>
  <c r="I1264" i="52"/>
  <c r="J1255" i="52"/>
  <c r="K1255" i="52" s="1"/>
  <c r="I1256" i="52"/>
  <c r="J1272" i="52"/>
  <c r="I1272" i="52"/>
  <c r="J1280" i="52"/>
  <c r="K1270" i="52"/>
  <c r="I1271" i="52"/>
  <c r="J1289" i="52"/>
  <c r="K1289" i="52" s="1"/>
  <c r="I1292" i="52"/>
  <c r="I1308" i="52"/>
  <c r="K1295" i="52"/>
  <c r="K1302" i="52"/>
  <c r="K1304" i="52"/>
  <c r="I1324" i="52"/>
  <c r="K1311" i="52"/>
  <c r="K1318" i="52"/>
  <c r="K1320" i="52"/>
  <c r="I1340" i="52"/>
  <c r="K1327" i="52"/>
  <c r="K1336" i="52"/>
  <c r="I1356" i="52"/>
  <c r="K1343" i="52"/>
  <c r="K1352" i="52"/>
  <c r="I1372" i="52"/>
  <c r="K1359" i="52"/>
  <c r="K1368" i="52"/>
  <c r="I1265" i="52"/>
  <c r="J1273" i="52"/>
  <c r="I1273" i="52"/>
  <c r="J1265" i="52"/>
  <c r="K1265" i="52" s="1"/>
  <c r="K1273" i="52"/>
  <c r="J1294" i="52"/>
  <c r="K1294" i="52" s="1"/>
  <c r="J1303" i="52"/>
  <c r="J1310" i="52"/>
  <c r="K1297" i="52"/>
  <c r="J1319" i="52"/>
  <c r="K1319" i="52" s="1"/>
  <c r="J1326" i="52"/>
  <c r="K1313" i="52"/>
  <c r="J1335" i="52"/>
  <c r="J1342" i="52"/>
  <c r="K1329" i="52"/>
  <c r="J1351" i="52"/>
  <c r="J1358" i="52"/>
  <c r="K1345" i="52"/>
  <c r="J1367" i="52"/>
  <c r="K1361" i="52"/>
  <c r="J1266" i="52"/>
  <c r="K1266" i="52" s="1"/>
  <c r="J1257" i="52"/>
  <c r="K1257" i="52" s="1"/>
  <c r="I1258" i="52"/>
  <c r="J1274" i="52"/>
  <c r="K1274" i="52" s="1"/>
  <c r="I1274" i="52"/>
  <c r="K1262" i="52"/>
  <c r="J1278" i="52"/>
  <c r="K1278" i="52" s="1"/>
  <c r="J1279" i="52"/>
  <c r="K1279" i="52" s="1"/>
  <c r="I1279" i="52"/>
  <c r="J1288" i="52"/>
  <c r="K1288" i="52" s="1"/>
  <c r="J1277" i="52"/>
  <c r="K1277" i="52" s="1"/>
  <c r="J1296" i="52"/>
  <c r="K1296" i="52" s="1"/>
  <c r="J1298" i="52"/>
  <c r="K1298" i="52" s="1"/>
  <c r="J1305" i="52"/>
  <c r="K1305" i="52" s="1"/>
  <c r="J1312" i="52"/>
  <c r="K1312" i="52" s="1"/>
  <c r="J1314" i="52"/>
  <c r="K1314" i="52" s="1"/>
  <c r="J1321" i="52"/>
  <c r="K1321" i="52" s="1"/>
  <c r="J1328" i="52"/>
  <c r="K1328" i="52" s="1"/>
  <c r="J1330" i="52"/>
  <c r="K1330" i="52" s="1"/>
  <c r="J1337" i="52"/>
  <c r="K1337" i="52" s="1"/>
  <c r="J1344" i="52"/>
  <c r="K1344" i="52" s="1"/>
  <c r="J1346" i="52"/>
  <c r="K1346" i="52" s="1"/>
  <c r="J1353" i="52"/>
  <c r="K1353" i="52" s="1"/>
  <c r="J1360" i="52"/>
  <c r="K1360" i="52" s="1"/>
  <c r="J1362" i="52"/>
  <c r="K1362" i="52" s="1"/>
  <c r="J1369" i="52"/>
  <c r="K1369" i="52" s="1"/>
  <c r="I1267" i="52"/>
  <c r="J1275" i="52"/>
  <c r="K1275" i="52" s="1"/>
  <c r="I1275" i="52"/>
  <c r="I1263" i="52"/>
  <c r="I1284" i="52"/>
  <c r="J1291" i="52"/>
  <c r="K1291" i="52" s="1"/>
  <c r="J1307" i="52"/>
  <c r="K1307" i="52" s="1"/>
  <c r="J1323" i="52"/>
  <c r="K1323" i="52" s="1"/>
  <c r="J1339" i="52"/>
  <c r="K1339" i="52" s="1"/>
  <c r="J1355" i="52"/>
  <c r="K1355" i="52" s="1"/>
  <c r="J1371" i="52"/>
  <c r="K1371" i="52" s="1"/>
  <c r="J1251" i="52"/>
  <c r="K1251" i="52" s="1"/>
  <c r="J1259" i="52"/>
  <c r="K1259" i="52" s="1"/>
  <c r="I1276" i="52"/>
  <c r="J1283" i="52"/>
  <c r="K1283" i="52" s="1"/>
  <c r="K1272" i="52"/>
  <c r="J1276" i="52"/>
  <c r="K1276" i="52" s="1"/>
  <c r="K1280" i="52"/>
  <c r="I1300" i="52"/>
  <c r="K1287" i="52"/>
  <c r="I1316" i="52"/>
  <c r="K1303" i="52"/>
  <c r="K1310" i="52"/>
  <c r="I1332" i="52"/>
  <c r="K1326" i="52"/>
  <c r="I1348" i="52"/>
  <c r="K1335" i="52"/>
  <c r="K1342" i="52"/>
  <c r="I1364" i="52"/>
  <c r="K1351" i="52"/>
  <c r="K1358" i="52"/>
  <c r="K1367" i="52"/>
  <c r="I1295" i="52"/>
  <c r="I1303" i="52"/>
  <c r="I1311" i="52"/>
  <c r="I1319" i="52"/>
  <c r="I1327" i="52"/>
  <c r="I1335" i="52"/>
  <c r="I1343" i="52"/>
  <c r="I1351" i="52"/>
  <c r="I1359" i="52"/>
  <c r="I1367" i="52"/>
  <c r="I1280" i="52"/>
  <c r="I1288" i="52"/>
  <c r="I1296" i="52"/>
  <c r="I1304" i="52"/>
  <c r="I1312" i="52"/>
  <c r="I1320" i="52"/>
  <c r="I1328" i="52"/>
  <c r="I1336" i="52"/>
  <c r="I1344" i="52"/>
  <c r="I1352" i="52"/>
  <c r="I1360" i="52"/>
  <c r="I1368" i="52"/>
  <c r="I1281" i="52"/>
  <c r="I1289" i="52"/>
  <c r="I1297" i="52"/>
  <c r="I1305" i="52"/>
  <c r="I1313" i="52"/>
  <c r="I1321" i="52"/>
  <c r="I1329" i="52"/>
  <c r="I1337" i="52"/>
  <c r="I1345" i="52"/>
  <c r="I1353" i="52"/>
  <c r="I1361" i="52"/>
  <c r="I1369" i="52"/>
  <c r="I1290" i="52"/>
  <c r="I1298" i="52"/>
  <c r="I1306" i="52"/>
  <c r="I1314" i="52"/>
  <c r="I1322" i="52"/>
  <c r="I1330" i="52"/>
  <c r="I1338" i="52"/>
  <c r="I1346" i="52"/>
  <c r="I1354" i="52"/>
  <c r="I1362" i="52"/>
  <c r="I1370" i="52"/>
  <c r="I1283" i="52"/>
  <c r="I1291" i="52"/>
  <c r="I1299" i="52"/>
  <c r="I1307" i="52"/>
  <c r="I1315" i="52"/>
  <c r="I1323" i="52"/>
  <c r="I1331" i="52"/>
  <c r="I1339" i="52"/>
  <c r="I1347" i="52"/>
  <c r="I1355" i="52"/>
  <c r="I1363" i="52"/>
  <c r="I1371" i="52"/>
  <c r="L1302" i="52" l="1"/>
  <c r="L1110" i="52"/>
  <c r="L1050" i="52"/>
  <c r="O1050" i="52" s="1"/>
  <c r="L1335" i="52"/>
  <c r="N1335" i="52" s="1"/>
  <c r="L1293" i="52"/>
  <c r="L1049" i="52"/>
  <c r="L906" i="52"/>
  <c r="L537" i="52"/>
  <c r="O537" i="52" s="1"/>
  <c r="L352" i="52"/>
  <c r="L200" i="52"/>
  <c r="L136" i="52"/>
  <c r="L210" i="52"/>
  <c r="N210" i="52" s="1"/>
  <c r="L1367" i="52"/>
  <c r="N1367" i="52" s="1"/>
  <c r="L1233" i="52"/>
  <c r="L1076" i="52"/>
  <c r="O1076" i="52" s="1"/>
  <c r="L919" i="52"/>
  <c r="O919" i="52" s="1"/>
  <c r="L192" i="52"/>
  <c r="L128" i="52"/>
  <c r="L221" i="52"/>
  <c r="L157" i="52"/>
  <c r="N157" i="52" s="1"/>
  <c r="L1118" i="52"/>
  <c r="L1067" i="52"/>
  <c r="L378" i="52"/>
  <c r="O378" i="52" s="1"/>
  <c r="L170" i="52"/>
  <c r="O170" i="52" s="1"/>
  <c r="L509" i="52"/>
  <c r="L264" i="52"/>
  <c r="L371" i="52"/>
  <c r="N371" i="52" s="1"/>
  <c r="L206" i="52"/>
  <c r="O206" i="52" s="1"/>
  <c r="L671" i="52"/>
  <c r="O671" i="52" s="1"/>
  <c r="L665" i="52"/>
  <c r="O665" i="52" s="1"/>
  <c r="L263" i="52"/>
  <c r="N263" i="52" s="1"/>
  <c r="L40" i="52"/>
  <c r="O40" i="52" s="1"/>
  <c r="L1168" i="52"/>
  <c r="L1150" i="52"/>
  <c r="L1132" i="52"/>
  <c r="L1019" i="52"/>
  <c r="N1019" i="52" s="1"/>
  <c r="L978" i="52"/>
  <c r="L892" i="52"/>
  <c r="N892" i="52" s="1"/>
  <c r="L747" i="52"/>
  <c r="N747" i="52" s="1"/>
  <c r="L666" i="52"/>
  <c r="O666" i="52" s="1"/>
  <c r="L205" i="52"/>
  <c r="L141" i="52"/>
  <c r="L1369" i="52"/>
  <c r="L1351" i="52"/>
  <c r="N1351" i="52" s="1"/>
  <c r="L1310" i="52"/>
  <c r="L1261" i="52"/>
  <c r="O1261" i="52" s="1"/>
  <c r="L1202" i="52"/>
  <c r="L1115" i="52"/>
  <c r="O1115" i="52" s="1"/>
  <c r="L1125" i="52"/>
  <c r="L1077" i="52"/>
  <c r="L831" i="52"/>
  <c r="O831" i="52" s="1"/>
  <c r="L516" i="52"/>
  <c r="N516" i="52" s="1"/>
  <c r="L168" i="52"/>
  <c r="L96" i="52"/>
  <c r="O96" i="52" s="1"/>
  <c r="L197" i="52"/>
  <c r="L133" i="52"/>
  <c r="N133" i="52" s="1"/>
  <c r="L130" i="52"/>
  <c r="L380" i="52"/>
  <c r="L400" i="52"/>
  <c r="O400" i="52" s="1"/>
  <c r="L116" i="52"/>
  <c r="O116" i="52" s="1"/>
  <c r="L213" i="52"/>
  <c r="N213" i="52" s="1"/>
  <c r="L149" i="52"/>
  <c r="N149" i="52" s="1"/>
  <c r="L1210" i="52"/>
  <c r="N1210" i="52" s="1"/>
  <c r="L1023" i="52"/>
  <c r="O1023" i="52" s="1"/>
  <c r="L944" i="52"/>
  <c r="L830" i="52"/>
  <c r="L779" i="52"/>
  <c r="L715" i="52"/>
  <c r="O715" i="52" s="1"/>
  <c r="L689" i="52"/>
  <c r="L357" i="52"/>
  <c r="O357" i="52" s="1"/>
  <c r="L1055" i="52"/>
  <c r="O1055" i="52" s="1"/>
  <c r="L969" i="52"/>
  <c r="N969" i="52" s="1"/>
  <c r="L877" i="52"/>
  <c r="L815" i="52"/>
  <c r="L886" i="52"/>
  <c r="L854" i="52"/>
  <c r="N854" i="52" s="1"/>
  <c r="L903" i="52"/>
  <c r="L707" i="52"/>
  <c r="N707" i="52" s="1"/>
  <c r="L224" i="52"/>
  <c r="N224" i="52" s="1"/>
  <c r="L160" i="52"/>
  <c r="N160" i="52" s="1"/>
  <c r="L189" i="52"/>
  <c r="L126" i="52"/>
  <c r="L1326" i="52"/>
  <c r="L1319" i="52"/>
  <c r="O1310" i="52"/>
  <c r="N1310" i="52"/>
  <c r="L1300" i="52"/>
  <c r="L1299" i="52"/>
  <c r="N1261" i="52"/>
  <c r="L1295" i="52"/>
  <c r="O1302" i="52"/>
  <c r="N1302" i="52"/>
  <c r="O1253" i="52"/>
  <c r="N1253" i="52"/>
  <c r="L1285" i="52"/>
  <c r="O1226" i="52"/>
  <c r="N1226" i="52"/>
  <c r="O1293" i="52"/>
  <c r="N1293" i="52"/>
  <c r="L1279" i="52"/>
  <c r="O1367" i="52"/>
  <c r="L1356" i="52"/>
  <c r="L1324" i="52"/>
  <c r="L1292" i="52"/>
  <c r="O1369" i="52"/>
  <c r="N1369" i="52"/>
  <c r="L1289" i="52"/>
  <c r="L1288" i="52"/>
  <c r="L1269" i="52"/>
  <c r="L1361" i="52"/>
  <c r="L1277" i="52"/>
  <c r="L1330" i="52"/>
  <c r="N1202" i="52"/>
  <c r="O1202" i="52"/>
  <c r="L1323" i="52"/>
  <c r="L1225" i="52"/>
  <c r="L1256" i="52"/>
  <c r="L1221" i="52"/>
  <c r="L1193" i="52"/>
  <c r="L1242" i="52"/>
  <c r="L1245" i="52"/>
  <c r="L1177" i="52"/>
  <c r="L1134" i="52"/>
  <c r="L1160" i="52"/>
  <c r="L1033" i="52"/>
  <c r="L985" i="52"/>
  <c r="L1020" i="52"/>
  <c r="L765" i="52"/>
  <c r="L742" i="52"/>
  <c r="L750" i="52"/>
  <c r="L749" i="52"/>
  <c r="L656" i="52"/>
  <c r="L653" i="52"/>
  <c r="L655" i="52"/>
  <c r="L654" i="52"/>
  <c r="L624" i="52"/>
  <c r="L622" i="52"/>
  <c r="L623" i="52"/>
  <c r="L621" i="52"/>
  <c r="L592" i="52"/>
  <c r="L590" i="52"/>
  <c r="L591" i="52"/>
  <c r="L589" i="52"/>
  <c r="L560" i="52"/>
  <c r="L557" i="52"/>
  <c r="L558" i="52"/>
  <c r="L559" i="52"/>
  <c r="N671" i="52"/>
  <c r="L443" i="52"/>
  <c r="L441" i="52"/>
  <c r="L442" i="52"/>
  <c r="L504" i="52"/>
  <c r="L503" i="52"/>
  <c r="L472" i="52"/>
  <c r="L471" i="52"/>
  <c r="L440" i="52"/>
  <c r="L439" i="52"/>
  <c r="N665" i="52"/>
  <c r="N509" i="52"/>
  <c r="O509" i="52"/>
  <c r="L506" i="52"/>
  <c r="N400" i="52"/>
  <c r="L335" i="52"/>
  <c r="L334" i="52"/>
  <c r="L333" i="52"/>
  <c r="L303" i="52"/>
  <c r="L302" i="52"/>
  <c r="L301" i="52"/>
  <c r="L259" i="52"/>
  <c r="L124" i="52"/>
  <c r="L121" i="52"/>
  <c r="O149" i="52"/>
  <c r="L88" i="52"/>
  <c r="L103" i="52"/>
  <c r="L72" i="52"/>
  <c r="L70" i="52"/>
  <c r="L1349" i="52"/>
  <c r="L1317" i="52"/>
  <c r="L1290" i="52"/>
  <c r="L1353" i="52"/>
  <c r="L1352" i="52"/>
  <c r="L1344" i="52"/>
  <c r="L1291" i="52"/>
  <c r="L1343" i="52"/>
  <c r="L1350" i="52"/>
  <c r="L1318" i="52"/>
  <c r="L1303" i="52"/>
  <c r="L1345" i="52"/>
  <c r="L1247" i="52"/>
  <c r="L1194" i="52"/>
  <c r="L1262" i="52"/>
  <c r="L1270" i="52"/>
  <c r="L1322" i="52"/>
  <c r="L1244" i="52"/>
  <c r="L1238" i="52"/>
  <c r="N1168" i="52"/>
  <c r="O1168" i="52"/>
  <c r="O1150" i="52"/>
  <c r="N1150" i="52"/>
  <c r="L1191" i="52"/>
  <c r="L1237" i="52"/>
  <c r="L1166" i="52"/>
  <c r="L1188" i="52"/>
  <c r="O1132" i="52"/>
  <c r="N1132" i="52"/>
  <c r="O1019" i="52"/>
  <c r="O978" i="52"/>
  <c r="N978" i="52"/>
  <c r="O944" i="52"/>
  <c r="N944" i="52"/>
  <c r="N830" i="52"/>
  <c r="O830" i="52"/>
  <c r="L860" i="52"/>
  <c r="L859" i="52"/>
  <c r="O779" i="52"/>
  <c r="N779" i="52"/>
  <c r="O747" i="52"/>
  <c r="L855" i="52"/>
  <c r="L757" i="52"/>
  <c r="O689" i="52"/>
  <c r="N689" i="52"/>
  <c r="L792" i="52"/>
  <c r="L777" i="52"/>
  <c r="L691" i="52"/>
  <c r="L602" i="52"/>
  <c r="L435" i="52"/>
  <c r="L434" i="52"/>
  <c r="L433" i="52"/>
  <c r="L606" i="52"/>
  <c r="L605" i="52"/>
  <c r="L650" i="52"/>
  <c r="L534" i="52"/>
  <c r="L533" i="52"/>
  <c r="L645" i="52"/>
  <c r="L498" i="52"/>
  <c r="L395" i="52"/>
  <c r="L394" i="52"/>
  <c r="L388" i="52"/>
  <c r="N357" i="52"/>
  <c r="L364" i="52"/>
  <c r="L363" i="52"/>
  <c r="L362" i="52"/>
  <c r="L331" i="52"/>
  <c r="L330" i="52"/>
  <c r="L329" i="52"/>
  <c r="L299" i="52"/>
  <c r="L297" i="52"/>
  <c r="L298" i="52"/>
  <c r="L246" i="52"/>
  <c r="O274" i="52"/>
  <c r="N274" i="52"/>
  <c r="L248" i="52"/>
  <c r="L95" i="52"/>
  <c r="N205" i="52"/>
  <c r="O205" i="52"/>
  <c r="N141" i="52"/>
  <c r="O141" i="52"/>
  <c r="L68" i="52"/>
  <c r="L65" i="52"/>
  <c r="L1286" i="52"/>
  <c r="L1337" i="52"/>
  <c r="L1271" i="52"/>
  <c r="L1348" i="52"/>
  <c r="L1316" i="52"/>
  <c r="L1278" i="52"/>
  <c r="L1329" i="52"/>
  <c r="L1257" i="52"/>
  <c r="L1304" i="52"/>
  <c r="L1243" i="52"/>
  <c r="L1268" i="52"/>
  <c r="L1347" i="52"/>
  <c r="L1298" i="52"/>
  <c r="L1267" i="52"/>
  <c r="L1266" i="52"/>
  <c r="L1241" i="52"/>
  <c r="L1201" i="52"/>
  <c r="N1125" i="52"/>
  <c r="O1125" i="52"/>
  <c r="O1077" i="52"/>
  <c r="N1077" i="52"/>
  <c r="L1017" i="52"/>
  <c r="L976" i="52"/>
  <c r="L960" i="52"/>
  <c r="L938" i="52"/>
  <c r="N831" i="52"/>
  <c r="L935" i="52"/>
  <c r="L852" i="52"/>
  <c r="L816" i="52"/>
  <c r="L710" i="52"/>
  <c r="L718" i="52"/>
  <c r="L717" i="52"/>
  <c r="L648" i="52"/>
  <c r="L647" i="52"/>
  <c r="L616" i="52"/>
  <c r="L615" i="52"/>
  <c r="L584" i="52"/>
  <c r="L583" i="52"/>
  <c r="L552" i="52"/>
  <c r="L551" i="52"/>
  <c r="L726" i="52"/>
  <c r="L724" i="52"/>
  <c r="L725" i="52"/>
  <c r="L796" i="52"/>
  <c r="L427" i="52"/>
  <c r="L426" i="52"/>
  <c r="L496" i="52"/>
  <c r="L495" i="52"/>
  <c r="L464" i="52"/>
  <c r="L463" i="52"/>
  <c r="L432" i="52"/>
  <c r="L431" i="52"/>
  <c r="L501" i="52"/>
  <c r="L470" i="52"/>
  <c r="L327" i="52"/>
  <c r="L326" i="52"/>
  <c r="L325" i="52"/>
  <c r="L324" i="52"/>
  <c r="L295" i="52"/>
  <c r="L293" i="52"/>
  <c r="L294" i="52"/>
  <c r="N96" i="52"/>
  <c r="L91" i="52"/>
  <c r="L90" i="52"/>
  <c r="N197" i="52"/>
  <c r="O197" i="52"/>
  <c r="O130" i="52"/>
  <c r="N130" i="52"/>
  <c r="L104" i="52"/>
  <c r="L64" i="52"/>
  <c r="L61" i="52"/>
  <c r="L62" i="52"/>
  <c r="L57" i="52"/>
  <c r="L1342" i="52"/>
  <c r="L1297" i="52"/>
  <c r="L1321" i="52"/>
  <c r="L1280" i="52"/>
  <c r="L1373" i="52"/>
  <c r="L1341" i="52"/>
  <c r="L1309" i="52"/>
  <c r="L1284" i="52"/>
  <c r="L1283" i="52"/>
  <c r="L1313" i="52"/>
  <c r="L1254" i="52"/>
  <c r="L1282" i="52"/>
  <c r="L1236" i="52"/>
  <c r="L1263" i="52"/>
  <c r="L1219" i="52"/>
  <c r="L1215" i="52"/>
  <c r="L1173" i="52"/>
  <c r="L1098" i="52"/>
  <c r="L1010" i="52"/>
  <c r="O969" i="52"/>
  <c r="L999" i="52"/>
  <c r="L967" i="52"/>
  <c r="O877" i="52"/>
  <c r="N877" i="52"/>
  <c r="O815" i="52"/>
  <c r="N815" i="52"/>
  <c r="N886" i="52"/>
  <c r="O886" i="52"/>
  <c r="N903" i="52"/>
  <c r="O903" i="52"/>
  <c r="L803" i="52"/>
  <c r="L771" i="52"/>
  <c r="L769" i="52"/>
  <c r="L739" i="52"/>
  <c r="L737" i="52"/>
  <c r="L825" i="52"/>
  <c r="L696" i="52"/>
  <c r="L713" i="52"/>
  <c r="L704" i="52"/>
  <c r="L483" i="52"/>
  <c r="L482" i="52"/>
  <c r="L481" i="52"/>
  <c r="L419" i="52"/>
  <c r="L418" i="52"/>
  <c r="L574" i="52"/>
  <c r="L573" i="52"/>
  <c r="L626" i="52"/>
  <c r="L581" i="52"/>
  <c r="L550" i="52"/>
  <c r="L549" i="52"/>
  <c r="L454" i="52"/>
  <c r="L349" i="52"/>
  <c r="L323" i="52"/>
  <c r="L322" i="52"/>
  <c r="L321" i="52"/>
  <c r="L291" i="52"/>
  <c r="L290" i="52"/>
  <c r="L289" i="52"/>
  <c r="L244" i="52"/>
  <c r="L254" i="52"/>
  <c r="L87" i="52"/>
  <c r="L86" i="52"/>
  <c r="N189" i="52"/>
  <c r="O189" i="52"/>
  <c r="O126" i="52"/>
  <c r="N126" i="52"/>
  <c r="L69" i="52"/>
  <c r="L1372" i="52"/>
  <c r="L1340" i="52"/>
  <c r="L1308" i="52"/>
  <c r="L1305" i="52"/>
  <c r="L1328" i="52"/>
  <c r="L1327" i="52"/>
  <c r="L1287" i="52"/>
  <c r="L1362" i="52"/>
  <c r="L1239" i="52"/>
  <c r="L1368" i="52"/>
  <c r="L1355" i="52"/>
  <c r="L1275" i="52"/>
  <c r="L1274" i="52"/>
  <c r="L1249" i="52"/>
  <c r="L1346" i="52"/>
  <c r="L1232" i="52"/>
  <c r="L1231" i="52"/>
  <c r="O1110" i="52"/>
  <c r="N1110" i="52"/>
  <c r="O1118" i="52"/>
  <c r="N1118" i="52"/>
  <c r="L1008" i="52"/>
  <c r="N945" i="52"/>
  <c r="O945" i="52"/>
  <c r="L957" i="52"/>
  <c r="L871" i="52"/>
  <c r="L884" i="52"/>
  <c r="L846" i="52"/>
  <c r="L887" i="52"/>
  <c r="L808" i="52"/>
  <c r="L733" i="52"/>
  <c r="L806" i="52"/>
  <c r="L801" i="52"/>
  <c r="L760" i="52"/>
  <c r="L640" i="52"/>
  <c r="L639" i="52"/>
  <c r="L608" i="52"/>
  <c r="L607" i="52"/>
  <c r="L576" i="52"/>
  <c r="L575" i="52"/>
  <c r="L475" i="52"/>
  <c r="L474" i="52"/>
  <c r="L473" i="52"/>
  <c r="L539" i="52"/>
  <c r="L488" i="52"/>
  <c r="L487" i="52"/>
  <c r="L456" i="52"/>
  <c r="L424" i="52"/>
  <c r="L493" i="52"/>
  <c r="O380" i="52"/>
  <c r="N380" i="52"/>
  <c r="L392" i="52"/>
  <c r="L319" i="52"/>
  <c r="L318" i="52"/>
  <c r="L317" i="52"/>
  <c r="L316" i="52"/>
  <c r="L287" i="52"/>
  <c r="L285" i="52"/>
  <c r="L286" i="52"/>
  <c r="O264" i="52"/>
  <c r="N264" i="52"/>
  <c r="L233" i="52"/>
  <c r="L83" i="52"/>
  <c r="L82" i="52"/>
  <c r="L56" i="52"/>
  <c r="L1365" i="52"/>
  <c r="L1333" i="52"/>
  <c r="L1301" i="52"/>
  <c r="L1273" i="52"/>
  <c r="L1272" i="52"/>
  <c r="L1366" i="52"/>
  <c r="L1334" i="52"/>
  <c r="L1296" i="52"/>
  <c r="O1233" i="52"/>
  <c r="N1233" i="52"/>
  <c r="L1248" i="52"/>
  <c r="L1354" i="52"/>
  <c r="L1281" i="52"/>
  <c r="L1217" i="52"/>
  <c r="L1235" i="52"/>
  <c r="L1234" i="52"/>
  <c r="L1264" i="52"/>
  <c r="L1206" i="52"/>
  <c r="L1198" i="52"/>
  <c r="L1156" i="52"/>
  <c r="O1067" i="52"/>
  <c r="N1067" i="52"/>
  <c r="L1001" i="52"/>
  <c r="L962" i="52"/>
  <c r="L864" i="52"/>
  <c r="L795" i="52"/>
  <c r="L794" i="52"/>
  <c r="L763" i="52"/>
  <c r="L762" i="52"/>
  <c r="L731" i="52"/>
  <c r="L730" i="52"/>
  <c r="L838" i="52"/>
  <c r="L875" i="52"/>
  <c r="L788" i="52"/>
  <c r="L810" i="52"/>
  <c r="L702" i="52"/>
  <c r="L664" i="52"/>
  <c r="L662" i="52"/>
  <c r="L663" i="52"/>
  <c r="L694" i="52"/>
  <c r="L571" i="52"/>
  <c r="L642" i="52"/>
  <c r="L467" i="52"/>
  <c r="L465" i="52"/>
  <c r="L466" i="52"/>
  <c r="L554" i="52"/>
  <c r="L633" i="52"/>
  <c r="L528" i="52"/>
  <c r="L512" i="52"/>
  <c r="L511" i="52"/>
  <c r="L422" i="52"/>
  <c r="O371" i="52"/>
  <c r="L429" i="52"/>
  <c r="L411" i="52"/>
  <c r="L478" i="52"/>
  <c r="L348" i="52"/>
  <c r="L347" i="52"/>
  <c r="L345" i="52"/>
  <c r="L346" i="52"/>
  <c r="L315" i="52"/>
  <c r="L313" i="52"/>
  <c r="L314" i="52"/>
  <c r="L283" i="52"/>
  <c r="L281" i="52"/>
  <c r="L282" i="52"/>
  <c r="N206" i="52"/>
  <c r="L84" i="52"/>
  <c r="L31" i="52"/>
  <c r="L20" i="52"/>
  <c r="L21" i="52"/>
  <c r="L23" i="52"/>
  <c r="L24" i="52"/>
  <c r="L18" i="52"/>
  <c r="L29" i="52"/>
  <c r="L26" i="52"/>
  <c r="L25" i="52"/>
  <c r="L28" i="52"/>
  <c r="L19" i="52"/>
  <c r="L22" i="52"/>
  <c r="L17" i="52"/>
  <c r="L27" i="52"/>
  <c r="L30" i="52"/>
  <c r="L92" i="52"/>
  <c r="L36" i="52"/>
  <c r="L34" i="52"/>
  <c r="L1265" i="52"/>
  <c r="L1360" i="52"/>
  <c r="L1276" i="52"/>
  <c r="L1359" i="52"/>
  <c r="L1364" i="52"/>
  <c r="L1363" i="52"/>
  <c r="L1332" i="52"/>
  <c r="L1331" i="52"/>
  <c r="L1315" i="52"/>
  <c r="L1259" i="52"/>
  <c r="L1258" i="52"/>
  <c r="L1224" i="52"/>
  <c r="L1223" i="52"/>
  <c r="L1314" i="52"/>
  <c r="L1320" i="52"/>
  <c r="L1260" i="52"/>
  <c r="L1228" i="52"/>
  <c r="L1165" i="52"/>
  <c r="L1227" i="52"/>
  <c r="L1108" i="52"/>
  <c r="O1049" i="52"/>
  <c r="N1049" i="52"/>
  <c r="L1048" i="52"/>
  <c r="L1047" i="52"/>
  <c r="L1041" i="52"/>
  <c r="L994" i="52"/>
  <c r="L959" i="52"/>
  <c r="L943" i="52"/>
  <c r="L937" i="52"/>
  <c r="O906" i="52"/>
  <c r="N906" i="52"/>
  <c r="L818" i="52"/>
  <c r="L872" i="52"/>
  <c r="L774" i="52"/>
  <c r="L782" i="52"/>
  <c r="L781" i="52"/>
  <c r="L632" i="52"/>
  <c r="L630" i="52"/>
  <c r="L631" i="52"/>
  <c r="L600" i="52"/>
  <c r="L598" i="52"/>
  <c r="L568" i="52"/>
  <c r="L566" i="52"/>
  <c r="L459" i="52"/>
  <c r="L458" i="52"/>
  <c r="L684" i="52"/>
  <c r="N537" i="52"/>
  <c r="L480" i="52"/>
  <c r="L479" i="52"/>
  <c r="L448" i="52"/>
  <c r="L446" i="52"/>
  <c r="L447" i="52"/>
  <c r="L416" i="52"/>
  <c r="L658" i="52"/>
  <c r="L545" i="52"/>
  <c r="L485" i="52"/>
  <c r="O352" i="52"/>
  <c r="N352" i="52"/>
  <c r="L343" i="52"/>
  <c r="L342" i="52"/>
  <c r="L341" i="52"/>
  <c r="L311" i="52"/>
  <c r="L310" i="52"/>
  <c r="L309" i="52"/>
  <c r="L308" i="52"/>
  <c r="L279" i="52"/>
  <c r="L277" i="52"/>
  <c r="L278" i="52"/>
  <c r="L365" i="52"/>
  <c r="L80" i="52"/>
  <c r="L77" i="52"/>
  <c r="L93" i="52"/>
  <c r="L48" i="52"/>
  <c r="L1358" i="52"/>
  <c r="L1294" i="52"/>
  <c r="L1312" i="52"/>
  <c r="L1311" i="52"/>
  <c r="L1357" i="52"/>
  <c r="L1325" i="52"/>
  <c r="L1336" i="52"/>
  <c r="L1251" i="52"/>
  <c r="L1214" i="52"/>
  <c r="L1212" i="52"/>
  <c r="L1213" i="52"/>
  <c r="L1184" i="52"/>
  <c r="L1229" i="52"/>
  <c r="L1147" i="52"/>
  <c r="L1159" i="52"/>
  <c r="L1102" i="52"/>
  <c r="L1196" i="52"/>
  <c r="L1170" i="52"/>
  <c r="L1087" i="52"/>
  <c r="L1031" i="52"/>
  <c r="L1027" i="52"/>
  <c r="L1035" i="52"/>
  <c r="L1158" i="52"/>
  <c r="L992" i="52"/>
  <c r="L1015" i="52"/>
  <c r="L983" i="52"/>
  <c r="L845" i="52"/>
  <c r="L896" i="52"/>
  <c r="L824" i="52"/>
  <c r="L878" i="52"/>
  <c r="L787" i="52"/>
  <c r="L786" i="52"/>
  <c r="L755" i="52"/>
  <c r="L754" i="52"/>
  <c r="L723" i="52"/>
  <c r="L722" i="52"/>
  <c r="L728" i="52"/>
  <c r="L578" i="52"/>
  <c r="L451" i="52"/>
  <c r="L449" i="52"/>
  <c r="L450" i="52"/>
  <c r="L531" i="52"/>
  <c r="L569" i="52"/>
  <c r="L403" i="52"/>
  <c r="L397" i="52"/>
  <c r="L461" i="52"/>
  <c r="L374" i="52"/>
  <c r="L339" i="52"/>
  <c r="L338" i="52"/>
  <c r="L337" i="52"/>
  <c r="L307" i="52"/>
  <c r="L305" i="52"/>
  <c r="L306" i="52"/>
  <c r="L354" i="52"/>
  <c r="L268" i="52"/>
  <c r="L257" i="52"/>
  <c r="L252" i="52"/>
  <c r="N221" i="52"/>
  <c r="O221" i="52"/>
  <c r="L112" i="52"/>
  <c r="L32" i="52"/>
  <c r="L76" i="52"/>
  <c r="L73" i="52"/>
  <c r="L74" i="52"/>
  <c r="L44" i="52"/>
  <c r="L42" i="52"/>
  <c r="L1307" i="52"/>
  <c r="L1218" i="52"/>
  <c r="L1114" i="52"/>
  <c r="L1124" i="52"/>
  <c r="L1151" i="52"/>
  <c r="L1083" i="52"/>
  <c r="L1072" i="52"/>
  <c r="L1122" i="52"/>
  <c r="L1082" i="52"/>
  <c r="L1096" i="52"/>
  <c r="L1080" i="52"/>
  <c r="L990" i="52"/>
  <c r="L1000" i="52"/>
  <c r="L979" i="52"/>
  <c r="L1105" i="52"/>
  <c r="L929" i="52"/>
  <c r="L954" i="52"/>
  <c r="L901" i="52"/>
  <c r="L832" i="52"/>
  <c r="L934" i="52"/>
  <c r="L858" i="52"/>
  <c r="L1095" i="52"/>
  <c r="L918" i="52"/>
  <c r="L882" i="52"/>
  <c r="L883" i="52"/>
  <c r="L844" i="52"/>
  <c r="L751" i="52"/>
  <c r="L789" i="52"/>
  <c r="L778" i="52"/>
  <c r="L682" i="52"/>
  <c r="L756" i="52"/>
  <c r="L1012" i="52"/>
  <c r="L764" i="52"/>
  <c r="L842" i="52"/>
  <c r="L785" i="52"/>
  <c r="L734" i="52"/>
  <c r="L644" i="52"/>
  <c r="L580" i="52"/>
  <c r="L547" i="52"/>
  <c r="L638" i="52"/>
  <c r="L587" i="52"/>
  <c r="L535" i="52"/>
  <c r="L563" i="52"/>
  <c r="L577" i="52"/>
  <c r="L508" i="52"/>
  <c r="L444" i="52"/>
  <c r="L391" i="52"/>
  <c r="L381" i="52"/>
  <c r="L387" i="52"/>
  <c r="L360" i="52"/>
  <c r="L421" i="52"/>
  <c r="L514" i="52"/>
  <c r="L340" i="52"/>
  <c r="L377" i="52"/>
  <c r="L271" i="52"/>
  <c r="L370" i="52"/>
  <c r="L269" i="52"/>
  <c r="L273" i="52"/>
  <c r="L376" i="52"/>
  <c r="L296" i="52"/>
  <c r="L276" i="52"/>
  <c r="L359" i="52"/>
  <c r="O200" i="52"/>
  <c r="N200" i="52"/>
  <c r="O136" i="52"/>
  <c r="N136" i="52"/>
  <c r="N201" i="52"/>
  <c r="O201" i="52"/>
  <c r="N137" i="52"/>
  <c r="O137" i="52"/>
  <c r="L222" i="52"/>
  <c r="L158" i="52"/>
  <c r="L183" i="52"/>
  <c r="L119" i="52"/>
  <c r="L228" i="52"/>
  <c r="L164" i="52"/>
  <c r="L234" i="52"/>
  <c r="L195" i="52"/>
  <c r="L131" i="52"/>
  <c r="L55" i="52"/>
  <c r="L60" i="52"/>
  <c r="L67" i="52"/>
  <c r="L1306" i="52"/>
  <c r="L1222" i="52"/>
  <c r="L1192" i="52"/>
  <c r="L1199" i="52"/>
  <c r="L1371" i="52"/>
  <c r="L1183" i="52"/>
  <c r="L1339" i="52"/>
  <c r="L1164" i="52"/>
  <c r="L1101" i="52"/>
  <c r="L1060" i="52"/>
  <c r="L1169" i="52"/>
  <c r="L1130" i="52"/>
  <c r="L1135" i="52"/>
  <c r="L1074" i="52"/>
  <c r="L1042" i="52"/>
  <c r="L1078" i="52"/>
  <c r="L1085" i="52"/>
  <c r="L1053" i="52"/>
  <c r="L1086" i="52"/>
  <c r="L1079" i="52"/>
  <c r="L1002" i="52"/>
  <c r="L970" i="52"/>
  <c r="L991" i="52"/>
  <c r="L952" i="52"/>
  <c r="L963" i="52"/>
  <c r="L1093" i="52"/>
  <c r="L951" i="52"/>
  <c r="L988" i="52"/>
  <c r="L853" i="52"/>
  <c r="L996" i="52"/>
  <c r="L927" i="52"/>
  <c r="L889" i="52"/>
  <c r="L965" i="52"/>
  <c r="L916" i="52"/>
  <c r="L939" i="52"/>
  <c r="L856" i="52"/>
  <c r="L799" i="52"/>
  <c r="L743" i="52"/>
  <c r="L949" i="52"/>
  <c r="L761" i="52"/>
  <c r="L680" i="52"/>
  <c r="L797" i="52"/>
  <c r="L705" i="52"/>
  <c r="L690" i="52"/>
  <c r="L805" i="52"/>
  <c r="L692" i="52"/>
  <c r="L679" i="52"/>
  <c r="L768" i="52"/>
  <c r="L636" i="52"/>
  <c r="L572" i="52"/>
  <c r="L585" i="52"/>
  <c r="L629" i="52"/>
  <c r="L542" i="52"/>
  <c r="L657" i="52"/>
  <c r="L540" i="52"/>
  <c r="L614" i="52"/>
  <c r="L586" i="52"/>
  <c r="L543" i="52"/>
  <c r="L500" i="52"/>
  <c r="L436" i="52"/>
  <c r="L491" i="52"/>
  <c r="L505" i="52"/>
  <c r="L430" i="52"/>
  <c r="L404" i="52"/>
  <c r="L453" i="52"/>
  <c r="L383" i="52"/>
  <c r="L408" i="52"/>
  <c r="L494" i="52"/>
  <c r="L267" i="52"/>
  <c r="L253" i="52"/>
  <c r="L350" i="52"/>
  <c r="L270" i="52"/>
  <c r="L288" i="52"/>
  <c r="L265" i="52"/>
  <c r="O192" i="52"/>
  <c r="N192" i="52"/>
  <c r="O128" i="52"/>
  <c r="N128" i="52"/>
  <c r="L193" i="52"/>
  <c r="L214" i="52"/>
  <c r="L150" i="52"/>
  <c r="L85" i="52"/>
  <c r="L175" i="52"/>
  <c r="L129" i="52"/>
  <c r="L220" i="52"/>
  <c r="L156" i="52"/>
  <c r="L113" i="52"/>
  <c r="L226" i="52"/>
  <c r="L162" i="52"/>
  <c r="L114" i="52"/>
  <c r="L187" i="52"/>
  <c r="L123" i="52"/>
  <c r="L47" i="52"/>
  <c r="L52" i="52"/>
  <c r="L59" i="52"/>
  <c r="L1205" i="52"/>
  <c r="L1190" i="52"/>
  <c r="L1370" i="52"/>
  <c r="L1250" i="52"/>
  <c r="L1338" i="52"/>
  <c r="L1189" i="52"/>
  <c r="L1123" i="52"/>
  <c r="L1111" i="52"/>
  <c r="L1157" i="52"/>
  <c r="L1119" i="52"/>
  <c r="L1056" i="52"/>
  <c r="L1113" i="52"/>
  <c r="L1075" i="52"/>
  <c r="L1043" i="52"/>
  <c r="L1121" i="52"/>
  <c r="L1064" i="52"/>
  <c r="L1187" i="52"/>
  <c r="L1137" i="52"/>
  <c r="L921" i="52"/>
  <c r="L926" i="52"/>
  <c r="L894" i="52"/>
  <c r="L847" i="52"/>
  <c r="L923" i="52"/>
  <c r="L912" i="52"/>
  <c r="L839" i="52"/>
  <c r="L807" i="52"/>
  <c r="L972" i="52"/>
  <c r="L909" i="52"/>
  <c r="L869" i="52"/>
  <c r="L953" i="52"/>
  <c r="L876" i="52"/>
  <c r="L735" i="52"/>
  <c r="L857" i="52"/>
  <c r="L744" i="52"/>
  <c r="L716" i="52"/>
  <c r="L843" i="52"/>
  <c r="L1014" i="52"/>
  <c r="L790" i="52"/>
  <c r="L745" i="52"/>
  <c r="L820" i="52"/>
  <c r="L766" i="52"/>
  <c r="L740" i="52"/>
  <c r="L678" i="52"/>
  <c r="L628" i="52"/>
  <c r="L564" i="52"/>
  <c r="L611" i="52"/>
  <c r="L649" i="52"/>
  <c r="L687" i="52"/>
  <c r="L619" i="52"/>
  <c r="L546" i="52"/>
  <c r="L520" i="52"/>
  <c r="L922" i="52"/>
  <c r="L561" i="52"/>
  <c r="L595" i="52"/>
  <c r="L526" i="52"/>
  <c r="L635" i="52"/>
  <c r="L492" i="52"/>
  <c r="L428" i="52"/>
  <c r="L390" i="52"/>
  <c r="L373" i="52"/>
  <c r="L405" i="52"/>
  <c r="L369" i="52"/>
  <c r="L413" i="52"/>
  <c r="L415" i="52"/>
  <c r="L401" i="52"/>
  <c r="L332" i="52"/>
  <c r="L243" i="52"/>
  <c r="L240" i="52"/>
  <c r="L344" i="52"/>
  <c r="L256" i="52"/>
  <c r="L351" i="52"/>
  <c r="O184" i="52"/>
  <c r="N184" i="52"/>
  <c r="L120" i="52"/>
  <c r="L185" i="52"/>
  <c r="L142" i="52"/>
  <c r="L231" i="52"/>
  <c r="L167" i="52"/>
  <c r="L212" i="52"/>
  <c r="L148" i="52"/>
  <c r="L118" i="52"/>
  <c r="L218" i="52"/>
  <c r="L154" i="52"/>
  <c r="L179" i="52"/>
  <c r="L49" i="52"/>
  <c r="L54" i="52"/>
  <c r="L39" i="52"/>
  <c r="L51" i="52"/>
  <c r="L1185" i="52"/>
  <c r="L1209" i="52"/>
  <c r="L1186" i="52"/>
  <c r="L1216" i="52"/>
  <c r="L1180" i="52"/>
  <c r="L1153" i="52"/>
  <c r="L1195" i="52"/>
  <c r="L1084" i="52"/>
  <c r="L1052" i="52"/>
  <c r="L1062" i="52"/>
  <c r="L1037" i="52"/>
  <c r="L1046" i="52"/>
  <c r="L1152" i="52"/>
  <c r="L1104" i="52"/>
  <c r="L1149" i="52"/>
  <c r="L1073" i="52"/>
  <c r="L1070" i="52"/>
  <c r="L1099" i="52"/>
  <c r="L1024" i="52"/>
  <c r="L1071" i="52"/>
  <c r="L993" i="52"/>
  <c r="L961" i="52"/>
  <c r="L984" i="52"/>
  <c r="L942" i="52"/>
  <c r="L913" i="52"/>
  <c r="L989" i="52"/>
  <c r="L924" i="52"/>
  <c r="L868" i="52"/>
  <c r="L836" i="52"/>
  <c r="L998" i="52"/>
  <c r="L997" i="52"/>
  <c r="L964" i="52"/>
  <c r="L874" i="52"/>
  <c r="L791" i="52"/>
  <c r="L727" i="52"/>
  <c r="L828" i="52"/>
  <c r="L950" i="52"/>
  <c r="L714" i="52"/>
  <c r="L673" i="52"/>
  <c r="L674" i="52"/>
  <c r="L703" i="52"/>
  <c r="L821" i="52"/>
  <c r="L709" i="52"/>
  <c r="L873" i="52"/>
  <c r="L981" i="52"/>
  <c r="L800" i="52"/>
  <c r="L738" i="52"/>
  <c r="L620" i="52"/>
  <c r="L556" i="52"/>
  <c r="L524" i="52"/>
  <c r="L517" i="52"/>
  <c r="L670" i="52"/>
  <c r="L525" i="52"/>
  <c r="L914" i="52"/>
  <c r="L544" i="52"/>
  <c r="L532" i="52"/>
  <c r="L646" i="52"/>
  <c r="L567" i="52"/>
  <c r="L677" i="52"/>
  <c r="L609" i="52"/>
  <c r="L484" i="52"/>
  <c r="L420" i="52"/>
  <c r="L497" i="52"/>
  <c r="L462" i="52"/>
  <c r="L515" i="52"/>
  <c r="L385" i="52"/>
  <c r="L425" i="52"/>
  <c r="L486" i="52"/>
  <c r="L414" i="52"/>
  <c r="L260" i="52"/>
  <c r="L249" i="52"/>
  <c r="L375" i="52"/>
  <c r="L336" i="52"/>
  <c r="L176" i="52"/>
  <c r="L115" i="52"/>
  <c r="L100" i="52"/>
  <c r="L177" i="52"/>
  <c r="L198" i="52"/>
  <c r="L134" i="52"/>
  <c r="L223" i="52"/>
  <c r="L159" i="52"/>
  <c r="L204" i="52"/>
  <c r="L140" i="52"/>
  <c r="L98" i="52"/>
  <c r="L146" i="52"/>
  <c r="L235" i="52"/>
  <c r="L171" i="52"/>
  <c r="L46" i="52"/>
  <c r="L66" i="52"/>
  <c r="L43" i="52"/>
  <c r="L1255" i="52"/>
  <c r="L1252" i="52"/>
  <c r="L1240" i="52"/>
  <c r="L1208" i="52"/>
  <c r="L1179" i="52"/>
  <c r="L1116" i="52"/>
  <c r="L1103" i="52"/>
  <c r="L1197" i="52"/>
  <c r="L1182" i="52"/>
  <c r="L1142" i="52"/>
  <c r="L1106" i="52"/>
  <c r="L1065" i="52"/>
  <c r="L1044" i="52"/>
  <c r="L1144" i="52"/>
  <c r="L1040" i="52"/>
  <c r="L1069" i="52"/>
  <c r="L1154" i="52"/>
  <c r="L1066" i="52"/>
  <c r="L1039" i="52"/>
  <c r="L1129" i="52"/>
  <c r="L1003" i="52"/>
  <c r="L1112" i="52"/>
  <c r="L1006" i="52"/>
  <c r="L974" i="52"/>
  <c r="L1036" i="52"/>
  <c r="L975" i="52"/>
  <c r="L1136" i="52"/>
  <c r="L1061" i="52"/>
  <c r="L905" i="52"/>
  <c r="L917" i="52"/>
  <c r="L890" i="52"/>
  <c r="L866" i="52"/>
  <c r="L834" i="52"/>
  <c r="L1022" i="52"/>
  <c r="L933" i="52"/>
  <c r="L867" i="52"/>
  <c r="L1004" i="52"/>
  <c r="L973" i="52"/>
  <c r="L902" i="52"/>
  <c r="L863" i="52"/>
  <c r="L822" i="52"/>
  <c r="L888" i="52"/>
  <c r="L813" i="52"/>
  <c r="L783" i="52"/>
  <c r="L719" i="52"/>
  <c r="L826" i="52"/>
  <c r="L701" i="52"/>
  <c r="L932" i="52"/>
  <c r="L793" i="52"/>
  <c r="L748" i="52"/>
  <c r="L697" i="52"/>
  <c r="L833" i="52"/>
  <c r="L699" i="52"/>
  <c r="L827" i="52"/>
  <c r="L980" i="52"/>
  <c r="L915" i="52"/>
  <c r="L798" i="52"/>
  <c r="L772" i="52"/>
  <c r="L721" i="52"/>
  <c r="L672" i="52"/>
  <c r="L612" i="52"/>
  <c r="L835" i="52"/>
  <c r="L634" i="52"/>
  <c r="L570" i="52"/>
  <c r="L661" i="52"/>
  <c r="L565" i="52"/>
  <c r="L865" i="52"/>
  <c r="L625" i="52"/>
  <c r="L637" i="52"/>
  <c r="L518" i="52"/>
  <c r="L683" i="52"/>
  <c r="L527" i="52"/>
  <c r="L548" i="52"/>
  <c r="L675" i="52"/>
  <c r="L562" i="52"/>
  <c r="L476" i="52"/>
  <c r="L613" i="52"/>
  <c r="L396" i="52"/>
  <c r="L437" i="52"/>
  <c r="L477" i="52"/>
  <c r="L398" i="52"/>
  <c r="L361" i="52"/>
  <c r="L445" i="52"/>
  <c r="L384" i="52"/>
  <c r="L457" i="52"/>
  <c r="L423" i="52"/>
  <c r="L389" i="52"/>
  <c r="L258" i="52"/>
  <c r="L328" i="52"/>
  <c r="L262" i="52"/>
  <c r="L232" i="52"/>
  <c r="O168" i="52"/>
  <c r="N168" i="52"/>
  <c r="L111" i="52"/>
  <c r="N169" i="52"/>
  <c r="O169" i="52"/>
  <c r="L102" i="52"/>
  <c r="L190" i="52"/>
  <c r="L106" i="52"/>
  <c r="L215" i="52"/>
  <c r="L151" i="52"/>
  <c r="L196" i="52"/>
  <c r="L132" i="52"/>
  <c r="L89" i="52"/>
  <c r="L202" i="52"/>
  <c r="L138" i="52"/>
  <c r="L227" i="52"/>
  <c r="L163" i="52"/>
  <c r="N16" i="52"/>
  <c r="O16" i="52"/>
  <c r="L37" i="52"/>
  <c r="L58" i="52"/>
  <c r="L35" i="52"/>
  <c r="L1172" i="52"/>
  <c r="L1107" i="52"/>
  <c r="L1143" i="52"/>
  <c r="L1167" i="52"/>
  <c r="L1141" i="52"/>
  <c r="L1109" i="52"/>
  <c r="N1076" i="52"/>
  <c r="L1155" i="52"/>
  <c r="L1140" i="52"/>
  <c r="L1162" i="52"/>
  <c r="L1058" i="52"/>
  <c r="L1034" i="52"/>
  <c r="L1038" i="52"/>
  <c r="L1097" i="52"/>
  <c r="L1117" i="52"/>
  <c r="L1128" i="52"/>
  <c r="L1054" i="52"/>
  <c r="L987" i="52"/>
  <c r="L1018" i="52"/>
  <c r="L986" i="52"/>
  <c r="L1016" i="52"/>
  <c r="L955" i="52"/>
  <c r="L956" i="52"/>
  <c r="L885" i="52"/>
  <c r="L880" i="52"/>
  <c r="L848" i="52"/>
  <c r="L928" i="52"/>
  <c r="L940" i="52"/>
  <c r="L911" i="52"/>
  <c r="L900" i="52"/>
  <c r="L931" i="52"/>
  <c r="L870" i="52"/>
  <c r="L812" i="52"/>
  <c r="L775" i="52"/>
  <c r="L711" i="52"/>
  <c r="L809" i="52"/>
  <c r="L695" i="52"/>
  <c r="L899" i="52"/>
  <c r="L776" i="52"/>
  <c r="L746" i="52"/>
  <c r="L817" i="52"/>
  <c r="L706" i="52"/>
  <c r="L891" i="52"/>
  <c r="L720" i="52"/>
  <c r="L741" i="52"/>
  <c r="L840" i="52"/>
  <c r="L920" i="52"/>
  <c r="L770" i="52"/>
  <c r="L668" i="52"/>
  <c r="L604" i="52"/>
  <c r="L819" i="52"/>
  <c r="L579" i="52"/>
  <c r="L617" i="52"/>
  <c r="L553" i="52"/>
  <c r="L651" i="52"/>
  <c r="L538" i="52"/>
  <c r="L523" i="52"/>
  <c r="L627" i="52"/>
  <c r="L599" i="52"/>
  <c r="L541" i="52"/>
  <c r="L603" i="52"/>
  <c r="L468" i="52"/>
  <c r="L379" i="52"/>
  <c r="L372" i="52"/>
  <c r="L410" i="52"/>
  <c r="L489" i="52"/>
  <c r="L393" i="52"/>
  <c r="L455" i="52"/>
  <c r="L406" i="52"/>
  <c r="L510" i="52"/>
  <c r="L356" i="52"/>
  <c r="L245" i="52"/>
  <c r="L386" i="52"/>
  <c r="L275" i="52"/>
  <c r="L320" i="52"/>
  <c r="L251" i="52"/>
  <c r="L355" i="52"/>
  <c r="O224" i="52"/>
  <c r="L108" i="52"/>
  <c r="L225" i="52"/>
  <c r="L161" i="52"/>
  <c r="L182" i="52"/>
  <c r="L207" i="52"/>
  <c r="L143" i="52"/>
  <c r="L188" i="52"/>
  <c r="L181" i="52"/>
  <c r="L122" i="52"/>
  <c r="L266" i="52"/>
  <c r="L194" i="52"/>
  <c r="L105" i="52"/>
  <c r="L219" i="52"/>
  <c r="L155" i="52"/>
  <c r="L99" i="52"/>
  <c r="L79" i="52"/>
  <c r="L38" i="52"/>
  <c r="L41" i="52"/>
  <c r="L50" i="52"/>
  <c r="L1211" i="52"/>
  <c r="L1230" i="52"/>
  <c r="L1175" i="52"/>
  <c r="L1176" i="52"/>
  <c r="L1178" i="52"/>
  <c r="L1207" i="52"/>
  <c r="L1181" i="52"/>
  <c r="L1148" i="52"/>
  <c r="L1127" i="52"/>
  <c r="L1163" i="52"/>
  <c r="L1146" i="52"/>
  <c r="L1100" i="52"/>
  <c r="L1131" i="52"/>
  <c r="L1133" i="52"/>
  <c r="L1045" i="52"/>
  <c r="L1088" i="52"/>
  <c r="L1120" i="52"/>
  <c r="L1059" i="52"/>
  <c r="L1032" i="52"/>
  <c r="L971" i="52"/>
  <c r="L1029" i="52"/>
  <c r="L1007" i="52"/>
  <c r="L968" i="52"/>
  <c r="L1011" i="52"/>
  <c r="L1138" i="52"/>
  <c r="L1028" i="52"/>
  <c r="L947" i="52"/>
  <c r="L958" i="52"/>
  <c r="L910" i="52"/>
  <c r="L879" i="52"/>
  <c r="L897" i="52"/>
  <c r="L862" i="52"/>
  <c r="L966" i="52"/>
  <c r="L1005" i="52"/>
  <c r="L930" i="52"/>
  <c r="L893" i="52"/>
  <c r="L850" i="52"/>
  <c r="L823" i="52"/>
  <c r="L811" i="52"/>
  <c r="L767" i="52"/>
  <c r="L904" i="52"/>
  <c r="L729" i="52"/>
  <c r="L752" i="52"/>
  <c r="L681" i="52"/>
  <c r="L688" i="52"/>
  <c r="L732" i="52"/>
  <c r="L982" i="52"/>
  <c r="L841" i="52"/>
  <c r="L804" i="52"/>
  <c r="L753" i="52"/>
  <c r="L660" i="52"/>
  <c r="L596" i="52"/>
  <c r="L536" i="52"/>
  <c r="L597" i="52"/>
  <c r="L555" i="52"/>
  <c r="L610" i="52"/>
  <c r="L669" i="52"/>
  <c r="L582" i="52"/>
  <c r="L693" i="52"/>
  <c r="L618" i="52"/>
  <c r="L519" i="52"/>
  <c r="L861" i="52"/>
  <c r="L700" i="52"/>
  <c r="L529" i="52"/>
  <c r="L460" i="52"/>
  <c r="L507" i="52"/>
  <c r="L521" i="52"/>
  <c r="L469" i="52"/>
  <c r="L353" i="52"/>
  <c r="L676" i="52"/>
  <c r="L407" i="52"/>
  <c r="L438" i="52"/>
  <c r="L417" i="52"/>
  <c r="L513" i="52"/>
  <c r="L409" i="52"/>
  <c r="L522" i="52"/>
  <c r="L490" i="52"/>
  <c r="L368" i="52"/>
  <c r="L300" i="52"/>
  <c r="L247" i="52"/>
  <c r="L284" i="52"/>
  <c r="L366" i="52"/>
  <c r="L312" i="52"/>
  <c r="L272" i="52"/>
  <c r="L261" i="52"/>
  <c r="L239" i="52"/>
  <c r="O216" i="52"/>
  <c r="N216" i="52"/>
  <c r="O152" i="52"/>
  <c r="N152" i="52"/>
  <c r="L109" i="52"/>
  <c r="N217" i="52"/>
  <c r="O217" i="52"/>
  <c r="N153" i="52"/>
  <c r="O153" i="52"/>
  <c r="L238" i="52"/>
  <c r="L174" i="52"/>
  <c r="L117" i="52"/>
  <c r="L199" i="52"/>
  <c r="L135" i="52"/>
  <c r="O3" i="52"/>
  <c r="N3" i="52"/>
  <c r="L180" i="52"/>
  <c r="L237" i="52"/>
  <c r="L173" i="52"/>
  <c r="L250" i="52"/>
  <c r="L186" i="52"/>
  <c r="L107" i="52"/>
  <c r="L211" i="52"/>
  <c r="L147" i="52"/>
  <c r="L94" i="52"/>
  <c r="L101" i="52"/>
  <c r="L71" i="52"/>
  <c r="L45" i="52"/>
  <c r="L1220" i="52"/>
  <c r="L1200" i="52"/>
  <c r="L1246" i="52"/>
  <c r="L1203" i="52"/>
  <c r="L1139" i="52"/>
  <c r="L1174" i="52"/>
  <c r="L1161" i="52"/>
  <c r="L1092" i="52"/>
  <c r="L1068" i="52"/>
  <c r="L1171" i="52"/>
  <c r="L1126" i="52"/>
  <c r="L1145" i="52"/>
  <c r="L1090" i="52"/>
  <c r="L1051" i="52"/>
  <c r="L1094" i="52"/>
  <c r="L1081" i="52"/>
  <c r="L1025" i="52"/>
  <c r="L1091" i="52"/>
  <c r="L1057" i="52"/>
  <c r="L1026" i="52"/>
  <c r="L1009" i="52"/>
  <c r="L977" i="52"/>
  <c r="L1089" i="52"/>
  <c r="L1204" i="52"/>
  <c r="L995" i="52"/>
  <c r="L946" i="52"/>
  <c r="L1021" i="52"/>
  <c r="L908" i="52"/>
  <c r="L1030" i="52"/>
  <c r="L907" i="52"/>
  <c r="L936" i="52"/>
  <c r="L895" i="52"/>
  <c r="L925" i="52"/>
  <c r="L837" i="52"/>
  <c r="L851" i="52"/>
  <c r="L759" i="52"/>
  <c r="L898" i="52"/>
  <c r="L881" i="52"/>
  <c r="L780" i="52"/>
  <c r="L712" i="52"/>
  <c r="L686" i="52"/>
  <c r="L948" i="52"/>
  <c r="L849" i="52"/>
  <c r="L784" i="52"/>
  <c r="L1063" i="52"/>
  <c r="L773" i="52"/>
  <c r="L1013" i="52"/>
  <c r="L758" i="52"/>
  <c r="L698" i="52"/>
  <c r="L829" i="52"/>
  <c r="L802" i="52"/>
  <c r="L736" i="52"/>
  <c r="L708" i="52"/>
  <c r="L652" i="52"/>
  <c r="L588" i="52"/>
  <c r="L643" i="52"/>
  <c r="L685" i="52"/>
  <c r="L593" i="52"/>
  <c r="L941" i="52"/>
  <c r="L659" i="52"/>
  <c r="L530" i="52"/>
  <c r="L601" i="52"/>
  <c r="L814" i="52"/>
  <c r="L667" i="52"/>
  <c r="L641" i="52"/>
  <c r="L594" i="52"/>
  <c r="L452" i="52"/>
  <c r="L499" i="52"/>
  <c r="L402" i="52"/>
  <c r="L382" i="52"/>
  <c r="L412" i="52"/>
  <c r="L399" i="52"/>
  <c r="L502" i="52"/>
  <c r="L292" i="52"/>
  <c r="L241" i="52"/>
  <c r="L358" i="52"/>
  <c r="L304" i="52"/>
  <c r="L255" i="52"/>
  <c r="L367" i="52"/>
  <c r="L280" i="52"/>
  <c r="L208" i="52"/>
  <c r="L144" i="52"/>
  <c r="L81" i="52"/>
  <c r="L209" i="52"/>
  <c r="L145" i="52"/>
  <c r="L110" i="52"/>
  <c r="L230" i="52"/>
  <c r="L166" i="52"/>
  <c r="L97" i="52"/>
  <c r="L191" i="52"/>
  <c r="L127" i="52"/>
  <c r="L236" i="52"/>
  <c r="L172" i="52"/>
  <c r="L125" i="52"/>
  <c r="L229" i="52"/>
  <c r="L165" i="52"/>
  <c r="L242" i="52"/>
  <c r="L178" i="52"/>
  <c r="L203" i="52"/>
  <c r="L139" i="52"/>
  <c r="L78" i="52"/>
  <c r="L63" i="52"/>
  <c r="L53" i="52"/>
  <c r="L75" i="52"/>
  <c r="L33" i="52"/>
  <c r="O157" i="52" l="1"/>
  <c r="N170" i="52"/>
  <c r="N116" i="52"/>
  <c r="O1335" i="52"/>
  <c r="N919" i="52"/>
  <c r="O1210" i="52"/>
  <c r="N1055" i="52"/>
  <c r="N666" i="52"/>
  <c r="N1115" i="52"/>
  <c r="N715" i="52"/>
  <c r="N1023" i="52"/>
  <c r="O160" i="52"/>
  <c r="O210" i="52"/>
  <c r="N378" i="52"/>
  <c r="N1050" i="52"/>
  <c r="O707" i="52"/>
  <c r="O854" i="52"/>
  <c r="O133" i="52"/>
  <c r="O516" i="52"/>
  <c r="O892" i="52"/>
  <c r="N40" i="52"/>
  <c r="O213" i="52"/>
  <c r="O263" i="52"/>
  <c r="O1351" i="52"/>
  <c r="O178" i="52"/>
  <c r="N178" i="52"/>
  <c r="O191" i="52"/>
  <c r="N191" i="52"/>
  <c r="O144" i="52"/>
  <c r="N144" i="52"/>
  <c r="O292" i="52"/>
  <c r="N292" i="52"/>
  <c r="N594" i="52"/>
  <c r="O594" i="52"/>
  <c r="N593" i="52"/>
  <c r="O593" i="52"/>
  <c r="O829" i="52"/>
  <c r="N829" i="52"/>
  <c r="O948" i="52"/>
  <c r="N948" i="52"/>
  <c r="O837" i="52"/>
  <c r="N837" i="52"/>
  <c r="O946" i="52"/>
  <c r="N946" i="52"/>
  <c r="O1091" i="52"/>
  <c r="N1091" i="52"/>
  <c r="O1171" i="52"/>
  <c r="N1171" i="52"/>
  <c r="N1200" i="52"/>
  <c r="O1200" i="52"/>
  <c r="O107" i="52"/>
  <c r="N107" i="52"/>
  <c r="O135" i="52"/>
  <c r="N135" i="52"/>
  <c r="O272" i="52"/>
  <c r="N272" i="52"/>
  <c r="N522" i="52"/>
  <c r="O522" i="52"/>
  <c r="O469" i="52"/>
  <c r="N469" i="52"/>
  <c r="N618" i="52"/>
  <c r="O618" i="52"/>
  <c r="O596" i="52"/>
  <c r="N596" i="52"/>
  <c r="O681" i="52"/>
  <c r="N681" i="52"/>
  <c r="O893" i="52"/>
  <c r="N893" i="52"/>
  <c r="O958" i="52"/>
  <c r="N958" i="52"/>
  <c r="O971" i="52"/>
  <c r="N971" i="52"/>
  <c r="O1100" i="52"/>
  <c r="N1100" i="52"/>
  <c r="N1176" i="52"/>
  <c r="O1176" i="52"/>
  <c r="O99" i="52"/>
  <c r="N99" i="52"/>
  <c r="O188" i="52"/>
  <c r="N188" i="52"/>
  <c r="N245" i="52"/>
  <c r="O245" i="52"/>
  <c r="O372" i="52"/>
  <c r="N372" i="52"/>
  <c r="N538" i="52"/>
  <c r="O538" i="52"/>
  <c r="O770" i="52"/>
  <c r="N770" i="52"/>
  <c r="O746" i="52"/>
  <c r="N746" i="52"/>
  <c r="N870" i="52"/>
  <c r="O870" i="52"/>
  <c r="O885" i="52"/>
  <c r="N885" i="52"/>
  <c r="O1128" i="52"/>
  <c r="N1128" i="52"/>
  <c r="N1155" i="52"/>
  <c r="O1155" i="52"/>
  <c r="O1172" i="52"/>
  <c r="N1172" i="52"/>
  <c r="O138" i="52"/>
  <c r="N138" i="52"/>
  <c r="O190" i="52"/>
  <c r="N190" i="52"/>
  <c r="O262" i="52"/>
  <c r="N262" i="52"/>
  <c r="O361" i="52"/>
  <c r="N361" i="52"/>
  <c r="O675" i="52"/>
  <c r="N675" i="52"/>
  <c r="O565" i="52"/>
  <c r="N565" i="52"/>
  <c r="N772" i="52"/>
  <c r="O772" i="52"/>
  <c r="N748" i="52"/>
  <c r="O748" i="52"/>
  <c r="O888" i="52"/>
  <c r="N888" i="52"/>
  <c r="O1022" i="52"/>
  <c r="N1022" i="52"/>
  <c r="O975" i="52"/>
  <c r="N975" i="52"/>
  <c r="O1066" i="52"/>
  <c r="N1066" i="52"/>
  <c r="O1142" i="52"/>
  <c r="N1142" i="52"/>
  <c r="O1252" i="52"/>
  <c r="N1252" i="52"/>
  <c r="N98" i="52"/>
  <c r="O98" i="52"/>
  <c r="O100" i="52"/>
  <c r="N100" i="52"/>
  <c r="O486" i="52"/>
  <c r="N486" i="52"/>
  <c r="N609" i="52"/>
  <c r="O609" i="52"/>
  <c r="O670" i="52"/>
  <c r="N670" i="52"/>
  <c r="O873" i="52"/>
  <c r="N873" i="52"/>
  <c r="O828" i="52"/>
  <c r="N828" i="52"/>
  <c r="O868" i="52"/>
  <c r="N868" i="52"/>
  <c r="O1071" i="52"/>
  <c r="N1071" i="52"/>
  <c r="O1046" i="52"/>
  <c r="N1046" i="52"/>
  <c r="O1216" i="52"/>
  <c r="N1216" i="52"/>
  <c r="O179" i="52"/>
  <c r="N179" i="52"/>
  <c r="O142" i="52"/>
  <c r="N142" i="52"/>
  <c r="O240" i="52"/>
  <c r="N240" i="52"/>
  <c r="N373" i="52"/>
  <c r="O373" i="52"/>
  <c r="N922" i="52"/>
  <c r="O922" i="52"/>
  <c r="O628" i="52"/>
  <c r="N628" i="52"/>
  <c r="O843" i="52"/>
  <c r="N843" i="52"/>
  <c r="O909" i="52"/>
  <c r="N909" i="52"/>
  <c r="N926" i="52"/>
  <c r="O926" i="52"/>
  <c r="O1113" i="52"/>
  <c r="N1113" i="52"/>
  <c r="O1250" i="52"/>
  <c r="N1250" i="52"/>
  <c r="O187" i="52"/>
  <c r="N187" i="52"/>
  <c r="O175" i="52"/>
  <c r="N175" i="52"/>
  <c r="O408" i="52"/>
  <c r="N408" i="52"/>
  <c r="O500" i="52"/>
  <c r="N500" i="52"/>
  <c r="N585" i="52"/>
  <c r="O585" i="52"/>
  <c r="O705" i="52"/>
  <c r="N705" i="52"/>
  <c r="O939" i="52"/>
  <c r="N939" i="52"/>
  <c r="O951" i="52"/>
  <c r="N951" i="52"/>
  <c r="O1086" i="52"/>
  <c r="N1086" i="52"/>
  <c r="O1169" i="52"/>
  <c r="N1169" i="52"/>
  <c r="N1192" i="52"/>
  <c r="O1192" i="52"/>
  <c r="O234" i="52"/>
  <c r="N234" i="52"/>
  <c r="O276" i="52"/>
  <c r="N276" i="52"/>
  <c r="O340" i="52"/>
  <c r="N340" i="52"/>
  <c r="O508" i="52"/>
  <c r="N508" i="52"/>
  <c r="O644" i="52"/>
  <c r="N644" i="52"/>
  <c r="O778" i="52"/>
  <c r="N778" i="52"/>
  <c r="O858" i="52"/>
  <c r="N858" i="52"/>
  <c r="O1000" i="52"/>
  <c r="N1000" i="52"/>
  <c r="N1151" i="52"/>
  <c r="O1151" i="52"/>
  <c r="N73" i="52"/>
  <c r="O73" i="52"/>
  <c r="O252" i="52"/>
  <c r="N252" i="52"/>
  <c r="O338" i="52"/>
  <c r="N338" i="52"/>
  <c r="N450" i="52"/>
  <c r="O450" i="52"/>
  <c r="O755" i="52"/>
  <c r="N755" i="52"/>
  <c r="O845" i="52"/>
  <c r="N845" i="52"/>
  <c r="O1087" i="52"/>
  <c r="N1087" i="52"/>
  <c r="O1213" i="52"/>
  <c r="N1213" i="52"/>
  <c r="O1357" i="52"/>
  <c r="N1357" i="52"/>
  <c r="O309" i="52"/>
  <c r="N309" i="52"/>
  <c r="O485" i="52"/>
  <c r="N485" i="52"/>
  <c r="O480" i="52"/>
  <c r="N480" i="52"/>
  <c r="O598" i="52"/>
  <c r="N598" i="52"/>
  <c r="O872" i="52"/>
  <c r="N872" i="52"/>
  <c r="O1041" i="52"/>
  <c r="N1041" i="52"/>
  <c r="N1228" i="52"/>
  <c r="O1228" i="52"/>
  <c r="O1315" i="52"/>
  <c r="N1315" i="52"/>
  <c r="N1265" i="52"/>
  <c r="O1265" i="52"/>
  <c r="O17" i="52"/>
  <c r="N17" i="52"/>
  <c r="O24" i="52"/>
  <c r="N24" i="52"/>
  <c r="O282" i="52"/>
  <c r="N282" i="52"/>
  <c r="O347" i="52"/>
  <c r="N347" i="52"/>
  <c r="N465" i="52"/>
  <c r="O465" i="52"/>
  <c r="O702" i="52"/>
  <c r="N702" i="52"/>
  <c r="O763" i="52"/>
  <c r="N763" i="52"/>
  <c r="O1156" i="52"/>
  <c r="N1156" i="52"/>
  <c r="O1354" i="52"/>
  <c r="N1354" i="52"/>
  <c r="N1273" i="52"/>
  <c r="O1273" i="52"/>
  <c r="O319" i="52"/>
  <c r="N319" i="52"/>
  <c r="O488" i="52"/>
  <c r="N488" i="52"/>
  <c r="O608" i="52"/>
  <c r="N608" i="52"/>
  <c r="N887" i="52"/>
  <c r="O887" i="52"/>
  <c r="O1346" i="52"/>
  <c r="N1346" i="52"/>
  <c r="N1287" i="52"/>
  <c r="O1287" i="52"/>
  <c r="O289" i="52"/>
  <c r="N289" i="52"/>
  <c r="O549" i="52"/>
  <c r="N549" i="52"/>
  <c r="N481" i="52"/>
  <c r="O481" i="52"/>
  <c r="O967" i="52"/>
  <c r="N967" i="52"/>
  <c r="O1173" i="52"/>
  <c r="N1173" i="52"/>
  <c r="O1283" i="52"/>
  <c r="N1283" i="52"/>
  <c r="O1342" i="52"/>
  <c r="N1342" i="52"/>
  <c r="O294" i="52"/>
  <c r="N294" i="52"/>
  <c r="N501" i="52"/>
  <c r="O501" i="52"/>
  <c r="O552" i="52"/>
  <c r="N552" i="52"/>
  <c r="O718" i="52"/>
  <c r="N718" i="52"/>
  <c r="O960" i="52"/>
  <c r="N960" i="52"/>
  <c r="O1243" i="52"/>
  <c r="N1243" i="52"/>
  <c r="O1337" i="52"/>
  <c r="N1337" i="52"/>
  <c r="O95" i="52"/>
  <c r="N95" i="52"/>
  <c r="O329" i="52"/>
  <c r="N329" i="52"/>
  <c r="O388" i="52"/>
  <c r="N388" i="52"/>
  <c r="O605" i="52"/>
  <c r="N605" i="52"/>
  <c r="O691" i="52"/>
  <c r="N691" i="52"/>
  <c r="O1191" i="52"/>
  <c r="N1191" i="52"/>
  <c r="N1270" i="52"/>
  <c r="O1270" i="52"/>
  <c r="N1343" i="52"/>
  <c r="O1343" i="52"/>
  <c r="O471" i="52"/>
  <c r="N471" i="52"/>
  <c r="O592" i="52"/>
  <c r="N592" i="52"/>
  <c r="O656" i="52"/>
  <c r="N656" i="52"/>
  <c r="N1160" i="52"/>
  <c r="O1160" i="52"/>
  <c r="O1225" i="52"/>
  <c r="N1225" i="52"/>
  <c r="O1288" i="52"/>
  <c r="N1288" i="52"/>
  <c r="O1285" i="52"/>
  <c r="N1285" i="52"/>
  <c r="O33" i="52"/>
  <c r="N33" i="52"/>
  <c r="N242" i="52"/>
  <c r="O242" i="52"/>
  <c r="N97" i="52"/>
  <c r="O97" i="52"/>
  <c r="O208" i="52"/>
  <c r="N208" i="52"/>
  <c r="O502" i="52"/>
  <c r="N502" i="52"/>
  <c r="N641" i="52"/>
  <c r="O641" i="52"/>
  <c r="N685" i="52"/>
  <c r="O685" i="52"/>
  <c r="O698" i="52"/>
  <c r="N698" i="52"/>
  <c r="O686" i="52"/>
  <c r="N686" i="52"/>
  <c r="O925" i="52"/>
  <c r="N925" i="52"/>
  <c r="O995" i="52"/>
  <c r="N995" i="52"/>
  <c r="O1025" i="52"/>
  <c r="N1025" i="52"/>
  <c r="N1068" i="52"/>
  <c r="O1068" i="52"/>
  <c r="N1220" i="52"/>
  <c r="O1220" i="52"/>
  <c r="O186" i="52"/>
  <c r="N186" i="52"/>
  <c r="O199" i="52"/>
  <c r="N199" i="52"/>
  <c r="N109" i="52"/>
  <c r="O109" i="52"/>
  <c r="O312" i="52"/>
  <c r="N312" i="52"/>
  <c r="N409" i="52"/>
  <c r="O409" i="52"/>
  <c r="N521" i="52"/>
  <c r="O521" i="52"/>
  <c r="N693" i="52"/>
  <c r="O693" i="52"/>
  <c r="O660" i="52"/>
  <c r="N660" i="52"/>
  <c r="O752" i="52"/>
  <c r="N752" i="52"/>
  <c r="O930" i="52"/>
  <c r="N930" i="52"/>
  <c r="O947" i="52"/>
  <c r="N947" i="52"/>
  <c r="O1032" i="52"/>
  <c r="N1032" i="52"/>
  <c r="N1146" i="52"/>
  <c r="O1146" i="52"/>
  <c r="O1175" i="52"/>
  <c r="N1175" i="52"/>
  <c r="O155" i="52"/>
  <c r="N155" i="52"/>
  <c r="O143" i="52"/>
  <c r="N143" i="52"/>
  <c r="O356" i="52"/>
  <c r="N356" i="52"/>
  <c r="O379" i="52"/>
  <c r="N379" i="52"/>
  <c r="O651" i="52"/>
  <c r="N651" i="52"/>
  <c r="N920" i="52"/>
  <c r="O920" i="52"/>
  <c r="O776" i="52"/>
  <c r="N776" i="52"/>
  <c r="O931" i="52"/>
  <c r="N931" i="52"/>
  <c r="O956" i="52"/>
  <c r="N956" i="52"/>
  <c r="N1117" i="52"/>
  <c r="O1117" i="52"/>
  <c r="O35" i="52"/>
  <c r="N35" i="52"/>
  <c r="O202" i="52"/>
  <c r="N202" i="52"/>
  <c r="O102" i="52"/>
  <c r="N102" i="52"/>
  <c r="O328" i="52"/>
  <c r="N328" i="52"/>
  <c r="O398" i="52"/>
  <c r="N398" i="52"/>
  <c r="O548" i="52"/>
  <c r="N548" i="52"/>
  <c r="N661" i="52"/>
  <c r="O661" i="52"/>
  <c r="N798" i="52"/>
  <c r="O798" i="52"/>
  <c r="O793" i="52"/>
  <c r="N793" i="52"/>
  <c r="N822" i="52"/>
  <c r="O822" i="52"/>
  <c r="O834" i="52"/>
  <c r="N834" i="52"/>
  <c r="N1036" i="52"/>
  <c r="O1036" i="52"/>
  <c r="O1154" i="52"/>
  <c r="N1154" i="52"/>
  <c r="O1182" i="52"/>
  <c r="N1182" i="52"/>
  <c r="N1255" i="52"/>
  <c r="O1255" i="52"/>
  <c r="O140" i="52"/>
  <c r="N140" i="52"/>
  <c r="O115" i="52"/>
  <c r="N115" i="52"/>
  <c r="N425" i="52"/>
  <c r="O425" i="52"/>
  <c r="N677" i="52"/>
  <c r="O677" i="52"/>
  <c r="N517" i="52"/>
  <c r="O517" i="52"/>
  <c r="N709" i="52"/>
  <c r="O709" i="52"/>
  <c r="O727" i="52"/>
  <c r="N727" i="52"/>
  <c r="O924" i="52"/>
  <c r="N924" i="52"/>
  <c r="O1024" i="52"/>
  <c r="N1024" i="52"/>
  <c r="O1037" i="52"/>
  <c r="N1037" i="52"/>
  <c r="O1186" i="52"/>
  <c r="N1186" i="52"/>
  <c r="O154" i="52"/>
  <c r="N154" i="52"/>
  <c r="N185" i="52"/>
  <c r="O185" i="52"/>
  <c r="O243" i="52"/>
  <c r="N243" i="52"/>
  <c r="O390" i="52"/>
  <c r="N390" i="52"/>
  <c r="N520" i="52"/>
  <c r="O520" i="52"/>
  <c r="O678" i="52"/>
  <c r="N678" i="52"/>
  <c r="N716" i="52"/>
  <c r="O716" i="52"/>
  <c r="O972" i="52"/>
  <c r="N972" i="52"/>
  <c r="N921" i="52"/>
  <c r="O921" i="52"/>
  <c r="O1056" i="52"/>
  <c r="N1056" i="52"/>
  <c r="O1370" i="52"/>
  <c r="N1370" i="52"/>
  <c r="O114" i="52"/>
  <c r="N114" i="52"/>
  <c r="O85" i="52"/>
  <c r="N85" i="52"/>
  <c r="N265" i="52"/>
  <c r="O265" i="52"/>
  <c r="O383" i="52"/>
  <c r="N383" i="52"/>
  <c r="O543" i="52"/>
  <c r="N543" i="52"/>
  <c r="O572" i="52"/>
  <c r="N572" i="52"/>
  <c r="O797" i="52"/>
  <c r="N797" i="52"/>
  <c r="O916" i="52"/>
  <c r="N916" i="52"/>
  <c r="N1093" i="52"/>
  <c r="O1093" i="52"/>
  <c r="O1053" i="52"/>
  <c r="N1053" i="52"/>
  <c r="N1060" i="52"/>
  <c r="O1060" i="52"/>
  <c r="N1222" i="52"/>
  <c r="O1222" i="52"/>
  <c r="O164" i="52"/>
  <c r="N164" i="52"/>
  <c r="O296" i="52"/>
  <c r="N296" i="52"/>
  <c r="N514" i="52"/>
  <c r="O514" i="52"/>
  <c r="N577" i="52"/>
  <c r="O577" i="52"/>
  <c r="O734" i="52"/>
  <c r="N734" i="52"/>
  <c r="N789" i="52"/>
  <c r="O789" i="52"/>
  <c r="O934" i="52"/>
  <c r="N934" i="52"/>
  <c r="O990" i="52"/>
  <c r="N990" i="52"/>
  <c r="O1124" i="52"/>
  <c r="N1124" i="52"/>
  <c r="O76" i="52"/>
  <c r="N76" i="52"/>
  <c r="N257" i="52"/>
  <c r="O257" i="52"/>
  <c r="O339" i="52"/>
  <c r="N339" i="52"/>
  <c r="N449" i="52"/>
  <c r="O449" i="52"/>
  <c r="O786" i="52"/>
  <c r="N786" i="52"/>
  <c r="O983" i="52"/>
  <c r="N983" i="52"/>
  <c r="O1170" i="52"/>
  <c r="N1170" i="52"/>
  <c r="N1212" i="52"/>
  <c r="O1212" i="52"/>
  <c r="N1311" i="52"/>
  <c r="O1311" i="52"/>
  <c r="O77" i="52"/>
  <c r="N77" i="52"/>
  <c r="O310" i="52"/>
  <c r="N310" i="52"/>
  <c r="N545" i="52"/>
  <c r="O545" i="52"/>
  <c r="O600" i="52"/>
  <c r="N600" i="52"/>
  <c r="O818" i="52"/>
  <c r="N818" i="52"/>
  <c r="O1047" i="52"/>
  <c r="N1047" i="52"/>
  <c r="O1260" i="52"/>
  <c r="N1260" i="52"/>
  <c r="O1331" i="52"/>
  <c r="N1331" i="52"/>
  <c r="O34" i="52"/>
  <c r="N34" i="52"/>
  <c r="O22" i="52"/>
  <c r="N22" i="52"/>
  <c r="O23" i="52"/>
  <c r="N23" i="52"/>
  <c r="O281" i="52"/>
  <c r="N281" i="52"/>
  <c r="O348" i="52"/>
  <c r="N348" i="52"/>
  <c r="O422" i="52"/>
  <c r="N422" i="52"/>
  <c r="O467" i="52"/>
  <c r="N467" i="52"/>
  <c r="O810" i="52"/>
  <c r="N810" i="52"/>
  <c r="O794" i="52"/>
  <c r="N794" i="52"/>
  <c r="O1198" i="52"/>
  <c r="N1198" i="52"/>
  <c r="O1248" i="52"/>
  <c r="N1248" i="52"/>
  <c r="O1301" i="52"/>
  <c r="N1301" i="52"/>
  <c r="O392" i="52"/>
  <c r="N392" i="52"/>
  <c r="O539" i="52"/>
  <c r="N539" i="52"/>
  <c r="O639" i="52"/>
  <c r="N639" i="52"/>
  <c r="N846" i="52"/>
  <c r="O846" i="52"/>
  <c r="O1249" i="52"/>
  <c r="N1249" i="52"/>
  <c r="N1327" i="52"/>
  <c r="O1327" i="52"/>
  <c r="O290" i="52"/>
  <c r="N290" i="52"/>
  <c r="O550" i="52"/>
  <c r="N550" i="52"/>
  <c r="O482" i="52"/>
  <c r="N482" i="52"/>
  <c r="O737" i="52"/>
  <c r="N737" i="52"/>
  <c r="O999" i="52"/>
  <c r="N999" i="52"/>
  <c r="O1215" i="52"/>
  <c r="N1215" i="52"/>
  <c r="O1284" i="52"/>
  <c r="N1284" i="52"/>
  <c r="O57" i="52"/>
  <c r="N57" i="52"/>
  <c r="O293" i="52"/>
  <c r="N293" i="52"/>
  <c r="O431" i="52"/>
  <c r="N431" i="52"/>
  <c r="N426" i="52"/>
  <c r="O426" i="52"/>
  <c r="O583" i="52"/>
  <c r="N583" i="52"/>
  <c r="O710" i="52"/>
  <c r="N710" i="52"/>
  <c r="O976" i="52"/>
  <c r="N976" i="52"/>
  <c r="O1201" i="52"/>
  <c r="N1201" i="52"/>
  <c r="O1304" i="52"/>
  <c r="N1304" i="52"/>
  <c r="O1286" i="52"/>
  <c r="N1286" i="52"/>
  <c r="O248" i="52"/>
  <c r="N248" i="52"/>
  <c r="O330" i="52"/>
  <c r="N330" i="52"/>
  <c r="N394" i="52"/>
  <c r="O394" i="52"/>
  <c r="O606" i="52"/>
  <c r="N606" i="52"/>
  <c r="O777" i="52"/>
  <c r="N777" i="52"/>
  <c r="N1262" i="52"/>
  <c r="O1262" i="52"/>
  <c r="O1291" i="52"/>
  <c r="N1291" i="52"/>
  <c r="O301" i="52"/>
  <c r="N301" i="52"/>
  <c r="O506" i="52"/>
  <c r="N506" i="52"/>
  <c r="O472" i="52"/>
  <c r="N472" i="52"/>
  <c r="O559" i="52"/>
  <c r="N559" i="52"/>
  <c r="O621" i="52"/>
  <c r="N621" i="52"/>
  <c r="N749" i="52"/>
  <c r="O749" i="52"/>
  <c r="O1134" i="52"/>
  <c r="N1134" i="52"/>
  <c r="O1323" i="52"/>
  <c r="N1323" i="52"/>
  <c r="O1289" i="52"/>
  <c r="N1289" i="52"/>
  <c r="N1279" i="52"/>
  <c r="O1279" i="52"/>
  <c r="O75" i="52"/>
  <c r="N75" i="52"/>
  <c r="N165" i="52"/>
  <c r="O165" i="52"/>
  <c r="O166" i="52"/>
  <c r="N166" i="52"/>
  <c r="O280" i="52"/>
  <c r="N280" i="52"/>
  <c r="O399" i="52"/>
  <c r="N399" i="52"/>
  <c r="O667" i="52"/>
  <c r="N667" i="52"/>
  <c r="O643" i="52"/>
  <c r="N643" i="52"/>
  <c r="O758" i="52"/>
  <c r="N758" i="52"/>
  <c r="O712" i="52"/>
  <c r="N712" i="52"/>
  <c r="N895" i="52"/>
  <c r="O895" i="52"/>
  <c r="O1204" i="52"/>
  <c r="N1204" i="52"/>
  <c r="O1081" i="52"/>
  <c r="N1081" i="52"/>
  <c r="O1092" i="52"/>
  <c r="N1092" i="52"/>
  <c r="O45" i="52"/>
  <c r="N45" i="52"/>
  <c r="N250" i="52"/>
  <c r="O250" i="52"/>
  <c r="N117" i="52"/>
  <c r="O117" i="52"/>
  <c r="O366" i="52"/>
  <c r="N366" i="52"/>
  <c r="O513" i="52"/>
  <c r="N513" i="52"/>
  <c r="O507" i="52"/>
  <c r="N507" i="52"/>
  <c r="O582" i="52"/>
  <c r="N582" i="52"/>
  <c r="O753" i="52"/>
  <c r="N753" i="52"/>
  <c r="O729" i="52"/>
  <c r="N729" i="52"/>
  <c r="O1005" i="52"/>
  <c r="N1005" i="52"/>
  <c r="N1028" i="52"/>
  <c r="O1028" i="52"/>
  <c r="O1059" i="52"/>
  <c r="N1059" i="52"/>
  <c r="N1163" i="52"/>
  <c r="O1163" i="52"/>
  <c r="N1230" i="52"/>
  <c r="O1230" i="52"/>
  <c r="O219" i="52"/>
  <c r="N219" i="52"/>
  <c r="O207" i="52"/>
  <c r="N207" i="52"/>
  <c r="O510" i="52"/>
  <c r="N510" i="52"/>
  <c r="O468" i="52"/>
  <c r="N468" i="52"/>
  <c r="N553" i="52"/>
  <c r="O553" i="52"/>
  <c r="N840" i="52"/>
  <c r="O840" i="52"/>
  <c r="O899" i="52"/>
  <c r="N899" i="52"/>
  <c r="O900" i="52"/>
  <c r="N900" i="52"/>
  <c r="O955" i="52"/>
  <c r="N955" i="52"/>
  <c r="O1097" i="52"/>
  <c r="N1097" i="52"/>
  <c r="O58" i="52"/>
  <c r="N58" i="52"/>
  <c r="N89" i="52"/>
  <c r="O89" i="52"/>
  <c r="O258" i="52"/>
  <c r="N258" i="52"/>
  <c r="O477" i="52"/>
  <c r="N477" i="52"/>
  <c r="O527" i="52"/>
  <c r="N527" i="52"/>
  <c r="N570" i="52"/>
  <c r="O570" i="52"/>
  <c r="O915" i="52"/>
  <c r="N915" i="52"/>
  <c r="O932" i="52"/>
  <c r="N932" i="52"/>
  <c r="N863" i="52"/>
  <c r="O863" i="52"/>
  <c r="O866" i="52"/>
  <c r="N866" i="52"/>
  <c r="O974" i="52"/>
  <c r="N974" i="52"/>
  <c r="O1069" i="52"/>
  <c r="N1069" i="52"/>
  <c r="O1197" i="52"/>
  <c r="N1197" i="52"/>
  <c r="O43" i="52"/>
  <c r="N43" i="52"/>
  <c r="O204" i="52"/>
  <c r="N204" i="52"/>
  <c r="O176" i="52"/>
  <c r="N176" i="52"/>
  <c r="O385" i="52"/>
  <c r="N385" i="52"/>
  <c r="O567" i="52"/>
  <c r="N567" i="52"/>
  <c r="O524" i="52"/>
  <c r="N524" i="52"/>
  <c r="O821" i="52"/>
  <c r="N821" i="52"/>
  <c r="O791" i="52"/>
  <c r="N791" i="52"/>
  <c r="O989" i="52"/>
  <c r="N989" i="52"/>
  <c r="O1099" i="52"/>
  <c r="N1099" i="52"/>
  <c r="O1062" i="52"/>
  <c r="N1062" i="52"/>
  <c r="O1209" i="52"/>
  <c r="N1209" i="52"/>
  <c r="O218" i="52"/>
  <c r="N218" i="52"/>
  <c r="O120" i="52"/>
  <c r="N120" i="52"/>
  <c r="O332" i="52"/>
  <c r="N332" i="52"/>
  <c r="O428" i="52"/>
  <c r="N428" i="52"/>
  <c r="N546" i="52"/>
  <c r="O546" i="52"/>
  <c r="N740" i="52"/>
  <c r="O740" i="52"/>
  <c r="O744" i="52"/>
  <c r="N744" i="52"/>
  <c r="O807" i="52"/>
  <c r="N807" i="52"/>
  <c r="O1137" i="52"/>
  <c r="N1137" i="52"/>
  <c r="O1119" i="52"/>
  <c r="N1119" i="52"/>
  <c r="O1190" i="52"/>
  <c r="N1190" i="52"/>
  <c r="O162" i="52"/>
  <c r="N162" i="52"/>
  <c r="O150" i="52"/>
  <c r="N150" i="52"/>
  <c r="O288" i="52"/>
  <c r="N288" i="52"/>
  <c r="O453" i="52"/>
  <c r="N453" i="52"/>
  <c r="N586" i="52"/>
  <c r="O586" i="52"/>
  <c r="O636" i="52"/>
  <c r="N636" i="52"/>
  <c r="O680" i="52"/>
  <c r="N680" i="52"/>
  <c r="O965" i="52"/>
  <c r="N965" i="52"/>
  <c r="O963" i="52"/>
  <c r="N963" i="52"/>
  <c r="N1085" i="52"/>
  <c r="O1085" i="52"/>
  <c r="N1101" i="52"/>
  <c r="O1101" i="52"/>
  <c r="O1306" i="52"/>
  <c r="N1306" i="52"/>
  <c r="O228" i="52"/>
  <c r="N228" i="52"/>
  <c r="N376" i="52"/>
  <c r="O376" i="52"/>
  <c r="O421" i="52"/>
  <c r="N421" i="52"/>
  <c r="O563" i="52"/>
  <c r="N563" i="52"/>
  <c r="O785" i="52"/>
  <c r="N785" i="52"/>
  <c r="O751" i="52"/>
  <c r="N751" i="52"/>
  <c r="O832" i="52"/>
  <c r="N832" i="52"/>
  <c r="O1080" i="52"/>
  <c r="N1080" i="52"/>
  <c r="O1114" i="52"/>
  <c r="N1114" i="52"/>
  <c r="O32" i="52"/>
  <c r="N32" i="52"/>
  <c r="O268" i="52"/>
  <c r="N268" i="52"/>
  <c r="O374" i="52"/>
  <c r="N374" i="52"/>
  <c r="O451" i="52"/>
  <c r="N451" i="52"/>
  <c r="O787" i="52"/>
  <c r="N787" i="52"/>
  <c r="O1015" i="52"/>
  <c r="N1015" i="52"/>
  <c r="O1196" i="52"/>
  <c r="N1196" i="52"/>
  <c r="N1214" i="52"/>
  <c r="O1214" i="52"/>
  <c r="O1312" i="52"/>
  <c r="N1312" i="52"/>
  <c r="O80" i="52"/>
  <c r="N80" i="52"/>
  <c r="O311" i="52"/>
  <c r="N311" i="52"/>
  <c r="O658" i="52"/>
  <c r="N658" i="52"/>
  <c r="O631" i="52"/>
  <c r="N631" i="52"/>
  <c r="O1048" i="52"/>
  <c r="N1048" i="52"/>
  <c r="O1320" i="52"/>
  <c r="N1320" i="52"/>
  <c r="O1332" i="52"/>
  <c r="N1332" i="52"/>
  <c r="O36" i="52"/>
  <c r="N36" i="52"/>
  <c r="O19" i="52"/>
  <c r="N19" i="52"/>
  <c r="O21" i="52"/>
  <c r="N21" i="52"/>
  <c r="O283" i="52"/>
  <c r="N283" i="52"/>
  <c r="O478" i="52"/>
  <c r="N478" i="52"/>
  <c r="O511" i="52"/>
  <c r="N511" i="52"/>
  <c r="N642" i="52"/>
  <c r="O642" i="52"/>
  <c r="N788" i="52"/>
  <c r="O788" i="52"/>
  <c r="O795" i="52"/>
  <c r="N795" i="52"/>
  <c r="O1206" i="52"/>
  <c r="N1206" i="52"/>
  <c r="O1333" i="52"/>
  <c r="N1333" i="52"/>
  <c r="O286" i="52"/>
  <c r="N286" i="52"/>
  <c r="N473" i="52"/>
  <c r="O473" i="52"/>
  <c r="O640" i="52"/>
  <c r="N640" i="52"/>
  <c r="O884" i="52"/>
  <c r="N884" i="52"/>
  <c r="O1274" i="52"/>
  <c r="N1274" i="52"/>
  <c r="O1328" i="52"/>
  <c r="N1328" i="52"/>
  <c r="O291" i="52"/>
  <c r="N291" i="52"/>
  <c r="O581" i="52"/>
  <c r="N581" i="52"/>
  <c r="O483" i="52"/>
  <c r="N483" i="52"/>
  <c r="O739" i="52"/>
  <c r="N739" i="52"/>
  <c r="O1219" i="52"/>
  <c r="N1219" i="52"/>
  <c r="O1309" i="52"/>
  <c r="N1309" i="52"/>
  <c r="O62" i="52"/>
  <c r="N62" i="52"/>
  <c r="O295" i="52"/>
  <c r="N295" i="52"/>
  <c r="O432" i="52"/>
  <c r="N432" i="52"/>
  <c r="O427" i="52"/>
  <c r="N427" i="52"/>
  <c r="O584" i="52"/>
  <c r="N584" i="52"/>
  <c r="O816" i="52"/>
  <c r="N816" i="52"/>
  <c r="N1017" i="52"/>
  <c r="O1017" i="52"/>
  <c r="O1241" i="52"/>
  <c r="N1241" i="52"/>
  <c r="O1257" i="52"/>
  <c r="N1257" i="52"/>
  <c r="O65" i="52"/>
  <c r="N65" i="52"/>
  <c r="O331" i="52"/>
  <c r="N331" i="52"/>
  <c r="O395" i="52"/>
  <c r="N395" i="52"/>
  <c r="N433" i="52"/>
  <c r="O433" i="52"/>
  <c r="O792" i="52"/>
  <c r="N792" i="52"/>
  <c r="O1194" i="52"/>
  <c r="N1194" i="52"/>
  <c r="O1344" i="52"/>
  <c r="N1344" i="52"/>
  <c r="O70" i="52"/>
  <c r="N70" i="52"/>
  <c r="N121" i="52"/>
  <c r="O121" i="52"/>
  <c r="O302" i="52"/>
  <c r="N302" i="52"/>
  <c r="O503" i="52"/>
  <c r="N503" i="52"/>
  <c r="O558" i="52"/>
  <c r="N558" i="52"/>
  <c r="O623" i="52"/>
  <c r="N623" i="52"/>
  <c r="O750" i="52"/>
  <c r="N750" i="52"/>
  <c r="O1177" i="52"/>
  <c r="N1177" i="52"/>
  <c r="O1299" i="52"/>
  <c r="N1299" i="52"/>
  <c r="O53" i="52"/>
  <c r="N53" i="52"/>
  <c r="N229" i="52"/>
  <c r="O229" i="52"/>
  <c r="N230" i="52"/>
  <c r="O230" i="52"/>
  <c r="O367" i="52"/>
  <c r="N367" i="52"/>
  <c r="O412" i="52"/>
  <c r="N412" i="52"/>
  <c r="N814" i="52"/>
  <c r="O814" i="52"/>
  <c r="O588" i="52"/>
  <c r="N588" i="52"/>
  <c r="O1013" i="52"/>
  <c r="N1013" i="52"/>
  <c r="N780" i="52"/>
  <c r="O780" i="52"/>
  <c r="O936" i="52"/>
  <c r="N936" i="52"/>
  <c r="O1089" i="52"/>
  <c r="N1089" i="52"/>
  <c r="O1094" i="52"/>
  <c r="N1094" i="52"/>
  <c r="O1161" i="52"/>
  <c r="N1161" i="52"/>
  <c r="O71" i="52"/>
  <c r="N71" i="52"/>
  <c r="N173" i="52"/>
  <c r="O173" i="52"/>
  <c r="O174" i="52"/>
  <c r="N174" i="52"/>
  <c r="O284" i="52"/>
  <c r="N284" i="52"/>
  <c r="N417" i="52"/>
  <c r="O417" i="52"/>
  <c r="O460" i="52"/>
  <c r="N460" i="52"/>
  <c r="N669" i="52"/>
  <c r="O669" i="52"/>
  <c r="O804" i="52"/>
  <c r="N804" i="52"/>
  <c r="O904" i="52"/>
  <c r="N904" i="52"/>
  <c r="O966" i="52"/>
  <c r="N966" i="52"/>
  <c r="O1138" i="52"/>
  <c r="N1138" i="52"/>
  <c r="O1120" i="52"/>
  <c r="N1120" i="52"/>
  <c r="O1127" i="52"/>
  <c r="N1127" i="52"/>
  <c r="N1211" i="52"/>
  <c r="O1211" i="52"/>
  <c r="N105" i="52"/>
  <c r="O105" i="52"/>
  <c r="O182" i="52"/>
  <c r="N182" i="52"/>
  <c r="O355" i="52"/>
  <c r="N355" i="52"/>
  <c r="O406" i="52"/>
  <c r="N406" i="52"/>
  <c r="O603" i="52"/>
  <c r="N603" i="52"/>
  <c r="N617" i="52"/>
  <c r="O617" i="52"/>
  <c r="N741" i="52"/>
  <c r="O741" i="52"/>
  <c r="O695" i="52"/>
  <c r="N695" i="52"/>
  <c r="N911" i="52"/>
  <c r="O911" i="52"/>
  <c r="O1016" i="52"/>
  <c r="N1016" i="52"/>
  <c r="O1038" i="52"/>
  <c r="N1038" i="52"/>
  <c r="N1109" i="52"/>
  <c r="O1109" i="52"/>
  <c r="O37" i="52"/>
  <c r="N37" i="52"/>
  <c r="O132" i="52"/>
  <c r="N132" i="52"/>
  <c r="O389" i="52"/>
  <c r="N389" i="52"/>
  <c r="O437" i="52"/>
  <c r="N437" i="52"/>
  <c r="O683" i="52"/>
  <c r="N683" i="52"/>
  <c r="N634" i="52"/>
  <c r="O634" i="52"/>
  <c r="O980" i="52"/>
  <c r="N980" i="52"/>
  <c r="N701" i="52"/>
  <c r="O701" i="52"/>
  <c r="N902" i="52"/>
  <c r="O902" i="52"/>
  <c r="O890" i="52"/>
  <c r="N890" i="52"/>
  <c r="O1006" i="52"/>
  <c r="N1006" i="52"/>
  <c r="O1040" i="52"/>
  <c r="N1040" i="52"/>
  <c r="O1103" i="52"/>
  <c r="N1103" i="52"/>
  <c r="O66" i="52"/>
  <c r="N66" i="52"/>
  <c r="O159" i="52"/>
  <c r="N159" i="52"/>
  <c r="O336" i="52"/>
  <c r="N336" i="52"/>
  <c r="O515" i="52"/>
  <c r="N515" i="52"/>
  <c r="O646" i="52"/>
  <c r="N646" i="52"/>
  <c r="O556" i="52"/>
  <c r="N556" i="52"/>
  <c r="O703" i="52"/>
  <c r="N703" i="52"/>
  <c r="O874" i="52"/>
  <c r="N874" i="52"/>
  <c r="O913" i="52"/>
  <c r="N913" i="52"/>
  <c r="O1070" i="52"/>
  <c r="N1070" i="52"/>
  <c r="N1052" i="52"/>
  <c r="O1052" i="52"/>
  <c r="O1185" i="52"/>
  <c r="N1185" i="52"/>
  <c r="O118" i="52"/>
  <c r="N118" i="52"/>
  <c r="N401" i="52"/>
  <c r="O401" i="52"/>
  <c r="O492" i="52"/>
  <c r="N492" i="52"/>
  <c r="O619" i="52"/>
  <c r="N619" i="52"/>
  <c r="O766" i="52"/>
  <c r="N766" i="52"/>
  <c r="O857" i="52"/>
  <c r="N857" i="52"/>
  <c r="O839" i="52"/>
  <c r="N839" i="52"/>
  <c r="O1187" i="52"/>
  <c r="N1187" i="52"/>
  <c r="O1157" i="52"/>
  <c r="N1157" i="52"/>
  <c r="O1205" i="52"/>
  <c r="N1205" i="52"/>
  <c r="O226" i="52"/>
  <c r="N226" i="52"/>
  <c r="O214" i="52"/>
  <c r="N214" i="52"/>
  <c r="O270" i="52"/>
  <c r="N270" i="52"/>
  <c r="O404" i="52"/>
  <c r="N404" i="52"/>
  <c r="O614" i="52"/>
  <c r="N614" i="52"/>
  <c r="O768" i="52"/>
  <c r="N768" i="52"/>
  <c r="O761" i="52"/>
  <c r="N761" i="52"/>
  <c r="O889" i="52"/>
  <c r="N889" i="52"/>
  <c r="O952" i="52"/>
  <c r="N952" i="52"/>
  <c r="O1078" i="52"/>
  <c r="N1078" i="52"/>
  <c r="O1164" i="52"/>
  <c r="N1164" i="52"/>
  <c r="O67" i="52"/>
  <c r="N67" i="52"/>
  <c r="O119" i="52"/>
  <c r="N119" i="52"/>
  <c r="O273" i="52"/>
  <c r="N273" i="52"/>
  <c r="O360" i="52"/>
  <c r="N360" i="52"/>
  <c r="O535" i="52"/>
  <c r="N535" i="52"/>
  <c r="O842" i="52"/>
  <c r="N842" i="52"/>
  <c r="O844" i="52"/>
  <c r="N844" i="52"/>
  <c r="O901" i="52"/>
  <c r="N901" i="52"/>
  <c r="O1096" i="52"/>
  <c r="N1096" i="52"/>
  <c r="N1218" i="52"/>
  <c r="O1218" i="52"/>
  <c r="O112" i="52"/>
  <c r="N112" i="52"/>
  <c r="O354" i="52"/>
  <c r="N354" i="52"/>
  <c r="O461" i="52"/>
  <c r="N461" i="52"/>
  <c r="N578" i="52"/>
  <c r="O578" i="52"/>
  <c r="N878" i="52"/>
  <c r="O878" i="52"/>
  <c r="O992" i="52"/>
  <c r="N992" i="52"/>
  <c r="O1102" i="52"/>
  <c r="N1102" i="52"/>
  <c r="O1251" i="52"/>
  <c r="N1251" i="52"/>
  <c r="O1294" i="52"/>
  <c r="N1294" i="52"/>
  <c r="O365" i="52"/>
  <c r="N365" i="52"/>
  <c r="O341" i="52"/>
  <c r="N341" i="52"/>
  <c r="O416" i="52"/>
  <c r="N416" i="52"/>
  <c r="N684" i="52"/>
  <c r="O684" i="52"/>
  <c r="O630" i="52"/>
  <c r="N630" i="52"/>
  <c r="O1314" i="52"/>
  <c r="N1314" i="52"/>
  <c r="O1363" i="52"/>
  <c r="N1363" i="52"/>
  <c r="O92" i="52"/>
  <c r="N92" i="52"/>
  <c r="O28" i="52"/>
  <c r="N28" i="52"/>
  <c r="N20" i="52"/>
  <c r="O20" i="52"/>
  <c r="O314" i="52"/>
  <c r="N314" i="52"/>
  <c r="O411" i="52"/>
  <c r="N411" i="52"/>
  <c r="O512" i="52"/>
  <c r="N512" i="52"/>
  <c r="O571" i="52"/>
  <c r="N571" i="52"/>
  <c r="O875" i="52"/>
  <c r="N875" i="52"/>
  <c r="O864" i="52"/>
  <c r="N864" i="52"/>
  <c r="O1264" i="52"/>
  <c r="N1264" i="52"/>
  <c r="O1365" i="52"/>
  <c r="N1365" i="52"/>
  <c r="O285" i="52"/>
  <c r="N285" i="52"/>
  <c r="O474" i="52"/>
  <c r="N474" i="52"/>
  <c r="O760" i="52"/>
  <c r="N760" i="52"/>
  <c r="N871" i="52"/>
  <c r="O871" i="52"/>
  <c r="O1275" i="52"/>
  <c r="N1275" i="52"/>
  <c r="O1305" i="52"/>
  <c r="N1305" i="52"/>
  <c r="O321" i="52"/>
  <c r="N321" i="52"/>
  <c r="N626" i="52"/>
  <c r="O626" i="52"/>
  <c r="O704" i="52"/>
  <c r="N704" i="52"/>
  <c r="O769" i="52"/>
  <c r="N769" i="52"/>
  <c r="O1263" i="52"/>
  <c r="N1263" i="52"/>
  <c r="O1341" i="52"/>
  <c r="N1341" i="52"/>
  <c r="O61" i="52"/>
  <c r="N61" i="52"/>
  <c r="O324" i="52"/>
  <c r="N324" i="52"/>
  <c r="O463" i="52"/>
  <c r="N463" i="52"/>
  <c r="O796" i="52"/>
  <c r="N796" i="52"/>
  <c r="O615" i="52"/>
  <c r="N615" i="52"/>
  <c r="O852" i="52"/>
  <c r="N852" i="52"/>
  <c r="O1266" i="52"/>
  <c r="N1266" i="52"/>
  <c r="O1329" i="52"/>
  <c r="N1329" i="52"/>
  <c r="O68" i="52"/>
  <c r="N68" i="52"/>
  <c r="N362" i="52"/>
  <c r="O362" i="52"/>
  <c r="N498" i="52"/>
  <c r="O498" i="52"/>
  <c r="N434" i="52"/>
  <c r="O434" i="52"/>
  <c r="N1247" i="52"/>
  <c r="O1247" i="52"/>
  <c r="O1352" i="52"/>
  <c r="N1352" i="52"/>
  <c r="O72" i="52"/>
  <c r="N72" i="52"/>
  <c r="O124" i="52"/>
  <c r="N124" i="52"/>
  <c r="O303" i="52"/>
  <c r="N303" i="52"/>
  <c r="O504" i="52"/>
  <c r="N504" i="52"/>
  <c r="O557" i="52"/>
  <c r="N557" i="52"/>
  <c r="O622" i="52"/>
  <c r="N622" i="52"/>
  <c r="O742" i="52"/>
  <c r="N742" i="52"/>
  <c r="O1245" i="52"/>
  <c r="N1245" i="52"/>
  <c r="O1300" i="52"/>
  <c r="N1300" i="52"/>
  <c r="O63" i="52"/>
  <c r="N63" i="52"/>
  <c r="N125" i="52"/>
  <c r="O125" i="52"/>
  <c r="O110" i="52"/>
  <c r="N110" i="52"/>
  <c r="O255" i="52"/>
  <c r="N255" i="52"/>
  <c r="O382" i="52"/>
  <c r="N382" i="52"/>
  <c r="N601" i="52"/>
  <c r="O601" i="52"/>
  <c r="O652" i="52"/>
  <c r="N652" i="52"/>
  <c r="N773" i="52"/>
  <c r="O773" i="52"/>
  <c r="O881" i="52"/>
  <c r="N881" i="52"/>
  <c r="O907" i="52"/>
  <c r="N907" i="52"/>
  <c r="N977" i="52"/>
  <c r="O977" i="52"/>
  <c r="O1051" i="52"/>
  <c r="N1051" i="52"/>
  <c r="O1174" i="52"/>
  <c r="N1174" i="52"/>
  <c r="N101" i="52"/>
  <c r="O101" i="52"/>
  <c r="N237" i="52"/>
  <c r="O237" i="52"/>
  <c r="O238" i="52"/>
  <c r="N238" i="52"/>
  <c r="O247" i="52"/>
  <c r="N247" i="52"/>
  <c r="O438" i="52"/>
  <c r="N438" i="52"/>
  <c r="N529" i="52"/>
  <c r="O529" i="52"/>
  <c r="N610" i="52"/>
  <c r="O610" i="52"/>
  <c r="O841" i="52"/>
  <c r="N841" i="52"/>
  <c r="O767" i="52"/>
  <c r="N767" i="52"/>
  <c r="N862" i="52"/>
  <c r="O862" i="52"/>
  <c r="O1011" i="52"/>
  <c r="N1011" i="52"/>
  <c r="O1088" i="52"/>
  <c r="N1088" i="52"/>
  <c r="N1148" i="52"/>
  <c r="O1148" i="52"/>
  <c r="O50" i="52"/>
  <c r="N50" i="52"/>
  <c r="O194" i="52"/>
  <c r="N194" i="52"/>
  <c r="N161" i="52"/>
  <c r="O161" i="52"/>
  <c r="O251" i="52"/>
  <c r="N251" i="52"/>
  <c r="O455" i="52"/>
  <c r="N455" i="52"/>
  <c r="O541" i="52"/>
  <c r="N541" i="52"/>
  <c r="O579" i="52"/>
  <c r="N579" i="52"/>
  <c r="O720" i="52"/>
  <c r="N720" i="52"/>
  <c r="N809" i="52"/>
  <c r="O809" i="52"/>
  <c r="O940" i="52"/>
  <c r="N940" i="52"/>
  <c r="N986" i="52"/>
  <c r="O986" i="52"/>
  <c r="O1034" i="52"/>
  <c r="N1034" i="52"/>
  <c r="O1141" i="52"/>
  <c r="N1141" i="52"/>
  <c r="O196" i="52"/>
  <c r="N196" i="52"/>
  <c r="O111" i="52"/>
  <c r="N111" i="52"/>
  <c r="O423" i="52"/>
  <c r="N423" i="52"/>
  <c r="O396" i="52"/>
  <c r="N396" i="52"/>
  <c r="O518" i="52"/>
  <c r="N518" i="52"/>
  <c r="O835" i="52"/>
  <c r="N835" i="52"/>
  <c r="O827" i="52"/>
  <c r="N827" i="52"/>
  <c r="O826" i="52"/>
  <c r="N826" i="52"/>
  <c r="O973" i="52"/>
  <c r="N973" i="52"/>
  <c r="O917" i="52"/>
  <c r="N917" i="52"/>
  <c r="O1112" i="52"/>
  <c r="N1112" i="52"/>
  <c r="N1144" i="52"/>
  <c r="O1144" i="52"/>
  <c r="O1116" i="52"/>
  <c r="N1116" i="52"/>
  <c r="O46" i="52"/>
  <c r="N46" i="52"/>
  <c r="O223" i="52"/>
  <c r="N223" i="52"/>
  <c r="O375" i="52"/>
  <c r="N375" i="52"/>
  <c r="O462" i="52"/>
  <c r="N462" i="52"/>
  <c r="O532" i="52"/>
  <c r="N532" i="52"/>
  <c r="O620" i="52"/>
  <c r="N620" i="52"/>
  <c r="N674" i="52"/>
  <c r="O674" i="52"/>
  <c r="O964" i="52"/>
  <c r="N964" i="52"/>
  <c r="O942" i="52"/>
  <c r="N942" i="52"/>
  <c r="O1073" i="52"/>
  <c r="N1073" i="52"/>
  <c r="O1084" i="52"/>
  <c r="N1084" i="52"/>
  <c r="O51" i="52"/>
  <c r="N51" i="52"/>
  <c r="O148" i="52"/>
  <c r="N148" i="52"/>
  <c r="O415" i="52"/>
  <c r="N415" i="52"/>
  <c r="O635" i="52"/>
  <c r="N635" i="52"/>
  <c r="O687" i="52"/>
  <c r="N687" i="52"/>
  <c r="O820" i="52"/>
  <c r="N820" i="52"/>
  <c r="O735" i="52"/>
  <c r="N735" i="52"/>
  <c r="O912" i="52"/>
  <c r="N912" i="52"/>
  <c r="O1064" i="52"/>
  <c r="N1064" i="52"/>
  <c r="O1111" i="52"/>
  <c r="N1111" i="52"/>
  <c r="O59" i="52"/>
  <c r="N59" i="52"/>
  <c r="N113" i="52"/>
  <c r="O113" i="52"/>
  <c r="N193" i="52"/>
  <c r="O193" i="52"/>
  <c r="O350" i="52"/>
  <c r="N350" i="52"/>
  <c r="O430" i="52"/>
  <c r="N430" i="52"/>
  <c r="O540" i="52"/>
  <c r="N540" i="52"/>
  <c r="O679" i="52"/>
  <c r="N679" i="52"/>
  <c r="O949" i="52"/>
  <c r="N949" i="52"/>
  <c r="O927" i="52"/>
  <c r="N927" i="52"/>
  <c r="O991" i="52"/>
  <c r="N991" i="52"/>
  <c r="O1042" i="52"/>
  <c r="N1042" i="52"/>
  <c r="O1339" i="52"/>
  <c r="N1339" i="52"/>
  <c r="O60" i="52"/>
  <c r="N60" i="52"/>
  <c r="O183" i="52"/>
  <c r="N183" i="52"/>
  <c r="O269" i="52"/>
  <c r="N269" i="52"/>
  <c r="O387" i="52"/>
  <c r="N387" i="52"/>
  <c r="O587" i="52"/>
  <c r="N587" i="52"/>
  <c r="N764" i="52"/>
  <c r="O764" i="52"/>
  <c r="O883" i="52"/>
  <c r="N883" i="52"/>
  <c r="N954" i="52"/>
  <c r="O954" i="52"/>
  <c r="O1082" i="52"/>
  <c r="N1082" i="52"/>
  <c r="O1307" i="52"/>
  <c r="N1307" i="52"/>
  <c r="O306" i="52"/>
  <c r="N306" i="52"/>
  <c r="O397" i="52"/>
  <c r="N397" i="52"/>
  <c r="O728" i="52"/>
  <c r="N728" i="52"/>
  <c r="O824" i="52"/>
  <c r="N824" i="52"/>
  <c r="O1158" i="52"/>
  <c r="N1158" i="52"/>
  <c r="N1159" i="52"/>
  <c r="O1159" i="52"/>
  <c r="O1336" i="52"/>
  <c r="N1336" i="52"/>
  <c r="O1358" i="52"/>
  <c r="N1358" i="52"/>
  <c r="O278" i="52"/>
  <c r="N278" i="52"/>
  <c r="O342" i="52"/>
  <c r="N342" i="52"/>
  <c r="O447" i="52"/>
  <c r="N447" i="52"/>
  <c r="O458" i="52"/>
  <c r="N458" i="52"/>
  <c r="O632" i="52"/>
  <c r="N632" i="52"/>
  <c r="N937" i="52"/>
  <c r="O937" i="52"/>
  <c r="O1223" i="52"/>
  <c r="N1223" i="52"/>
  <c r="O1364" i="52"/>
  <c r="N1364" i="52"/>
  <c r="O25" i="52"/>
  <c r="N25" i="52"/>
  <c r="O31" i="52"/>
  <c r="N31" i="52"/>
  <c r="O313" i="52"/>
  <c r="N313" i="52"/>
  <c r="O429" i="52"/>
  <c r="N429" i="52"/>
  <c r="O528" i="52"/>
  <c r="N528" i="52"/>
  <c r="O694" i="52"/>
  <c r="N694" i="52"/>
  <c r="N838" i="52"/>
  <c r="O838" i="52"/>
  <c r="O962" i="52"/>
  <c r="N962" i="52"/>
  <c r="O1234" i="52"/>
  <c r="N1234" i="52"/>
  <c r="O1296" i="52"/>
  <c r="N1296" i="52"/>
  <c r="O56" i="52"/>
  <c r="N56" i="52"/>
  <c r="O287" i="52"/>
  <c r="N287" i="52"/>
  <c r="O493" i="52"/>
  <c r="N493" i="52"/>
  <c r="O475" i="52"/>
  <c r="N475" i="52"/>
  <c r="O801" i="52"/>
  <c r="N801" i="52"/>
  <c r="O957" i="52"/>
  <c r="N957" i="52"/>
  <c r="O1355" i="52"/>
  <c r="N1355" i="52"/>
  <c r="O1308" i="52"/>
  <c r="N1308" i="52"/>
  <c r="O86" i="52"/>
  <c r="N86" i="52"/>
  <c r="O322" i="52"/>
  <c r="N322" i="52"/>
  <c r="O573" i="52"/>
  <c r="N573" i="52"/>
  <c r="O713" i="52"/>
  <c r="N713" i="52"/>
  <c r="O771" i="52"/>
  <c r="N771" i="52"/>
  <c r="O1010" i="52"/>
  <c r="N1010" i="52"/>
  <c r="N1236" i="52"/>
  <c r="O1236" i="52"/>
  <c r="O1373" i="52"/>
  <c r="N1373" i="52"/>
  <c r="O64" i="52"/>
  <c r="N64" i="52"/>
  <c r="O90" i="52"/>
  <c r="N90" i="52"/>
  <c r="O325" i="52"/>
  <c r="N325" i="52"/>
  <c r="O464" i="52"/>
  <c r="N464" i="52"/>
  <c r="N725" i="52"/>
  <c r="O725" i="52"/>
  <c r="O616" i="52"/>
  <c r="N616" i="52"/>
  <c r="O935" i="52"/>
  <c r="N935" i="52"/>
  <c r="O1267" i="52"/>
  <c r="N1267" i="52"/>
  <c r="O1278" i="52"/>
  <c r="N1278" i="52"/>
  <c r="N246" i="52"/>
  <c r="O246" i="52"/>
  <c r="O363" i="52"/>
  <c r="N363" i="52"/>
  <c r="O645" i="52"/>
  <c r="N645" i="52"/>
  <c r="O435" i="52"/>
  <c r="N435" i="52"/>
  <c r="O1345" i="52"/>
  <c r="N1345" i="52"/>
  <c r="O1353" i="52"/>
  <c r="N1353" i="52"/>
  <c r="O103" i="52"/>
  <c r="N103" i="52"/>
  <c r="O333" i="52"/>
  <c r="N333" i="52"/>
  <c r="N442" i="52"/>
  <c r="O442" i="52"/>
  <c r="O560" i="52"/>
  <c r="N560" i="52"/>
  <c r="O624" i="52"/>
  <c r="N624" i="52"/>
  <c r="N765" i="52"/>
  <c r="O765" i="52"/>
  <c r="O1242" i="52"/>
  <c r="N1242" i="52"/>
  <c r="O1330" i="52"/>
  <c r="N1330" i="52"/>
  <c r="O1292" i="52"/>
  <c r="N1292" i="52"/>
  <c r="O78" i="52"/>
  <c r="N78" i="52"/>
  <c r="O172" i="52"/>
  <c r="N172" i="52"/>
  <c r="N145" i="52"/>
  <c r="O145" i="52"/>
  <c r="O304" i="52"/>
  <c r="N304" i="52"/>
  <c r="N402" i="52"/>
  <c r="O402" i="52"/>
  <c r="N530" i="52"/>
  <c r="O530" i="52"/>
  <c r="N708" i="52"/>
  <c r="O708" i="52"/>
  <c r="O1063" i="52"/>
  <c r="N1063" i="52"/>
  <c r="O898" i="52"/>
  <c r="N898" i="52"/>
  <c r="O1030" i="52"/>
  <c r="N1030" i="52"/>
  <c r="N1009" i="52"/>
  <c r="O1009" i="52"/>
  <c r="O1090" i="52"/>
  <c r="N1090" i="52"/>
  <c r="O1139" i="52"/>
  <c r="N1139" i="52"/>
  <c r="O94" i="52"/>
  <c r="N94" i="52"/>
  <c r="O180" i="52"/>
  <c r="N180" i="52"/>
  <c r="O300" i="52"/>
  <c r="N300" i="52"/>
  <c r="O407" i="52"/>
  <c r="N407" i="52"/>
  <c r="N700" i="52"/>
  <c r="O700" i="52"/>
  <c r="O555" i="52"/>
  <c r="N555" i="52"/>
  <c r="O982" i="52"/>
  <c r="N982" i="52"/>
  <c r="O811" i="52"/>
  <c r="N811" i="52"/>
  <c r="O897" i="52"/>
  <c r="N897" i="52"/>
  <c r="O968" i="52"/>
  <c r="N968" i="52"/>
  <c r="O1045" i="52"/>
  <c r="N1045" i="52"/>
  <c r="O1181" i="52"/>
  <c r="N1181" i="52"/>
  <c r="O41" i="52"/>
  <c r="N41" i="52"/>
  <c r="O266" i="52"/>
  <c r="N266" i="52"/>
  <c r="O225" i="52"/>
  <c r="N225" i="52"/>
  <c r="O320" i="52"/>
  <c r="N320" i="52"/>
  <c r="N393" i="52"/>
  <c r="O393" i="52"/>
  <c r="O599" i="52"/>
  <c r="N599" i="52"/>
  <c r="O819" i="52"/>
  <c r="N819" i="52"/>
  <c r="O891" i="52"/>
  <c r="N891" i="52"/>
  <c r="O711" i="52"/>
  <c r="N711" i="52"/>
  <c r="O928" i="52"/>
  <c r="N928" i="52"/>
  <c r="N1018" i="52"/>
  <c r="O1018" i="52"/>
  <c r="O1058" i="52"/>
  <c r="N1058" i="52"/>
  <c r="O1167" i="52"/>
  <c r="N1167" i="52"/>
  <c r="O151" i="52"/>
  <c r="N151" i="52"/>
  <c r="N457" i="52"/>
  <c r="O457" i="52"/>
  <c r="O613" i="52"/>
  <c r="N613" i="52"/>
  <c r="O637" i="52"/>
  <c r="N637" i="52"/>
  <c r="O612" i="52"/>
  <c r="N612" i="52"/>
  <c r="O699" i="52"/>
  <c r="N699" i="52"/>
  <c r="O719" i="52"/>
  <c r="N719" i="52"/>
  <c r="O1004" i="52"/>
  <c r="N1004" i="52"/>
  <c r="O905" i="52"/>
  <c r="N905" i="52"/>
  <c r="O1003" i="52"/>
  <c r="N1003" i="52"/>
  <c r="N1044" i="52"/>
  <c r="O1044" i="52"/>
  <c r="O1179" i="52"/>
  <c r="N1179" i="52"/>
  <c r="O171" i="52"/>
  <c r="N171" i="52"/>
  <c r="O134" i="52"/>
  <c r="N134" i="52"/>
  <c r="N249" i="52"/>
  <c r="O249" i="52"/>
  <c r="N497" i="52"/>
  <c r="O497" i="52"/>
  <c r="O544" i="52"/>
  <c r="N544" i="52"/>
  <c r="O738" i="52"/>
  <c r="N738" i="52"/>
  <c r="N673" i="52"/>
  <c r="O673" i="52"/>
  <c r="O997" i="52"/>
  <c r="N997" i="52"/>
  <c r="O984" i="52"/>
  <c r="N984" i="52"/>
  <c r="O1149" i="52"/>
  <c r="N1149" i="52"/>
  <c r="O1195" i="52"/>
  <c r="N1195" i="52"/>
  <c r="O39" i="52"/>
  <c r="N39" i="52"/>
  <c r="O212" i="52"/>
  <c r="N212" i="52"/>
  <c r="O351" i="52"/>
  <c r="N351" i="52"/>
  <c r="O413" i="52"/>
  <c r="N413" i="52"/>
  <c r="O526" i="52"/>
  <c r="N526" i="52"/>
  <c r="N649" i="52"/>
  <c r="O649" i="52"/>
  <c r="O745" i="52"/>
  <c r="N745" i="52"/>
  <c r="O876" i="52"/>
  <c r="N876" i="52"/>
  <c r="O923" i="52"/>
  <c r="N923" i="52"/>
  <c r="O1121" i="52"/>
  <c r="N1121" i="52"/>
  <c r="O1123" i="52"/>
  <c r="N1123" i="52"/>
  <c r="O52" i="52"/>
  <c r="N52" i="52"/>
  <c r="O156" i="52"/>
  <c r="N156" i="52"/>
  <c r="N253" i="52"/>
  <c r="O253" i="52"/>
  <c r="O505" i="52"/>
  <c r="N505" i="52"/>
  <c r="O657" i="52"/>
  <c r="N657" i="52"/>
  <c r="N692" i="52"/>
  <c r="O692" i="52"/>
  <c r="O743" i="52"/>
  <c r="N743" i="52"/>
  <c r="O996" i="52"/>
  <c r="N996" i="52"/>
  <c r="N970" i="52"/>
  <c r="O970" i="52"/>
  <c r="O1074" i="52"/>
  <c r="N1074" i="52"/>
  <c r="O1183" i="52"/>
  <c r="N1183" i="52"/>
  <c r="O55" i="52"/>
  <c r="N55" i="52"/>
  <c r="O158" i="52"/>
  <c r="N158" i="52"/>
  <c r="N370" i="52"/>
  <c r="O370" i="52"/>
  <c r="N381" i="52"/>
  <c r="O381" i="52"/>
  <c r="O638" i="52"/>
  <c r="N638" i="52"/>
  <c r="N1012" i="52"/>
  <c r="O1012" i="52"/>
  <c r="O882" i="52"/>
  <c r="N882" i="52"/>
  <c r="N929" i="52"/>
  <c r="O929" i="52"/>
  <c r="O1122" i="52"/>
  <c r="N1122" i="52"/>
  <c r="O42" i="52"/>
  <c r="N42" i="52"/>
  <c r="O305" i="52"/>
  <c r="N305" i="52"/>
  <c r="O403" i="52"/>
  <c r="N403" i="52"/>
  <c r="O722" i="52"/>
  <c r="N722" i="52"/>
  <c r="O1035" i="52"/>
  <c r="N1035" i="52"/>
  <c r="N1147" i="52"/>
  <c r="O1147" i="52"/>
  <c r="O48" i="52"/>
  <c r="N48" i="52"/>
  <c r="O277" i="52"/>
  <c r="N277" i="52"/>
  <c r="O343" i="52"/>
  <c r="N343" i="52"/>
  <c r="O446" i="52"/>
  <c r="N446" i="52"/>
  <c r="O459" i="52"/>
  <c r="N459" i="52"/>
  <c r="N781" i="52"/>
  <c r="O781" i="52"/>
  <c r="O943" i="52"/>
  <c r="N943" i="52"/>
  <c r="O1108" i="52"/>
  <c r="N1108" i="52"/>
  <c r="O1224" i="52"/>
  <c r="N1224" i="52"/>
  <c r="N1359" i="52"/>
  <c r="O1359" i="52"/>
  <c r="O26" i="52"/>
  <c r="N26" i="52"/>
  <c r="O84" i="52"/>
  <c r="N84" i="52"/>
  <c r="O315" i="52"/>
  <c r="N315" i="52"/>
  <c r="N633" i="52"/>
  <c r="O633" i="52"/>
  <c r="O663" i="52"/>
  <c r="N663" i="52"/>
  <c r="O730" i="52"/>
  <c r="N730" i="52"/>
  <c r="N1001" i="52"/>
  <c r="O1001" i="52"/>
  <c r="O1235" i="52"/>
  <c r="N1235" i="52"/>
  <c r="O1334" i="52"/>
  <c r="N1334" i="52"/>
  <c r="O82" i="52"/>
  <c r="N82" i="52"/>
  <c r="O316" i="52"/>
  <c r="N316" i="52"/>
  <c r="O424" i="52"/>
  <c r="N424" i="52"/>
  <c r="O575" i="52"/>
  <c r="N575" i="52"/>
  <c r="N806" i="52"/>
  <c r="O806" i="52"/>
  <c r="O1368" i="52"/>
  <c r="N1368" i="52"/>
  <c r="O1340" i="52"/>
  <c r="N1340" i="52"/>
  <c r="O87" i="52"/>
  <c r="N87" i="52"/>
  <c r="O323" i="52"/>
  <c r="N323" i="52"/>
  <c r="O574" i="52"/>
  <c r="N574" i="52"/>
  <c r="O696" i="52"/>
  <c r="N696" i="52"/>
  <c r="O803" i="52"/>
  <c r="N803" i="52"/>
  <c r="O1282" i="52"/>
  <c r="N1282" i="52"/>
  <c r="O1280" i="52"/>
  <c r="N1280" i="52"/>
  <c r="O104" i="52"/>
  <c r="N104" i="52"/>
  <c r="O91" i="52"/>
  <c r="N91" i="52"/>
  <c r="O326" i="52"/>
  <c r="N326" i="52"/>
  <c r="O495" i="52"/>
  <c r="N495" i="52"/>
  <c r="N724" i="52"/>
  <c r="O724" i="52"/>
  <c r="O647" i="52"/>
  <c r="N647" i="52"/>
  <c r="O1298" i="52"/>
  <c r="N1298" i="52"/>
  <c r="O1316" i="52"/>
  <c r="N1316" i="52"/>
  <c r="O298" i="52"/>
  <c r="N298" i="52"/>
  <c r="O364" i="52"/>
  <c r="N364" i="52"/>
  <c r="O533" i="52"/>
  <c r="N533" i="52"/>
  <c r="N602" i="52"/>
  <c r="O602" i="52"/>
  <c r="N757" i="52"/>
  <c r="O757" i="52"/>
  <c r="O859" i="52"/>
  <c r="N859" i="52"/>
  <c r="O1188" i="52"/>
  <c r="N1188" i="52"/>
  <c r="O1238" i="52"/>
  <c r="N1238" i="52"/>
  <c r="N1303" i="52"/>
  <c r="O1303" i="52"/>
  <c r="O1290" i="52"/>
  <c r="N1290" i="52"/>
  <c r="O88" i="52"/>
  <c r="N88" i="52"/>
  <c r="O334" i="52"/>
  <c r="N334" i="52"/>
  <c r="N441" i="52"/>
  <c r="O441" i="52"/>
  <c r="O589" i="52"/>
  <c r="N589" i="52"/>
  <c r="O654" i="52"/>
  <c r="N654" i="52"/>
  <c r="N1020" i="52"/>
  <c r="O1020" i="52"/>
  <c r="O1193" i="52"/>
  <c r="N1193" i="52"/>
  <c r="O1277" i="52"/>
  <c r="N1277" i="52"/>
  <c r="O1324" i="52"/>
  <c r="N1324" i="52"/>
  <c r="N1295" i="52"/>
  <c r="O1295" i="52"/>
  <c r="O139" i="52"/>
  <c r="N139" i="52"/>
  <c r="O236" i="52"/>
  <c r="N236" i="52"/>
  <c r="N209" i="52"/>
  <c r="O209" i="52"/>
  <c r="O358" i="52"/>
  <c r="N358" i="52"/>
  <c r="O499" i="52"/>
  <c r="N499" i="52"/>
  <c r="O659" i="52"/>
  <c r="N659" i="52"/>
  <c r="O736" i="52"/>
  <c r="N736" i="52"/>
  <c r="O784" i="52"/>
  <c r="N784" i="52"/>
  <c r="O759" i="52"/>
  <c r="N759" i="52"/>
  <c r="O908" i="52"/>
  <c r="N908" i="52"/>
  <c r="O1026" i="52"/>
  <c r="N1026" i="52"/>
  <c r="N1145" i="52"/>
  <c r="O1145" i="52"/>
  <c r="O1203" i="52"/>
  <c r="N1203" i="52"/>
  <c r="O147" i="52"/>
  <c r="N147" i="52"/>
  <c r="O239" i="52"/>
  <c r="N239" i="52"/>
  <c r="O368" i="52"/>
  <c r="N368" i="52"/>
  <c r="O676" i="52"/>
  <c r="N676" i="52"/>
  <c r="O861" i="52"/>
  <c r="N861" i="52"/>
  <c r="O597" i="52"/>
  <c r="N597" i="52"/>
  <c r="N732" i="52"/>
  <c r="O732" i="52"/>
  <c r="O823" i="52"/>
  <c r="N823" i="52"/>
  <c r="N879" i="52"/>
  <c r="O879" i="52"/>
  <c r="O1007" i="52"/>
  <c r="N1007" i="52"/>
  <c r="N1133" i="52"/>
  <c r="O1133" i="52"/>
  <c r="O1207" i="52"/>
  <c r="N1207" i="52"/>
  <c r="O38" i="52"/>
  <c r="N38" i="52"/>
  <c r="O122" i="52"/>
  <c r="N122" i="52"/>
  <c r="O108" i="52"/>
  <c r="N108" i="52"/>
  <c r="O275" i="52"/>
  <c r="N275" i="52"/>
  <c r="N489" i="52"/>
  <c r="O489" i="52"/>
  <c r="O627" i="52"/>
  <c r="N627" i="52"/>
  <c r="O604" i="52"/>
  <c r="N604" i="52"/>
  <c r="O706" i="52"/>
  <c r="N706" i="52"/>
  <c r="O775" i="52"/>
  <c r="N775" i="52"/>
  <c r="O848" i="52"/>
  <c r="N848" i="52"/>
  <c r="O987" i="52"/>
  <c r="N987" i="52"/>
  <c r="O1162" i="52"/>
  <c r="N1162" i="52"/>
  <c r="N1143" i="52"/>
  <c r="O1143" i="52"/>
  <c r="O163" i="52"/>
  <c r="N163" i="52"/>
  <c r="O215" i="52"/>
  <c r="N215" i="52"/>
  <c r="N384" i="52"/>
  <c r="O384" i="52"/>
  <c r="O476" i="52"/>
  <c r="N476" i="52"/>
  <c r="N625" i="52"/>
  <c r="O625" i="52"/>
  <c r="N672" i="52"/>
  <c r="O672" i="52"/>
  <c r="O833" i="52"/>
  <c r="N833" i="52"/>
  <c r="O783" i="52"/>
  <c r="N783" i="52"/>
  <c r="O867" i="52"/>
  <c r="N867" i="52"/>
  <c r="O1061" i="52"/>
  <c r="N1061" i="52"/>
  <c r="O1129" i="52"/>
  <c r="N1129" i="52"/>
  <c r="O1065" i="52"/>
  <c r="N1065" i="52"/>
  <c r="O1208" i="52"/>
  <c r="N1208" i="52"/>
  <c r="O235" i="52"/>
  <c r="N235" i="52"/>
  <c r="O198" i="52"/>
  <c r="N198" i="52"/>
  <c r="O260" i="52"/>
  <c r="N260" i="52"/>
  <c r="O420" i="52"/>
  <c r="N420" i="52"/>
  <c r="O914" i="52"/>
  <c r="N914" i="52"/>
  <c r="O800" i="52"/>
  <c r="N800" i="52"/>
  <c r="O714" i="52"/>
  <c r="N714" i="52"/>
  <c r="O998" i="52"/>
  <c r="N998" i="52"/>
  <c r="N961" i="52"/>
  <c r="O961" i="52"/>
  <c r="O1104" i="52"/>
  <c r="N1104" i="52"/>
  <c r="O1153" i="52"/>
  <c r="N1153" i="52"/>
  <c r="O54" i="52"/>
  <c r="N54" i="52"/>
  <c r="O167" i="52"/>
  <c r="N167" i="52"/>
  <c r="O256" i="52"/>
  <c r="N256" i="52"/>
  <c r="O369" i="52"/>
  <c r="N369" i="52"/>
  <c r="O595" i="52"/>
  <c r="N595" i="52"/>
  <c r="O611" i="52"/>
  <c r="N611" i="52"/>
  <c r="O790" i="52"/>
  <c r="N790" i="52"/>
  <c r="N953" i="52"/>
  <c r="O953" i="52"/>
  <c r="O847" i="52"/>
  <c r="N847" i="52"/>
  <c r="O1043" i="52"/>
  <c r="N1043" i="52"/>
  <c r="O1189" i="52"/>
  <c r="N1189" i="52"/>
  <c r="O47" i="52"/>
  <c r="N47" i="52"/>
  <c r="O220" i="52"/>
  <c r="N220" i="52"/>
  <c r="O267" i="52"/>
  <c r="N267" i="52"/>
  <c r="O491" i="52"/>
  <c r="N491" i="52"/>
  <c r="O542" i="52"/>
  <c r="N542" i="52"/>
  <c r="O805" i="52"/>
  <c r="N805" i="52"/>
  <c r="O799" i="52"/>
  <c r="N799" i="52"/>
  <c r="O853" i="52"/>
  <c r="N853" i="52"/>
  <c r="N1002" i="52"/>
  <c r="O1002" i="52"/>
  <c r="O1135" i="52"/>
  <c r="N1135" i="52"/>
  <c r="O1371" i="52"/>
  <c r="N1371" i="52"/>
  <c r="O131" i="52"/>
  <c r="N131" i="52"/>
  <c r="O222" i="52"/>
  <c r="N222" i="52"/>
  <c r="O271" i="52"/>
  <c r="N271" i="52"/>
  <c r="O391" i="52"/>
  <c r="N391" i="52"/>
  <c r="O547" i="52"/>
  <c r="N547" i="52"/>
  <c r="N756" i="52"/>
  <c r="O756" i="52"/>
  <c r="O918" i="52"/>
  <c r="N918" i="52"/>
  <c r="O1105" i="52"/>
  <c r="N1105" i="52"/>
  <c r="O1072" i="52"/>
  <c r="N1072" i="52"/>
  <c r="O44" i="52"/>
  <c r="N44" i="52"/>
  <c r="O307" i="52"/>
  <c r="N307" i="52"/>
  <c r="N569" i="52"/>
  <c r="O569" i="52"/>
  <c r="O723" i="52"/>
  <c r="N723" i="52"/>
  <c r="O1027" i="52"/>
  <c r="N1027" i="52"/>
  <c r="O1229" i="52"/>
  <c r="N1229" i="52"/>
  <c r="N93" i="52"/>
  <c r="O93" i="52"/>
  <c r="O279" i="52"/>
  <c r="N279" i="52"/>
  <c r="O448" i="52"/>
  <c r="N448" i="52"/>
  <c r="O566" i="52"/>
  <c r="N566" i="52"/>
  <c r="O782" i="52"/>
  <c r="N782" i="52"/>
  <c r="O959" i="52"/>
  <c r="N959" i="52"/>
  <c r="O1227" i="52"/>
  <c r="N1227" i="52"/>
  <c r="O1258" i="52"/>
  <c r="N1258" i="52"/>
  <c r="O1276" i="52"/>
  <c r="N1276" i="52"/>
  <c r="O30" i="52"/>
  <c r="N30" i="52"/>
  <c r="O29" i="52"/>
  <c r="N29" i="52"/>
  <c r="O346" i="52"/>
  <c r="N346" i="52"/>
  <c r="N554" i="52"/>
  <c r="O554" i="52"/>
  <c r="O662" i="52"/>
  <c r="N662" i="52"/>
  <c r="O731" i="52"/>
  <c r="N731" i="52"/>
  <c r="O1217" i="52"/>
  <c r="N1217" i="52"/>
  <c r="O1366" i="52"/>
  <c r="N1366" i="52"/>
  <c r="O83" i="52"/>
  <c r="N83" i="52"/>
  <c r="O317" i="52"/>
  <c r="N317" i="52"/>
  <c r="O456" i="52"/>
  <c r="N456" i="52"/>
  <c r="O576" i="52"/>
  <c r="N576" i="52"/>
  <c r="N733" i="52"/>
  <c r="O733" i="52"/>
  <c r="O1231" i="52"/>
  <c r="N1231" i="52"/>
  <c r="N1239" i="52"/>
  <c r="O1239" i="52"/>
  <c r="O1372" i="52"/>
  <c r="N1372" i="52"/>
  <c r="O254" i="52"/>
  <c r="N254" i="52"/>
  <c r="O349" i="52"/>
  <c r="N349" i="52"/>
  <c r="N418" i="52"/>
  <c r="O418" i="52"/>
  <c r="O825" i="52"/>
  <c r="N825" i="52"/>
  <c r="O1254" i="52"/>
  <c r="N1254" i="52"/>
  <c r="O1321" i="52"/>
  <c r="N1321" i="52"/>
  <c r="O327" i="52"/>
  <c r="N327" i="52"/>
  <c r="O496" i="52"/>
  <c r="N496" i="52"/>
  <c r="O726" i="52"/>
  <c r="N726" i="52"/>
  <c r="O648" i="52"/>
  <c r="N648" i="52"/>
  <c r="O1347" i="52"/>
  <c r="N1347" i="52"/>
  <c r="O1348" i="52"/>
  <c r="N1348" i="52"/>
  <c r="O297" i="52"/>
  <c r="N297" i="52"/>
  <c r="O534" i="52"/>
  <c r="N534" i="52"/>
  <c r="O855" i="52"/>
  <c r="N855" i="52"/>
  <c r="O860" i="52"/>
  <c r="N860" i="52"/>
  <c r="O1166" i="52"/>
  <c r="N1166" i="52"/>
  <c r="O1244" i="52"/>
  <c r="N1244" i="52"/>
  <c r="O1318" i="52"/>
  <c r="N1318" i="52"/>
  <c r="O1317" i="52"/>
  <c r="N1317" i="52"/>
  <c r="O259" i="52"/>
  <c r="N259" i="52"/>
  <c r="O335" i="52"/>
  <c r="N335" i="52"/>
  <c r="O439" i="52"/>
  <c r="N439" i="52"/>
  <c r="O443" i="52"/>
  <c r="N443" i="52"/>
  <c r="O591" i="52"/>
  <c r="N591" i="52"/>
  <c r="O655" i="52"/>
  <c r="N655" i="52"/>
  <c r="N985" i="52"/>
  <c r="O985" i="52"/>
  <c r="O1221" i="52"/>
  <c r="N1221" i="52"/>
  <c r="O1361" i="52"/>
  <c r="N1361" i="52"/>
  <c r="O1356" i="52"/>
  <c r="N1356" i="52"/>
  <c r="N1319" i="52"/>
  <c r="O1319" i="52"/>
  <c r="O203" i="52"/>
  <c r="N203" i="52"/>
  <c r="O127" i="52"/>
  <c r="N127" i="52"/>
  <c r="O81" i="52"/>
  <c r="N81" i="52"/>
  <c r="N241" i="52"/>
  <c r="O241" i="52"/>
  <c r="O452" i="52"/>
  <c r="N452" i="52"/>
  <c r="O941" i="52"/>
  <c r="N941" i="52"/>
  <c r="O802" i="52"/>
  <c r="N802" i="52"/>
  <c r="O849" i="52"/>
  <c r="N849" i="52"/>
  <c r="O851" i="52"/>
  <c r="N851" i="52"/>
  <c r="O1021" i="52"/>
  <c r="N1021" i="52"/>
  <c r="O1057" i="52"/>
  <c r="N1057" i="52"/>
  <c r="O1126" i="52"/>
  <c r="N1126" i="52"/>
  <c r="O1246" i="52"/>
  <c r="N1246" i="52"/>
  <c r="O211" i="52"/>
  <c r="N211" i="52"/>
  <c r="N261" i="52"/>
  <c r="O261" i="52"/>
  <c r="O490" i="52"/>
  <c r="N490" i="52"/>
  <c r="N353" i="52"/>
  <c r="O353" i="52"/>
  <c r="O519" i="52"/>
  <c r="N519" i="52"/>
  <c r="O536" i="52"/>
  <c r="N536" i="52"/>
  <c r="O688" i="52"/>
  <c r="N688" i="52"/>
  <c r="O850" i="52"/>
  <c r="N850" i="52"/>
  <c r="N910" i="52"/>
  <c r="O910" i="52"/>
  <c r="O1029" i="52"/>
  <c r="N1029" i="52"/>
  <c r="O1131" i="52"/>
  <c r="N1131" i="52"/>
  <c r="O1178" i="52"/>
  <c r="N1178" i="52"/>
  <c r="O79" i="52"/>
  <c r="N79" i="52"/>
  <c r="N181" i="52"/>
  <c r="O181" i="52"/>
  <c r="N386" i="52"/>
  <c r="O386" i="52"/>
  <c r="N410" i="52"/>
  <c r="O410" i="52"/>
  <c r="O523" i="52"/>
  <c r="N523" i="52"/>
  <c r="O668" i="52"/>
  <c r="N668" i="52"/>
  <c r="O817" i="52"/>
  <c r="N817" i="52"/>
  <c r="O812" i="52"/>
  <c r="N812" i="52"/>
  <c r="O880" i="52"/>
  <c r="N880" i="52"/>
  <c r="O1054" i="52"/>
  <c r="N1054" i="52"/>
  <c r="O1140" i="52"/>
  <c r="N1140" i="52"/>
  <c r="O1107" i="52"/>
  <c r="N1107" i="52"/>
  <c r="O227" i="52"/>
  <c r="N227" i="52"/>
  <c r="O106" i="52"/>
  <c r="N106" i="52"/>
  <c r="O232" i="52"/>
  <c r="N232" i="52"/>
  <c r="O445" i="52"/>
  <c r="N445" i="52"/>
  <c r="N562" i="52"/>
  <c r="O562" i="52"/>
  <c r="O865" i="52"/>
  <c r="N865" i="52"/>
  <c r="O721" i="52"/>
  <c r="N721" i="52"/>
  <c r="O697" i="52"/>
  <c r="N697" i="52"/>
  <c r="O813" i="52"/>
  <c r="N813" i="52"/>
  <c r="O933" i="52"/>
  <c r="N933" i="52"/>
  <c r="O1136" i="52"/>
  <c r="N1136" i="52"/>
  <c r="O1039" i="52"/>
  <c r="N1039" i="52"/>
  <c r="O1106" i="52"/>
  <c r="N1106" i="52"/>
  <c r="N1240" i="52"/>
  <c r="O1240" i="52"/>
  <c r="O146" i="52"/>
  <c r="N146" i="52"/>
  <c r="N177" i="52"/>
  <c r="O177" i="52"/>
  <c r="O414" i="52"/>
  <c r="N414" i="52"/>
  <c r="O484" i="52"/>
  <c r="N484" i="52"/>
  <c r="O525" i="52"/>
  <c r="N525" i="52"/>
  <c r="O981" i="52"/>
  <c r="N981" i="52"/>
  <c r="O950" i="52"/>
  <c r="N950" i="52"/>
  <c r="O836" i="52"/>
  <c r="N836" i="52"/>
  <c r="N993" i="52"/>
  <c r="O993" i="52"/>
  <c r="O1152" i="52"/>
  <c r="N1152" i="52"/>
  <c r="O1180" i="52"/>
  <c r="N1180" i="52"/>
  <c r="O49" i="52"/>
  <c r="N49" i="52"/>
  <c r="O231" i="52"/>
  <c r="N231" i="52"/>
  <c r="O344" i="52"/>
  <c r="N344" i="52"/>
  <c r="O405" i="52"/>
  <c r="N405" i="52"/>
  <c r="N561" i="52"/>
  <c r="O561" i="52"/>
  <c r="O564" i="52"/>
  <c r="N564" i="52"/>
  <c r="O1014" i="52"/>
  <c r="N1014" i="52"/>
  <c r="O869" i="52"/>
  <c r="N869" i="52"/>
  <c r="N894" i="52"/>
  <c r="O894" i="52"/>
  <c r="O1075" i="52"/>
  <c r="N1075" i="52"/>
  <c r="O1338" i="52"/>
  <c r="N1338" i="52"/>
  <c r="O123" i="52"/>
  <c r="N123" i="52"/>
  <c r="N129" i="52"/>
  <c r="O129" i="52"/>
  <c r="O494" i="52"/>
  <c r="N494" i="52"/>
  <c r="O436" i="52"/>
  <c r="N436" i="52"/>
  <c r="O629" i="52"/>
  <c r="N629" i="52"/>
  <c r="O690" i="52"/>
  <c r="N690" i="52"/>
  <c r="O856" i="52"/>
  <c r="N856" i="52"/>
  <c r="O988" i="52"/>
  <c r="N988" i="52"/>
  <c r="O1079" i="52"/>
  <c r="N1079" i="52"/>
  <c r="O1130" i="52"/>
  <c r="N1130" i="52"/>
  <c r="O1199" i="52"/>
  <c r="N1199" i="52"/>
  <c r="O195" i="52"/>
  <c r="N195" i="52"/>
  <c r="O359" i="52"/>
  <c r="N359" i="52"/>
  <c r="O377" i="52"/>
  <c r="N377" i="52"/>
  <c r="O444" i="52"/>
  <c r="N444" i="52"/>
  <c r="O580" i="52"/>
  <c r="N580" i="52"/>
  <c r="O682" i="52"/>
  <c r="N682" i="52"/>
  <c r="O1095" i="52"/>
  <c r="N1095" i="52"/>
  <c r="O979" i="52"/>
  <c r="N979" i="52"/>
  <c r="O1083" i="52"/>
  <c r="N1083" i="52"/>
  <c r="N74" i="52"/>
  <c r="O74" i="52"/>
  <c r="N337" i="52"/>
  <c r="O337" i="52"/>
  <c r="O531" i="52"/>
  <c r="N531" i="52"/>
  <c r="O754" i="52"/>
  <c r="N754" i="52"/>
  <c r="O896" i="52"/>
  <c r="N896" i="52"/>
  <c r="O1031" i="52"/>
  <c r="N1031" i="52"/>
  <c r="N1184" i="52"/>
  <c r="O1184" i="52"/>
  <c r="O1325" i="52"/>
  <c r="N1325" i="52"/>
  <c r="O308" i="52"/>
  <c r="N308" i="52"/>
  <c r="O479" i="52"/>
  <c r="N479" i="52"/>
  <c r="O568" i="52"/>
  <c r="N568" i="52"/>
  <c r="O774" i="52"/>
  <c r="N774" i="52"/>
  <c r="O994" i="52"/>
  <c r="N994" i="52"/>
  <c r="O1165" i="52"/>
  <c r="N1165" i="52"/>
  <c r="O1259" i="52"/>
  <c r="N1259" i="52"/>
  <c r="O1360" i="52"/>
  <c r="N1360" i="52"/>
  <c r="O27" i="52"/>
  <c r="N27" i="52"/>
  <c r="O18" i="52"/>
  <c r="N18" i="52"/>
  <c r="N345" i="52"/>
  <c r="O345" i="52"/>
  <c r="O466" i="52"/>
  <c r="N466" i="52"/>
  <c r="N664" i="52"/>
  <c r="O664" i="52"/>
  <c r="O762" i="52"/>
  <c r="N762" i="52"/>
  <c r="O1281" i="52"/>
  <c r="N1281" i="52"/>
  <c r="O1272" i="52"/>
  <c r="N1272" i="52"/>
  <c r="N233" i="52"/>
  <c r="O233" i="52"/>
  <c r="O318" i="52"/>
  <c r="N318" i="52"/>
  <c r="O487" i="52"/>
  <c r="N487" i="52"/>
  <c r="O607" i="52"/>
  <c r="N607" i="52"/>
  <c r="N808" i="52"/>
  <c r="O808" i="52"/>
  <c r="O1008" i="52"/>
  <c r="N1008" i="52"/>
  <c r="O1232" i="52"/>
  <c r="N1232" i="52"/>
  <c r="O1362" i="52"/>
  <c r="N1362" i="52"/>
  <c r="O69" i="52"/>
  <c r="N69" i="52"/>
  <c r="O244" i="52"/>
  <c r="N244" i="52"/>
  <c r="O454" i="52"/>
  <c r="N454" i="52"/>
  <c r="O419" i="52"/>
  <c r="N419" i="52"/>
  <c r="O1098" i="52"/>
  <c r="N1098" i="52"/>
  <c r="O1313" i="52"/>
  <c r="N1313" i="52"/>
  <c r="O1297" i="52"/>
  <c r="N1297" i="52"/>
  <c r="O470" i="52"/>
  <c r="N470" i="52"/>
  <c r="O551" i="52"/>
  <c r="N551" i="52"/>
  <c r="N717" i="52"/>
  <c r="O717" i="52"/>
  <c r="N938" i="52"/>
  <c r="O938" i="52"/>
  <c r="O1268" i="52"/>
  <c r="N1268" i="52"/>
  <c r="O1271" i="52"/>
  <c r="N1271" i="52"/>
  <c r="O299" i="52"/>
  <c r="N299" i="52"/>
  <c r="N650" i="52"/>
  <c r="O650" i="52"/>
  <c r="O1237" i="52"/>
  <c r="N1237" i="52"/>
  <c r="O1322" i="52"/>
  <c r="N1322" i="52"/>
  <c r="O1350" i="52"/>
  <c r="N1350" i="52"/>
  <c r="O1349" i="52"/>
  <c r="N1349" i="52"/>
  <c r="O440" i="52"/>
  <c r="N440" i="52"/>
  <c r="O590" i="52"/>
  <c r="N590" i="52"/>
  <c r="O653" i="52"/>
  <c r="N653" i="52"/>
  <c r="O1033" i="52"/>
  <c r="N1033" i="52"/>
  <c r="O1256" i="52"/>
  <c r="N1256" i="52"/>
  <c r="O1269" i="52"/>
  <c r="N1269" i="52"/>
  <c r="O1326" i="52"/>
  <c r="N1326" i="52"/>
  <c r="P2" i="52" l="1"/>
  <c r="P3" i="52" s="1"/>
  <c r="P4" i="52" s="1"/>
  <c r="P5" i="52" s="1"/>
  <c r="P6" i="52" s="1"/>
  <c r="P7" i="52" s="1"/>
  <c r="P8" i="52" s="1"/>
  <c r="P9" i="52" s="1"/>
  <c r="P10" i="52" s="1"/>
  <c r="P11" i="52" s="1"/>
  <c r="P12" i="52" s="1"/>
  <c r="P13" i="52" s="1"/>
  <c r="P14" i="52" s="1"/>
  <c r="P15" i="52" s="1"/>
  <c r="P16" i="52" s="1"/>
  <c r="P17" i="52" s="1"/>
  <c r="P18" i="52" s="1"/>
  <c r="P19" i="52" s="1"/>
  <c r="P20" i="52" s="1"/>
  <c r="P21" i="52" s="1"/>
  <c r="P22" i="52" s="1"/>
  <c r="P23" i="52" s="1"/>
  <c r="P24" i="52" s="1"/>
  <c r="P25" i="52" s="1"/>
  <c r="P26" i="52" s="1"/>
  <c r="P27" i="52" s="1"/>
  <c r="P28" i="52" s="1"/>
  <c r="P29" i="52" s="1"/>
  <c r="P30" i="52" s="1"/>
  <c r="P31" i="52" s="1"/>
  <c r="P32" i="52" s="1"/>
  <c r="P33" i="52" s="1"/>
  <c r="P34" i="52" s="1"/>
  <c r="P35" i="52" s="1"/>
  <c r="P36" i="52" s="1"/>
  <c r="P37" i="52" s="1"/>
  <c r="P38" i="52" s="1"/>
  <c r="P39" i="52" s="1"/>
  <c r="P40" i="52" s="1"/>
  <c r="P41" i="52" s="1"/>
  <c r="P42" i="52" s="1"/>
  <c r="P43" i="52" s="1"/>
  <c r="P44" i="52" s="1"/>
  <c r="P45" i="52" s="1"/>
  <c r="P46" i="52" s="1"/>
  <c r="P47" i="52" s="1"/>
  <c r="P48" i="52" s="1"/>
  <c r="P49" i="52" s="1"/>
  <c r="P50" i="52" s="1"/>
  <c r="P51" i="52" s="1"/>
  <c r="P52" i="52" s="1"/>
  <c r="P53" i="52" s="1"/>
  <c r="P54" i="52" s="1"/>
  <c r="P55" i="52" s="1"/>
  <c r="P56" i="52" s="1"/>
  <c r="P57" i="52" s="1"/>
  <c r="P58" i="52" s="1"/>
  <c r="P59" i="52" s="1"/>
  <c r="P60" i="52" s="1"/>
  <c r="P61" i="52" s="1"/>
  <c r="P62" i="52" s="1"/>
  <c r="P63" i="52" s="1"/>
  <c r="P64" i="52" s="1"/>
  <c r="P65" i="52" s="1"/>
  <c r="P66" i="52" s="1"/>
  <c r="P67" i="52" s="1"/>
  <c r="P68" i="52" s="1"/>
  <c r="P69" i="52" s="1"/>
  <c r="P70" i="52" s="1"/>
  <c r="P71" i="52" s="1"/>
  <c r="P72" i="52" s="1"/>
  <c r="P73" i="52" s="1"/>
  <c r="P74" i="52" s="1"/>
  <c r="P75" i="52" s="1"/>
  <c r="P76" i="52" s="1"/>
  <c r="P77" i="52" s="1"/>
  <c r="P78" i="52" s="1"/>
  <c r="P79" i="52" s="1"/>
  <c r="P80" i="52" s="1"/>
  <c r="P81" i="52" s="1"/>
  <c r="P82" i="52" s="1"/>
  <c r="P83" i="52" s="1"/>
  <c r="P84" i="52" s="1"/>
  <c r="P85" i="52" s="1"/>
  <c r="P86" i="52" s="1"/>
  <c r="P87" i="52" s="1"/>
  <c r="P88" i="52" s="1"/>
  <c r="P89" i="52" s="1"/>
  <c r="P90" i="52" s="1"/>
  <c r="P91" i="52" s="1"/>
  <c r="P92" i="52" s="1"/>
  <c r="P93" i="52" s="1"/>
  <c r="P94" i="52" s="1"/>
  <c r="P95" i="52" s="1"/>
  <c r="P96" i="52" s="1"/>
  <c r="P97" i="52" s="1"/>
  <c r="P98" i="52" s="1"/>
  <c r="P99" i="52" s="1"/>
  <c r="P100" i="52" s="1"/>
  <c r="P101" i="52" s="1"/>
  <c r="P102" i="52" s="1"/>
  <c r="P103" i="52" s="1"/>
  <c r="P104" i="52" s="1"/>
  <c r="P105" i="52" s="1"/>
  <c r="P106" i="52" s="1"/>
  <c r="P107" i="52" s="1"/>
  <c r="P108" i="52" s="1"/>
  <c r="P109" i="52" s="1"/>
  <c r="P110" i="52" s="1"/>
  <c r="P111" i="52" s="1"/>
  <c r="P112" i="52" s="1"/>
  <c r="P113" i="52" s="1"/>
  <c r="P114" i="52" s="1"/>
  <c r="P115" i="52" s="1"/>
  <c r="P116" i="52" s="1"/>
  <c r="P117" i="52" s="1"/>
  <c r="P118" i="52" s="1"/>
  <c r="P119" i="52" s="1"/>
  <c r="P120" i="52" s="1"/>
  <c r="P121" i="52" s="1"/>
  <c r="P122" i="52" s="1"/>
  <c r="P123" i="52" s="1"/>
  <c r="P124" i="52" s="1"/>
  <c r="P125" i="52" s="1"/>
  <c r="P126" i="52" s="1"/>
  <c r="P127" i="52" s="1"/>
  <c r="P128" i="52" s="1"/>
  <c r="P129" i="52" s="1"/>
  <c r="P130" i="52" s="1"/>
  <c r="P131" i="52" s="1"/>
  <c r="P132" i="52" s="1"/>
  <c r="P133" i="52" s="1"/>
  <c r="P134" i="52" s="1"/>
  <c r="P135" i="52" s="1"/>
  <c r="P136" i="52" s="1"/>
  <c r="P137" i="52" s="1"/>
  <c r="P138" i="52" s="1"/>
  <c r="P139" i="52" s="1"/>
  <c r="P140" i="52" s="1"/>
  <c r="P141" i="52" s="1"/>
  <c r="P142" i="52" s="1"/>
  <c r="P143" i="52" s="1"/>
  <c r="P144" i="52" s="1"/>
  <c r="P145" i="52" s="1"/>
  <c r="P146" i="52" s="1"/>
  <c r="P147" i="52" s="1"/>
  <c r="P148" i="52" s="1"/>
  <c r="P149" i="52" s="1"/>
  <c r="P150" i="52" s="1"/>
  <c r="P151" i="52" s="1"/>
  <c r="P152" i="52" s="1"/>
  <c r="P153" i="52" s="1"/>
  <c r="P154" i="52" s="1"/>
  <c r="P155" i="52" s="1"/>
  <c r="P156" i="52" s="1"/>
  <c r="P157" i="52" s="1"/>
  <c r="P158" i="52" s="1"/>
  <c r="P159" i="52" s="1"/>
  <c r="P160" i="52" s="1"/>
  <c r="P161" i="52" s="1"/>
  <c r="P162" i="52" s="1"/>
  <c r="P163" i="52" s="1"/>
  <c r="P164" i="52" s="1"/>
  <c r="P165" i="52" s="1"/>
  <c r="P166" i="52" s="1"/>
  <c r="P167" i="52" s="1"/>
  <c r="P168" i="52" s="1"/>
  <c r="P169" i="52" s="1"/>
  <c r="P170" i="52" s="1"/>
  <c r="P171" i="52" s="1"/>
  <c r="P172" i="52" s="1"/>
  <c r="P173" i="52" s="1"/>
  <c r="P174" i="52" s="1"/>
  <c r="P175" i="52" s="1"/>
  <c r="P176" i="52" s="1"/>
  <c r="P177" i="52" s="1"/>
  <c r="P178" i="52" s="1"/>
  <c r="P179" i="52" s="1"/>
  <c r="P180" i="52" s="1"/>
  <c r="P181" i="52" s="1"/>
  <c r="P182" i="52" s="1"/>
  <c r="P183" i="52" s="1"/>
  <c r="P184" i="52" s="1"/>
  <c r="P185" i="52" s="1"/>
  <c r="P186" i="52" s="1"/>
  <c r="P187" i="52" s="1"/>
  <c r="P188" i="52" s="1"/>
  <c r="P189" i="52" s="1"/>
  <c r="P190" i="52" s="1"/>
  <c r="P191" i="52" s="1"/>
  <c r="P192" i="52" s="1"/>
  <c r="P193" i="52" s="1"/>
  <c r="P194" i="52" s="1"/>
  <c r="P195" i="52" s="1"/>
  <c r="P196" i="52" s="1"/>
  <c r="P197" i="52" s="1"/>
  <c r="P198" i="52" s="1"/>
  <c r="P199" i="52" s="1"/>
  <c r="P200" i="52" s="1"/>
  <c r="P201" i="52" s="1"/>
  <c r="P202" i="52" s="1"/>
  <c r="P203" i="52" s="1"/>
  <c r="P204" i="52" s="1"/>
  <c r="P205" i="52" s="1"/>
  <c r="P206" i="52" s="1"/>
  <c r="P207" i="52" s="1"/>
  <c r="P208" i="52" s="1"/>
  <c r="P209" i="52" s="1"/>
  <c r="P210" i="52" s="1"/>
  <c r="P211" i="52" s="1"/>
  <c r="P212" i="52" s="1"/>
  <c r="P213" i="52" s="1"/>
  <c r="P214" i="52" s="1"/>
  <c r="P215" i="52" s="1"/>
  <c r="P216" i="52" s="1"/>
  <c r="P217" i="52" s="1"/>
  <c r="P218" i="52" s="1"/>
  <c r="P219" i="52" s="1"/>
  <c r="P220" i="52" s="1"/>
  <c r="P221" i="52" s="1"/>
  <c r="P222" i="52" s="1"/>
  <c r="P223" i="52" s="1"/>
  <c r="P224" i="52" s="1"/>
  <c r="P225" i="52" s="1"/>
  <c r="P226" i="52" s="1"/>
  <c r="P227" i="52" s="1"/>
  <c r="P228" i="52" s="1"/>
  <c r="P229" i="52" s="1"/>
  <c r="P230" i="52" s="1"/>
  <c r="P231" i="52" s="1"/>
  <c r="P232" i="52" s="1"/>
  <c r="P233" i="52" s="1"/>
  <c r="P234" i="52" s="1"/>
  <c r="P235" i="52" s="1"/>
  <c r="P236" i="52" s="1"/>
  <c r="P237" i="52" s="1"/>
  <c r="P238" i="52" s="1"/>
  <c r="P239" i="52" s="1"/>
  <c r="P240" i="52" s="1"/>
  <c r="P241" i="52" s="1"/>
  <c r="P242" i="52" s="1"/>
  <c r="P243" i="52" s="1"/>
  <c r="P244" i="52" s="1"/>
  <c r="P245" i="52" s="1"/>
  <c r="P246" i="52" s="1"/>
  <c r="P247" i="52" s="1"/>
  <c r="P248" i="52" s="1"/>
  <c r="P249" i="52" s="1"/>
  <c r="P250" i="52" s="1"/>
  <c r="P251" i="52" s="1"/>
  <c r="P252" i="52" s="1"/>
  <c r="P253" i="52" s="1"/>
  <c r="P254" i="52" s="1"/>
  <c r="P255" i="52" s="1"/>
  <c r="P256" i="52" s="1"/>
  <c r="P257" i="52" s="1"/>
  <c r="P258" i="52" s="1"/>
  <c r="P259" i="52" s="1"/>
  <c r="P260" i="52" s="1"/>
  <c r="P261" i="52" s="1"/>
  <c r="P262" i="52" s="1"/>
  <c r="P263" i="52" s="1"/>
  <c r="P264" i="52" s="1"/>
  <c r="P265" i="52" s="1"/>
  <c r="P266" i="52" s="1"/>
  <c r="P267" i="52" s="1"/>
  <c r="P268" i="52" s="1"/>
  <c r="P269" i="52" s="1"/>
  <c r="P270" i="52" s="1"/>
  <c r="P271" i="52" s="1"/>
  <c r="P272" i="52" s="1"/>
  <c r="P273" i="52" s="1"/>
  <c r="P274" i="52" s="1"/>
  <c r="P275" i="52" s="1"/>
  <c r="P276" i="52" s="1"/>
  <c r="P277" i="52" s="1"/>
  <c r="P278" i="52" s="1"/>
  <c r="P279" i="52" s="1"/>
  <c r="P280" i="52" s="1"/>
  <c r="P281" i="52" s="1"/>
  <c r="P282" i="52" s="1"/>
  <c r="P283" i="52" s="1"/>
  <c r="P284" i="52" s="1"/>
  <c r="P285" i="52" s="1"/>
  <c r="P286" i="52" s="1"/>
  <c r="P287" i="52" s="1"/>
  <c r="P288" i="52" s="1"/>
  <c r="P289" i="52" s="1"/>
  <c r="P290" i="52" s="1"/>
  <c r="P291" i="52" s="1"/>
  <c r="P292" i="52" s="1"/>
  <c r="P293" i="52" s="1"/>
  <c r="P294" i="52" s="1"/>
  <c r="P295" i="52" s="1"/>
  <c r="P296" i="52" s="1"/>
  <c r="P297" i="52" s="1"/>
  <c r="P298" i="52" s="1"/>
  <c r="P299" i="52" s="1"/>
  <c r="P300" i="52" s="1"/>
  <c r="P301" i="52" s="1"/>
  <c r="P302" i="52" s="1"/>
  <c r="P303" i="52" s="1"/>
  <c r="P304" i="52" s="1"/>
  <c r="P305" i="52" s="1"/>
  <c r="P306" i="52" s="1"/>
  <c r="P307" i="52" s="1"/>
  <c r="P308" i="52" s="1"/>
  <c r="P309" i="52" s="1"/>
  <c r="P310" i="52" s="1"/>
  <c r="P311" i="52" s="1"/>
  <c r="P312" i="52" s="1"/>
  <c r="P313" i="52" s="1"/>
  <c r="P314" i="52" s="1"/>
  <c r="P315" i="52" s="1"/>
  <c r="P316" i="52" s="1"/>
  <c r="P317" i="52" s="1"/>
  <c r="P318" i="52" s="1"/>
  <c r="P319" i="52" s="1"/>
  <c r="P320" i="52" s="1"/>
  <c r="P321" i="52" s="1"/>
  <c r="P322" i="52" s="1"/>
  <c r="P323" i="52" s="1"/>
  <c r="P324" i="52" s="1"/>
  <c r="P325" i="52" s="1"/>
  <c r="P326" i="52" s="1"/>
  <c r="P327" i="52" s="1"/>
  <c r="P328" i="52" s="1"/>
  <c r="P329" i="52" s="1"/>
  <c r="P330" i="52" s="1"/>
  <c r="P331" i="52" s="1"/>
  <c r="J1403" i="51" l="1"/>
  <c r="I1403" i="51"/>
  <c r="H1403" i="51"/>
  <c r="G1403" i="51"/>
  <c r="I1402" i="51"/>
  <c r="J1402" i="51" s="1"/>
  <c r="K1402" i="51" s="1"/>
  <c r="H1402" i="51"/>
  <c r="G1402" i="51"/>
  <c r="I1401" i="51"/>
  <c r="J1401" i="51" s="1"/>
  <c r="H1401" i="51"/>
  <c r="G1401" i="51"/>
  <c r="I1400" i="51"/>
  <c r="J1400" i="51" s="1"/>
  <c r="H1400" i="51"/>
  <c r="G1400" i="51"/>
  <c r="J1399" i="51"/>
  <c r="I1399" i="51"/>
  <c r="H1399" i="51"/>
  <c r="G1399" i="51"/>
  <c r="I1398" i="51"/>
  <c r="J1398" i="51" s="1"/>
  <c r="K1398" i="51" s="1"/>
  <c r="H1398" i="51"/>
  <c r="G1398" i="51"/>
  <c r="I1397" i="51"/>
  <c r="J1397" i="51" s="1"/>
  <c r="H1397" i="51"/>
  <c r="G1397" i="51"/>
  <c r="I1396" i="51"/>
  <c r="J1396" i="51" s="1"/>
  <c r="H1396" i="51"/>
  <c r="G1396" i="51"/>
  <c r="J1395" i="51"/>
  <c r="I1395" i="51"/>
  <c r="H1395" i="51"/>
  <c r="G1395" i="51"/>
  <c r="I1394" i="51"/>
  <c r="J1394" i="51" s="1"/>
  <c r="K1394" i="51" s="1"/>
  <c r="H1394" i="51"/>
  <c r="G1394" i="51"/>
  <c r="I1393" i="51"/>
  <c r="J1393" i="51" s="1"/>
  <c r="H1393" i="51"/>
  <c r="G1393" i="51"/>
  <c r="I1392" i="51"/>
  <c r="J1392" i="51" s="1"/>
  <c r="H1392" i="51"/>
  <c r="G1392" i="51"/>
  <c r="J1391" i="51"/>
  <c r="I1391" i="51"/>
  <c r="H1391" i="51"/>
  <c r="G1391" i="51"/>
  <c r="I1390" i="51"/>
  <c r="J1390" i="51" s="1"/>
  <c r="K1390" i="51" s="1"/>
  <c r="H1390" i="51"/>
  <c r="G1390" i="51"/>
  <c r="J1389" i="51"/>
  <c r="L1389" i="51" s="1"/>
  <c r="I1389" i="51"/>
  <c r="H1389" i="51"/>
  <c r="G1389" i="51"/>
  <c r="I1388" i="51"/>
  <c r="J1388" i="51" s="1"/>
  <c r="H1388" i="51"/>
  <c r="G1388" i="51"/>
  <c r="J1387" i="51"/>
  <c r="I1387" i="51"/>
  <c r="H1387" i="51"/>
  <c r="G1387" i="51"/>
  <c r="L1386" i="51"/>
  <c r="K1386" i="51"/>
  <c r="J1386" i="51"/>
  <c r="I1386" i="51"/>
  <c r="H1386" i="51"/>
  <c r="G1386" i="51"/>
  <c r="J1385" i="51"/>
  <c r="L1385" i="51" s="1"/>
  <c r="I1385" i="51"/>
  <c r="H1385" i="51"/>
  <c r="G1385" i="51"/>
  <c r="I1384" i="51"/>
  <c r="J1384" i="51" s="1"/>
  <c r="L1384" i="51" s="1"/>
  <c r="H1384" i="51"/>
  <c r="G1384" i="51"/>
  <c r="I1383" i="51"/>
  <c r="J1383" i="51" s="1"/>
  <c r="L1383" i="51" s="1"/>
  <c r="H1383" i="51"/>
  <c r="G1383" i="51"/>
  <c r="J1382" i="51"/>
  <c r="I1382" i="51"/>
  <c r="H1382" i="51"/>
  <c r="G1382" i="51"/>
  <c r="L1381" i="51"/>
  <c r="K1381" i="51"/>
  <c r="J1381" i="51"/>
  <c r="I1381" i="51"/>
  <c r="H1381" i="51"/>
  <c r="G1381" i="51"/>
  <c r="J1380" i="51"/>
  <c r="L1380" i="51" s="1"/>
  <c r="I1380" i="51"/>
  <c r="H1380" i="51"/>
  <c r="G1380" i="51"/>
  <c r="I1379" i="51"/>
  <c r="J1379" i="51" s="1"/>
  <c r="H1379" i="51"/>
  <c r="G1379" i="51"/>
  <c r="J1378" i="51"/>
  <c r="I1378" i="51"/>
  <c r="H1378" i="51"/>
  <c r="G1378" i="51"/>
  <c r="L1377" i="51"/>
  <c r="K1377" i="51"/>
  <c r="J1377" i="51"/>
  <c r="I1377" i="51"/>
  <c r="H1377" i="51"/>
  <c r="G1377" i="51"/>
  <c r="J1376" i="51"/>
  <c r="L1376" i="51" s="1"/>
  <c r="I1376" i="51"/>
  <c r="H1376" i="51"/>
  <c r="G1376" i="51"/>
  <c r="I1375" i="51"/>
  <c r="J1375" i="51" s="1"/>
  <c r="H1375" i="51"/>
  <c r="G1375" i="51"/>
  <c r="J1374" i="51"/>
  <c r="I1374" i="51"/>
  <c r="H1374" i="51"/>
  <c r="G1374" i="51"/>
  <c r="L1373" i="51"/>
  <c r="K1373" i="51"/>
  <c r="J1373" i="51"/>
  <c r="I1373" i="51"/>
  <c r="H1373" i="51"/>
  <c r="G1373" i="51"/>
  <c r="I1372" i="51"/>
  <c r="J1372" i="51" s="1"/>
  <c r="K1372" i="51" s="1"/>
  <c r="H1372" i="51"/>
  <c r="G1372" i="51"/>
  <c r="I1371" i="51"/>
  <c r="J1371" i="51" s="1"/>
  <c r="H1371" i="51"/>
  <c r="G1371" i="51"/>
  <c r="I1370" i="51"/>
  <c r="J1370" i="51" s="1"/>
  <c r="H1370" i="51"/>
  <c r="G1370" i="51"/>
  <c r="K1369" i="51"/>
  <c r="J1369" i="51"/>
  <c r="L1369" i="51" s="1"/>
  <c r="I1369" i="51"/>
  <c r="H1369" i="51"/>
  <c r="G1369" i="51"/>
  <c r="I1368" i="51"/>
  <c r="J1368" i="51" s="1"/>
  <c r="H1368" i="51"/>
  <c r="G1368" i="51"/>
  <c r="I1367" i="51"/>
  <c r="J1367" i="51" s="1"/>
  <c r="H1367" i="51"/>
  <c r="G1367" i="51"/>
  <c r="I1366" i="51"/>
  <c r="J1366" i="51" s="1"/>
  <c r="H1366" i="51"/>
  <c r="G1366" i="51"/>
  <c r="K1365" i="51"/>
  <c r="J1365" i="51"/>
  <c r="L1365" i="51" s="1"/>
  <c r="I1365" i="51"/>
  <c r="H1365" i="51"/>
  <c r="G1365" i="51"/>
  <c r="I1364" i="51"/>
  <c r="J1364" i="51" s="1"/>
  <c r="H1364" i="51"/>
  <c r="G1364" i="51"/>
  <c r="I1363" i="51"/>
  <c r="J1363" i="51" s="1"/>
  <c r="H1363" i="51"/>
  <c r="G1363" i="51"/>
  <c r="I1362" i="51"/>
  <c r="J1362" i="51" s="1"/>
  <c r="H1362" i="51"/>
  <c r="G1362" i="51"/>
  <c r="K1361" i="51"/>
  <c r="J1361" i="51"/>
  <c r="L1361" i="51" s="1"/>
  <c r="I1361" i="51"/>
  <c r="H1361" i="51"/>
  <c r="G1361" i="51"/>
  <c r="I1360" i="51"/>
  <c r="J1360" i="51" s="1"/>
  <c r="K1360" i="51" s="1"/>
  <c r="H1360" i="51"/>
  <c r="G1360" i="51"/>
  <c r="J1359" i="51"/>
  <c r="L1359" i="51" s="1"/>
  <c r="I1359" i="51"/>
  <c r="H1359" i="51"/>
  <c r="G1359" i="51"/>
  <c r="I1358" i="51"/>
  <c r="J1358" i="51" s="1"/>
  <c r="H1358" i="51"/>
  <c r="G1358" i="51"/>
  <c r="J1357" i="51"/>
  <c r="I1357" i="51"/>
  <c r="H1357" i="51"/>
  <c r="G1357" i="51"/>
  <c r="I1356" i="51"/>
  <c r="J1356" i="51" s="1"/>
  <c r="K1356" i="51" s="1"/>
  <c r="H1356" i="51"/>
  <c r="G1356" i="51"/>
  <c r="J1355" i="51"/>
  <c r="L1355" i="51" s="1"/>
  <c r="I1355" i="51"/>
  <c r="H1355" i="51"/>
  <c r="G1355" i="51"/>
  <c r="I1354" i="51"/>
  <c r="J1354" i="51" s="1"/>
  <c r="H1354" i="51"/>
  <c r="G1354" i="51"/>
  <c r="J1353" i="51"/>
  <c r="I1353" i="51"/>
  <c r="H1353" i="51"/>
  <c r="G1353" i="51"/>
  <c r="L1352" i="51"/>
  <c r="K1352" i="51"/>
  <c r="J1352" i="51"/>
  <c r="I1352" i="51"/>
  <c r="H1352" i="51"/>
  <c r="G1352" i="51"/>
  <c r="J1351" i="51"/>
  <c r="L1351" i="51" s="1"/>
  <c r="I1351" i="51"/>
  <c r="H1351" i="51"/>
  <c r="G1351" i="51"/>
  <c r="I1350" i="51"/>
  <c r="J1350" i="51" s="1"/>
  <c r="H1350" i="51"/>
  <c r="G1350" i="51"/>
  <c r="J1349" i="51"/>
  <c r="I1349" i="51"/>
  <c r="H1349" i="51"/>
  <c r="G1349" i="51"/>
  <c r="L1348" i="51"/>
  <c r="K1348" i="51"/>
  <c r="J1348" i="51"/>
  <c r="I1348" i="51"/>
  <c r="H1348" i="51"/>
  <c r="G1348" i="51"/>
  <c r="J1347" i="51"/>
  <c r="L1347" i="51" s="1"/>
  <c r="I1347" i="51"/>
  <c r="H1347" i="51"/>
  <c r="G1347" i="51"/>
  <c r="I1346" i="51"/>
  <c r="J1346" i="51" s="1"/>
  <c r="K1346" i="51" s="1"/>
  <c r="H1346" i="51"/>
  <c r="G1346" i="51"/>
  <c r="I1345" i="51"/>
  <c r="J1345" i="51" s="1"/>
  <c r="H1345" i="51"/>
  <c r="G1345" i="51"/>
  <c r="K1344" i="51"/>
  <c r="J1344" i="51"/>
  <c r="L1344" i="51" s="1"/>
  <c r="I1344" i="51"/>
  <c r="H1344" i="51"/>
  <c r="G1344" i="51"/>
  <c r="L1343" i="51"/>
  <c r="J1343" i="51"/>
  <c r="I1343" i="51"/>
  <c r="H1343" i="51"/>
  <c r="G1343" i="51"/>
  <c r="J1342" i="51"/>
  <c r="L1342" i="51" s="1"/>
  <c r="I1342" i="51"/>
  <c r="H1342" i="51"/>
  <c r="G1342" i="51"/>
  <c r="I1341" i="51"/>
  <c r="J1341" i="51" s="1"/>
  <c r="H1341" i="51"/>
  <c r="G1341" i="51"/>
  <c r="I1340" i="51"/>
  <c r="J1340" i="51" s="1"/>
  <c r="H1340" i="51"/>
  <c r="G1340" i="51"/>
  <c r="L1339" i="51"/>
  <c r="K1339" i="51"/>
  <c r="J1339" i="51"/>
  <c r="I1339" i="51"/>
  <c r="H1339" i="51"/>
  <c r="G1339" i="51"/>
  <c r="I1338" i="51"/>
  <c r="J1338" i="51" s="1"/>
  <c r="L1338" i="51" s="1"/>
  <c r="H1338" i="51"/>
  <c r="G1338" i="51"/>
  <c r="I1337" i="51"/>
  <c r="J1337" i="51" s="1"/>
  <c r="H1337" i="51"/>
  <c r="G1337" i="51"/>
  <c r="I1336" i="51"/>
  <c r="J1336" i="51" s="1"/>
  <c r="H1336" i="51"/>
  <c r="G1336" i="51"/>
  <c r="J1335" i="51"/>
  <c r="L1335" i="51" s="1"/>
  <c r="I1335" i="51"/>
  <c r="H1335" i="51"/>
  <c r="G1335" i="51"/>
  <c r="K1334" i="51"/>
  <c r="J1334" i="51"/>
  <c r="I1334" i="51"/>
  <c r="H1334" i="51"/>
  <c r="G1334" i="51"/>
  <c r="J1333" i="51"/>
  <c r="L1333" i="51" s="1"/>
  <c r="I1333" i="51"/>
  <c r="H1333" i="51"/>
  <c r="G1333" i="51"/>
  <c r="I1332" i="51"/>
  <c r="J1332" i="51" s="1"/>
  <c r="H1332" i="51"/>
  <c r="G1332" i="51"/>
  <c r="I1331" i="51"/>
  <c r="J1331" i="51" s="1"/>
  <c r="H1331" i="51"/>
  <c r="G1331" i="51"/>
  <c r="L1330" i="51"/>
  <c r="J1330" i="51"/>
  <c r="I1330" i="51"/>
  <c r="H1330" i="51"/>
  <c r="G1330" i="51"/>
  <c r="L1329" i="51"/>
  <c r="J1329" i="51"/>
  <c r="I1329" i="51"/>
  <c r="H1329" i="51"/>
  <c r="G1329" i="51"/>
  <c r="J1328" i="51"/>
  <c r="L1328" i="51" s="1"/>
  <c r="I1328" i="51"/>
  <c r="H1328" i="51"/>
  <c r="G1328" i="51"/>
  <c r="L1327" i="51"/>
  <c r="I1327" i="51"/>
  <c r="J1327" i="51" s="1"/>
  <c r="K1327" i="51" s="1"/>
  <c r="H1327" i="51"/>
  <c r="G1327" i="51"/>
  <c r="J1326" i="51"/>
  <c r="I1326" i="51"/>
  <c r="H1326" i="51"/>
  <c r="G1326" i="51"/>
  <c r="J1325" i="51"/>
  <c r="L1325" i="51" s="1"/>
  <c r="I1325" i="51"/>
  <c r="H1325" i="51"/>
  <c r="G1325" i="51"/>
  <c r="K1324" i="51"/>
  <c r="I1324" i="51"/>
  <c r="J1324" i="51" s="1"/>
  <c r="H1324" i="51"/>
  <c r="G1324" i="51"/>
  <c r="I1323" i="51"/>
  <c r="J1323" i="51" s="1"/>
  <c r="L1323" i="51" s="1"/>
  <c r="H1323" i="51"/>
  <c r="G1323" i="51"/>
  <c r="I1322" i="51"/>
  <c r="J1322" i="51" s="1"/>
  <c r="H1322" i="51"/>
  <c r="G1322" i="51"/>
  <c r="I1321" i="51"/>
  <c r="J1321" i="51" s="1"/>
  <c r="H1321" i="51"/>
  <c r="G1321" i="51"/>
  <c r="J1320" i="51"/>
  <c r="K1320" i="51" s="1"/>
  <c r="I1320" i="51"/>
  <c r="H1320" i="51"/>
  <c r="G1320" i="51"/>
  <c r="I1319" i="51"/>
  <c r="J1319" i="51" s="1"/>
  <c r="K1319" i="51" s="1"/>
  <c r="H1319" i="51"/>
  <c r="G1319" i="51"/>
  <c r="I1318" i="51"/>
  <c r="J1318" i="51" s="1"/>
  <c r="H1318" i="51"/>
  <c r="G1318" i="51"/>
  <c r="I1317" i="51"/>
  <c r="J1317" i="51" s="1"/>
  <c r="H1317" i="51"/>
  <c r="G1317" i="51"/>
  <c r="J1316" i="51"/>
  <c r="L1316" i="51" s="1"/>
  <c r="I1316" i="51"/>
  <c r="H1316" i="51"/>
  <c r="G1316" i="51"/>
  <c r="I1315" i="51"/>
  <c r="J1315" i="51" s="1"/>
  <c r="H1315" i="51"/>
  <c r="G1315" i="51"/>
  <c r="I1314" i="51"/>
  <c r="J1314" i="51" s="1"/>
  <c r="L1314" i="51" s="1"/>
  <c r="H1314" i="51"/>
  <c r="G1314" i="51"/>
  <c r="I1313" i="51"/>
  <c r="J1313" i="51" s="1"/>
  <c r="H1313" i="51"/>
  <c r="G1313" i="51"/>
  <c r="I1312" i="51"/>
  <c r="J1312" i="51" s="1"/>
  <c r="H1312" i="51"/>
  <c r="G1312" i="51"/>
  <c r="K1311" i="51"/>
  <c r="I1311" i="51"/>
  <c r="J1311" i="51" s="1"/>
  <c r="L1311" i="51" s="1"/>
  <c r="H1311" i="51"/>
  <c r="G1311" i="51"/>
  <c r="L1310" i="51"/>
  <c r="K1310" i="51"/>
  <c r="J1310" i="51"/>
  <c r="I1310" i="51"/>
  <c r="H1310" i="51"/>
  <c r="G1310" i="51"/>
  <c r="J1309" i="51"/>
  <c r="K1309" i="51" s="1"/>
  <c r="I1309" i="51"/>
  <c r="H1309" i="51"/>
  <c r="G1309" i="51"/>
  <c r="J1308" i="51"/>
  <c r="L1308" i="51" s="1"/>
  <c r="I1308" i="51"/>
  <c r="H1308" i="51"/>
  <c r="G1308" i="51"/>
  <c r="I1307" i="51"/>
  <c r="J1307" i="51" s="1"/>
  <c r="H1307" i="51"/>
  <c r="G1307" i="51"/>
  <c r="I1306" i="51"/>
  <c r="J1306" i="51" s="1"/>
  <c r="H1306" i="51"/>
  <c r="G1306" i="51"/>
  <c r="J1305" i="51"/>
  <c r="K1305" i="51" s="1"/>
  <c r="I1305" i="51"/>
  <c r="H1305" i="51"/>
  <c r="G1305" i="51"/>
  <c r="J1304" i="51"/>
  <c r="L1304" i="51" s="1"/>
  <c r="I1304" i="51"/>
  <c r="H1304" i="51"/>
  <c r="G1304" i="51"/>
  <c r="I1303" i="51"/>
  <c r="J1303" i="51" s="1"/>
  <c r="H1303" i="51"/>
  <c r="G1303" i="51"/>
  <c r="K1302" i="51"/>
  <c r="I1302" i="51"/>
  <c r="J1302" i="51" s="1"/>
  <c r="L1302" i="51" s="1"/>
  <c r="H1302" i="51"/>
  <c r="G1302" i="51"/>
  <c r="I1301" i="51"/>
  <c r="J1301" i="51" s="1"/>
  <c r="K1301" i="51" s="1"/>
  <c r="H1301" i="51"/>
  <c r="G1301" i="51"/>
  <c r="I1300" i="51"/>
  <c r="J1300" i="51" s="1"/>
  <c r="H1300" i="51"/>
  <c r="G1300" i="51"/>
  <c r="I1299" i="51"/>
  <c r="J1299" i="51" s="1"/>
  <c r="H1299" i="51"/>
  <c r="G1299" i="51"/>
  <c r="J1298" i="51"/>
  <c r="I1298" i="51"/>
  <c r="H1298" i="51"/>
  <c r="G1298" i="51"/>
  <c r="I1297" i="51"/>
  <c r="J1297" i="51" s="1"/>
  <c r="K1297" i="51" s="1"/>
  <c r="H1297" i="51"/>
  <c r="G1297" i="51"/>
  <c r="I1296" i="51"/>
  <c r="J1296" i="51" s="1"/>
  <c r="H1296" i="51"/>
  <c r="G1296" i="51"/>
  <c r="I1295" i="51"/>
  <c r="J1295" i="51" s="1"/>
  <c r="H1295" i="51"/>
  <c r="G1295" i="51"/>
  <c r="I1294" i="51"/>
  <c r="J1294" i="51" s="1"/>
  <c r="K1294" i="51" s="1"/>
  <c r="H1294" i="51"/>
  <c r="G1294" i="51"/>
  <c r="I1293" i="51"/>
  <c r="J1293" i="51" s="1"/>
  <c r="L1293" i="51" s="1"/>
  <c r="H1293" i="51"/>
  <c r="G1293" i="51"/>
  <c r="J1292" i="51"/>
  <c r="K1292" i="51" s="1"/>
  <c r="I1292" i="51"/>
  <c r="H1292" i="51"/>
  <c r="G1292" i="51"/>
  <c r="J1291" i="51"/>
  <c r="L1291" i="51" s="1"/>
  <c r="I1291" i="51"/>
  <c r="H1291" i="51"/>
  <c r="G1291" i="51"/>
  <c r="I1290" i="51"/>
  <c r="J1290" i="51" s="1"/>
  <c r="H1290" i="51"/>
  <c r="G1290" i="51"/>
  <c r="I1289" i="51"/>
  <c r="J1289" i="51" s="1"/>
  <c r="L1289" i="51" s="1"/>
  <c r="H1289" i="51"/>
  <c r="G1289" i="51"/>
  <c r="J1288" i="51"/>
  <c r="K1288" i="51" s="1"/>
  <c r="I1288" i="51"/>
  <c r="H1288" i="51"/>
  <c r="G1288" i="51"/>
  <c r="J1287" i="51"/>
  <c r="L1287" i="51" s="1"/>
  <c r="I1287" i="51"/>
  <c r="H1287" i="51"/>
  <c r="G1287" i="51"/>
  <c r="I1286" i="51"/>
  <c r="J1286" i="51" s="1"/>
  <c r="H1286" i="51"/>
  <c r="G1286" i="51"/>
  <c r="K1285" i="51"/>
  <c r="I1285" i="51"/>
  <c r="J1285" i="51" s="1"/>
  <c r="L1285" i="51" s="1"/>
  <c r="H1285" i="51"/>
  <c r="G1285" i="51"/>
  <c r="J1284" i="51"/>
  <c r="K1284" i="51" s="1"/>
  <c r="I1284" i="51"/>
  <c r="H1284" i="51"/>
  <c r="G1284" i="51"/>
  <c r="J1283" i="51"/>
  <c r="I1283" i="51"/>
  <c r="H1283" i="51"/>
  <c r="G1283" i="51"/>
  <c r="I1282" i="51"/>
  <c r="J1282" i="51" s="1"/>
  <c r="K1282" i="51" s="1"/>
  <c r="H1282" i="51"/>
  <c r="G1282" i="51"/>
  <c r="K1281" i="51"/>
  <c r="I1281" i="51"/>
  <c r="J1281" i="51" s="1"/>
  <c r="L1281" i="51" s="1"/>
  <c r="H1281" i="51"/>
  <c r="G1281" i="51"/>
  <c r="J1280" i="51"/>
  <c r="K1280" i="51" s="1"/>
  <c r="I1280" i="51"/>
  <c r="H1280" i="51"/>
  <c r="G1280" i="51"/>
  <c r="J1279" i="51"/>
  <c r="I1279" i="51"/>
  <c r="H1279" i="51"/>
  <c r="G1279" i="51"/>
  <c r="I1278" i="51"/>
  <c r="J1278" i="51" s="1"/>
  <c r="H1278" i="51"/>
  <c r="G1278" i="51"/>
  <c r="I1277" i="51"/>
  <c r="J1277" i="51" s="1"/>
  <c r="L1277" i="51" s="1"/>
  <c r="H1277" i="51"/>
  <c r="G1277" i="51"/>
  <c r="I1276" i="51"/>
  <c r="J1276" i="51" s="1"/>
  <c r="K1276" i="51" s="1"/>
  <c r="H1276" i="51"/>
  <c r="G1276" i="51"/>
  <c r="J1275" i="51"/>
  <c r="K1275" i="51" s="1"/>
  <c r="I1275" i="51"/>
  <c r="H1275" i="51"/>
  <c r="G1275" i="51"/>
  <c r="J1274" i="51"/>
  <c r="I1274" i="51"/>
  <c r="H1274" i="51"/>
  <c r="G1274" i="51"/>
  <c r="I1273" i="51"/>
  <c r="J1273" i="51" s="1"/>
  <c r="H1273" i="51"/>
  <c r="G1273" i="51"/>
  <c r="K1272" i="51"/>
  <c r="I1272" i="51"/>
  <c r="J1272" i="51" s="1"/>
  <c r="L1272" i="51" s="1"/>
  <c r="H1272" i="51"/>
  <c r="G1272" i="51"/>
  <c r="J1271" i="51"/>
  <c r="I1271" i="51"/>
  <c r="H1271" i="51"/>
  <c r="G1271" i="51"/>
  <c r="L1270" i="51"/>
  <c r="J1270" i="51"/>
  <c r="K1270" i="51" s="1"/>
  <c r="I1270" i="51"/>
  <c r="H1270" i="51"/>
  <c r="G1270" i="51"/>
  <c r="L1269" i="51"/>
  <c r="I1269" i="51"/>
  <c r="J1269" i="51" s="1"/>
  <c r="K1269" i="51" s="1"/>
  <c r="H1269" i="51"/>
  <c r="G1269" i="51"/>
  <c r="I1268" i="51"/>
  <c r="J1268" i="51" s="1"/>
  <c r="L1268" i="51" s="1"/>
  <c r="H1268" i="51"/>
  <c r="G1268" i="51"/>
  <c r="J1267" i="51"/>
  <c r="I1267" i="51"/>
  <c r="H1267" i="51"/>
  <c r="G1267" i="51"/>
  <c r="J1266" i="51"/>
  <c r="I1266" i="51"/>
  <c r="H1266" i="51"/>
  <c r="G1266" i="51"/>
  <c r="L1265" i="51"/>
  <c r="I1265" i="51"/>
  <c r="J1265" i="51" s="1"/>
  <c r="K1265" i="51" s="1"/>
  <c r="H1265" i="51"/>
  <c r="G1265" i="51"/>
  <c r="I1264" i="51"/>
  <c r="J1264" i="51" s="1"/>
  <c r="L1264" i="51" s="1"/>
  <c r="H1264" i="51"/>
  <c r="G1264" i="51"/>
  <c r="J1263" i="51"/>
  <c r="I1263" i="51"/>
  <c r="H1263" i="51"/>
  <c r="G1263" i="51"/>
  <c r="J1262" i="51"/>
  <c r="I1262" i="51"/>
  <c r="H1262" i="51"/>
  <c r="G1262" i="51"/>
  <c r="L1261" i="51"/>
  <c r="I1261" i="51"/>
  <c r="J1261" i="51" s="1"/>
  <c r="K1261" i="51" s="1"/>
  <c r="H1261" i="51"/>
  <c r="G1261" i="51"/>
  <c r="K1260" i="51"/>
  <c r="I1260" i="51"/>
  <c r="J1260" i="51" s="1"/>
  <c r="L1260" i="51" s="1"/>
  <c r="H1260" i="51"/>
  <c r="G1260" i="51"/>
  <c r="I1259" i="51"/>
  <c r="J1259" i="51" s="1"/>
  <c r="H1259" i="51"/>
  <c r="G1259" i="51"/>
  <c r="K1258" i="51"/>
  <c r="J1258" i="51"/>
  <c r="I1258" i="51"/>
  <c r="H1258" i="51"/>
  <c r="L1258" i="51" s="1"/>
  <c r="G1258" i="51"/>
  <c r="L1257" i="51"/>
  <c r="I1257" i="51"/>
  <c r="J1257" i="51" s="1"/>
  <c r="H1257" i="51"/>
  <c r="G1257" i="51"/>
  <c r="J1256" i="51"/>
  <c r="L1256" i="51" s="1"/>
  <c r="I1256" i="51"/>
  <c r="H1256" i="51"/>
  <c r="G1256" i="51"/>
  <c r="K1255" i="51"/>
  <c r="I1255" i="51"/>
  <c r="J1255" i="51" s="1"/>
  <c r="L1255" i="51" s="1"/>
  <c r="H1255" i="51"/>
  <c r="G1255" i="51"/>
  <c r="I1254" i="51"/>
  <c r="J1254" i="51" s="1"/>
  <c r="H1254" i="51"/>
  <c r="G1254" i="51"/>
  <c r="L1253" i="51"/>
  <c r="K1253" i="51"/>
  <c r="J1253" i="51"/>
  <c r="I1253" i="51"/>
  <c r="H1253" i="51"/>
  <c r="G1253" i="51"/>
  <c r="L1252" i="51"/>
  <c r="J1252" i="51"/>
  <c r="K1252" i="51" s="1"/>
  <c r="I1252" i="51"/>
  <c r="H1252" i="51"/>
  <c r="G1252" i="51"/>
  <c r="L1251" i="51"/>
  <c r="K1251" i="51"/>
  <c r="I1251" i="51"/>
  <c r="J1251" i="51" s="1"/>
  <c r="H1251" i="51"/>
  <c r="G1251" i="51"/>
  <c r="K1250" i="51"/>
  <c r="J1250" i="51"/>
  <c r="L1250" i="51" s="1"/>
  <c r="I1250" i="51"/>
  <c r="H1250" i="51"/>
  <c r="G1250" i="51"/>
  <c r="L1249" i="51"/>
  <c r="K1249" i="51"/>
  <c r="J1249" i="51"/>
  <c r="I1249" i="51"/>
  <c r="H1249" i="51"/>
  <c r="G1249" i="51"/>
  <c r="I1248" i="51"/>
  <c r="J1248" i="51" s="1"/>
  <c r="H1248" i="51"/>
  <c r="G1248" i="51"/>
  <c r="I1247" i="51"/>
  <c r="J1247" i="51" s="1"/>
  <c r="H1247" i="51"/>
  <c r="G1247" i="51"/>
  <c r="I1246" i="51"/>
  <c r="J1246" i="51" s="1"/>
  <c r="H1246" i="51"/>
  <c r="G1246" i="51"/>
  <c r="J1245" i="51"/>
  <c r="I1245" i="51"/>
  <c r="H1245" i="51"/>
  <c r="G1245" i="51"/>
  <c r="J1244" i="51"/>
  <c r="I1244" i="51"/>
  <c r="H1244" i="51"/>
  <c r="G1244" i="51"/>
  <c r="K1243" i="51"/>
  <c r="I1243" i="51"/>
  <c r="J1243" i="51" s="1"/>
  <c r="L1243" i="51" s="1"/>
  <c r="H1243" i="51"/>
  <c r="G1243" i="51"/>
  <c r="K1242" i="51"/>
  <c r="J1242" i="51"/>
  <c r="L1242" i="51" s="1"/>
  <c r="I1242" i="51"/>
  <c r="H1242" i="51"/>
  <c r="G1242" i="51"/>
  <c r="L1241" i="51"/>
  <c r="J1241" i="51"/>
  <c r="I1241" i="51"/>
  <c r="H1241" i="51"/>
  <c r="K1241" i="51" s="1"/>
  <c r="G1241" i="51"/>
  <c r="J1240" i="51"/>
  <c r="I1240" i="51"/>
  <c r="H1240" i="51"/>
  <c r="G1240" i="51"/>
  <c r="L1239" i="51"/>
  <c r="I1239" i="51"/>
  <c r="J1239" i="51" s="1"/>
  <c r="K1239" i="51" s="1"/>
  <c r="H1239" i="51"/>
  <c r="G1239" i="51"/>
  <c r="K1238" i="51"/>
  <c r="J1238" i="51"/>
  <c r="L1238" i="51" s="1"/>
  <c r="I1238" i="51"/>
  <c r="H1238" i="51"/>
  <c r="G1238" i="51"/>
  <c r="I1237" i="51"/>
  <c r="J1237" i="51" s="1"/>
  <c r="H1237" i="51"/>
  <c r="G1237" i="51"/>
  <c r="J1236" i="51"/>
  <c r="I1236" i="51"/>
  <c r="H1236" i="51"/>
  <c r="G1236" i="51"/>
  <c r="I1235" i="51"/>
  <c r="J1235" i="51" s="1"/>
  <c r="K1235" i="51" s="1"/>
  <c r="H1235" i="51"/>
  <c r="G1235" i="51"/>
  <c r="I1234" i="51"/>
  <c r="J1234" i="51" s="1"/>
  <c r="L1234" i="51" s="1"/>
  <c r="H1234" i="51"/>
  <c r="G1234" i="51"/>
  <c r="L1233" i="51"/>
  <c r="K1233" i="51"/>
  <c r="J1233" i="51"/>
  <c r="I1233" i="51"/>
  <c r="H1233" i="51"/>
  <c r="G1233" i="51"/>
  <c r="I1232" i="51"/>
  <c r="J1232" i="51" s="1"/>
  <c r="H1232" i="51"/>
  <c r="G1232" i="51"/>
  <c r="K1231" i="51"/>
  <c r="J1231" i="51"/>
  <c r="I1231" i="51"/>
  <c r="H1231" i="51"/>
  <c r="G1231" i="51"/>
  <c r="J1230" i="51"/>
  <c r="K1230" i="51" s="1"/>
  <c r="I1230" i="51"/>
  <c r="H1230" i="51"/>
  <c r="G1230" i="51"/>
  <c r="L1229" i="51"/>
  <c r="K1229" i="51"/>
  <c r="J1229" i="51"/>
  <c r="I1229" i="51"/>
  <c r="H1229" i="51"/>
  <c r="G1229" i="51"/>
  <c r="I1228" i="51"/>
  <c r="J1228" i="51" s="1"/>
  <c r="H1228" i="51"/>
  <c r="G1228" i="51"/>
  <c r="J1227" i="51"/>
  <c r="I1227" i="51"/>
  <c r="H1227" i="51"/>
  <c r="G1227" i="51"/>
  <c r="I1226" i="51"/>
  <c r="J1226" i="51" s="1"/>
  <c r="H1226" i="51"/>
  <c r="G1226" i="51"/>
  <c r="L1225" i="51"/>
  <c r="K1225" i="51"/>
  <c r="J1225" i="51"/>
  <c r="I1225" i="51"/>
  <c r="H1225" i="51"/>
  <c r="G1225" i="51"/>
  <c r="I1224" i="51"/>
  <c r="J1224" i="51" s="1"/>
  <c r="H1224" i="51"/>
  <c r="G1224" i="51"/>
  <c r="J1223" i="51"/>
  <c r="L1223" i="51" s="1"/>
  <c r="I1223" i="51"/>
  <c r="H1223" i="51"/>
  <c r="G1223" i="51"/>
  <c r="L1222" i="51"/>
  <c r="J1222" i="51"/>
  <c r="K1222" i="51" s="1"/>
  <c r="I1222" i="51"/>
  <c r="H1222" i="51"/>
  <c r="G1222" i="51"/>
  <c r="J1221" i="51"/>
  <c r="K1221" i="51" s="1"/>
  <c r="I1221" i="51"/>
  <c r="H1221" i="51"/>
  <c r="G1221" i="51"/>
  <c r="K1220" i="51"/>
  <c r="J1220" i="51"/>
  <c r="I1220" i="51"/>
  <c r="H1220" i="51"/>
  <c r="G1220" i="51"/>
  <c r="I1219" i="51"/>
  <c r="J1219" i="51" s="1"/>
  <c r="H1219" i="51"/>
  <c r="G1219" i="51"/>
  <c r="J1218" i="51"/>
  <c r="L1218" i="51" s="1"/>
  <c r="I1218" i="51"/>
  <c r="H1218" i="51"/>
  <c r="G1218" i="51"/>
  <c r="J1217" i="51"/>
  <c r="K1217" i="51" s="1"/>
  <c r="I1217" i="51"/>
  <c r="H1217" i="51"/>
  <c r="G1217" i="51"/>
  <c r="L1216" i="51"/>
  <c r="K1216" i="51"/>
  <c r="J1216" i="51"/>
  <c r="I1216" i="51"/>
  <c r="H1216" i="51"/>
  <c r="G1216" i="51"/>
  <c r="I1215" i="51"/>
  <c r="J1215" i="51" s="1"/>
  <c r="H1215" i="51"/>
  <c r="G1215" i="51"/>
  <c r="J1214" i="51"/>
  <c r="I1214" i="51"/>
  <c r="H1214" i="51"/>
  <c r="G1214" i="51"/>
  <c r="I1213" i="51"/>
  <c r="J1213" i="51" s="1"/>
  <c r="H1213" i="51"/>
  <c r="G1213" i="51"/>
  <c r="L1212" i="51"/>
  <c r="K1212" i="51"/>
  <c r="J1212" i="51"/>
  <c r="I1212" i="51"/>
  <c r="H1212" i="51"/>
  <c r="G1212" i="51"/>
  <c r="I1211" i="51"/>
  <c r="J1211" i="51" s="1"/>
  <c r="H1211" i="51"/>
  <c r="G1211" i="51"/>
  <c r="J1210" i="51"/>
  <c r="L1210" i="51" s="1"/>
  <c r="I1210" i="51"/>
  <c r="H1210" i="51"/>
  <c r="G1210" i="51"/>
  <c r="L1209" i="51"/>
  <c r="J1209" i="51"/>
  <c r="K1209" i="51" s="1"/>
  <c r="I1209" i="51"/>
  <c r="H1209" i="51"/>
  <c r="G1209" i="51"/>
  <c r="L1208" i="51"/>
  <c r="K1208" i="51"/>
  <c r="J1208" i="51"/>
  <c r="I1208" i="51"/>
  <c r="H1208" i="51"/>
  <c r="G1208" i="51"/>
  <c r="I1207" i="51"/>
  <c r="J1207" i="51" s="1"/>
  <c r="H1207" i="51"/>
  <c r="G1207" i="51"/>
  <c r="J1206" i="51"/>
  <c r="L1206" i="51" s="1"/>
  <c r="I1206" i="51"/>
  <c r="H1206" i="51"/>
  <c r="K1206" i="51" s="1"/>
  <c r="G1206" i="51"/>
  <c r="I1205" i="51"/>
  <c r="J1205" i="51" s="1"/>
  <c r="H1205" i="51"/>
  <c r="G1205" i="51"/>
  <c r="L1204" i="51"/>
  <c r="K1204" i="51"/>
  <c r="J1204" i="51"/>
  <c r="I1204" i="51"/>
  <c r="H1204" i="51"/>
  <c r="G1204" i="51"/>
  <c r="I1203" i="51"/>
  <c r="J1203" i="51" s="1"/>
  <c r="H1203" i="51"/>
  <c r="G1203" i="51"/>
  <c r="K1202" i="51"/>
  <c r="J1202" i="51"/>
  <c r="L1202" i="51" s="1"/>
  <c r="I1202" i="51"/>
  <c r="H1202" i="51"/>
  <c r="G1202" i="51"/>
  <c r="I1201" i="51"/>
  <c r="J1201" i="51" s="1"/>
  <c r="H1201" i="51"/>
  <c r="G1201" i="51"/>
  <c r="L1200" i="51"/>
  <c r="K1200" i="51"/>
  <c r="J1200" i="51"/>
  <c r="I1200" i="51"/>
  <c r="H1200" i="51"/>
  <c r="G1200" i="51"/>
  <c r="I1199" i="51"/>
  <c r="J1199" i="51" s="1"/>
  <c r="H1199" i="51"/>
  <c r="G1199" i="51"/>
  <c r="K1198" i="51"/>
  <c r="J1198" i="51"/>
  <c r="I1198" i="51"/>
  <c r="H1198" i="51"/>
  <c r="G1198" i="51"/>
  <c r="I1197" i="51"/>
  <c r="J1197" i="51" s="1"/>
  <c r="H1197" i="51"/>
  <c r="G1197" i="51"/>
  <c r="L1196" i="51"/>
  <c r="K1196" i="51"/>
  <c r="J1196" i="51"/>
  <c r="I1196" i="51"/>
  <c r="H1196" i="51"/>
  <c r="G1196" i="51"/>
  <c r="J1195" i="51"/>
  <c r="I1195" i="51"/>
  <c r="H1195" i="51"/>
  <c r="G1195" i="51"/>
  <c r="J1194" i="51"/>
  <c r="K1194" i="51" s="1"/>
  <c r="I1194" i="51"/>
  <c r="H1194" i="51"/>
  <c r="G1194" i="51"/>
  <c r="I1193" i="51"/>
  <c r="J1193" i="51" s="1"/>
  <c r="H1193" i="51"/>
  <c r="G1193" i="51"/>
  <c r="I1192" i="51"/>
  <c r="J1192" i="51" s="1"/>
  <c r="K1192" i="51" s="1"/>
  <c r="H1192" i="51"/>
  <c r="G1192" i="51"/>
  <c r="K1191" i="51"/>
  <c r="J1191" i="51"/>
  <c r="I1191" i="51"/>
  <c r="H1191" i="51"/>
  <c r="G1191" i="51"/>
  <c r="L1190" i="51"/>
  <c r="I1190" i="51"/>
  <c r="J1190" i="51" s="1"/>
  <c r="K1190" i="51" s="1"/>
  <c r="H1190" i="51"/>
  <c r="G1190" i="51"/>
  <c r="I1189" i="51"/>
  <c r="J1189" i="51" s="1"/>
  <c r="H1189" i="51"/>
  <c r="G1189" i="51"/>
  <c r="K1188" i="51"/>
  <c r="I1188" i="51"/>
  <c r="J1188" i="51" s="1"/>
  <c r="L1188" i="51" s="1"/>
  <c r="H1188" i="51"/>
  <c r="G1188" i="51"/>
  <c r="J1187" i="51"/>
  <c r="L1187" i="51" s="1"/>
  <c r="I1187" i="51"/>
  <c r="H1187" i="51"/>
  <c r="G1187" i="51"/>
  <c r="I1186" i="51"/>
  <c r="J1186" i="51" s="1"/>
  <c r="K1186" i="51" s="1"/>
  <c r="H1186" i="51"/>
  <c r="G1186" i="51"/>
  <c r="K1185" i="51"/>
  <c r="J1185" i="51"/>
  <c r="L1185" i="51" s="1"/>
  <c r="I1185" i="51"/>
  <c r="H1185" i="51"/>
  <c r="G1185" i="51"/>
  <c r="K1184" i="51"/>
  <c r="J1184" i="51"/>
  <c r="L1184" i="51" s="1"/>
  <c r="I1184" i="51"/>
  <c r="H1184" i="51"/>
  <c r="G1184" i="51"/>
  <c r="L1183" i="51"/>
  <c r="K1183" i="51"/>
  <c r="J1183" i="51"/>
  <c r="I1183" i="51"/>
  <c r="H1183" i="51"/>
  <c r="G1183" i="51"/>
  <c r="I1182" i="51"/>
  <c r="J1182" i="51" s="1"/>
  <c r="K1182" i="51" s="1"/>
  <c r="H1182" i="51"/>
  <c r="G1182" i="51"/>
  <c r="I1181" i="51"/>
  <c r="J1181" i="51" s="1"/>
  <c r="H1181" i="51"/>
  <c r="G1181" i="51"/>
  <c r="L1180" i="51"/>
  <c r="I1180" i="51"/>
  <c r="J1180" i="51" s="1"/>
  <c r="K1180" i="51" s="1"/>
  <c r="H1180" i="51"/>
  <c r="G1180" i="51"/>
  <c r="J1179" i="51"/>
  <c r="K1179" i="51" s="1"/>
  <c r="I1179" i="51"/>
  <c r="H1179" i="51"/>
  <c r="G1179" i="51"/>
  <c r="L1178" i="51"/>
  <c r="I1178" i="51"/>
  <c r="J1178" i="51" s="1"/>
  <c r="K1178" i="51" s="1"/>
  <c r="H1178" i="51"/>
  <c r="G1178" i="51"/>
  <c r="J1177" i="51"/>
  <c r="L1177" i="51" s="1"/>
  <c r="I1177" i="51"/>
  <c r="H1177" i="51"/>
  <c r="G1177" i="51"/>
  <c r="I1176" i="51"/>
  <c r="J1176" i="51" s="1"/>
  <c r="H1176" i="51"/>
  <c r="G1176" i="51"/>
  <c r="I1175" i="51"/>
  <c r="J1175" i="51" s="1"/>
  <c r="H1175" i="51"/>
  <c r="G1175" i="51"/>
  <c r="K1174" i="51"/>
  <c r="I1174" i="51"/>
  <c r="J1174" i="51" s="1"/>
  <c r="L1174" i="51" s="1"/>
  <c r="H1174" i="51"/>
  <c r="G1174" i="51"/>
  <c r="K1173" i="51"/>
  <c r="J1173" i="51"/>
  <c r="I1173" i="51"/>
  <c r="H1173" i="51"/>
  <c r="G1173" i="51"/>
  <c r="L1172" i="51"/>
  <c r="I1172" i="51"/>
  <c r="J1172" i="51" s="1"/>
  <c r="K1172" i="51" s="1"/>
  <c r="H1172" i="51"/>
  <c r="G1172" i="51"/>
  <c r="J1171" i="51"/>
  <c r="K1171" i="51" s="1"/>
  <c r="I1171" i="51"/>
  <c r="H1171" i="51"/>
  <c r="G1171" i="51"/>
  <c r="L1170" i="51"/>
  <c r="I1170" i="51"/>
  <c r="J1170" i="51" s="1"/>
  <c r="K1170" i="51" s="1"/>
  <c r="H1170" i="51"/>
  <c r="G1170" i="51"/>
  <c r="J1169" i="51"/>
  <c r="L1169" i="51" s="1"/>
  <c r="I1169" i="51"/>
  <c r="H1169" i="51"/>
  <c r="G1169" i="51"/>
  <c r="J1168" i="51"/>
  <c r="L1168" i="51" s="1"/>
  <c r="I1168" i="51"/>
  <c r="H1168" i="51"/>
  <c r="K1168" i="51" s="1"/>
  <c r="G1168" i="51"/>
  <c r="I1167" i="51"/>
  <c r="J1167" i="51" s="1"/>
  <c r="H1167" i="51"/>
  <c r="G1167" i="51"/>
  <c r="K1166" i="51"/>
  <c r="I1166" i="51"/>
  <c r="J1166" i="51" s="1"/>
  <c r="L1166" i="51" s="1"/>
  <c r="H1166" i="51"/>
  <c r="G1166" i="51"/>
  <c r="J1165" i="51"/>
  <c r="L1165" i="51" s="1"/>
  <c r="I1165" i="51"/>
  <c r="H1165" i="51"/>
  <c r="K1165" i="51" s="1"/>
  <c r="G1165" i="51"/>
  <c r="L1164" i="51"/>
  <c r="I1164" i="51"/>
  <c r="J1164" i="51" s="1"/>
  <c r="K1164" i="51" s="1"/>
  <c r="H1164" i="51"/>
  <c r="G1164" i="51"/>
  <c r="J1163" i="51"/>
  <c r="I1163" i="51"/>
  <c r="H1163" i="51"/>
  <c r="G1163" i="51"/>
  <c r="L1162" i="51"/>
  <c r="J1162" i="51"/>
  <c r="K1162" i="51" s="1"/>
  <c r="I1162" i="51"/>
  <c r="H1162" i="51"/>
  <c r="G1162" i="51"/>
  <c r="I1161" i="51"/>
  <c r="J1161" i="51" s="1"/>
  <c r="H1161" i="51"/>
  <c r="G1161" i="51"/>
  <c r="K1160" i="51"/>
  <c r="J1160" i="51"/>
  <c r="L1160" i="51" s="1"/>
  <c r="I1160" i="51"/>
  <c r="H1160" i="51"/>
  <c r="G1160" i="51"/>
  <c r="J1159" i="51"/>
  <c r="I1159" i="51"/>
  <c r="H1159" i="51"/>
  <c r="G1159" i="51"/>
  <c r="L1158" i="51"/>
  <c r="J1158" i="51"/>
  <c r="K1158" i="51" s="1"/>
  <c r="I1158" i="51"/>
  <c r="H1158" i="51"/>
  <c r="G1158" i="51"/>
  <c r="I1157" i="51"/>
  <c r="J1157" i="51" s="1"/>
  <c r="H1157" i="51"/>
  <c r="G1157" i="51"/>
  <c r="K1156" i="51"/>
  <c r="J1156" i="51"/>
  <c r="L1156" i="51" s="1"/>
  <c r="I1156" i="51"/>
  <c r="H1156" i="51"/>
  <c r="G1156" i="51"/>
  <c r="J1155" i="51"/>
  <c r="I1155" i="51"/>
  <c r="H1155" i="51"/>
  <c r="G1155" i="51"/>
  <c r="L1154" i="51"/>
  <c r="J1154" i="51"/>
  <c r="K1154" i="51" s="1"/>
  <c r="I1154" i="51"/>
  <c r="H1154" i="51"/>
  <c r="G1154" i="51"/>
  <c r="I1153" i="51"/>
  <c r="J1153" i="51" s="1"/>
  <c r="H1153" i="51"/>
  <c r="G1153" i="51"/>
  <c r="K1152" i="51"/>
  <c r="J1152" i="51"/>
  <c r="L1152" i="51" s="1"/>
  <c r="I1152" i="51"/>
  <c r="H1152" i="51"/>
  <c r="G1152" i="51"/>
  <c r="J1151" i="51"/>
  <c r="I1151" i="51"/>
  <c r="H1151" i="51"/>
  <c r="G1151" i="51"/>
  <c r="L1150" i="51"/>
  <c r="J1150" i="51"/>
  <c r="K1150" i="51" s="1"/>
  <c r="I1150" i="51"/>
  <c r="H1150" i="51"/>
  <c r="G1150" i="51"/>
  <c r="I1149" i="51"/>
  <c r="J1149" i="51" s="1"/>
  <c r="H1149" i="51"/>
  <c r="G1149" i="51"/>
  <c r="K1148" i="51"/>
  <c r="J1148" i="51"/>
  <c r="L1148" i="51" s="1"/>
  <c r="I1148" i="51"/>
  <c r="H1148" i="51"/>
  <c r="G1148" i="51"/>
  <c r="J1147" i="51"/>
  <c r="I1147" i="51"/>
  <c r="H1147" i="51"/>
  <c r="G1147" i="51"/>
  <c r="J1146" i="51"/>
  <c r="K1146" i="51" s="1"/>
  <c r="I1146" i="51"/>
  <c r="H1146" i="51"/>
  <c r="G1146" i="51"/>
  <c r="I1145" i="51"/>
  <c r="J1145" i="51" s="1"/>
  <c r="K1145" i="51" s="1"/>
  <c r="H1145" i="51"/>
  <c r="G1145" i="51"/>
  <c r="J1144" i="51"/>
  <c r="I1144" i="51"/>
  <c r="H1144" i="51"/>
  <c r="G1144" i="51"/>
  <c r="L1143" i="51"/>
  <c r="J1143" i="51"/>
  <c r="K1143" i="51" s="1"/>
  <c r="I1143" i="51"/>
  <c r="H1143" i="51"/>
  <c r="G1143" i="51"/>
  <c r="L1142" i="51"/>
  <c r="J1142" i="51"/>
  <c r="K1142" i="51" s="1"/>
  <c r="I1142" i="51"/>
  <c r="H1142" i="51"/>
  <c r="G1142" i="51"/>
  <c r="K1141" i="51"/>
  <c r="I1141" i="51"/>
  <c r="J1141" i="51" s="1"/>
  <c r="H1141" i="51"/>
  <c r="G1141" i="51"/>
  <c r="I1140" i="51"/>
  <c r="J1140" i="51" s="1"/>
  <c r="K1140" i="51" s="1"/>
  <c r="H1140" i="51"/>
  <c r="G1140" i="51"/>
  <c r="J1139" i="51"/>
  <c r="L1139" i="51" s="1"/>
  <c r="I1139" i="51"/>
  <c r="H1139" i="51"/>
  <c r="G1139" i="51"/>
  <c r="L1138" i="51"/>
  <c r="J1138" i="51"/>
  <c r="I1138" i="51"/>
  <c r="H1138" i="51"/>
  <c r="G1138" i="51"/>
  <c r="L1137" i="51"/>
  <c r="J1137" i="51"/>
  <c r="K1137" i="51" s="1"/>
  <c r="I1137" i="51"/>
  <c r="H1137" i="51"/>
  <c r="G1137" i="51"/>
  <c r="L1136" i="51"/>
  <c r="I1136" i="51"/>
  <c r="J1136" i="51" s="1"/>
  <c r="K1136" i="51" s="1"/>
  <c r="H1136" i="51"/>
  <c r="G1136" i="51"/>
  <c r="J1135" i="51"/>
  <c r="I1135" i="51"/>
  <c r="H1135" i="51"/>
  <c r="G1135" i="51"/>
  <c r="J1134" i="51"/>
  <c r="K1134" i="51" s="1"/>
  <c r="I1134" i="51"/>
  <c r="H1134" i="51"/>
  <c r="G1134" i="51"/>
  <c r="L1133" i="51"/>
  <c r="J1133" i="51"/>
  <c r="K1133" i="51" s="1"/>
  <c r="I1133" i="51"/>
  <c r="H1133" i="51"/>
  <c r="G1133" i="51"/>
  <c r="I1132" i="51"/>
  <c r="J1132" i="51" s="1"/>
  <c r="K1132" i="51" s="1"/>
  <c r="H1132" i="51"/>
  <c r="G1132" i="51"/>
  <c r="K1131" i="51"/>
  <c r="J1131" i="51"/>
  <c r="L1131" i="51" s="1"/>
  <c r="I1131" i="51"/>
  <c r="H1131" i="51"/>
  <c r="G1131" i="51"/>
  <c r="L1130" i="51"/>
  <c r="J1130" i="51"/>
  <c r="K1130" i="51" s="1"/>
  <c r="I1130" i="51"/>
  <c r="H1130" i="51"/>
  <c r="G1130" i="51"/>
  <c r="J1129" i="51"/>
  <c r="I1129" i="51"/>
  <c r="H1129" i="51"/>
  <c r="G1129" i="51"/>
  <c r="I1128" i="51"/>
  <c r="J1128" i="51" s="1"/>
  <c r="K1128" i="51" s="1"/>
  <c r="H1128" i="51"/>
  <c r="G1128" i="51"/>
  <c r="K1127" i="51"/>
  <c r="J1127" i="51"/>
  <c r="I1127" i="51"/>
  <c r="H1127" i="51"/>
  <c r="G1127" i="51"/>
  <c r="J1126" i="51"/>
  <c r="K1126" i="51" s="1"/>
  <c r="I1126" i="51"/>
  <c r="H1126" i="51"/>
  <c r="G1126" i="51"/>
  <c r="L1125" i="51"/>
  <c r="J1125" i="51"/>
  <c r="K1125" i="51" s="1"/>
  <c r="I1125" i="51"/>
  <c r="H1125" i="51"/>
  <c r="G1125" i="51"/>
  <c r="I1124" i="51"/>
  <c r="J1124" i="51" s="1"/>
  <c r="H1124" i="51"/>
  <c r="G1124" i="51"/>
  <c r="L1123" i="51"/>
  <c r="J1123" i="51"/>
  <c r="K1123" i="51" s="1"/>
  <c r="I1123" i="51"/>
  <c r="H1123" i="51"/>
  <c r="G1123" i="51"/>
  <c r="L1122" i="51"/>
  <c r="J1122" i="51"/>
  <c r="K1122" i="51" s="1"/>
  <c r="I1122" i="51"/>
  <c r="H1122" i="51"/>
  <c r="G1122" i="51"/>
  <c r="I1121" i="51"/>
  <c r="J1121" i="51" s="1"/>
  <c r="H1121" i="51"/>
  <c r="G1121" i="51"/>
  <c r="I1120" i="51"/>
  <c r="J1120" i="51" s="1"/>
  <c r="H1120" i="51"/>
  <c r="G1120" i="51"/>
  <c r="L1119" i="51"/>
  <c r="J1119" i="51"/>
  <c r="K1119" i="51" s="1"/>
  <c r="I1119" i="51"/>
  <c r="H1119" i="51"/>
  <c r="G1119" i="51"/>
  <c r="I1118" i="51"/>
  <c r="J1118" i="51" s="1"/>
  <c r="K1118" i="51" s="1"/>
  <c r="H1118" i="51"/>
  <c r="G1118" i="51"/>
  <c r="I1117" i="51"/>
  <c r="J1117" i="51" s="1"/>
  <c r="H1117" i="51"/>
  <c r="G1117" i="51"/>
  <c r="J1116" i="51"/>
  <c r="I1116" i="51"/>
  <c r="H1116" i="51"/>
  <c r="G1116" i="51"/>
  <c r="K1115" i="51"/>
  <c r="J1115" i="51"/>
  <c r="L1115" i="51" s="1"/>
  <c r="I1115" i="51"/>
  <c r="H1115" i="51"/>
  <c r="G1115" i="51"/>
  <c r="L1114" i="51"/>
  <c r="K1114" i="51"/>
  <c r="I1114" i="51"/>
  <c r="J1114" i="51" s="1"/>
  <c r="H1114" i="51"/>
  <c r="G1114" i="51"/>
  <c r="I1113" i="51"/>
  <c r="J1113" i="51" s="1"/>
  <c r="H1113" i="51"/>
  <c r="G1113" i="51"/>
  <c r="L1112" i="51"/>
  <c r="J1112" i="51"/>
  <c r="K1112" i="51" s="1"/>
  <c r="I1112" i="51"/>
  <c r="H1112" i="51"/>
  <c r="G1112" i="51"/>
  <c r="I1111" i="51"/>
  <c r="J1111" i="51" s="1"/>
  <c r="H1111" i="51"/>
  <c r="G1111" i="51"/>
  <c r="I1110" i="51"/>
  <c r="J1110" i="51" s="1"/>
  <c r="H1110" i="51"/>
  <c r="G1110" i="51"/>
  <c r="I1109" i="51"/>
  <c r="J1109" i="51" s="1"/>
  <c r="H1109" i="51"/>
  <c r="G1109" i="51"/>
  <c r="K1108" i="51"/>
  <c r="J1108" i="51"/>
  <c r="L1108" i="51" s="1"/>
  <c r="I1108" i="51"/>
  <c r="H1108" i="51"/>
  <c r="G1108" i="51"/>
  <c r="L1107" i="51"/>
  <c r="J1107" i="51"/>
  <c r="I1107" i="51"/>
  <c r="H1107" i="51"/>
  <c r="G1107" i="51"/>
  <c r="L1106" i="51"/>
  <c r="J1106" i="51"/>
  <c r="K1106" i="51" s="1"/>
  <c r="I1106" i="51"/>
  <c r="H1106" i="51"/>
  <c r="G1106" i="51"/>
  <c r="I1105" i="51"/>
  <c r="J1105" i="51" s="1"/>
  <c r="H1105" i="51"/>
  <c r="G1105" i="51"/>
  <c r="J1104" i="51"/>
  <c r="I1104" i="51"/>
  <c r="H1104" i="51"/>
  <c r="G1104" i="51"/>
  <c r="L1103" i="51"/>
  <c r="K1103" i="51"/>
  <c r="J1103" i="51"/>
  <c r="I1103" i="51"/>
  <c r="H1103" i="51"/>
  <c r="G1103" i="51"/>
  <c r="L1102" i="51"/>
  <c r="J1102" i="51"/>
  <c r="K1102" i="51" s="1"/>
  <c r="I1102" i="51"/>
  <c r="H1102" i="51"/>
  <c r="G1102" i="51"/>
  <c r="I1101" i="51"/>
  <c r="J1101" i="51" s="1"/>
  <c r="H1101" i="51"/>
  <c r="G1101" i="51"/>
  <c r="J1100" i="51"/>
  <c r="I1100" i="51"/>
  <c r="H1100" i="51"/>
  <c r="G1100" i="51"/>
  <c r="L1099" i="51"/>
  <c r="J1099" i="51"/>
  <c r="K1099" i="51" s="1"/>
  <c r="I1099" i="51"/>
  <c r="H1099" i="51"/>
  <c r="G1099" i="51"/>
  <c r="L1098" i="51"/>
  <c r="J1098" i="51"/>
  <c r="K1098" i="51" s="1"/>
  <c r="I1098" i="51"/>
  <c r="H1098" i="51"/>
  <c r="G1098" i="51"/>
  <c r="I1097" i="51"/>
  <c r="J1097" i="51" s="1"/>
  <c r="H1097" i="51"/>
  <c r="G1097" i="51"/>
  <c r="J1096" i="51"/>
  <c r="I1096" i="51"/>
  <c r="H1096" i="51"/>
  <c r="G1096" i="51"/>
  <c r="L1095" i="51"/>
  <c r="J1095" i="51"/>
  <c r="K1095" i="51" s="1"/>
  <c r="I1095" i="51"/>
  <c r="H1095" i="51"/>
  <c r="G1095" i="51"/>
  <c r="L1094" i="51"/>
  <c r="J1094" i="51"/>
  <c r="K1094" i="51" s="1"/>
  <c r="I1094" i="51"/>
  <c r="H1094" i="51"/>
  <c r="G1094" i="51"/>
  <c r="I1093" i="51"/>
  <c r="J1093" i="51" s="1"/>
  <c r="H1093" i="51"/>
  <c r="G1093" i="51"/>
  <c r="J1092" i="51"/>
  <c r="I1092" i="51"/>
  <c r="H1092" i="51"/>
  <c r="G1092" i="51"/>
  <c r="L1091" i="51"/>
  <c r="J1091" i="51"/>
  <c r="K1091" i="51" s="1"/>
  <c r="I1091" i="51"/>
  <c r="H1091" i="51"/>
  <c r="G1091" i="51"/>
  <c r="L1090" i="51"/>
  <c r="J1090" i="51"/>
  <c r="K1090" i="51" s="1"/>
  <c r="I1090" i="51"/>
  <c r="H1090" i="51"/>
  <c r="G1090" i="51"/>
  <c r="I1089" i="51"/>
  <c r="J1089" i="51" s="1"/>
  <c r="H1089" i="51"/>
  <c r="G1089" i="51"/>
  <c r="J1088" i="51"/>
  <c r="I1088" i="51"/>
  <c r="H1088" i="51"/>
  <c r="G1088" i="51"/>
  <c r="J1087" i="51"/>
  <c r="K1087" i="51" s="1"/>
  <c r="I1087" i="51"/>
  <c r="H1087" i="51"/>
  <c r="G1087" i="51"/>
  <c r="L1086" i="51"/>
  <c r="J1086" i="51"/>
  <c r="K1086" i="51" s="1"/>
  <c r="I1086" i="51"/>
  <c r="H1086" i="51"/>
  <c r="G1086" i="51"/>
  <c r="I1085" i="51"/>
  <c r="J1085" i="51" s="1"/>
  <c r="H1085" i="51"/>
  <c r="G1085" i="51"/>
  <c r="J1084" i="51"/>
  <c r="I1084" i="51"/>
  <c r="H1084" i="51"/>
  <c r="G1084" i="51"/>
  <c r="L1083" i="51"/>
  <c r="J1083" i="51"/>
  <c r="K1083" i="51" s="1"/>
  <c r="I1083" i="51"/>
  <c r="H1083" i="51"/>
  <c r="G1083" i="51"/>
  <c r="L1082" i="51"/>
  <c r="J1082" i="51"/>
  <c r="K1082" i="51" s="1"/>
  <c r="I1082" i="51"/>
  <c r="H1082" i="51"/>
  <c r="G1082" i="51"/>
  <c r="I1081" i="51"/>
  <c r="J1081" i="51" s="1"/>
  <c r="H1081" i="51"/>
  <c r="G1081" i="51"/>
  <c r="J1080" i="51"/>
  <c r="I1080" i="51"/>
  <c r="H1080" i="51"/>
  <c r="G1080" i="51"/>
  <c r="J1079" i="51"/>
  <c r="I1079" i="51"/>
  <c r="H1079" i="51"/>
  <c r="G1079" i="51"/>
  <c r="I1078" i="51"/>
  <c r="J1078" i="51" s="1"/>
  <c r="L1078" i="51" s="1"/>
  <c r="H1078" i="51"/>
  <c r="G1078" i="51"/>
  <c r="I1077" i="51"/>
  <c r="J1077" i="51" s="1"/>
  <c r="H1077" i="51"/>
  <c r="G1077" i="51"/>
  <c r="I1076" i="51"/>
  <c r="J1076" i="51" s="1"/>
  <c r="H1076" i="51"/>
  <c r="G1076" i="51"/>
  <c r="I1075" i="51"/>
  <c r="J1075" i="51" s="1"/>
  <c r="H1075" i="51"/>
  <c r="G1075" i="51"/>
  <c r="L1074" i="51"/>
  <c r="I1074" i="51"/>
  <c r="J1074" i="51" s="1"/>
  <c r="K1074" i="51" s="1"/>
  <c r="H1074" i="51"/>
  <c r="G1074" i="51"/>
  <c r="I1073" i="51"/>
  <c r="J1073" i="51" s="1"/>
  <c r="H1073" i="51"/>
  <c r="G1073" i="51"/>
  <c r="I1072" i="51"/>
  <c r="J1072" i="51" s="1"/>
  <c r="H1072" i="51"/>
  <c r="G1072" i="51"/>
  <c r="K1071" i="51"/>
  <c r="I1071" i="51"/>
  <c r="J1071" i="51" s="1"/>
  <c r="L1071" i="51" s="1"/>
  <c r="H1071" i="51"/>
  <c r="G1071" i="51"/>
  <c r="I1070" i="51"/>
  <c r="J1070" i="51" s="1"/>
  <c r="H1070" i="51"/>
  <c r="G1070" i="51"/>
  <c r="I1069" i="51"/>
  <c r="J1069" i="51" s="1"/>
  <c r="H1069" i="51"/>
  <c r="G1069" i="51"/>
  <c r="I1068" i="51"/>
  <c r="J1068" i="51" s="1"/>
  <c r="H1068" i="51"/>
  <c r="G1068" i="51"/>
  <c r="I1067" i="51"/>
  <c r="J1067" i="51" s="1"/>
  <c r="H1067" i="51"/>
  <c r="G1067" i="51"/>
  <c r="I1066" i="51"/>
  <c r="J1066" i="51" s="1"/>
  <c r="L1066" i="51" s="1"/>
  <c r="H1066" i="51"/>
  <c r="G1066" i="51"/>
  <c r="I1065" i="51"/>
  <c r="J1065" i="51" s="1"/>
  <c r="H1065" i="51"/>
  <c r="G1065" i="51"/>
  <c r="I1064" i="51"/>
  <c r="J1064" i="51" s="1"/>
  <c r="H1064" i="51"/>
  <c r="G1064" i="51"/>
  <c r="I1063" i="51"/>
  <c r="J1063" i="51" s="1"/>
  <c r="H1063" i="51"/>
  <c r="G1063" i="51"/>
  <c r="I1062" i="51"/>
  <c r="J1062" i="51" s="1"/>
  <c r="L1062" i="51" s="1"/>
  <c r="H1062" i="51"/>
  <c r="G1062" i="51"/>
  <c r="I1061" i="51"/>
  <c r="J1061" i="51" s="1"/>
  <c r="H1061" i="51"/>
  <c r="G1061" i="51"/>
  <c r="I1060" i="51"/>
  <c r="J1060" i="51" s="1"/>
  <c r="H1060" i="51"/>
  <c r="G1060" i="51"/>
  <c r="I1059" i="51"/>
  <c r="J1059" i="51" s="1"/>
  <c r="H1059" i="51"/>
  <c r="G1059" i="51"/>
  <c r="L1058" i="51"/>
  <c r="I1058" i="51"/>
  <c r="J1058" i="51" s="1"/>
  <c r="K1058" i="51" s="1"/>
  <c r="H1058" i="51"/>
  <c r="G1058" i="51"/>
  <c r="I1057" i="51"/>
  <c r="J1057" i="51" s="1"/>
  <c r="H1057" i="51"/>
  <c r="G1057" i="51"/>
  <c r="I1056" i="51"/>
  <c r="J1056" i="51" s="1"/>
  <c r="H1056" i="51"/>
  <c r="G1056" i="51"/>
  <c r="I1055" i="51"/>
  <c r="J1055" i="51" s="1"/>
  <c r="L1055" i="51" s="1"/>
  <c r="H1055" i="51"/>
  <c r="G1055" i="51"/>
  <c r="I1054" i="51"/>
  <c r="J1054" i="51" s="1"/>
  <c r="H1054" i="51"/>
  <c r="G1054" i="51"/>
  <c r="K1053" i="51"/>
  <c r="I1053" i="51"/>
  <c r="J1053" i="51" s="1"/>
  <c r="L1053" i="51" s="1"/>
  <c r="H1053" i="51"/>
  <c r="G1053" i="51"/>
  <c r="I1052" i="51"/>
  <c r="J1052" i="51" s="1"/>
  <c r="H1052" i="51"/>
  <c r="G1052" i="51"/>
  <c r="J1051" i="51"/>
  <c r="L1051" i="51" s="1"/>
  <c r="I1051" i="51"/>
  <c r="H1051" i="51"/>
  <c r="G1051" i="51"/>
  <c r="L1050" i="51"/>
  <c r="K1050" i="51"/>
  <c r="I1050" i="51"/>
  <c r="J1050" i="51" s="1"/>
  <c r="H1050" i="51"/>
  <c r="G1050" i="51"/>
  <c r="I1049" i="51"/>
  <c r="J1049" i="51" s="1"/>
  <c r="H1049" i="51"/>
  <c r="G1049" i="51"/>
  <c r="I1048" i="51"/>
  <c r="J1048" i="51" s="1"/>
  <c r="H1048" i="51"/>
  <c r="G1048" i="51"/>
  <c r="I1047" i="51"/>
  <c r="J1047" i="51" s="1"/>
  <c r="H1047" i="51"/>
  <c r="G1047" i="51"/>
  <c r="L1046" i="51"/>
  <c r="I1046" i="51"/>
  <c r="J1046" i="51" s="1"/>
  <c r="K1046" i="51" s="1"/>
  <c r="H1046" i="51"/>
  <c r="G1046" i="51"/>
  <c r="P1045" i="51"/>
  <c r="L1045" i="51"/>
  <c r="J1045" i="51"/>
  <c r="K1045" i="51" s="1"/>
  <c r="I1045" i="51"/>
  <c r="H1045" i="51"/>
  <c r="G1045" i="51"/>
  <c r="L1044" i="51"/>
  <c r="I1044" i="51"/>
  <c r="J1044" i="51" s="1"/>
  <c r="K1044" i="51" s="1"/>
  <c r="H1044" i="51"/>
  <c r="G1044" i="51"/>
  <c r="I1043" i="51"/>
  <c r="J1043" i="51" s="1"/>
  <c r="H1043" i="51"/>
  <c r="G1043" i="51"/>
  <c r="J1042" i="51"/>
  <c r="I1042" i="51"/>
  <c r="H1042" i="51"/>
  <c r="G1042" i="51"/>
  <c r="L1041" i="51"/>
  <c r="I1041" i="51"/>
  <c r="J1041" i="51" s="1"/>
  <c r="K1041" i="51" s="1"/>
  <c r="H1041" i="51"/>
  <c r="G1041" i="51"/>
  <c r="L1040" i="51"/>
  <c r="J1040" i="51"/>
  <c r="K1040" i="51" s="1"/>
  <c r="I1040" i="51"/>
  <c r="H1040" i="51"/>
  <c r="G1040" i="51"/>
  <c r="I1039" i="51"/>
  <c r="J1039" i="51" s="1"/>
  <c r="H1039" i="51"/>
  <c r="G1039" i="51"/>
  <c r="L1038" i="51"/>
  <c r="J1038" i="51"/>
  <c r="I1038" i="51"/>
  <c r="H1038" i="51"/>
  <c r="K1038" i="51" s="1"/>
  <c r="G1038" i="51"/>
  <c r="J1037" i="51"/>
  <c r="K1037" i="51" s="1"/>
  <c r="I1037" i="51"/>
  <c r="H1037" i="51"/>
  <c r="G1037" i="51"/>
  <c r="I1036" i="51"/>
  <c r="J1036" i="51" s="1"/>
  <c r="H1036" i="51"/>
  <c r="G1036" i="51"/>
  <c r="J1035" i="51"/>
  <c r="I1035" i="51"/>
  <c r="H1035" i="51"/>
  <c r="G1035" i="51"/>
  <c r="L1034" i="51"/>
  <c r="J1034" i="51"/>
  <c r="K1034" i="51" s="1"/>
  <c r="I1034" i="51"/>
  <c r="H1034" i="51"/>
  <c r="G1034" i="51"/>
  <c r="I1033" i="51"/>
  <c r="J1033" i="51" s="1"/>
  <c r="H1033" i="51"/>
  <c r="G1033" i="51"/>
  <c r="J1032" i="51"/>
  <c r="L1032" i="51" s="1"/>
  <c r="I1032" i="51"/>
  <c r="H1032" i="51"/>
  <c r="G1032" i="51"/>
  <c r="I1031" i="51"/>
  <c r="J1031" i="51" s="1"/>
  <c r="H1031" i="51"/>
  <c r="G1031" i="51"/>
  <c r="K1030" i="51"/>
  <c r="J1030" i="51"/>
  <c r="L1030" i="51" s="1"/>
  <c r="I1030" i="51"/>
  <c r="H1030" i="51"/>
  <c r="G1030" i="51"/>
  <c r="J1029" i="51"/>
  <c r="I1029" i="51"/>
  <c r="H1029" i="51"/>
  <c r="G1029" i="51"/>
  <c r="K1028" i="51"/>
  <c r="I1028" i="51"/>
  <c r="J1028" i="51" s="1"/>
  <c r="L1028" i="51" s="1"/>
  <c r="H1028" i="51"/>
  <c r="G1028" i="51"/>
  <c r="L1027" i="51"/>
  <c r="J1027" i="51"/>
  <c r="K1027" i="51" s="1"/>
  <c r="I1027" i="51"/>
  <c r="H1027" i="51"/>
  <c r="G1027" i="51"/>
  <c r="J1026" i="51"/>
  <c r="L1026" i="51" s="1"/>
  <c r="I1026" i="51"/>
  <c r="H1026" i="51"/>
  <c r="G1026" i="51"/>
  <c r="I1025" i="51"/>
  <c r="J1025" i="51" s="1"/>
  <c r="H1025" i="51"/>
  <c r="G1025" i="51"/>
  <c r="J1024" i="51"/>
  <c r="L1024" i="51" s="1"/>
  <c r="I1024" i="51"/>
  <c r="H1024" i="51"/>
  <c r="G1024" i="51"/>
  <c r="I1023" i="51"/>
  <c r="J1023" i="51" s="1"/>
  <c r="H1023" i="51"/>
  <c r="G1023" i="51"/>
  <c r="J1022" i="51"/>
  <c r="K1022" i="51" s="1"/>
  <c r="I1022" i="51"/>
  <c r="H1022" i="51"/>
  <c r="G1022" i="51"/>
  <c r="L1021" i="51"/>
  <c r="I1021" i="51"/>
  <c r="J1021" i="51" s="1"/>
  <c r="K1021" i="51" s="1"/>
  <c r="H1021" i="51"/>
  <c r="G1021" i="51"/>
  <c r="J1020" i="51"/>
  <c r="L1020" i="51" s="1"/>
  <c r="I1020" i="51"/>
  <c r="H1020" i="51"/>
  <c r="G1020" i="51"/>
  <c r="I1019" i="51"/>
  <c r="J1019" i="51" s="1"/>
  <c r="H1019" i="51"/>
  <c r="G1019" i="51"/>
  <c r="J1018" i="51"/>
  <c r="L1018" i="51" s="1"/>
  <c r="I1018" i="51"/>
  <c r="H1018" i="51"/>
  <c r="G1018" i="51"/>
  <c r="I1017" i="51"/>
  <c r="J1017" i="51" s="1"/>
  <c r="L1017" i="51" s="1"/>
  <c r="H1017" i="51"/>
  <c r="G1017" i="51"/>
  <c r="J1016" i="51"/>
  <c r="L1016" i="51" s="1"/>
  <c r="I1016" i="51"/>
  <c r="H1016" i="51"/>
  <c r="G1016" i="51"/>
  <c r="I1015" i="51"/>
  <c r="J1015" i="51" s="1"/>
  <c r="H1015" i="51"/>
  <c r="G1015" i="51"/>
  <c r="J1014" i="51"/>
  <c r="I1014" i="51"/>
  <c r="H1014" i="51"/>
  <c r="G1014" i="51"/>
  <c r="L1013" i="51"/>
  <c r="I1013" i="51"/>
  <c r="J1013" i="51" s="1"/>
  <c r="K1013" i="51" s="1"/>
  <c r="H1013" i="51"/>
  <c r="G1013" i="51"/>
  <c r="J1012" i="51"/>
  <c r="L1012" i="51" s="1"/>
  <c r="I1012" i="51"/>
  <c r="H1012" i="51"/>
  <c r="G1012" i="51"/>
  <c r="I1011" i="51"/>
  <c r="J1011" i="51" s="1"/>
  <c r="H1011" i="51"/>
  <c r="G1011" i="51"/>
  <c r="L1010" i="51"/>
  <c r="J1010" i="51"/>
  <c r="K1010" i="51" s="1"/>
  <c r="I1010" i="51"/>
  <c r="H1010" i="51"/>
  <c r="G1010" i="51"/>
  <c r="I1009" i="51"/>
  <c r="J1009" i="51" s="1"/>
  <c r="L1009" i="51" s="1"/>
  <c r="H1009" i="51"/>
  <c r="G1009" i="51"/>
  <c r="J1008" i="51"/>
  <c r="L1008" i="51" s="1"/>
  <c r="I1008" i="51"/>
  <c r="H1008" i="51"/>
  <c r="G1008" i="51"/>
  <c r="I1007" i="51"/>
  <c r="J1007" i="51" s="1"/>
  <c r="H1007" i="51"/>
  <c r="G1007" i="51"/>
  <c r="J1006" i="51"/>
  <c r="I1006" i="51"/>
  <c r="H1006" i="51"/>
  <c r="G1006" i="51"/>
  <c r="L1005" i="51"/>
  <c r="J1005" i="51"/>
  <c r="K1005" i="51" s="1"/>
  <c r="I1005" i="51"/>
  <c r="H1005" i="51"/>
  <c r="G1005" i="51"/>
  <c r="J1004" i="51"/>
  <c r="K1004" i="51" s="1"/>
  <c r="I1004" i="51"/>
  <c r="H1004" i="51"/>
  <c r="L1004" i="51" s="1"/>
  <c r="G1004" i="51"/>
  <c r="J1003" i="51"/>
  <c r="L1003" i="51" s="1"/>
  <c r="I1003" i="51"/>
  <c r="H1003" i="51"/>
  <c r="G1003" i="51"/>
  <c r="J1002" i="51"/>
  <c r="I1002" i="51"/>
  <c r="H1002" i="51"/>
  <c r="G1002" i="51"/>
  <c r="L1001" i="51"/>
  <c r="J1001" i="51"/>
  <c r="K1001" i="51" s="1"/>
  <c r="I1001" i="51"/>
  <c r="H1001" i="51"/>
  <c r="G1001" i="51"/>
  <c r="L1000" i="51"/>
  <c r="J1000" i="51"/>
  <c r="K1000" i="51" s="1"/>
  <c r="I1000" i="51"/>
  <c r="H1000" i="51"/>
  <c r="G1000" i="51"/>
  <c r="J999" i="51"/>
  <c r="L999" i="51" s="1"/>
  <c r="I999" i="51"/>
  <c r="H999" i="51"/>
  <c r="G999" i="51"/>
  <c r="J998" i="51"/>
  <c r="I998" i="51"/>
  <c r="H998" i="51"/>
  <c r="G998" i="51"/>
  <c r="L997" i="51"/>
  <c r="J997" i="51"/>
  <c r="K997" i="51" s="1"/>
  <c r="I997" i="51"/>
  <c r="H997" i="51"/>
  <c r="G997" i="51"/>
  <c r="J996" i="51"/>
  <c r="K996" i="51" s="1"/>
  <c r="I996" i="51"/>
  <c r="H996" i="51"/>
  <c r="L996" i="51" s="1"/>
  <c r="G996" i="51"/>
  <c r="J995" i="51"/>
  <c r="L995" i="51" s="1"/>
  <c r="I995" i="51"/>
  <c r="H995" i="51"/>
  <c r="G995" i="51"/>
  <c r="J994" i="51"/>
  <c r="I994" i="51"/>
  <c r="H994" i="51"/>
  <c r="G994" i="51"/>
  <c r="L993" i="51"/>
  <c r="J993" i="51"/>
  <c r="K993" i="51" s="1"/>
  <c r="I993" i="51"/>
  <c r="H993" i="51"/>
  <c r="G993" i="51"/>
  <c r="J992" i="51"/>
  <c r="K992" i="51" s="1"/>
  <c r="I992" i="51"/>
  <c r="H992" i="51"/>
  <c r="L992" i="51" s="1"/>
  <c r="G992" i="51"/>
  <c r="J991" i="51"/>
  <c r="L991" i="51" s="1"/>
  <c r="I991" i="51"/>
  <c r="H991" i="51"/>
  <c r="G991" i="51"/>
  <c r="J990" i="51"/>
  <c r="I990" i="51"/>
  <c r="H990" i="51"/>
  <c r="G990" i="51"/>
  <c r="L989" i="51"/>
  <c r="J989" i="51"/>
  <c r="K989" i="51" s="1"/>
  <c r="I989" i="51"/>
  <c r="H989" i="51"/>
  <c r="G989" i="51"/>
  <c r="L988" i="51"/>
  <c r="J988" i="51"/>
  <c r="K988" i="51" s="1"/>
  <c r="I988" i="51"/>
  <c r="H988" i="51"/>
  <c r="G988" i="51"/>
  <c r="J987" i="51"/>
  <c r="I987" i="51"/>
  <c r="H987" i="51"/>
  <c r="G987" i="51"/>
  <c r="J986" i="51"/>
  <c r="I986" i="51"/>
  <c r="H986" i="51"/>
  <c r="G986" i="51"/>
  <c r="J985" i="51"/>
  <c r="K985" i="51" s="1"/>
  <c r="I985" i="51"/>
  <c r="H985" i="51"/>
  <c r="G985" i="51"/>
  <c r="L984" i="51"/>
  <c r="J984" i="51"/>
  <c r="K984" i="51" s="1"/>
  <c r="I984" i="51"/>
  <c r="H984" i="51"/>
  <c r="G984" i="51"/>
  <c r="J983" i="51"/>
  <c r="I983" i="51"/>
  <c r="H983" i="51"/>
  <c r="G983" i="51"/>
  <c r="J982" i="51"/>
  <c r="K982" i="51" s="1"/>
  <c r="I982" i="51"/>
  <c r="H982" i="51"/>
  <c r="G982" i="51"/>
  <c r="J981" i="51"/>
  <c r="K981" i="51" s="1"/>
  <c r="I981" i="51"/>
  <c r="H981" i="51"/>
  <c r="G981" i="51"/>
  <c r="L980" i="51"/>
  <c r="J980" i="51"/>
  <c r="I980" i="51"/>
  <c r="H980" i="51"/>
  <c r="G980" i="51"/>
  <c r="J979" i="51"/>
  <c r="I979" i="51"/>
  <c r="H979" i="51"/>
  <c r="G979" i="51"/>
  <c r="J978" i="51"/>
  <c r="I978" i="51"/>
  <c r="H978" i="51"/>
  <c r="G978" i="51"/>
  <c r="L977" i="51"/>
  <c r="J977" i="51"/>
  <c r="K977" i="51" s="1"/>
  <c r="I977" i="51"/>
  <c r="H977" i="51"/>
  <c r="G977" i="51"/>
  <c r="L976" i="51"/>
  <c r="J976" i="51"/>
  <c r="K976" i="51" s="1"/>
  <c r="I976" i="51"/>
  <c r="H976" i="51"/>
  <c r="G976" i="51"/>
  <c r="J975" i="51"/>
  <c r="I975" i="51"/>
  <c r="H975" i="51"/>
  <c r="G975" i="51"/>
  <c r="L974" i="51"/>
  <c r="J974" i="51"/>
  <c r="I974" i="51"/>
  <c r="H974" i="51"/>
  <c r="G974" i="51"/>
  <c r="L973" i="51"/>
  <c r="J973" i="51"/>
  <c r="K973" i="51" s="1"/>
  <c r="I973" i="51"/>
  <c r="H973" i="51"/>
  <c r="G973" i="51"/>
  <c r="L972" i="51"/>
  <c r="J972" i="51"/>
  <c r="I972" i="51"/>
  <c r="H972" i="51"/>
  <c r="G972" i="51"/>
  <c r="J971" i="51"/>
  <c r="I971" i="51"/>
  <c r="H971" i="51"/>
  <c r="G971" i="51"/>
  <c r="J970" i="51"/>
  <c r="K970" i="51" s="1"/>
  <c r="I970" i="51"/>
  <c r="H970" i="51"/>
  <c r="G970" i="51"/>
  <c r="J969" i="51"/>
  <c r="I969" i="51"/>
  <c r="H969" i="51"/>
  <c r="G969" i="51"/>
  <c r="L968" i="51"/>
  <c r="J968" i="51"/>
  <c r="K968" i="51" s="1"/>
  <c r="I968" i="51"/>
  <c r="H968" i="51"/>
  <c r="G968" i="51"/>
  <c r="J967" i="51"/>
  <c r="I967" i="51"/>
  <c r="H967" i="51"/>
  <c r="G967" i="51"/>
  <c r="L966" i="51"/>
  <c r="J966" i="51"/>
  <c r="I966" i="51"/>
  <c r="H966" i="51"/>
  <c r="G966" i="51"/>
  <c r="L965" i="51"/>
  <c r="J965" i="51"/>
  <c r="K965" i="51" s="1"/>
  <c r="I965" i="51"/>
  <c r="H965" i="51"/>
  <c r="G965" i="51"/>
  <c r="L964" i="51"/>
  <c r="J964" i="51"/>
  <c r="K964" i="51" s="1"/>
  <c r="I964" i="51"/>
  <c r="H964" i="51"/>
  <c r="G964" i="51"/>
  <c r="J963" i="51"/>
  <c r="I963" i="51"/>
  <c r="H963" i="51"/>
  <c r="G963" i="51"/>
  <c r="L962" i="51"/>
  <c r="J962" i="51"/>
  <c r="I962" i="51"/>
  <c r="H962" i="51"/>
  <c r="G962" i="51"/>
  <c r="J961" i="51"/>
  <c r="K961" i="51" s="1"/>
  <c r="I961" i="51"/>
  <c r="H961" i="51"/>
  <c r="G961" i="51"/>
  <c r="L960" i="51"/>
  <c r="J960" i="51"/>
  <c r="K960" i="51" s="1"/>
  <c r="I960" i="51"/>
  <c r="H960" i="51"/>
  <c r="G960" i="51"/>
  <c r="J959" i="51"/>
  <c r="I959" i="51"/>
  <c r="H959" i="51"/>
  <c r="G959" i="51"/>
  <c r="J958" i="51"/>
  <c r="K958" i="51" s="1"/>
  <c r="I958" i="51"/>
  <c r="H958" i="51"/>
  <c r="G958" i="51"/>
  <c r="J957" i="51"/>
  <c r="K957" i="51" s="1"/>
  <c r="I957" i="51"/>
  <c r="H957" i="51"/>
  <c r="G957" i="51"/>
  <c r="L956" i="51"/>
  <c r="J956" i="51"/>
  <c r="K956" i="51" s="1"/>
  <c r="I956" i="51"/>
  <c r="H956" i="51"/>
  <c r="G956" i="51"/>
  <c r="J955" i="51"/>
  <c r="I955" i="51"/>
  <c r="H955" i="51"/>
  <c r="G955" i="51"/>
  <c r="L954" i="51"/>
  <c r="J954" i="51"/>
  <c r="I954" i="51"/>
  <c r="H954" i="51"/>
  <c r="G954" i="51"/>
  <c r="L953" i="51"/>
  <c r="J953" i="51"/>
  <c r="K953" i="51" s="1"/>
  <c r="I953" i="51"/>
  <c r="H953" i="51"/>
  <c r="G953" i="51"/>
  <c r="J952" i="51"/>
  <c r="K952" i="51" s="1"/>
  <c r="I952" i="51"/>
  <c r="H952" i="51"/>
  <c r="L952" i="51" s="1"/>
  <c r="G952" i="51"/>
  <c r="J951" i="51"/>
  <c r="I951" i="51"/>
  <c r="H951" i="51"/>
  <c r="G951" i="51"/>
  <c r="J950" i="51"/>
  <c r="I950" i="51"/>
  <c r="H950" i="51"/>
  <c r="G950" i="51"/>
  <c r="L949" i="51"/>
  <c r="J949" i="51"/>
  <c r="K949" i="51" s="1"/>
  <c r="I949" i="51"/>
  <c r="H949" i="51"/>
  <c r="G949" i="51"/>
  <c r="J948" i="51"/>
  <c r="K948" i="51" s="1"/>
  <c r="I948" i="51"/>
  <c r="H948" i="51"/>
  <c r="L948" i="51" s="1"/>
  <c r="G948" i="51"/>
  <c r="J947" i="51"/>
  <c r="K947" i="51" s="1"/>
  <c r="I947" i="51"/>
  <c r="H947" i="51"/>
  <c r="G947" i="51"/>
  <c r="J946" i="51"/>
  <c r="L946" i="51" s="1"/>
  <c r="I946" i="51"/>
  <c r="H946" i="51"/>
  <c r="G946" i="51"/>
  <c r="I945" i="51"/>
  <c r="J945" i="51" s="1"/>
  <c r="K945" i="51" s="1"/>
  <c r="H945" i="51"/>
  <c r="G945" i="51"/>
  <c r="J944" i="51"/>
  <c r="K944" i="51" s="1"/>
  <c r="I944" i="51"/>
  <c r="H944" i="51"/>
  <c r="G944" i="51"/>
  <c r="J943" i="51"/>
  <c r="K943" i="51" s="1"/>
  <c r="I943" i="51"/>
  <c r="H943" i="51"/>
  <c r="G943" i="51"/>
  <c r="I942" i="51"/>
  <c r="J942" i="51" s="1"/>
  <c r="H942" i="51"/>
  <c r="G942" i="51"/>
  <c r="L941" i="51"/>
  <c r="J941" i="51"/>
  <c r="K941" i="51" s="1"/>
  <c r="I941" i="51"/>
  <c r="H941" i="51"/>
  <c r="G941" i="51"/>
  <c r="J940" i="51"/>
  <c r="K940" i="51" s="1"/>
  <c r="I940" i="51"/>
  <c r="H940" i="51"/>
  <c r="G940" i="51"/>
  <c r="J939" i="51"/>
  <c r="K939" i="51" s="1"/>
  <c r="I939" i="51"/>
  <c r="H939" i="51"/>
  <c r="G939" i="51"/>
  <c r="I938" i="51"/>
  <c r="J938" i="51" s="1"/>
  <c r="K938" i="51" s="1"/>
  <c r="H938" i="51"/>
  <c r="G938" i="51"/>
  <c r="K937" i="51"/>
  <c r="J937" i="51"/>
  <c r="L937" i="51" s="1"/>
  <c r="I937" i="51"/>
  <c r="H937" i="51"/>
  <c r="G937" i="51"/>
  <c r="L936" i="51"/>
  <c r="J936" i="51"/>
  <c r="K936" i="51" s="1"/>
  <c r="I936" i="51"/>
  <c r="H936" i="51"/>
  <c r="G936" i="51"/>
  <c r="L935" i="51"/>
  <c r="J935" i="51"/>
  <c r="K935" i="51" s="1"/>
  <c r="I935" i="51"/>
  <c r="H935" i="51"/>
  <c r="G935" i="51"/>
  <c r="J934" i="51"/>
  <c r="I934" i="51"/>
  <c r="H934" i="51"/>
  <c r="G934" i="51"/>
  <c r="J933" i="51"/>
  <c r="I933" i="51"/>
  <c r="H933" i="51"/>
  <c r="G933" i="51"/>
  <c r="J932" i="51"/>
  <c r="I932" i="51"/>
  <c r="H932" i="51"/>
  <c r="G932" i="51"/>
  <c r="J931" i="51"/>
  <c r="I931" i="51"/>
  <c r="H931" i="51"/>
  <c r="G931" i="51"/>
  <c r="I930" i="51"/>
  <c r="J930" i="51" s="1"/>
  <c r="H930" i="51"/>
  <c r="G930" i="51"/>
  <c r="L929" i="51"/>
  <c r="K929" i="51"/>
  <c r="J929" i="51"/>
  <c r="I929" i="51"/>
  <c r="H929" i="51"/>
  <c r="G929" i="51"/>
  <c r="L928" i="51"/>
  <c r="J928" i="51"/>
  <c r="I928" i="51"/>
  <c r="H928" i="51"/>
  <c r="G928" i="51"/>
  <c r="L927" i="51"/>
  <c r="J927" i="51"/>
  <c r="I927" i="51"/>
  <c r="H927" i="51"/>
  <c r="G927" i="51"/>
  <c r="L926" i="51"/>
  <c r="J926" i="51"/>
  <c r="I926" i="51"/>
  <c r="H926" i="51"/>
  <c r="G926" i="51"/>
  <c r="K925" i="51"/>
  <c r="J925" i="51"/>
  <c r="L925" i="51" s="1"/>
  <c r="I925" i="51"/>
  <c r="H925" i="51"/>
  <c r="G925" i="51"/>
  <c r="L924" i="51"/>
  <c r="K924" i="51"/>
  <c r="J924" i="51"/>
  <c r="I924" i="51"/>
  <c r="H924" i="51"/>
  <c r="G924" i="51"/>
  <c r="I923" i="51"/>
  <c r="J923" i="51" s="1"/>
  <c r="L923" i="51" s="1"/>
  <c r="H923" i="51"/>
  <c r="G923" i="51"/>
  <c r="I922" i="51"/>
  <c r="J922" i="51" s="1"/>
  <c r="H922" i="51"/>
  <c r="G922" i="51"/>
  <c r="I921" i="51"/>
  <c r="J921" i="51" s="1"/>
  <c r="H921" i="51"/>
  <c r="G921" i="51"/>
  <c r="J920" i="51"/>
  <c r="I920" i="51"/>
  <c r="H920" i="51"/>
  <c r="G920" i="51"/>
  <c r="I919" i="51"/>
  <c r="J919" i="51" s="1"/>
  <c r="L919" i="51" s="1"/>
  <c r="H919" i="51"/>
  <c r="G919" i="51"/>
  <c r="I918" i="51"/>
  <c r="J918" i="51" s="1"/>
  <c r="K918" i="51" s="1"/>
  <c r="H918" i="51"/>
  <c r="G918" i="51"/>
  <c r="J917" i="51"/>
  <c r="I917" i="51"/>
  <c r="H917" i="51"/>
  <c r="G917" i="51"/>
  <c r="I916" i="51"/>
  <c r="J916" i="51" s="1"/>
  <c r="H916" i="51"/>
  <c r="G916" i="51"/>
  <c r="J915" i="51"/>
  <c r="L915" i="51" s="1"/>
  <c r="I915" i="51"/>
  <c r="H915" i="51"/>
  <c r="G915" i="51"/>
  <c r="L914" i="51"/>
  <c r="I914" i="51"/>
  <c r="J914" i="51" s="1"/>
  <c r="H914" i="51"/>
  <c r="K914" i="51" s="1"/>
  <c r="G914" i="51"/>
  <c r="I913" i="51"/>
  <c r="J913" i="51" s="1"/>
  <c r="H913" i="51"/>
  <c r="G913" i="51"/>
  <c r="J912" i="51"/>
  <c r="I912" i="51"/>
  <c r="H912" i="51"/>
  <c r="G912" i="51"/>
  <c r="I911" i="51"/>
  <c r="J911" i="51" s="1"/>
  <c r="H911" i="51"/>
  <c r="G911" i="51"/>
  <c r="I910" i="51"/>
  <c r="J910" i="51" s="1"/>
  <c r="K910" i="51" s="1"/>
  <c r="H910" i="51"/>
  <c r="G910" i="51"/>
  <c r="J909" i="51"/>
  <c r="L909" i="51" s="1"/>
  <c r="I909" i="51"/>
  <c r="H909" i="51"/>
  <c r="G909" i="51"/>
  <c r="I908" i="51"/>
  <c r="J908" i="51" s="1"/>
  <c r="H908" i="51"/>
  <c r="G908" i="51"/>
  <c r="I907" i="51"/>
  <c r="J907" i="51" s="1"/>
  <c r="L907" i="51" s="1"/>
  <c r="H907" i="51"/>
  <c r="G907" i="51"/>
  <c r="J906" i="51"/>
  <c r="L906" i="51" s="1"/>
  <c r="I906" i="51"/>
  <c r="H906" i="51"/>
  <c r="G906" i="51"/>
  <c r="L905" i="51"/>
  <c r="K905" i="51"/>
  <c r="I905" i="51"/>
  <c r="J905" i="51" s="1"/>
  <c r="H905" i="51"/>
  <c r="G905" i="51"/>
  <c r="I904" i="51"/>
  <c r="J904" i="51" s="1"/>
  <c r="H904" i="51"/>
  <c r="G904" i="51"/>
  <c r="I903" i="51"/>
  <c r="J903" i="51" s="1"/>
  <c r="L903" i="51" s="1"/>
  <c r="H903" i="51"/>
  <c r="G903" i="51"/>
  <c r="J902" i="51"/>
  <c r="K902" i="51" s="1"/>
  <c r="I902" i="51"/>
  <c r="H902" i="51"/>
  <c r="G902" i="51"/>
  <c r="J901" i="51"/>
  <c r="I901" i="51"/>
  <c r="H901" i="51"/>
  <c r="G901" i="51"/>
  <c r="I900" i="51"/>
  <c r="J900" i="51" s="1"/>
  <c r="K900" i="51" s="1"/>
  <c r="H900" i="51"/>
  <c r="G900" i="51"/>
  <c r="I899" i="51"/>
  <c r="J899" i="51" s="1"/>
  <c r="H899" i="51"/>
  <c r="G899" i="51"/>
  <c r="J898" i="51"/>
  <c r="K898" i="51" s="1"/>
  <c r="I898" i="51"/>
  <c r="H898" i="51"/>
  <c r="G898" i="51"/>
  <c r="J897" i="51"/>
  <c r="I897" i="51"/>
  <c r="H897" i="51"/>
  <c r="G897" i="51"/>
  <c r="I896" i="51"/>
  <c r="J896" i="51" s="1"/>
  <c r="K896" i="51" s="1"/>
  <c r="H896" i="51"/>
  <c r="G896" i="51"/>
  <c r="I895" i="51"/>
  <c r="J895" i="51" s="1"/>
  <c r="L895" i="51" s="1"/>
  <c r="H895" i="51"/>
  <c r="G895" i="51"/>
  <c r="J894" i="51"/>
  <c r="K894" i="51" s="1"/>
  <c r="I894" i="51"/>
  <c r="H894" i="51"/>
  <c r="G894" i="51"/>
  <c r="J893" i="51"/>
  <c r="I893" i="51"/>
  <c r="H893" i="51"/>
  <c r="G893" i="51"/>
  <c r="I892" i="51"/>
  <c r="J892" i="51" s="1"/>
  <c r="K892" i="51" s="1"/>
  <c r="H892" i="51"/>
  <c r="G892" i="51"/>
  <c r="I891" i="51"/>
  <c r="J891" i="51" s="1"/>
  <c r="H891" i="51"/>
  <c r="G891" i="51"/>
  <c r="J890" i="51"/>
  <c r="I890" i="51"/>
  <c r="H890" i="51"/>
  <c r="G890" i="51"/>
  <c r="J889" i="51"/>
  <c r="I889" i="51"/>
  <c r="H889" i="51"/>
  <c r="G889" i="51"/>
  <c r="I888" i="51"/>
  <c r="J888" i="51" s="1"/>
  <c r="K888" i="51" s="1"/>
  <c r="H888" i="51"/>
  <c r="G888" i="51"/>
  <c r="I887" i="51"/>
  <c r="J887" i="51" s="1"/>
  <c r="L887" i="51" s="1"/>
  <c r="H887" i="51"/>
  <c r="G887" i="51"/>
  <c r="J886" i="51"/>
  <c r="K886" i="51" s="1"/>
  <c r="I886" i="51"/>
  <c r="H886" i="51"/>
  <c r="G886" i="51"/>
  <c r="J885" i="51"/>
  <c r="I885" i="51"/>
  <c r="H885" i="51"/>
  <c r="G885" i="51"/>
  <c r="I884" i="51"/>
  <c r="J884" i="51" s="1"/>
  <c r="K884" i="51" s="1"/>
  <c r="H884" i="51"/>
  <c r="G884" i="51"/>
  <c r="I883" i="51"/>
  <c r="J883" i="51" s="1"/>
  <c r="H883" i="51"/>
  <c r="G883" i="51"/>
  <c r="J882" i="51"/>
  <c r="K882" i="51" s="1"/>
  <c r="I882" i="51"/>
  <c r="H882" i="51"/>
  <c r="G882" i="51"/>
  <c r="J881" i="51"/>
  <c r="I881" i="51"/>
  <c r="H881" i="51"/>
  <c r="G881" i="51"/>
  <c r="I880" i="51"/>
  <c r="J880" i="51" s="1"/>
  <c r="K880" i="51" s="1"/>
  <c r="H880" i="51"/>
  <c r="G880" i="51"/>
  <c r="I879" i="51"/>
  <c r="J879" i="51" s="1"/>
  <c r="L879" i="51" s="1"/>
  <c r="H879" i="51"/>
  <c r="G879" i="51"/>
  <c r="J878" i="51"/>
  <c r="I878" i="51"/>
  <c r="H878" i="51"/>
  <c r="G878" i="51"/>
  <c r="J877" i="51"/>
  <c r="K877" i="51" s="1"/>
  <c r="I877" i="51"/>
  <c r="H877" i="51"/>
  <c r="G877" i="51"/>
  <c r="L876" i="51"/>
  <c r="I876" i="51"/>
  <c r="J876" i="51" s="1"/>
  <c r="K876" i="51" s="1"/>
  <c r="H876" i="51"/>
  <c r="G876" i="51"/>
  <c r="I875" i="51"/>
  <c r="J875" i="51" s="1"/>
  <c r="L875" i="51" s="1"/>
  <c r="H875" i="51"/>
  <c r="G875" i="51"/>
  <c r="J874" i="51"/>
  <c r="I874" i="51"/>
  <c r="H874" i="51"/>
  <c r="G874" i="51"/>
  <c r="L873" i="51"/>
  <c r="J873" i="51"/>
  <c r="K873" i="51" s="1"/>
  <c r="I873" i="51"/>
  <c r="H873" i="51"/>
  <c r="G873" i="51"/>
  <c r="K872" i="51"/>
  <c r="I872" i="51"/>
  <c r="J872" i="51" s="1"/>
  <c r="L872" i="51" s="1"/>
  <c r="H872" i="51"/>
  <c r="G872" i="51"/>
  <c r="I871" i="51"/>
  <c r="J871" i="51" s="1"/>
  <c r="L871" i="51" s="1"/>
  <c r="H871" i="51"/>
  <c r="G871" i="51"/>
  <c r="J870" i="51"/>
  <c r="I870" i="51"/>
  <c r="H870" i="51"/>
  <c r="G870" i="51"/>
  <c r="J869" i="51"/>
  <c r="I869" i="51"/>
  <c r="H869" i="51"/>
  <c r="G869" i="51"/>
  <c r="I868" i="51"/>
  <c r="J868" i="51" s="1"/>
  <c r="L868" i="51" s="1"/>
  <c r="H868" i="51"/>
  <c r="G868" i="51"/>
  <c r="I867" i="51"/>
  <c r="J867" i="51" s="1"/>
  <c r="L867" i="51" s="1"/>
  <c r="H867" i="51"/>
  <c r="K867" i="51" s="1"/>
  <c r="G867" i="51"/>
  <c r="J866" i="51"/>
  <c r="I866" i="51"/>
  <c r="H866" i="51"/>
  <c r="G866" i="51"/>
  <c r="I865" i="51"/>
  <c r="J865" i="51" s="1"/>
  <c r="H865" i="51"/>
  <c r="G865" i="51"/>
  <c r="L864" i="51"/>
  <c r="K864" i="51"/>
  <c r="I864" i="51"/>
  <c r="J864" i="51" s="1"/>
  <c r="H864" i="51"/>
  <c r="G864" i="51"/>
  <c r="I863" i="51"/>
  <c r="J863" i="51" s="1"/>
  <c r="H863" i="51"/>
  <c r="G863" i="51"/>
  <c r="J862" i="51"/>
  <c r="I862" i="51"/>
  <c r="H862" i="51"/>
  <c r="G862" i="51"/>
  <c r="I861" i="51"/>
  <c r="J861" i="51" s="1"/>
  <c r="L861" i="51" s="1"/>
  <c r="H861" i="51"/>
  <c r="G861" i="51"/>
  <c r="J860" i="51"/>
  <c r="L860" i="51" s="1"/>
  <c r="I860" i="51"/>
  <c r="H860" i="51"/>
  <c r="K860" i="51" s="1"/>
  <c r="G860" i="51"/>
  <c r="L859" i="51"/>
  <c r="J859" i="51"/>
  <c r="K859" i="51" s="1"/>
  <c r="I859" i="51"/>
  <c r="H859" i="51"/>
  <c r="G859" i="51"/>
  <c r="I858" i="51"/>
  <c r="J858" i="51" s="1"/>
  <c r="H858" i="51"/>
  <c r="G858" i="51"/>
  <c r="I857" i="51"/>
  <c r="J857" i="51" s="1"/>
  <c r="L857" i="51" s="1"/>
  <c r="H857" i="51"/>
  <c r="G857" i="51"/>
  <c r="K856" i="51"/>
  <c r="J856" i="51"/>
  <c r="I856" i="51"/>
  <c r="H856" i="51"/>
  <c r="G856" i="51"/>
  <c r="L855" i="51"/>
  <c r="J855" i="51"/>
  <c r="K855" i="51" s="1"/>
  <c r="I855" i="51"/>
  <c r="H855" i="51"/>
  <c r="G855" i="51"/>
  <c r="L854" i="51"/>
  <c r="J854" i="51"/>
  <c r="K854" i="51" s="1"/>
  <c r="I854" i="51"/>
  <c r="H854" i="51"/>
  <c r="G854" i="51"/>
  <c r="K853" i="51"/>
  <c r="I853" i="51"/>
  <c r="J853" i="51" s="1"/>
  <c r="L853" i="51" s="1"/>
  <c r="H853" i="51"/>
  <c r="G853" i="51"/>
  <c r="J852" i="51"/>
  <c r="L852" i="51" s="1"/>
  <c r="I852" i="51"/>
  <c r="H852" i="51"/>
  <c r="G852" i="51"/>
  <c r="J851" i="51"/>
  <c r="K851" i="51" s="1"/>
  <c r="I851" i="51"/>
  <c r="H851" i="51"/>
  <c r="G851" i="51"/>
  <c r="I850" i="51"/>
  <c r="J850" i="51" s="1"/>
  <c r="H850" i="51"/>
  <c r="G850" i="51"/>
  <c r="I849" i="51"/>
  <c r="J849" i="51" s="1"/>
  <c r="K849" i="51" s="1"/>
  <c r="H849" i="51"/>
  <c r="L849" i="51" s="1"/>
  <c r="G849" i="51"/>
  <c r="K848" i="51"/>
  <c r="J848" i="51"/>
  <c r="I848" i="51"/>
  <c r="H848" i="51"/>
  <c r="G848" i="51"/>
  <c r="L847" i="51"/>
  <c r="J847" i="51"/>
  <c r="K847" i="51" s="1"/>
  <c r="I847" i="51"/>
  <c r="H847" i="51"/>
  <c r="G847" i="51"/>
  <c r="L846" i="51"/>
  <c r="J846" i="51"/>
  <c r="K846" i="51" s="1"/>
  <c r="I846" i="51"/>
  <c r="H846" i="51"/>
  <c r="G846" i="51"/>
  <c r="K845" i="51"/>
  <c r="I845" i="51"/>
  <c r="J845" i="51" s="1"/>
  <c r="L845" i="51" s="1"/>
  <c r="H845" i="51"/>
  <c r="G845" i="51"/>
  <c r="J844" i="51"/>
  <c r="I844" i="51"/>
  <c r="H844" i="51"/>
  <c r="G844" i="51"/>
  <c r="J843" i="51"/>
  <c r="I843" i="51"/>
  <c r="H843" i="51"/>
  <c r="G843" i="51"/>
  <c r="J842" i="51"/>
  <c r="I842" i="51"/>
  <c r="H842" i="51"/>
  <c r="G842" i="51"/>
  <c r="K841" i="51"/>
  <c r="I841" i="51"/>
  <c r="J841" i="51" s="1"/>
  <c r="L841" i="51" s="1"/>
  <c r="H841" i="51"/>
  <c r="G841" i="51"/>
  <c r="K840" i="51"/>
  <c r="J840" i="51"/>
  <c r="L840" i="51" s="1"/>
  <c r="I840" i="51"/>
  <c r="H840" i="51"/>
  <c r="G840" i="51"/>
  <c r="L839" i="51"/>
  <c r="J839" i="51"/>
  <c r="K839" i="51" s="1"/>
  <c r="I839" i="51"/>
  <c r="H839" i="51"/>
  <c r="G839" i="51"/>
  <c r="K838" i="51"/>
  <c r="J838" i="51"/>
  <c r="L838" i="51" s="1"/>
  <c r="I838" i="51"/>
  <c r="H838" i="51"/>
  <c r="G838" i="51"/>
  <c r="L837" i="51"/>
  <c r="K837" i="51"/>
  <c r="I837" i="51"/>
  <c r="J837" i="51" s="1"/>
  <c r="H837" i="51"/>
  <c r="G837" i="51"/>
  <c r="K836" i="51"/>
  <c r="J836" i="51"/>
  <c r="L836" i="51" s="1"/>
  <c r="I836" i="51"/>
  <c r="H836" i="51"/>
  <c r="G836" i="51"/>
  <c r="I835" i="51"/>
  <c r="J835" i="51" s="1"/>
  <c r="H835" i="51"/>
  <c r="G835" i="51"/>
  <c r="I834" i="51"/>
  <c r="J834" i="51" s="1"/>
  <c r="K834" i="51" s="1"/>
  <c r="H834" i="51"/>
  <c r="G834" i="51"/>
  <c r="L833" i="51"/>
  <c r="I833" i="51"/>
  <c r="J833" i="51" s="1"/>
  <c r="K833" i="51" s="1"/>
  <c r="H833" i="51"/>
  <c r="G833" i="51"/>
  <c r="J832" i="51"/>
  <c r="L832" i="51" s="1"/>
  <c r="I832" i="51"/>
  <c r="H832" i="51"/>
  <c r="G832" i="51"/>
  <c r="I831" i="51"/>
  <c r="J831" i="51" s="1"/>
  <c r="H831" i="51"/>
  <c r="G831" i="51"/>
  <c r="I830" i="51"/>
  <c r="J830" i="51" s="1"/>
  <c r="H830" i="51"/>
  <c r="G830" i="51"/>
  <c r="I829" i="51"/>
  <c r="J829" i="51" s="1"/>
  <c r="L829" i="51" s="1"/>
  <c r="H829" i="51"/>
  <c r="G829" i="51"/>
  <c r="J828" i="51"/>
  <c r="L828" i="51" s="1"/>
  <c r="I828" i="51"/>
  <c r="H828" i="51"/>
  <c r="G828" i="51"/>
  <c r="J827" i="51"/>
  <c r="K827" i="51" s="1"/>
  <c r="I827" i="51"/>
  <c r="H827" i="51"/>
  <c r="G827" i="51"/>
  <c r="J826" i="51"/>
  <c r="L826" i="51" s="1"/>
  <c r="I826" i="51"/>
  <c r="H826" i="51"/>
  <c r="G826" i="51"/>
  <c r="K825" i="51"/>
  <c r="I825" i="51"/>
  <c r="J825" i="51" s="1"/>
  <c r="L825" i="51" s="1"/>
  <c r="H825" i="51"/>
  <c r="G825" i="51"/>
  <c r="K824" i="51"/>
  <c r="J824" i="51"/>
  <c r="L824" i="51" s="1"/>
  <c r="I824" i="51"/>
  <c r="H824" i="51"/>
  <c r="G824" i="51"/>
  <c r="I823" i="51"/>
  <c r="J823" i="51" s="1"/>
  <c r="H823" i="51"/>
  <c r="G823" i="51"/>
  <c r="I822" i="51"/>
  <c r="J822" i="51" s="1"/>
  <c r="H822" i="51"/>
  <c r="G822" i="51"/>
  <c r="K821" i="51"/>
  <c r="I821" i="51"/>
  <c r="J821" i="51" s="1"/>
  <c r="L821" i="51" s="1"/>
  <c r="H821" i="51"/>
  <c r="G821" i="51"/>
  <c r="K820" i="51"/>
  <c r="J820" i="51"/>
  <c r="L820" i="51" s="1"/>
  <c r="I820" i="51"/>
  <c r="H820" i="51"/>
  <c r="G820" i="51"/>
  <c r="L819" i="51"/>
  <c r="I819" i="51"/>
  <c r="J819" i="51" s="1"/>
  <c r="K819" i="51" s="1"/>
  <c r="H819" i="51"/>
  <c r="G819" i="51"/>
  <c r="I818" i="51"/>
  <c r="J818" i="51" s="1"/>
  <c r="H818" i="51"/>
  <c r="G818" i="51"/>
  <c r="K817" i="51"/>
  <c r="J817" i="51"/>
  <c r="L817" i="51" s="1"/>
  <c r="I817" i="51"/>
  <c r="H817" i="51"/>
  <c r="G817" i="51"/>
  <c r="I816" i="51"/>
  <c r="J816" i="51" s="1"/>
  <c r="H816" i="51"/>
  <c r="G816" i="51"/>
  <c r="K815" i="51"/>
  <c r="J815" i="51"/>
  <c r="L815" i="51" s="1"/>
  <c r="I815" i="51"/>
  <c r="H815" i="51"/>
  <c r="G815" i="51"/>
  <c r="I814" i="51"/>
  <c r="J814" i="51" s="1"/>
  <c r="H814" i="51"/>
  <c r="G814" i="51"/>
  <c r="K813" i="51"/>
  <c r="J813" i="51"/>
  <c r="L813" i="51" s="1"/>
  <c r="I813" i="51"/>
  <c r="H813" i="51"/>
  <c r="G813" i="51"/>
  <c r="I812" i="51"/>
  <c r="J812" i="51" s="1"/>
  <c r="H812" i="51"/>
  <c r="G812" i="51"/>
  <c r="K811" i="51"/>
  <c r="J811" i="51"/>
  <c r="L811" i="51" s="1"/>
  <c r="I811" i="51"/>
  <c r="H811" i="51"/>
  <c r="G811" i="51"/>
  <c r="I810" i="51"/>
  <c r="J810" i="51" s="1"/>
  <c r="K810" i="51" s="1"/>
  <c r="H810" i="51"/>
  <c r="G810" i="51"/>
  <c r="I809" i="51"/>
  <c r="J809" i="51" s="1"/>
  <c r="K809" i="51" s="1"/>
  <c r="H809" i="51"/>
  <c r="G809" i="51"/>
  <c r="K808" i="51"/>
  <c r="J808" i="51"/>
  <c r="L808" i="51" s="1"/>
  <c r="I808" i="51"/>
  <c r="H808" i="51"/>
  <c r="G808" i="51"/>
  <c r="I807" i="51"/>
  <c r="J807" i="51" s="1"/>
  <c r="K807" i="51" s="1"/>
  <c r="H807" i="51"/>
  <c r="G807" i="51"/>
  <c r="J806" i="51"/>
  <c r="I806" i="51"/>
  <c r="H806" i="51"/>
  <c r="G806" i="51"/>
  <c r="I805" i="51"/>
  <c r="J805" i="51" s="1"/>
  <c r="K805" i="51" s="1"/>
  <c r="H805" i="51"/>
  <c r="G805" i="51"/>
  <c r="J804" i="51"/>
  <c r="L804" i="51" s="1"/>
  <c r="I804" i="51"/>
  <c r="H804" i="51"/>
  <c r="G804" i="51"/>
  <c r="I803" i="51"/>
  <c r="J803" i="51" s="1"/>
  <c r="H803" i="51"/>
  <c r="G803" i="51"/>
  <c r="J802" i="51"/>
  <c r="I802" i="51"/>
  <c r="H802" i="51"/>
  <c r="G802" i="51"/>
  <c r="L801" i="51"/>
  <c r="I801" i="51"/>
  <c r="J801" i="51" s="1"/>
  <c r="K801" i="51" s="1"/>
  <c r="H801" i="51"/>
  <c r="G801" i="51"/>
  <c r="J800" i="51"/>
  <c r="L800" i="51" s="1"/>
  <c r="I800" i="51"/>
  <c r="H800" i="51"/>
  <c r="G800" i="51"/>
  <c r="K799" i="51"/>
  <c r="J799" i="51"/>
  <c r="I799" i="51"/>
  <c r="H799" i="51"/>
  <c r="G799" i="51"/>
  <c r="I798" i="51"/>
  <c r="J798" i="51" s="1"/>
  <c r="H798" i="51"/>
  <c r="G798" i="51"/>
  <c r="K797" i="51"/>
  <c r="J797" i="51"/>
  <c r="L797" i="51" s="1"/>
  <c r="I797" i="51"/>
  <c r="H797" i="51"/>
  <c r="G797" i="51"/>
  <c r="I796" i="51"/>
  <c r="J796" i="51" s="1"/>
  <c r="H796" i="51"/>
  <c r="G796" i="51"/>
  <c r="K795" i="51"/>
  <c r="J795" i="51"/>
  <c r="L795" i="51" s="1"/>
  <c r="I795" i="51"/>
  <c r="H795" i="51"/>
  <c r="G795" i="51"/>
  <c r="I794" i="51"/>
  <c r="J794" i="51" s="1"/>
  <c r="H794" i="51"/>
  <c r="G794" i="51"/>
  <c r="K793" i="51"/>
  <c r="J793" i="51"/>
  <c r="L793" i="51" s="1"/>
  <c r="I793" i="51"/>
  <c r="H793" i="51"/>
  <c r="G793" i="51"/>
  <c r="I792" i="51"/>
  <c r="J792" i="51" s="1"/>
  <c r="H792" i="51"/>
  <c r="G792" i="51"/>
  <c r="K791" i="51"/>
  <c r="J791" i="51"/>
  <c r="L791" i="51" s="1"/>
  <c r="I791" i="51"/>
  <c r="H791" i="51"/>
  <c r="G791" i="51"/>
  <c r="I790" i="51"/>
  <c r="J790" i="51" s="1"/>
  <c r="H790" i="51"/>
  <c r="G790" i="51"/>
  <c r="K789" i="51"/>
  <c r="J789" i="51"/>
  <c r="L789" i="51" s="1"/>
  <c r="I789" i="51"/>
  <c r="H789" i="51"/>
  <c r="G789" i="51"/>
  <c r="I788" i="51"/>
  <c r="J788" i="51" s="1"/>
  <c r="H788" i="51"/>
  <c r="G788" i="51"/>
  <c r="K787" i="51"/>
  <c r="J787" i="51"/>
  <c r="L787" i="51" s="1"/>
  <c r="I787" i="51"/>
  <c r="H787" i="51"/>
  <c r="G787" i="51"/>
  <c r="I786" i="51"/>
  <c r="J786" i="51" s="1"/>
  <c r="K786" i="51" s="1"/>
  <c r="H786" i="51"/>
  <c r="G786" i="51"/>
  <c r="J785" i="51"/>
  <c r="I785" i="51"/>
  <c r="H785" i="51"/>
  <c r="G785" i="51"/>
  <c r="L784" i="51"/>
  <c r="I784" i="51"/>
  <c r="J784" i="51" s="1"/>
  <c r="K784" i="51" s="1"/>
  <c r="H784" i="51"/>
  <c r="G784" i="51"/>
  <c r="I783" i="51"/>
  <c r="J783" i="51" s="1"/>
  <c r="L783" i="51" s="1"/>
  <c r="H783" i="51"/>
  <c r="G783" i="51"/>
  <c r="J782" i="51"/>
  <c r="L782" i="51" s="1"/>
  <c r="I782" i="51"/>
  <c r="H782" i="51"/>
  <c r="G782" i="51"/>
  <c r="I781" i="51"/>
  <c r="J781" i="51" s="1"/>
  <c r="K781" i="51" s="1"/>
  <c r="H781" i="51"/>
  <c r="G781" i="51"/>
  <c r="J780" i="51"/>
  <c r="I780" i="51"/>
  <c r="H780" i="51"/>
  <c r="G780" i="51"/>
  <c r="L779" i="51"/>
  <c r="I779" i="51"/>
  <c r="J779" i="51" s="1"/>
  <c r="K779" i="51" s="1"/>
  <c r="H779" i="51"/>
  <c r="G779" i="51"/>
  <c r="J778" i="51"/>
  <c r="I778" i="51"/>
  <c r="H778" i="51"/>
  <c r="G778" i="51"/>
  <c r="I777" i="51"/>
  <c r="J777" i="51" s="1"/>
  <c r="K777" i="51" s="1"/>
  <c r="H777" i="51"/>
  <c r="L777" i="51" s="1"/>
  <c r="G777" i="51"/>
  <c r="J776" i="51"/>
  <c r="I776" i="51"/>
  <c r="H776" i="51"/>
  <c r="G776" i="51"/>
  <c r="L775" i="51"/>
  <c r="I775" i="51"/>
  <c r="J775" i="51" s="1"/>
  <c r="H775" i="51"/>
  <c r="G775" i="51"/>
  <c r="J774" i="51"/>
  <c r="I774" i="51"/>
  <c r="H774" i="51"/>
  <c r="G774" i="51"/>
  <c r="I773" i="51"/>
  <c r="J773" i="51" s="1"/>
  <c r="K773" i="51" s="1"/>
  <c r="H773" i="51"/>
  <c r="G773" i="51"/>
  <c r="J772" i="51"/>
  <c r="I772" i="51"/>
  <c r="H772" i="51"/>
  <c r="G772" i="51"/>
  <c r="L771" i="51"/>
  <c r="I771" i="51"/>
  <c r="J771" i="51" s="1"/>
  <c r="K771" i="51" s="1"/>
  <c r="H771" i="51"/>
  <c r="G771" i="51"/>
  <c r="J770" i="51"/>
  <c r="I770" i="51"/>
  <c r="H770" i="51"/>
  <c r="G770" i="51"/>
  <c r="I769" i="51"/>
  <c r="J769" i="51" s="1"/>
  <c r="K769" i="51" s="1"/>
  <c r="H769" i="51"/>
  <c r="L769" i="51" s="1"/>
  <c r="G769" i="51"/>
  <c r="J768" i="51"/>
  <c r="I768" i="51"/>
  <c r="H768" i="51"/>
  <c r="G768" i="51"/>
  <c r="K767" i="51"/>
  <c r="J767" i="51"/>
  <c r="I767" i="51"/>
  <c r="H767" i="51"/>
  <c r="G767" i="51"/>
  <c r="I766" i="51"/>
  <c r="J766" i="51" s="1"/>
  <c r="K766" i="51" s="1"/>
  <c r="H766" i="51"/>
  <c r="G766" i="51"/>
  <c r="I765" i="51"/>
  <c r="J765" i="51" s="1"/>
  <c r="K765" i="51" s="1"/>
  <c r="H765" i="51"/>
  <c r="G765" i="51"/>
  <c r="K764" i="51"/>
  <c r="J764" i="51"/>
  <c r="L764" i="51" s="1"/>
  <c r="I764" i="51"/>
  <c r="H764" i="51"/>
  <c r="G764" i="51"/>
  <c r="I763" i="51"/>
  <c r="J763" i="51" s="1"/>
  <c r="H763" i="51"/>
  <c r="G763" i="51"/>
  <c r="K762" i="51"/>
  <c r="J762" i="51"/>
  <c r="L762" i="51" s="1"/>
  <c r="I762" i="51"/>
  <c r="H762" i="51"/>
  <c r="G762" i="51"/>
  <c r="I761" i="51"/>
  <c r="J761" i="51" s="1"/>
  <c r="H761" i="51"/>
  <c r="G761" i="51"/>
  <c r="K760" i="51"/>
  <c r="J760" i="51"/>
  <c r="L760" i="51" s="1"/>
  <c r="I760" i="51"/>
  <c r="H760" i="51"/>
  <c r="G760" i="51"/>
  <c r="I759" i="51"/>
  <c r="J759" i="51" s="1"/>
  <c r="H759" i="51"/>
  <c r="G759" i="51"/>
  <c r="K758" i="51"/>
  <c r="J758" i="51"/>
  <c r="L758" i="51" s="1"/>
  <c r="I758" i="51"/>
  <c r="H758" i="51"/>
  <c r="G758" i="51"/>
  <c r="I757" i="51"/>
  <c r="J757" i="51" s="1"/>
  <c r="H757" i="51"/>
  <c r="G757" i="51"/>
  <c r="K756" i="51"/>
  <c r="J756" i="51"/>
  <c r="L756" i="51" s="1"/>
  <c r="I756" i="51"/>
  <c r="H756" i="51"/>
  <c r="G756" i="51"/>
  <c r="I755" i="51"/>
  <c r="J755" i="51" s="1"/>
  <c r="H755" i="51"/>
  <c r="G755" i="51"/>
  <c r="K754" i="51"/>
  <c r="J754" i="51"/>
  <c r="L754" i="51" s="1"/>
  <c r="I754" i="51"/>
  <c r="H754" i="51"/>
  <c r="G754" i="51"/>
  <c r="I753" i="51"/>
  <c r="J753" i="51" s="1"/>
  <c r="H753" i="51"/>
  <c r="G753" i="51"/>
  <c r="K752" i="51"/>
  <c r="J752" i="51"/>
  <c r="L752" i="51" s="1"/>
  <c r="I752" i="51"/>
  <c r="H752" i="51"/>
  <c r="G752" i="51"/>
  <c r="I751" i="51"/>
  <c r="J751" i="51" s="1"/>
  <c r="H751" i="51"/>
  <c r="G751" i="51"/>
  <c r="K750" i="51"/>
  <c r="J750" i="51"/>
  <c r="L750" i="51" s="1"/>
  <c r="I750" i="51"/>
  <c r="H750" i="51"/>
  <c r="G750" i="51"/>
  <c r="I749" i="51"/>
  <c r="J749" i="51" s="1"/>
  <c r="K749" i="51" s="1"/>
  <c r="H749" i="51"/>
  <c r="G749" i="51"/>
  <c r="K748" i="51"/>
  <c r="J748" i="51"/>
  <c r="L748" i="51" s="1"/>
  <c r="I748" i="51"/>
  <c r="H748" i="51"/>
  <c r="G748" i="51"/>
  <c r="I747" i="51"/>
  <c r="J747" i="51" s="1"/>
  <c r="H747" i="51"/>
  <c r="G747" i="51"/>
  <c r="J746" i="51"/>
  <c r="L746" i="51" s="1"/>
  <c r="I746" i="51"/>
  <c r="H746" i="51"/>
  <c r="G746" i="51"/>
  <c r="I745" i="51"/>
  <c r="J745" i="51" s="1"/>
  <c r="K745" i="51" s="1"/>
  <c r="H745" i="51"/>
  <c r="G745" i="51"/>
  <c r="K744" i="51"/>
  <c r="J744" i="51"/>
  <c r="L744" i="51" s="1"/>
  <c r="I744" i="51"/>
  <c r="H744" i="51"/>
  <c r="G744" i="51"/>
  <c r="I743" i="51"/>
  <c r="J743" i="51" s="1"/>
  <c r="H743" i="51"/>
  <c r="G743" i="51"/>
  <c r="J742" i="51"/>
  <c r="L742" i="51" s="1"/>
  <c r="I742" i="51"/>
  <c r="H742" i="51"/>
  <c r="G742" i="51"/>
  <c r="L741" i="51"/>
  <c r="I741" i="51"/>
  <c r="J741" i="51" s="1"/>
  <c r="K741" i="51" s="1"/>
  <c r="H741" i="51"/>
  <c r="G741" i="51"/>
  <c r="K740" i="51"/>
  <c r="J740" i="51"/>
  <c r="L740" i="51" s="1"/>
  <c r="I740" i="51"/>
  <c r="H740" i="51"/>
  <c r="G740" i="51"/>
  <c r="I739" i="51"/>
  <c r="J739" i="51" s="1"/>
  <c r="H739" i="51"/>
  <c r="G739" i="51"/>
  <c r="J738" i="51"/>
  <c r="L738" i="51" s="1"/>
  <c r="I738" i="51"/>
  <c r="H738" i="51"/>
  <c r="G738" i="51"/>
  <c r="I737" i="51"/>
  <c r="J737" i="51" s="1"/>
  <c r="H737" i="51"/>
  <c r="G737" i="51"/>
  <c r="K736" i="51"/>
  <c r="J736" i="51"/>
  <c r="L736" i="51" s="1"/>
  <c r="I736" i="51"/>
  <c r="H736" i="51"/>
  <c r="G736" i="51"/>
  <c r="I735" i="51"/>
  <c r="J735" i="51" s="1"/>
  <c r="H735" i="51"/>
  <c r="G735" i="51"/>
  <c r="K734" i="51"/>
  <c r="J734" i="51"/>
  <c r="L734" i="51" s="1"/>
  <c r="I734" i="51"/>
  <c r="H734" i="51"/>
  <c r="G734" i="51"/>
  <c r="L733" i="51"/>
  <c r="I733" i="51"/>
  <c r="J733" i="51" s="1"/>
  <c r="H733" i="51"/>
  <c r="G733" i="51"/>
  <c r="J732" i="51"/>
  <c r="I732" i="51"/>
  <c r="H732" i="51"/>
  <c r="G732" i="51"/>
  <c r="I731" i="51"/>
  <c r="J731" i="51" s="1"/>
  <c r="K731" i="51" s="1"/>
  <c r="H731" i="51"/>
  <c r="G731" i="51"/>
  <c r="I730" i="51"/>
  <c r="J730" i="51" s="1"/>
  <c r="H730" i="51"/>
  <c r="G730" i="51"/>
  <c r="L729" i="51"/>
  <c r="I729" i="51"/>
  <c r="J729" i="51" s="1"/>
  <c r="K729" i="51" s="1"/>
  <c r="H729" i="51"/>
  <c r="G729" i="51"/>
  <c r="J728" i="51"/>
  <c r="I728" i="51"/>
  <c r="H728" i="51"/>
  <c r="G728" i="51"/>
  <c r="I727" i="51"/>
  <c r="J727" i="51" s="1"/>
  <c r="K727" i="51" s="1"/>
  <c r="H727" i="51"/>
  <c r="G727" i="51"/>
  <c r="J726" i="51"/>
  <c r="I726" i="51"/>
  <c r="H726" i="51"/>
  <c r="G726" i="51"/>
  <c r="L725" i="51"/>
  <c r="K725" i="51"/>
  <c r="I725" i="51"/>
  <c r="J725" i="51" s="1"/>
  <c r="H725" i="51"/>
  <c r="G725" i="51"/>
  <c r="J724" i="51"/>
  <c r="I724" i="51"/>
  <c r="H724" i="51"/>
  <c r="G724" i="51"/>
  <c r="L723" i="51"/>
  <c r="I723" i="51"/>
  <c r="J723" i="51" s="1"/>
  <c r="H723" i="51"/>
  <c r="G723" i="51"/>
  <c r="I722" i="51"/>
  <c r="J722" i="51" s="1"/>
  <c r="H722" i="51"/>
  <c r="G722" i="51"/>
  <c r="I721" i="51"/>
  <c r="J721" i="51" s="1"/>
  <c r="L721" i="51" s="1"/>
  <c r="H721" i="51"/>
  <c r="G721" i="51"/>
  <c r="J720" i="51"/>
  <c r="I720" i="51"/>
  <c r="H720" i="51"/>
  <c r="G720" i="51"/>
  <c r="I719" i="51"/>
  <c r="J719" i="51" s="1"/>
  <c r="H719" i="51"/>
  <c r="G719" i="51"/>
  <c r="I718" i="51"/>
  <c r="J718" i="51" s="1"/>
  <c r="H718" i="51"/>
  <c r="G718" i="51"/>
  <c r="L717" i="51"/>
  <c r="K717" i="51"/>
  <c r="I717" i="51"/>
  <c r="J717" i="51" s="1"/>
  <c r="H717" i="51"/>
  <c r="G717" i="51"/>
  <c r="J716" i="51"/>
  <c r="I716" i="51"/>
  <c r="H716" i="51"/>
  <c r="G716" i="51"/>
  <c r="I715" i="51"/>
  <c r="J715" i="51" s="1"/>
  <c r="K715" i="51" s="1"/>
  <c r="H715" i="51"/>
  <c r="G715" i="51"/>
  <c r="K714" i="51"/>
  <c r="I714" i="51"/>
  <c r="J714" i="51" s="1"/>
  <c r="L714" i="51" s="1"/>
  <c r="H714" i="51"/>
  <c r="G714" i="51"/>
  <c r="L713" i="51"/>
  <c r="I713" i="51"/>
  <c r="J713" i="51" s="1"/>
  <c r="K713" i="51" s="1"/>
  <c r="H713" i="51"/>
  <c r="G713" i="51"/>
  <c r="J712" i="51"/>
  <c r="I712" i="51"/>
  <c r="H712" i="51"/>
  <c r="G712" i="51"/>
  <c r="I711" i="51"/>
  <c r="J711" i="51" s="1"/>
  <c r="H711" i="51"/>
  <c r="G711" i="51"/>
  <c r="J710" i="51"/>
  <c r="L710" i="51" s="1"/>
  <c r="I710" i="51"/>
  <c r="H710" i="51"/>
  <c r="G710" i="51"/>
  <c r="K709" i="51"/>
  <c r="I709" i="51"/>
  <c r="J709" i="51" s="1"/>
  <c r="H709" i="51"/>
  <c r="G709" i="51"/>
  <c r="I708" i="51"/>
  <c r="J708" i="51" s="1"/>
  <c r="H708" i="51"/>
  <c r="G708" i="51"/>
  <c r="L707" i="51"/>
  <c r="K707" i="51"/>
  <c r="I707" i="51"/>
  <c r="J707" i="51" s="1"/>
  <c r="H707" i="51"/>
  <c r="G707" i="51"/>
  <c r="I706" i="51"/>
  <c r="J706" i="51" s="1"/>
  <c r="K706" i="51" s="1"/>
  <c r="H706" i="51"/>
  <c r="G706" i="51"/>
  <c r="L705" i="51"/>
  <c r="J705" i="51"/>
  <c r="K705" i="51" s="1"/>
  <c r="I705" i="51"/>
  <c r="H705" i="51"/>
  <c r="G705" i="51"/>
  <c r="I704" i="51"/>
  <c r="J704" i="51" s="1"/>
  <c r="L704" i="51" s="1"/>
  <c r="H704" i="51"/>
  <c r="G704" i="51"/>
  <c r="K703" i="51"/>
  <c r="J703" i="51"/>
  <c r="L703" i="51" s="1"/>
  <c r="I703" i="51"/>
  <c r="H703" i="51"/>
  <c r="G703" i="51"/>
  <c r="J702" i="51"/>
  <c r="I702" i="51"/>
  <c r="H702" i="51"/>
  <c r="G702" i="51"/>
  <c r="I701" i="51"/>
  <c r="J701" i="51" s="1"/>
  <c r="K701" i="51" s="1"/>
  <c r="H701" i="51"/>
  <c r="G701" i="51"/>
  <c r="I700" i="51"/>
  <c r="J700" i="51" s="1"/>
  <c r="H700" i="51"/>
  <c r="G700" i="51"/>
  <c r="J699" i="51"/>
  <c r="I699" i="51"/>
  <c r="H699" i="51"/>
  <c r="G699" i="51"/>
  <c r="L698" i="51"/>
  <c r="I698" i="51"/>
  <c r="J698" i="51" s="1"/>
  <c r="K698" i="51" s="1"/>
  <c r="H698" i="51"/>
  <c r="G698" i="51"/>
  <c r="J697" i="51"/>
  <c r="L697" i="51" s="1"/>
  <c r="I697" i="51"/>
  <c r="H697" i="51"/>
  <c r="G697" i="51"/>
  <c r="L696" i="51"/>
  <c r="K696" i="51"/>
  <c r="I696" i="51"/>
  <c r="J696" i="51" s="1"/>
  <c r="H696" i="51"/>
  <c r="G696" i="51"/>
  <c r="I695" i="51"/>
  <c r="J695" i="51" s="1"/>
  <c r="H695" i="51"/>
  <c r="G695" i="51"/>
  <c r="I694" i="51"/>
  <c r="J694" i="51" s="1"/>
  <c r="K694" i="51" s="1"/>
  <c r="H694" i="51"/>
  <c r="G694" i="51"/>
  <c r="K693" i="51"/>
  <c r="I693" i="51"/>
  <c r="J693" i="51" s="1"/>
  <c r="L693" i="51" s="1"/>
  <c r="H693" i="51"/>
  <c r="G693" i="51"/>
  <c r="L692" i="51"/>
  <c r="I692" i="51"/>
  <c r="J692" i="51" s="1"/>
  <c r="K692" i="51" s="1"/>
  <c r="H692" i="51"/>
  <c r="G692" i="51"/>
  <c r="J691" i="51"/>
  <c r="I691" i="51"/>
  <c r="H691" i="51"/>
  <c r="G691" i="51"/>
  <c r="I690" i="51"/>
  <c r="J690" i="51" s="1"/>
  <c r="H690" i="51"/>
  <c r="G690" i="51"/>
  <c r="I689" i="51"/>
  <c r="J689" i="51" s="1"/>
  <c r="K689" i="51" s="1"/>
  <c r="H689" i="51"/>
  <c r="G689" i="51"/>
  <c r="L688" i="51"/>
  <c r="K688" i="51"/>
  <c r="J688" i="51"/>
  <c r="I688" i="51"/>
  <c r="H688" i="51"/>
  <c r="G688" i="51"/>
  <c r="L687" i="51"/>
  <c r="I687" i="51"/>
  <c r="J687" i="51" s="1"/>
  <c r="H687" i="51"/>
  <c r="G687" i="51"/>
  <c r="J686" i="51"/>
  <c r="L686" i="51" s="1"/>
  <c r="I686" i="51"/>
  <c r="H686" i="51"/>
  <c r="G686" i="51"/>
  <c r="I685" i="51"/>
  <c r="J685" i="51" s="1"/>
  <c r="H685" i="51"/>
  <c r="G685" i="51"/>
  <c r="J684" i="51"/>
  <c r="K684" i="51" s="1"/>
  <c r="I684" i="51"/>
  <c r="H684" i="51"/>
  <c r="G684" i="51"/>
  <c r="J683" i="51"/>
  <c r="L683" i="51" s="1"/>
  <c r="I683" i="51"/>
  <c r="H683" i="51"/>
  <c r="G683" i="51"/>
  <c r="L682" i="51"/>
  <c r="J682" i="51"/>
  <c r="K682" i="51" s="1"/>
  <c r="I682" i="51"/>
  <c r="H682" i="51"/>
  <c r="G682" i="51"/>
  <c r="K681" i="51"/>
  <c r="I681" i="51"/>
  <c r="J681" i="51" s="1"/>
  <c r="H681" i="51"/>
  <c r="G681" i="51"/>
  <c r="I680" i="51"/>
  <c r="J680" i="51" s="1"/>
  <c r="H680" i="51"/>
  <c r="G680" i="51"/>
  <c r="J679" i="51"/>
  <c r="I679" i="51"/>
  <c r="H679" i="51"/>
  <c r="G679" i="51"/>
  <c r="K678" i="51"/>
  <c r="I678" i="51"/>
  <c r="J678" i="51" s="1"/>
  <c r="L678" i="51" s="1"/>
  <c r="H678" i="51"/>
  <c r="G678" i="51"/>
  <c r="I677" i="51"/>
  <c r="J677" i="51" s="1"/>
  <c r="K677" i="51" s="1"/>
  <c r="H677" i="51"/>
  <c r="G677" i="51"/>
  <c r="J676" i="51"/>
  <c r="L676" i="51" s="1"/>
  <c r="I676" i="51"/>
  <c r="H676" i="51"/>
  <c r="G676" i="51"/>
  <c r="L675" i="51"/>
  <c r="J675" i="51"/>
  <c r="K675" i="51" s="1"/>
  <c r="I675" i="51"/>
  <c r="H675" i="51"/>
  <c r="G675" i="51"/>
  <c r="J674" i="51"/>
  <c r="I674" i="51"/>
  <c r="H674" i="51"/>
  <c r="G674" i="51"/>
  <c r="I673" i="51"/>
  <c r="J673" i="51" s="1"/>
  <c r="H673" i="51"/>
  <c r="G673" i="51"/>
  <c r="J672" i="51"/>
  <c r="L672" i="51" s="1"/>
  <c r="I672" i="51"/>
  <c r="H672" i="51"/>
  <c r="G672" i="51"/>
  <c r="L671" i="51"/>
  <c r="J671" i="51"/>
  <c r="K671" i="51" s="1"/>
  <c r="I671" i="51"/>
  <c r="H671" i="51"/>
  <c r="G671" i="51"/>
  <c r="J670" i="51"/>
  <c r="I670" i="51"/>
  <c r="H670" i="51"/>
  <c r="G670" i="51"/>
  <c r="I669" i="51"/>
  <c r="J669" i="51" s="1"/>
  <c r="K669" i="51" s="1"/>
  <c r="H669" i="51"/>
  <c r="G669" i="51"/>
  <c r="J668" i="51"/>
  <c r="L668" i="51" s="1"/>
  <c r="I668" i="51"/>
  <c r="H668" i="51"/>
  <c r="G668" i="51"/>
  <c r="L667" i="51"/>
  <c r="J667" i="51"/>
  <c r="I667" i="51"/>
  <c r="H667" i="51"/>
  <c r="G667" i="51"/>
  <c r="J666" i="51"/>
  <c r="I666" i="51"/>
  <c r="H666" i="51"/>
  <c r="G666" i="51"/>
  <c r="L665" i="51"/>
  <c r="I665" i="51"/>
  <c r="J665" i="51" s="1"/>
  <c r="K665" i="51" s="1"/>
  <c r="H665" i="51"/>
  <c r="G665" i="51"/>
  <c r="J664" i="51"/>
  <c r="L664" i="51" s="1"/>
  <c r="I664" i="51"/>
  <c r="H664" i="51"/>
  <c r="G664" i="51"/>
  <c r="J663" i="51"/>
  <c r="K663" i="51" s="1"/>
  <c r="I663" i="51"/>
  <c r="H663" i="51"/>
  <c r="L663" i="51" s="1"/>
  <c r="G663" i="51"/>
  <c r="J662" i="51"/>
  <c r="I662" i="51"/>
  <c r="H662" i="51"/>
  <c r="G662" i="51"/>
  <c r="I661" i="51"/>
  <c r="J661" i="51" s="1"/>
  <c r="L661" i="51" s="1"/>
  <c r="H661" i="51"/>
  <c r="G661" i="51"/>
  <c r="I660" i="51"/>
  <c r="J660" i="51" s="1"/>
  <c r="L660" i="51" s="1"/>
  <c r="H660" i="51"/>
  <c r="G660" i="51"/>
  <c r="J659" i="51"/>
  <c r="L659" i="51" s="1"/>
  <c r="I659" i="51"/>
  <c r="H659" i="51"/>
  <c r="G659" i="51"/>
  <c r="L658" i="51"/>
  <c r="J658" i="51"/>
  <c r="K658" i="51" s="1"/>
  <c r="I658" i="51"/>
  <c r="H658" i="51"/>
  <c r="G658" i="51"/>
  <c r="I657" i="51"/>
  <c r="J657" i="51" s="1"/>
  <c r="K657" i="51" s="1"/>
  <c r="H657" i="51"/>
  <c r="G657" i="51"/>
  <c r="I656" i="51"/>
  <c r="J656" i="51" s="1"/>
  <c r="L656" i="51" s="1"/>
  <c r="H656" i="51"/>
  <c r="G656" i="51"/>
  <c r="I655" i="51"/>
  <c r="J655" i="51" s="1"/>
  <c r="H655" i="51"/>
  <c r="G655" i="51"/>
  <c r="I654" i="51"/>
  <c r="J654" i="51" s="1"/>
  <c r="L654" i="51" s="1"/>
  <c r="H654" i="51"/>
  <c r="G654" i="51"/>
  <c r="I653" i="51"/>
  <c r="J653" i="51" s="1"/>
  <c r="H653" i="51"/>
  <c r="G653" i="51"/>
  <c r="I652" i="51"/>
  <c r="J652" i="51" s="1"/>
  <c r="H652" i="51"/>
  <c r="G652" i="51"/>
  <c r="I651" i="51"/>
  <c r="J651" i="51" s="1"/>
  <c r="L651" i="51" s="1"/>
  <c r="H651" i="51"/>
  <c r="G651" i="51"/>
  <c r="J650" i="51"/>
  <c r="I650" i="51"/>
  <c r="H650" i="51"/>
  <c r="G650" i="51"/>
  <c r="L649" i="51"/>
  <c r="J649" i="51"/>
  <c r="I649" i="51"/>
  <c r="H649" i="51"/>
  <c r="G649" i="51"/>
  <c r="J648" i="51"/>
  <c r="I648" i="51"/>
  <c r="H648" i="51"/>
  <c r="G648" i="51"/>
  <c r="L647" i="51"/>
  <c r="I647" i="51"/>
  <c r="J647" i="51" s="1"/>
  <c r="K647" i="51" s="1"/>
  <c r="H647" i="51"/>
  <c r="G647" i="51"/>
  <c r="J646" i="51"/>
  <c r="I646" i="51"/>
  <c r="H646" i="51"/>
  <c r="G646" i="51"/>
  <c r="L645" i="51"/>
  <c r="J645" i="51"/>
  <c r="K645" i="51" s="1"/>
  <c r="I645" i="51"/>
  <c r="H645" i="51"/>
  <c r="G645" i="51"/>
  <c r="J644" i="51"/>
  <c r="I644" i="51"/>
  <c r="H644" i="51"/>
  <c r="G644" i="51"/>
  <c r="I643" i="51"/>
  <c r="J643" i="51" s="1"/>
  <c r="K643" i="51" s="1"/>
  <c r="H643" i="51"/>
  <c r="G643" i="51"/>
  <c r="J642" i="51"/>
  <c r="I642" i="51"/>
  <c r="H642" i="51"/>
  <c r="G642" i="51"/>
  <c r="L641" i="51"/>
  <c r="J641" i="51"/>
  <c r="K641" i="51" s="1"/>
  <c r="I641" i="51"/>
  <c r="H641" i="51"/>
  <c r="G641" i="51"/>
  <c r="I640" i="51"/>
  <c r="J640" i="51" s="1"/>
  <c r="K640" i="51" s="1"/>
  <c r="H640" i="51"/>
  <c r="G640" i="51"/>
  <c r="K639" i="51"/>
  <c r="I639" i="51"/>
  <c r="J639" i="51" s="1"/>
  <c r="L639" i="51" s="1"/>
  <c r="H639" i="51"/>
  <c r="G639" i="51"/>
  <c r="I638" i="51"/>
  <c r="J638" i="51" s="1"/>
  <c r="H638" i="51"/>
  <c r="G638" i="51"/>
  <c r="K637" i="51"/>
  <c r="I637" i="51"/>
  <c r="J637" i="51" s="1"/>
  <c r="L637" i="51" s="1"/>
  <c r="H637" i="51"/>
  <c r="G637" i="51"/>
  <c r="I636" i="51"/>
  <c r="J636" i="51" s="1"/>
  <c r="H636" i="51"/>
  <c r="G636" i="51"/>
  <c r="K635" i="51"/>
  <c r="I635" i="51"/>
  <c r="J635" i="51" s="1"/>
  <c r="L635" i="51" s="1"/>
  <c r="H635" i="51"/>
  <c r="G635" i="51"/>
  <c r="I634" i="51"/>
  <c r="J634" i="51" s="1"/>
  <c r="H634" i="51"/>
  <c r="G634" i="51"/>
  <c r="K633" i="51"/>
  <c r="I633" i="51"/>
  <c r="J633" i="51" s="1"/>
  <c r="L633" i="51" s="1"/>
  <c r="H633" i="51"/>
  <c r="G633" i="51"/>
  <c r="I632" i="51"/>
  <c r="J632" i="51" s="1"/>
  <c r="H632" i="51"/>
  <c r="G632" i="51"/>
  <c r="J631" i="51"/>
  <c r="K631" i="51" s="1"/>
  <c r="I631" i="51"/>
  <c r="H631" i="51"/>
  <c r="G631" i="51"/>
  <c r="I630" i="51"/>
  <c r="J630" i="51" s="1"/>
  <c r="K630" i="51" s="1"/>
  <c r="H630" i="51"/>
  <c r="G630" i="51"/>
  <c r="I629" i="51"/>
  <c r="J629" i="51" s="1"/>
  <c r="H629" i="51"/>
  <c r="G629" i="51"/>
  <c r="K628" i="51"/>
  <c r="I628" i="51"/>
  <c r="J628" i="51" s="1"/>
  <c r="L628" i="51" s="1"/>
  <c r="H628" i="51"/>
  <c r="G628" i="51"/>
  <c r="I627" i="51"/>
  <c r="J627" i="51" s="1"/>
  <c r="H627" i="51"/>
  <c r="G627" i="51"/>
  <c r="K626" i="51"/>
  <c r="I626" i="51"/>
  <c r="J626" i="51" s="1"/>
  <c r="L626" i="51" s="1"/>
  <c r="H626" i="51"/>
  <c r="G626" i="51"/>
  <c r="I625" i="51"/>
  <c r="J625" i="51" s="1"/>
  <c r="H625" i="51"/>
  <c r="G625" i="51"/>
  <c r="K624" i="51"/>
  <c r="I624" i="51"/>
  <c r="J624" i="51" s="1"/>
  <c r="L624" i="51" s="1"/>
  <c r="H624" i="51"/>
  <c r="G624" i="51"/>
  <c r="I623" i="51"/>
  <c r="J623" i="51" s="1"/>
  <c r="H623" i="51"/>
  <c r="G623" i="51"/>
  <c r="I622" i="51"/>
  <c r="J622" i="51" s="1"/>
  <c r="L622" i="51" s="1"/>
  <c r="H622" i="51"/>
  <c r="G622" i="51"/>
  <c r="I621" i="51"/>
  <c r="J621" i="51" s="1"/>
  <c r="H621" i="51"/>
  <c r="G621" i="51"/>
  <c r="I620" i="51"/>
  <c r="J620" i="51" s="1"/>
  <c r="H620" i="51"/>
  <c r="G620" i="51"/>
  <c r="I619" i="51"/>
  <c r="J619" i="51" s="1"/>
  <c r="H619" i="51"/>
  <c r="G619" i="51"/>
  <c r="K618" i="51"/>
  <c r="I618" i="51"/>
  <c r="J618" i="51" s="1"/>
  <c r="L618" i="51" s="1"/>
  <c r="H618" i="51"/>
  <c r="G618" i="51"/>
  <c r="I617" i="51"/>
  <c r="J617" i="51" s="1"/>
  <c r="H617" i="51"/>
  <c r="G617" i="51"/>
  <c r="K616" i="51"/>
  <c r="I616" i="51"/>
  <c r="J616" i="51" s="1"/>
  <c r="L616" i="51" s="1"/>
  <c r="H616" i="51"/>
  <c r="G616" i="51"/>
  <c r="J615" i="51"/>
  <c r="K615" i="51" s="1"/>
  <c r="I615" i="51"/>
  <c r="H615" i="51"/>
  <c r="G615" i="51"/>
  <c r="J614" i="51"/>
  <c r="I614" i="51"/>
  <c r="H614" i="51"/>
  <c r="G614" i="51"/>
  <c r="L613" i="51"/>
  <c r="I613" i="51"/>
  <c r="J613" i="51" s="1"/>
  <c r="K613" i="51" s="1"/>
  <c r="H613" i="51"/>
  <c r="G613" i="51"/>
  <c r="J612" i="51"/>
  <c r="I612" i="51"/>
  <c r="H612" i="51"/>
  <c r="G612" i="51"/>
  <c r="I611" i="51"/>
  <c r="J611" i="51" s="1"/>
  <c r="K611" i="51" s="1"/>
  <c r="H611" i="51"/>
  <c r="G611" i="51"/>
  <c r="J610" i="51"/>
  <c r="K610" i="51" s="1"/>
  <c r="I610" i="51"/>
  <c r="H610" i="51"/>
  <c r="G610" i="51"/>
  <c r="J609" i="51"/>
  <c r="I609" i="51"/>
  <c r="H609" i="51"/>
  <c r="G609" i="51"/>
  <c r="L608" i="51"/>
  <c r="I608" i="51"/>
  <c r="J608" i="51" s="1"/>
  <c r="K608" i="51" s="1"/>
  <c r="H608" i="51"/>
  <c r="G608" i="51"/>
  <c r="I607" i="51"/>
  <c r="J607" i="51" s="1"/>
  <c r="K607" i="51" s="1"/>
  <c r="H607" i="51"/>
  <c r="G607" i="51"/>
  <c r="J606" i="51"/>
  <c r="K606" i="51" s="1"/>
  <c r="I606" i="51"/>
  <c r="H606" i="51"/>
  <c r="G606" i="51"/>
  <c r="L605" i="51"/>
  <c r="J605" i="51"/>
  <c r="K605" i="51" s="1"/>
  <c r="I605" i="51"/>
  <c r="H605" i="51"/>
  <c r="G605" i="51"/>
  <c r="J604" i="51"/>
  <c r="I604" i="51"/>
  <c r="H604" i="51"/>
  <c r="G604" i="51"/>
  <c r="L603" i="51"/>
  <c r="I603" i="51"/>
  <c r="J603" i="51" s="1"/>
  <c r="K603" i="51" s="1"/>
  <c r="H603" i="51"/>
  <c r="G603" i="51"/>
  <c r="J602" i="51"/>
  <c r="I602" i="51"/>
  <c r="H602" i="51"/>
  <c r="G602" i="51"/>
  <c r="L601" i="51"/>
  <c r="J601" i="51"/>
  <c r="I601" i="51"/>
  <c r="H601" i="51"/>
  <c r="G601" i="51"/>
  <c r="J600" i="51"/>
  <c r="I600" i="51"/>
  <c r="H600" i="51"/>
  <c r="G600" i="51"/>
  <c r="I599" i="51"/>
  <c r="J599" i="51" s="1"/>
  <c r="H599" i="51"/>
  <c r="G599" i="51"/>
  <c r="J598" i="51"/>
  <c r="I598" i="51"/>
  <c r="H598" i="51"/>
  <c r="G598" i="51"/>
  <c r="I597" i="51"/>
  <c r="J597" i="51" s="1"/>
  <c r="K597" i="51" s="1"/>
  <c r="H597" i="51"/>
  <c r="G597" i="51"/>
  <c r="I596" i="51"/>
  <c r="J596" i="51" s="1"/>
  <c r="H596" i="51"/>
  <c r="G596" i="51"/>
  <c r="K595" i="51"/>
  <c r="I595" i="51"/>
  <c r="J595" i="51" s="1"/>
  <c r="L595" i="51" s="1"/>
  <c r="H595" i="51"/>
  <c r="G595" i="51"/>
  <c r="I594" i="51"/>
  <c r="J594" i="51" s="1"/>
  <c r="H594" i="51"/>
  <c r="G594" i="51"/>
  <c r="K593" i="51"/>
  <c r="I593" i="51"/>
  <c r="J593" i="51" s="1"/>
  <c r="L593" i="51" s="1"/>
  <c r="H593" i="51"/>
  <c r="G593" i="51"/>
  <c r="J592" i="51"/>
  <c r="L592" i="51" s="1"/>
  <c r="I592" i="51"/>
  <c r="H592" i="51"/>
  <c r="G592" i="51"/>
  <c r="J591" i="51"/>
  <c r="I591" i="51"/>
  <c r="H591" i="51"/>
  <c r="G591" i="51"/>
  <c r="I590" i="51"/>
  <c r="J590" i="51" s="1"/>
  <c r="K590" i="51" s="1"/>
  <c r="H590" i="51"/>
  <c r="G590" i="51"/>
  <c r="J589" i="51"/>
  <c r="I589" i="51"/>
  <c r="H589" i="51"/>
  <c r="G589" i="51"/>
  <c r="L588" i="51"/>
  <c r="J588" i="51"/>
  <c r="K588" i="51" s="1"/>
  <c r="I588" i="51"/>
  <c r="H588" i="51"/>
  <c r="G588" i="51"/>
  <c r="J587" i="51"/>
  <c r="I587" i="51"/>
  <c r="H587" i="51"/>
  <c r="G587" i="51"/>
  <c r="I586" i="51"/>
  <c r="J586" i="51" s="1"/>
  <c r="K586" i="51" s="1"/>
  <c r="H586" i="51"/>
  <c r="G586" i="51"/>
  <c r="K585" i="51"/>
  <c r="J585" i="51"/>
  <c r="L585" i="51" s="1"/>
  <c r="I585" i="51"/>
  <c r="H585" i="51"/>
  <c r="G585" i="51"/>
  <c r="J584" i="51"/>
  <c r="I584" i="51"/>
  <c r="H584" i="51"/>
  <c r="G584" i="51"/>
  <c r="J583" i="51"/>
  <c r="K583" i="51" s="1"/>
  <c r="I583" i="51"/>
  <c r="H583" i="51"/>
  <c r="G583" i="51"/>
  <c r="I582" i="51"/>
  <c r="J582" i="51" s="1"/>
  <c r="K582" i="51" s="1"/>
  <c r="H582" i="51"/>
  <c r="L582" i="51" s="1"/>
  <c r="G582" i="51"/>
  <c r="K581" i="51"/>
  <c r="J581" i="51"/>
  <c r="L581" i="51" s="1"/>
  <c r="I581" i="51"/>
  <c r="H581" i="51"/>
  <c r="G581" i="51"/>
  <c r="J580" i="51"/>
  <c r="K580" i="51" s="1"/>
  <c r="I580" i="51"/>
  <c r="H580" i="51"/>
  <c r="G580" i="51"/>
  <c r="I579" i="51"/>
  <c r="J579" i="51" s="1"/>
  <c r="K579" i="51" s="1"/>
  <c r="H579" i="51"/>
  <c r="G579" i="51"/>
  <c r="K578" i="51"/>
  <c r="I578" i="51"/>
  <c r="J578" i="51" s="1"/>
  <c r="L578" i="51" s="1"/>
  <c r="H578" i="51"/>
  <c r="G578" i="51"/>
  <c r="I577" i="51"/>
  <c r="J577" i="51" s="1"/>
  <c r="H577" i="51"/>
  <c r="G577" i="51"/>
  <c r="L576" i="51"/>
  <c r="K576" i="51"/>
  <c r="I576" i="51"/>
  <c r="J576" i="51" s="1"/>
  <c r="H576" i="51"/>
  <c r="G576" i="51"/>
  <c r="I575" i="51"/>
  <c r="J575" i="51" s="1"/>
  <c r="L575" i="51" s="1"/>
  <c r="H575" i="51"/>
  <c r="G575" i="51"/>
  <c r="I574" i="51"/>
  <c r="J574" i="51" s="1"/>
  <c r="L574" i="51" s="1"/>
  <c r="H574" i="51"/>
  <c r="G574" i="51"/>
  <c r="I573" i="51"/>
  <c r="J573" i="51" s="1"/>
  <c r="H573" i="51"/>
  <c r="G573" i="51"/>
  <c r="L572" i="51"/>
  <c r="K572" i="51"/>
  <c r="I572" i="51"/>
  <c r="J572" i="51" s="1"/>
  <c r="H572" i="51"/>
  <c r="G572" i="51"/>
  <c r="K571" i="51"/>
  <c r="I571" i="51"/>
  <c r="J571" i="51" s="1"/>
  <c r="L571" i="51" s="1"/>
  <c r="H571" i="51"/>
  <c r="G571" i="51"/>
  <c r="I570" i="51"/>
  <c r="J570" i="51" s="1"/>
  <c r="L570" i="51" s="1"/>
  <c r="H570" i="51"/>
  <c r="G570" i="51"/>
  <c r="J569" i="51"/>
  <c r="I569" i="51"/>
  <c r="H569" i="51"/>
  <c r="G569" i="51"/>
  <c r="I568" i="51"/>
  <c r="J568" i="51" s="1"/>
  <c r="L568" i="51" s="1"/>
  <c r="H568" i="51"/>
  <c r="G568" i="51"/>
  <c r="K567" i="51"/>
  <c r="I567" i="51"/>
  <c r="J567" i="51" s="1"/>
  <c r="L567" i="51" s="1"/>
  <c r="H567" i="51"/>
  <c r="G567" i="51"/>
  <c r="K566" i="51"/>
  <c r="I566" i="51"/>
  <c r="J566" i="51" s="1"/>
  <c r="L566" i="51" s="1"/>
  <c r="H566" i="51"/>
  <c r="G566" i="51"/>
  <c r="I565" i="51"/>
  <c r="J565" i="51" s="1"/>
  <c r="H565" i="51"/>
  <c r="G565" i="51"/>
  <c r="I564" i="51"/>
  <c r="J564" i="51" s="1"/>
  <c r="H564" i="51"/>
  <c r="G564" i="51"/>
  <c r="K563" i="51"/>
  <c r="I563" i="51"/>
  <c r="J563" i="51" s="1"/>
  <c r="L563" i="51" s="1"/>
  <c r="H563" i="51"/>
  <c r="G563" i="51"/>
  <c r="J562" i="51"/>
  <c r="L562" i="51" s="1"/>
  <c r="I562" i="51"/>
  <c r="H562" i="51"/>
  <c r="G562" i="51"/>
  <c r="I561" i="51"/>
  <c r="J561" i="51" s="1"/>
  <c r="L561" i="51" s="1"/>
  <c r="H561" i="51"/>
  <c r="G561" i="51"/>
  <c r="I560" i="51"/>
  <c r="J560" i="51" s="1"/>
  <c r="L560" i="51" s="1"/>
  <c r="H560" i="51"/>
  <c r="G560" i="51"/>
  <c r="L559" i="51"/>
  <c r="K559" i="51"/>
  <c r="I559" i="51"/>
  <c r="J559" i="51" s="1"/>
  <c r="H559" i="51"/>
  <c r="G559" i="51"/>
  <c r="J558" i="51"/>
  <c r="I558" i="51"/>
  <c r="H558" i="51"/>
  <c r="G558" i="51"/>
  <c r="I557" i="51"/>
  <c r="J557" i="51" s="1"/>
  <c r="L557" i="51" s="1"/>
  <c r="H557" i="51"/>
  <c r="G557" i="51"/>
  <c r="L556" i="51"/>
  <c r="I556" i="51"/>
  <c r="J556" i="51" s="1"/>
  <c r="K556" i="51" s="1"/>
  <c r="H556" i="51"/>
  <c r="G556" i="51"/>
  <c r="K555" i="51"/>
  <c r="I555" i="51"/>
  <c r="J555" i="51" s="1"/>
  <c r="L555" i="51" s="1"/>
  <c r="H555" i="51"/>
  <c r="G555" i="51"/>
  <c r="K554" i="51"/>
  <c r="J554" i="51"/>
  <c r="L554" i="51" s="1"/>
  <c r="I554" i="51"/>
  <c r="H554" i="51"/>
  <c r="G554" i="51"/>
  <c r="L553" i="51"/>
  <c r="K553" i="51"/>
  <c r="J553" i="51"/>
  <c r="I553" i="51"/>
  <c r="H553" i="51"/>
  <c r="G553" i="51"/>
  <c r="I552" i="51"/>
  <c r="J552" i="51" s="1"/>
  <c r="H552" i="51"/>
  <c r="G552" i="51"/>
  <c r="I551" i="51"/>
  <c r="J551" i="51" s="1"/>
  <c r="H551" i="51"/>
  <c r="G551" i="51"/>
  <c r="J550" i="51"/>
  <c r="I550" i="51"/>
  <c r="H550" i="51"/>
  <c r="G550" i="51"/>
  <c r="K549" i="51"/>
  <c r="I549" i="51"/>
  <c r="J549" i="51" s="1"/>
  <c r="L549" i="51" s="1"/>
  <c r="H549" i="51"/>
  <c r="G549" i="51"/>
  <c r="I548" i="51"/>
  <c r="J548" i="51" s="1"/>
  <c r="K548" i="51" s="1"/>
  <c r="H548" i="51"/>
  <c r="G548" i="51"/>
  <c r="K547" i="51"/>
  <c r="I547" i="51"/>
  <c r="J547" i="51" s="1"/>
  <c r="L547" i="51" s="1"/>
  <c r="H547" i="51"/>
  <c r="G547" i="51"/>
  <c r="L546" i="51"/>
  <c r="K546" i="51"/>
  <c r="J546" i="51"/>
  <c r="I546" i="51"/>
  <c r="H546" i="51"/>
  <c r="G546" i="51"/>
  <c r="I545" i="51"/>
  <c r="J545" i="51" s="1"/>
  <c r="H545" i="51"/>
  <c r="G545" i="51"/>
  <c r="I544" i="51"/>
  <c r="J544" i="51" s="1"/>
  <c r="L544" i="51" s="1"/>
  <c r="H544" i="51"/>
  <c r="G544" i="51"/>
  <c r="J543" i="51"/>
  <c r="K543" i="51" s="1"/>
  <c r="I543" i="51"/>
  <c r="H543" i="51"/>
  <c r="G543" i="51"/>
  <c r="L542" i="51"/>
  <c r="K542" i="51"/>
  <c r="J542" i="51"/>
  <c r="I542" i="51"/>
  <c r="H542" i="51"/>
  <c r="G542" i="51"/>
  <c r="I541" i="51"/>
  <c r="J541" i="51" s="1"/>
  <c r="H541" i="51"/>
  <c r="G541" i="51"/>
  <c r="K540" i="51"/>
  <c r="I540" i="51"/>
  <c r="J540" i="51" s="1"/>
  <c r="L540" i="51" s="1"/>
  <c r="H540" i="51"/>
  <c r="G540" i="51"/>
  <c r="J539" i="51"/>
  <c r="K539" i="51" s="1"/>
  <c r="I539" i="51"/>
  <c r="H539" i="51"/>
  <c r="G539" i="51"/>
  <c r="L538" i="51"/>
  <c r="K538" i="51"/>
  <c r="J538" i="51"/>
  <c r="I538" i="51"/>
  <c r="H538" i="51"/>
  <c r="G538" i="51"/>
  <c r="I537" i="51"/>
  <c r="J537" i="51" s="1"/>
  <c r="H537" i="51"/>
  <c r="G537" i="51"/>
  <c r="K536" i="51"/>
  <c r="I536" i="51"/>
  <c r="J536" i="51" s="1"/>
  <c r="L536" i="51" s="1"/>
  <c r="H536" i="51"/>
  <c r="G536" i="51"/>
  <c r="J535" i="51"/>
  <c r="K535" i="51" s="1"/>
  <c r="I535" i="51"/>
  <c r="H535" i="51"/>
  <c r="G535" i="51"/>
  <c r="L534" i="51"/>
  <c r="K534" i="51"/>
  <c r="J534" i="51"/>
  <c r="I534" i="51"/>
  <c r="H534" i="51"/>
  <c r="G534" i="51"/>
  <c r="I533" i="51"/>
  <c r="J533" i="51" s="1"/>
  <c r="H533" i="51"/>
  <c r="G533" i="51"/>
  <c r="K532" i="51"/>
  <c r="I532" i="51"/>
  <c r="J532" i="51" s="1"/>
  <c r="L532" i="51" s="1"/>
  <c r="H532" i="51"/>
  <c r="G532" i="51"/>
  <c r="J531" i="51"/>
  <c r="K531" i="51" s="1"/>
  <c r="I531" i="51"/>
  <c r="H531" i="51"/>
  <c r="G531" i="51"/>
  <c r="L530" i="51"/>
  <c r="K530" i="51"/>
  <c r="J530" i="51"/>
  <c r="I530" i="51"/>
  <c r="H530" i="51"/>
  <c r="G530" i="51"/>
  <c r="I529" i="51"/>
  <c r="J529" i="51" s="1"/>
  <c r="H529" i="51"/>
  <c r="G529" i="51"/>
  <c r="I528" i="51"/>
  <c r="J528" i="51" s="1"/>
  <c r="L528" i="51" s="1"/>
  <c r="H528" i="51"/>
  <c r="G528" i="51"/>
  <c r="J527" i="51"/>
  <c r="K527" i="51" s="1"/>
  <c r="I527" i="51"/>
  <c r="H527" i="51"/>
  <c r="G527" i="51"/>
  <c r="L526" i="51"/>
  <c r="K526" i="51"/>
  <c r="J526" i="51"/>
  <c r="I526" i="51"/>
  <c r="H526" i="51"/>
  <c r="G526" i="51"/>
  <c r="I525" i="51"/>
  <c r="J525" i="51" s="1"/>
  <c r="H525" i="51"/>
  <c r="G525" i="51"/>
  <c r="I524" i="51"/>
  <c r="J524" i="51" s="1"/>
  <c r="L524" i="51" s="1"/>
  <c r="H524" i="51"/>
  <c r="G524" i="51"/>
  <c r="J523" i="51"/>
  <c r="K523" i="51" s="1"/>
  <c r="I523" i="51"/>
  <c r="H523" i="51"/>
  <c r="G523" i="51"/>
  <c r="L522" i="51"/>
  <c r="K522" i="51"/>
  <c r="J522" i="51"/>
  <c r="I522" i="51"/>
  <c r="H522" i="51"/>
  <c r="G522" i="51"/>
  <c r="I521" i="51"/>
  <c r="J521" i="51" s="1"/>
  <c r="H521" i="51"/>
  <c r="G521" i="51"/>
  <c r="K520" i="51"/>
  <c r="I520" i="51"/>
  <c r="J520" i="51" s="1"/>
  <c r="H520" i="51"/>
  <c r="G520" i="51"/>
  <c r="J519" i="51"/>
  <c r="I519" i="51"/>
  <c r="H519" i="51"/>
  <c r="G519" i="51"/>
  <c r="L518" i="51"/>
  <c r="K518" i="51"/>
  <c r="J518" i="51"/>
  <c r="I518" i="51"/>
  <c r="H518" i="51"/>
  <c r="G518" i="51"/>
  <c r="I517" i="51"/>
  <c r="J517" i="51" s="1"/>
  <c r="H517" i="51"/>
  <c r="G517" i="51"/>
  <c r="I516" i="51"/>
  <c r="J516" i="51" s="1"/>
  <c r="L516" i="51" s="1"/>
  <c r="H516" i="51"/>
  <c r="G516" i="51"/>
  <c r="J515" i="51"/>
  <c r="I515" i="51"/>
  <c r="H515" i="51"/>
  <c r="G515" i="51"/>
  <c r="L514" i="51"/>
  <c r="J514" i="51"/>
  <c r="I514" i="51"/>
  <c r="H514" i="51"/>
  <c r="G514" i="51"/>
  <c r="L513" i="51"/>
  <c r="J513" i="51"/>
  <c r="I513" i="51"/>
  <c r="H513" i="51"/>
  <c r="G513" i="51"/>
  <c r="I512" i="51"/>
  <c r="J512" i="51" s="1"/>
  <c r="H512" i="51"/>
  <c r="G512" i="51"/>
  <c r="J511" i="51"/>
  <c r="L511" i="51" s="1"/>
  <c r="I511" i="51"/>
  <c r="H511" i="51"/>
  <c r="G511" i="51"/>
  <c r="I510" i="51"/>
  <c r="J510" i="51" s="1"/>
  <c r="K510" i="51" s="1"/>
  <c r="H510" i="51"/>
  <c r="G510" i="51"/>
  <c r="K509" i="51"/>
  <c r="J509" i="51"/>
  <c r="L509" i="51" s="1"/>
  <c r="I509" i="51"/>
  <c r="H509" i="51"/>
  <c r="G509" i="51"/>
  <c r="I508" i="51"/>
  <c r="J508" i="51" s="1"/>
  <c r="H508" i="51"/>
  <c r="G508" i="51"/>
  <c r="J507" i="51"/>
  <c r="I507" i="51"/>
  <c r="H507" i="51"/>
  <c r="G507" i="51"/>
  <c r="L506" i="51"/>
  <c r="I506" i="51"/>
  <c r="J506" i="51" s="1"/>
  <c r="K506" i="51" s="1"/>
  <c r="H506" i="51"/>
  <c r="G506" i="51"/>
  <c r="J505" i="51"/>
  <c r="K505" i="51" s="1"/>
  <c r="I505" i="51"/>
  <c r="H505" i="51"/>
  <c r="G505" i="51"/>
  <c r="L504" i="51"/>
  <c r="K504" i="51"/>
  <c r="J504" i="51"/>
  <c r="I504" i="51"/>
  <c r="H504" i="51"/>
  <c r="G504" i="51"/>
  <c r="I503" i="51"/>
  <c r="J503" i="51" s="1"/>
  <c r="H503" i="51"/>
  <c r="G503" i="51"/>
  <c r="I502" i="51"/>
  <c r="J502" i="51" s="1"/>
  <c r="L502" i="51" s="1"/>
  <c r="H502" i="51"/>
  <c r="G502" i="51"/>
  <c r="J501" i="51"/>
  <c r="I501" i="51"/>
  <c r="H501" i="51"/>
  <c r="G501" i="51"/>
  <c r="L500" i="51"/>
  <c r="J500" i="51"/>
  <c r="I500" i="51"/>
  <c r="H500" i="51"/>
  <c r="G500" i="51"/>
  <c r="I499" i="51"/>
  <c r="J499" i="51" s="1"/>
  <c r="H499" i="51"/>
  <c r="G499" i="51"/>
  <c r="J498" i="51"/>
  <c r="I498" i="51"/>
  <c r="H498" i="51"/>
  <c r="G498" i="51"/>
  <c r="L497" i="51"/>
  <c r="I497" i="51"/>
  <c r="J497" i="51" s="1"/>
  <c r="K497" i="51" s="1"/>
  <c r="H497" i="51"/>
  <c r="G497" i="51"/>
  <c r="K496" i="51"/>
  <c r="J496" i="51"/>
  <c r="L496" i="51" s="1"/>
  <c r="I496" i="51"/>
  <c r="H496" i="51"/>
  <c r="G496" i="51"/>
  <c r="I495" i="51"/>
  <c r="J495" i="51" s="1"/>
  <c r="K495" i="51" s="1"/>
  <c r="H495" i="51"/>
  <c r="G495" i="51"/>
  <c r="J494" i="51"/>
  <c r="I494" i="51"/>
  <c r="H494" i="51"/>
  <c r="G494" i="51"/>
  <c r="I493" i="51"/>
  <c r="J493" i="51" s="1"/>
  <c r="K493" i="51" s="1"/>
  <c r="H493" i="51"/>
  <c r="G493" i="51"/>
  <c r="J492" i="51"/>
  <c r="L492" i="51" s="1"/>
  <c r="I492" i="51"/>
  <c r="H492" i="51"/>
  <c r="G492" i="51"/>
  <c r="I491" i="51"/>
  <c r="J491" i="51" s="1"/>
  <c r="L491" i="51" s="1"/>
  <c r="H491" i="51"/>
  <c r="G491" i="51"/>
  <c r="J490" i="51"/>
  <c r="I490" i="51"/>
  <c r="H490" i="51"/>
  <c r="G490" i="51"/>
  <c r="I489" i="51"/>
  <c r="J489" i="51" s="1"/>
  <c r="H489" i="51"/>
  <c r="G489" i="51"/>
  <c r="J488" i="51"/>
  <c r="L488" i="51" s="1"/>
  <c r="I488" i="51"/>
  <c r="H488" i="51"/>
  <c r="G488" i="51"/>
  <c r="L487" i="51"/>
  <c r="I487" i="51"/>
  <c r="J487" i="51" s="1"/>
  <c r="K487" i="51" s="1"/>
  <c r="H487" i="51"/>
  <c r="G487" i="51"/>
  <c r="J486" i="51"/>
  <c r="I486" i="51"/>
  <c r="H486" i="51"/>
  <c r="G486" i="51"/>
  <c r="L485" i="51"/>
  <c r="I485" i="51"/>
  <c r="J485" i="51" s="1"/>
  <c r="K485" i="51" s="1"/>
  <c r="H485" i="51"/>
  <c r="G485" i="51"/>
  <c r="K484" i="51"/>
  <c r="J484" i="51"/>
  <c r="L484" i="51" s="1"/>
  <c r="I484" i="51"/>
  <c r="H484" i="51"/>
  <c r="G484" i="51"/>
  <c r="I483" i="51"/>
  <c r="J483" i="51" s="1"/>
  <c r="H483" i="51"/>
  <c r="G483" i="51"/>
  <c r="J482" i="51"/>
  <c r="I482" i="51"/>
  <c r="H482" i="51"/>
  <c r="G482" i="51"/>
  <c r="I481" i="51"/>
  <c r="J481" i="51" s="1"/>
  <c r="K481" i="51" s="1"/>
  <c r="H481" i="51"/>
  <c r="G481" i="51"/>
  <c r="J480" i="51"/>
  <c r="I480" i="51"/>
  <c r="H480" i="51"/>
  <c r="G480" i="51"/>
  <c r="L479" i="51"/>
  <c r="I479" i="51"/>
  <c r="J479" i="51" s="1"/>
  <c r="K479" i="51" s="1"/>
  <c r="H479" i="51"/>
  <c r="G479" i="51"/>
  <c r="J478" i="51"/>
  <c r="I478" i="51"/>
  <c r="H478" i="51"/>
  <c r="G478" i="51"/>
  <c r="I477" i="51"/>
  <c r="J477" i="51" s="1"/>
  <c r="L477" i="51" s="1"/>
  <c r="H477" i="51"/>
  <c r="G477" i="51"/>
  <c r="J476" i="51"/>
  <c r="I476" i="51"/>
  <c r="H476" i="51"/>
  <c r="G476" i="51"/>
  <c r="L475" i="51"/>
  <c r="K475" i="51"/>
  <c r="J475" i="51"/>
  <c r="I475" i="51"/>
  <c r="H475" i="51"/>
  <c r="G475" i="51"/>
  <c r="I474" i="51"/>
  <c r="J474" i="51" s="1"/>
  <c r="H474" i="51"/>
  <c r="G474" i="51"/>
  <c r="K473" i="51"/>
  <c r="I473" i="51"/>
  <c r="J473" i="51" s="1"/>
  <c r="L473" i="51" s="1"/>
  <c r="H473" i="51"/>
  <c r="G473" i="51"/>
  <c r="I472" i="51"/>
  <c r="J472" i="51" s="1"/>
  <c r="H472" i="51"/>
  <c r="G472" i="51"/>
  <c r="L471" i="51"/>
  <c r="K471" i="51"/>
  <c r="J471" i="51"/>
  <c r="I471" i="51"/>
  <c r="H471" i="51"/>
  <c r="G471" i="51"/>
  <c r="I470" i="51"/>
  <c r="J470" i="51" s="1"/>
  <c r="H470" i="51"/>
  <c r="G470" i="51"/>
  <c r="I469" i="51"/>
  <c r="J469" i="51" s="1"/>
  <c r="H469" i="51"/>
  <c r="G469" i="51"/>
  <c r="I468" i="51"/>
  <c r="J468" i="51" s="1"/>
  <c r="H468" i="51"/>
  <c r="G468" i="51"/>
  <c r="L467" i="51"/>
  <c r="K467" i="51"/>
  <c r="J467" i="51"/>
  <c r="I467" i="51"/>
  <c r="H467" i="51"/>
  <c r="G467" i="51"/>
  <c r="I466" i="51"/>
  <c r="J466" i="51" s="1"/>
  <c r="H466" i="51"/>
  <c r="G466" i="51"/>
  <c r="I465" i="51"/>
  <c r="J465" i="51" s="1"/>
  <c r="L465" i="51" s="1"/>
  <c r="H465" i="51"/>
  <c r="K465" i="51" s="1"/>
  <c r="G465" i="51"/>
  <c r="J464" i="51"/>
  <c r="I464" i="51"/>
  <c r="H464" i="51"/>
  <c r="G464" i="51"/>
  <c r="L463" i="51"/>
  <c r="K463" i="51"/>
  <c r="J463" i="51"/>
  <c r="I463" i="51"/>
  <c r="H463" i="51"/>
  <c r="G463" i="51"/>
  <c r="I462" i="51"/>
  <c r="J462" i="51" s="1"/>
  <c r="H462" i="51"/>
  <c r="G462" i="51"/>
  <c r="I461" i="51"/>
  <c r="J461" i="51" s="1"/>
  <c r="L461" i="51" s="1"/>
  <c r="H461" i="51"/>
  <c r="G461" i="51"/>
  <c r="I460" i="51"/>
  <c r="J460" i="51" s="1"/>
  <c r="H460" i="51"/>
  <c r="G460" i="51"/>
  <c r="L459" i="51"/>
  <c r="K459" i="51"/>
  <c r="J459" i="51"/>
  <c r="I459" i="51"/>
  <c r="H459" i="51"/>
  <c r="G459" i="51"/>
  <c r="I458" i="51"/>
  <c r="J458" i="51" s="1"/>
  <c r="H458" i="51"/>
  <c r="G458" i="51"/>
  <c r="I457" i="51"/>
  <c r="J457" i="51" s="1"/>
  <c r="L457" i="51" s="1"/>
  <c r="H457" i="51"/>
  <c r="G457" i="51"/>
  <c r="I456" i="51"/>
  <c r="J456" i="51" s="1"/>
  <c r="H456" i="51"/>
  <c r="G456" i="51"/>
  <c r="L455" i="51"/>
  <c r="K455" i="51"/>
  <c r="J455" i="51"/>
  <c r="I455" i="51"/>
  <c r="H455" i="51"/>
  <c r="G455" i="51"/>
  <c r="I454" i="51"/>
  <c r="J454" i="51" s="1"/>
  <c r="H454" i="51"/>
  <c r="G454" i="51"/>
  <c r="K453" i="51"/>
  <c r="I453" i="51"/>
  <c r="J453" i="51" s="1"/>
  <c r="L453" i="51" s="1"/>
  <c r="H453" i="51"/>
  <c r="G453" i="51"/>
  <c r="J452" i="51"/>
  <c r="I452" i="51"/>
  <c r="H452" i="51"/>
  <c r="G452" i="51"/>
  <c r="L451" i="51"/>
  <c r="K451" i="51"/>
  <c r="J451" i="51"/>
  <c r="I451" i="51"/>
  <c r="H451" i="51"/>
  <c r="G451" i="51"/>
  <c r="I450" i="51"/>
  <c r="J450" i="51" s="1"/>
  <c r="H450" i="51"/>
  <c r="G450" i="51"/>
  <c r="I449" i="51"/>
  <c r="J449" i="51" s="1"/>
  <c r="L449" i="51" s="1"/>
  <c r="H449" i="51"/>
  <c r="G449" i="51"/>
  <c r="I448" i="51"/>
  <c r="J448" i="51" s="1"/>
  <c r="H448" i="51"/>
  <c r="G448" i="51"/>
  <c r="J447" i="51"/>
  <c r="L447" i="51" s="1"/>
  <c r="I447" i="51"/>
  <c r="H447" i="51"/>
  <c r="G447" i="51"/>
  <c r="L446" i="51"/>
  <c r="I446" i="51"/>
  <c r="J446" i="51" s="1"/>
  <c r="K446" i="51" s="1"/>
  <c r="H446" i="51"/>
  <c r="G446" i="51"/>
  <c r="J445" i="51"/>
  <c r="I445" i="51"/>
  <c r="H445" i="51"/>
  <c r="G445" i="51"/>
  <c r="I444" i="51"/>
  <c r="J444" i="51" s="1"/>
  <c r="K444" i="51" s="1"/>
  <c r="H444" i="51"/>
  <c r="L444" i="51" s="1"/>
  <c r="G444" i="51"/>
  <c r="K443" i="51"/>
  <c r="J443" i="51"/>
  <c r="L443" i="51" s="1"/>
  <c r="I443" i="51"/>
  <c r="H443" i="51"/>
  <c r="G443" i="51"/>
  <c r="I442" i="51"/>
  <c r="J442" i="51" s="1"/>
  <c r="K442" i="51" s="1"/>
  <c r="H442" i="51"/>
  <c r="G442" i="51"/>
  <c r="K441" i="51"/>
  <c r="J441" i="51"/>
  <c r="L441" i="51" s="1"/>
  <c r="I441" i="51"/>
  <c r="H441" i="51"/>
  <c r="G441" i="51"/>
  <c r="I440" i="51"/>
  <c r="J440" i="51" s="1"/>
  <c r="H440" i="51"/>
  <c r="G440" i="51"/>
  <c r="J439" i="51"/>
  <c r="L439" i="51" s="1"/>
  <c r="I439" i="51"/>
  <c r="H439" i="51"/>
  <c r="G439" i="51"/>
  <c r="I438" i="51"/>
  <c r="J438" i="51" s="1"/>
  <c r="K438" i="51" s="1"/>
  <c r="H438" i="51"/>
  <c r="L438" i="51" s="1"/>
  <c r="G438" i="51"/>
  <c r="I437" i="51"/>
  <c r="J437" i="51" s="1"/>
  <c r="L437" i="51" s="1"/>
  <c r="H437" i="51"/>
  <c r="G437" i="51"/>
  <c r="L436" i="51"/>
  <c r="I436" i="51"/>
  <c r="J436" i="51" s="1"/>
  <c r="K436" i="51" s="1"/>
  <c r="H436" i="51"/>
  <c r="G436" i="51"/>
  <c r="I435" i="51"/>
  <c r="J435" i="51" s="1"/>
  <c r="H435" i="51"/>
  <c r="G435" i="51"/>
  <c r="L434" i="51"/>
  <c r="K434" i="51"/>
  <c r="J434" i="51"/>
  <c r="I434" i="51"/>
  <c r="H434" i="51"/>
  <c r="G434" i="51"/>
  <c r="I433" i="51"/>
  <c r="J433" i="51" s="1"/>
  <c r="H433" i="51"/>
  <c r="G433" i="51"/>
  <c r="I432" i="51"/>
  <c r="J432" i="51" s="1"/>
  <c r="K432" i="51" s="1"/>
  <c r="H432" i="51"/>
  <c r="L432" i="51" s="1"/>
  <c r="G432" i="51"/>
  <c r="I431" i="51"/>
  <c r="J431" i="51" s="1"/>
  <c r="H431" i="51"/>
  <c r="G431" i="51"/>
  <c r="L430" i="51"/>
  <c r="J430" i="51"/>
  <c r="I430" i="51"/>
  <c r="H430" i="51"/>
  <c r="K430" i="51" s="1"/>
  <c r="G430" i="51"/>
  <c r="J429" i="51"/>
  <c r="I429" i="51"/>
  <c r="H429" i="51"/>
  <c r="G429" i="51"/>
  <c r="I428" i="51"/>
  <c r="J428" i="51" s="1"/>
  <c r="H428" i="51"/>
  <c r="G428" i="51"/>
  <c r="I427" i="51"/>
  <c r="J427" i="51" s="1"/>
  <c r="H427" i="51"/>
  <c r="G427" i="51"/>
  <c r="L426" i="51"/>
  <c r="J426" i="51"/>
  <c r="I426" i="51"/>
  <c r="H426" i="51"/>
  <c r="K426" i="51" s="1"/>
  <c r="G426" i="51"/>
  <c r="I425" i="51"/>
  <c r="J425" i="51" s="1"/>
  <c r="L425" i="51" s="1"/>
  <c r="H425" i="51"/>
  <c r="G425" i="51"/>
  <c r="K424" i="51"/>
  <c r="J424" i="51"/>
  <c r="L424" i="51" s="1"/>
  <c r="I424" i="51"/>
  <c r="H424" i="51"/>
  <c r="G424" i="51"/>
  <c r="I423" i="51"/>
  <c r="J423" i="51" s="1"/>
  <c r="H423" i="51"/>
  <c r="G423" i="51"/>
  <c r="J422" i="51"/>
  <c r="L422" i="51" s="1"/>
  <c r="I422" i="51"/>
  <c r="H422" i="51"/>
  <c r="G422" i="51"/>
  <c r="L421" i="51"/>
  <c r="I421" i="51"/>
  <c r="J421" i="51" s="1"/>
  <c r="H421" i="51"/>
  <c r="G421" i="51"/>
  <c r="J420" i="51"/>
  <c r="L420" i="51" s="1"/>
  <c r="I420" i="51"/>
  <c r="H420" i="51"/>
  <c r="G420" i="51"/>
  <c r="I419" i="51"/>
  <c r="J419" i="51" s="1"/>
  <c r="K419" i="51" s="1"/>
  <c r="H419" i="51"/>
  <c r="L419" i="51" s="1"/>
  <c r="G419" i="51"/>
  <c r="J418" i="51"/>
  <c r="I418" i="51"/>
  <c r="H418" i="51"/>
  <c r="G418" i="51"/>
  <c r="I417" i="51"/>
  <c r="J417" i="51" s="1"/>
  <c r="K417" i="51" s="1"/>
  <c r="H417" i="51"/>
  <c r="L417" i="51" s="1"/>
  <c r="G417" i="51"/>
  <c r="K416" i="51"/>
  <c r="J416" i="51"/>
  <c r="L416" i="51" s="1"/>
  <c r="I416" i="51"/>
  <c r="H416" i="51"/>
  <c r="G416" i="51"/>
  <c r="L415" i="51"/>
  <c r="I415" i="51"/>
  <c r="J415" i="51" s="1"/>
  <c r="K415" i="51" s="1"/>
  <c r="H415" i="51"/>
  <c r="G415" i="51"/>
  <c r="K414" i="51"/>
  <c r="J414" i="51"/>
  <c r="L414" i="51" s="1"/>
  <c r="I414" i="51"/>
  <c r="H414" i="51"/>
  <c r="G414" i="51"/>
  <c r="I413" i="51"/>
  <c r="J413" i="51" s="1"/>
  <c r="K413" i="51" s="1"/>
  <c r="H413" i="51"/>
  <c r="G413" i="51"/>
  <c r="I412" i="51"/>
  <c r="J412" i="51" s="1"/>
  <c r="H412" i="51"/>
  <c r="G412" i="51"/>
  <c r="I411" i="51"/>
  <c r="J411" i="51" s="1"/>
  <c r="K411" i="51" s="1"/>
  <c r="H411" i="51"/>
  <c r="G411" i="51"/>
  <c r="J410" i="51"/>
  <c r="K410" i="51" s="1"/>
  <c r="I410" i="51"/>
  <c r="H410" i="51"/>
  <c r="G410" i="51"/>
  <c r="L409" i="51"/>
  <c r="I409" i="51"/>
  <c r="J409" i="51" s="1"/>
  <c r="K409" i="51" s="1"/>
  <c r="H409" i="51"/>
  <c r="G409" i="51"/>
  <c r="J408" i="51"/>
  <c r="L408" i="51" s="1"/>
  <c r="I408" i="51"/>
  <c r="H408" i="51"/>
  <c r="G408" i="51"/>
  <c r="J407" i="51"/>
  <c r="K407" i="51" s="1"/>
  <c r="I407" i="51"/>
  <c r="H407" i="51"/>
  <c r="G407" i="51"/>
  <c r="K406" i="51"/>
  <c r="J406" i="51"/>
  <c r="L406" i="51" s="1"/>
  <c r="I406" i="51"/>
  <c r="H406" i="51"/>
  <c r="G406" i="51"/>
  <c r="I405" i="51"/>
  <c r="J405" i="51" s="1"/>
  <c r="K405" i="51" s="1"/>
  <c r="H405" i="51"/>
  <c r="L405" i="51" s="1"/>
  <c r="G405" i="51"/>
  <c r="K404" i="51"/>
  <c r="J404" i="51"/>
  <c r="L404" i="51" s="1"/>
  <c r="I404" i="51"/>
  <c r="H404" i="51"/>
  <c r="G404" i="51"/>
  <c r="K403" i="51"/>
  <c r="J403" i="51"/>
  <c r="L403" i="51" s="1"/>
  <c r="I403" i="51"/>
  <c r="H403" i="51"/>
  <c r="G403" i="51"/>
  <c r="L402" i="51"/>
  <c r="K402" i="51"/>
  <c r="J402" i="51"/>
  <c r="I402" i="51"/>
  <c r="H402" i="51"/>
  <c r="G402" i="51"/>
  <c r="I401" i="51"/>
  <c r="J401" i="51" s="1"/>
  <c r="K401" i="51" s="1"/>
  <c r="H401" i="51"/>
  <c r="G401" i="51"/>
  <c r="J400" i="51"/>
  <c r="L400" i="51" s="1"/>
  <c r="I400" i="51"/>
  <c r="H400" i="51"/>
  <c r="G400" i="51"/>
  <c r="I399" i="51"/>
  <c r="J399" i="51" s="1"/>
  <c r="H399" i="51"/>
  <c r="G399" i="51"/>
  <c r="J398" i="51"/>
  <c r="I398" i="51"/>
  <c r="H398" i="51"/>
  <c r="G398" i="51"/>
  <c r="L397" i="51"/>
  <c r="K397" i="51"/>
  <c r="I397" i="51"/>
  <c r="J397" i="51" s="1"/>
  <c r="H397" i="51"/>
  <c r="G397" i="51"/>
  <c r="I396" i="51"/>
  <c r="J396" i="51" s="1"/>
  <c r="H396" i="51"/>
  <c r="G396" i="51"/>
  <c r="J395" i="51"/>
  <c r="K395" i="51" s="1"/>
  <c r="I395" i="51"/>
  <c r="H395" i="51"/>
  <c r="G395" i="51"/>
  <c r="K394" i="51"/>
  <c r="J394" i="51"/>
  <c r="L394" i="51" s="1"/>
  <c r="I394" i="51"/>
  <c r="H394" i="51"/>
  <c r="G394" i="51"/>
  <c r="I393" i="51"/>
  <c r="J393" i="51" s="1"/>
  <c r="L393" i="51" s="1"/>
  <c r="H393" i="51"/>
  <c r="G393" i="51"/>
  <c r="J392" i="51"/>
  <c r="L392" i="51" s="1"/>
  <c r="I392" i="51"/>
  <c r="H392" i="51"/>
  <c r="G392" i="51"/>
  <c r="I391" i="51"/>
  <c r="J391" i="51" s="1"/>
  <c r="H391" i="51"/>
  <c r="G391" i="51"/>
  <c r="J390" i="51"/>
  <c r="I390" i="51"/>
  <c r="H390" i="51"/>
  <c r="G390" i="51"/>
  <c r="L389" i="51"/>
  <c r="I389" i="51"/>
  <c r="J389" i="51" s="1"/>
  <c r="K389" i="51" s="1"/>
  <c r="H389" i="51"/>
  <c r="G389" i="51"/>
  <c r="K388" i="51"/>
  <c r="J388" i="51"/>
  <c r="L388" i="51" s="1"/>
  <c r="I388" i="51"/>
  <c r="H388" i="51"/>
  <c r="G388" i="51"/>
  <c r="J387" i="51"/>
  <c r="L387" i="51" s="1"/>
  <c r="I387" i="51"/>
  <c r="H387" i="51"/>
  <c r="G387" i="51"/>
  <c r="J386" i="51"/>
  <c r="I386" i="51"/>
  <c r="H386" i="51"/>
  <c r="G386" i="51"/>
  <c r="I385" i="51"/>
  <c r="J385" i="51" s="1"/>
  <c r="K385" i="51" s="1"/>
  <c r="H385" i="51"/>
  <c r="G385" i="51"/>
  <c r="K384" i="51"/>
  <c r="J384" i="51"/>
  <c r="L384" i="51" s="1"/>
  <c r="I384" i="51"/>
  <c r="H384" i="51"/>
  <c r="G384" i="51"/>
  <c r="J383" i="51"/>
  <c r="L383" i="51" s="1"/>
  <c r="I383" i="51"/>
  <c r="H383" i="51"/>
  <c r="G383" i="51"/>
  <c r="J382" i="51"/>
  <c r="I382" i="51"/>
  <c r="H382" i="51"/>
  <c r="G382" i="51"/>
  <c r="I381" i="51"/>
  <c r="J381" i="51" s="1"/>
  <c r="K381" i="51" s="1"/>
  <c r="H381" i="51"/>
  <c r="G381" i="51"/>
  <c r="K380" i="51"/>
  <c r="J380" i="51"/>
  <c r="L380" i="51" s="1"/>
  <c r="I380" i="51"/>
  <c r="H380" i="51"/>
  <c r="G380" i="51"/>
  <c r="J379" i="51"/>
  <c r="L379" i="51" s="1"/>
  <c r="I379" i="51"/>
  <c r="H379" i="51"/>
  <c r="G379" i="51"/>
  <c r="J378" i="51"/>
  <c r="I378" i="51"/>
  <c r="H378" i="51"/>
  <c r="G378" i="51"/>
  <c r="I377" i="51"/>
  <c r="J377" i="51" s="1"/>
  <c r="H377" i="51"/>
  <c r="G377" i="51"/>
  <c r="K376" i="51"/>
  <c r="J376" i="51"/>
  <c r="L376" i="51" s="1"/>
  <c r="I376" i="51"/>
  <c r="H376" i="51"/>
  <c r="G376" i="51"/>
  <c r="I375" i="51"/>
  <c r="J375" i="51" s="1"/>
  <c r="L375" i="51" s="1"/>
  <c r="H375" i="51"/>
  <c r="G375" i="51"/>
  <c r="J374" i="51"/>
  <c r="L374" i="51" s="1"/>
  <c r="I374" i="51"/>
  <c r="H374" i="51"/>
  <c r="G374" i="51"/>
  <c r="J373" i="51"/>
  <c r="I373" i="51"/>
  <c r="H373" i="51"/>
  <c r="G373" i="51"/>
  <c r="L372" i="51"/>
  <c r="I372" i="51"/>
  <c r="J372" i="51" s="1"/>
  <c r="K372" i="51" s="1"/>
  <c r="H372" i="51"/>
  <c r="G372" i="51"/>
  <c r="K371" i="51"/>
  <c r="J371" i="51"/>
  <c r="L371" i="51" s="1"/>
  <c r="I371" i="51"/>
  <c r="H371" i="51"/>
  <c r="G371" i="51"/>
  <c r="J370" i="51"/>
  <c r="L370" i="51" s="1"/>
  <c r="I370" i="51"/>
  <c r="H370" i="51"/>
  <c r="G370" i="51"/>
  <c r="J369" i="51"/>
  <c r="I369" i="51"/>
  <c r="H369" i="51"/>
  <c r="G369" i="51"/>
  <c r="I368" i="51"/>
  <c r="J368" i="51" s="1"/>
  <c r="K368" i="51" s="1"/>
  <c r="H368" i="51"/>
  <c r="G368" i="51"/>
  <c r="K367" i="51"/>
  <c r="J367" i="51"/>
  <c r="L367" i="51" s="1"/>
  <c r="I367" i="51"/>
  <c r="H367" i="51"/>
  <c r="G367" i="51"/>
  <c r="J366" i="51"/>
  <c r="I366" i="51"/>
  <c r="H366" i="51"/>
  <c r="G366" i="51"/>
  <c r="L365" i="51"/>
  <c r="J365" i="51"/>
  <c r="K365" i="51" s="1"/>
  <c r="I365" i="51"/>
  <c r="H365" i="51"/>
  <c r="G365" i="51"/>
  <c r="L364" i="51"/>
  <c r="I364" i="51"/>
  <c r="J364" i="51" s="1"/>
  <c r="K364" i="51" s="1"/>
  <c r="H364" i="51"/>
  <c r="G364" i="51"/>
  <c r="K363" i="51"/>
  <c r="J363" i="51"/>
  <c r="L363" i="51" s="1"/>
  <c r="I363" i="51"/>
  <c r="H363" i="51"/>
  <c r="G363" i="51"/>
  <c r="J362" i="51"/>
  <c r="I362" i="51"/>
  <c r="H362" i="51"/>
  <c r="G362" i="51"/>
  <c r="L361" i="51"/>
  <c r="J361" i="51"/>
  <c r="K361" i="51" s="1"/>
  <c r="I361" i="51"/>
  <c r="H361" i="51"/>
  <c r="G361" i="51"/>
  <c r="L360" i="51"/>
  <c r="I360" i="51"/>
  <c r="J360" i="51" s="1"/>
  <c r="K360" i="51" s="1"/>
  <c r="H360" i="51"/>
  <c r="G360" i="51"/>
  <c r="J359" i="51"/>
  <c r="L359" i="51" s="1"/>
  <c r="I359" i="51"/>
  <c r="H359" i="51"/>
  <c r="K359" i="51" s="1"/>
  <c r="G359" i="51"/>
  <c r="J358" i="51"/>
  <c r="I358" i="51"/>
  <c r="H358" i="51"/>
  <c r="G358" i="51"/>
  <c r="L357" i="51"/>
  <c r="J357" i="51"/>
  <c r="K357" i="51" s="1"/>
  <c r="I357" i="51"/>
  <c r="H357" i="51"/>
  <c r="G357" i="51"/>
  <c r="L356" i="51"/>
  <c r="I356" i="51"/>
  <c r="J356" i="51" s="1"/>
  <c r="K356" i="51" s="1"/>
  <c r="H356" i="51"/>
  <c r="G356" i="51"/>
  <c r="K355" i="51"/>
  <c r="J355" i="51"/>
  <c r="L355" i="51" s="1"/>
  <c r="I355" i="51"/>
  <c r="H355" i="51"/>
  <c r="G355" i="51"/>
  <c r="J354" i="51"/>
  <c r="I354" i="51"/>
  <c r="H354" i="51"/>
  <c r="G354" i="51"/>
  <c r="L353" i="51"/>
  <c r="J353" i="51"/>
  <c r="K353" i="51" s="1"/>
  <c r="I353" i="51"/>
  <c r="H353" i="51"/>
  <c r="G353" i="51"/>
  <c r="L352" i="51"/>
  <c r="I352" i="51"/>
  <c r="J352" i="51" s="1"/>
  <c r="K352" i="51" s="1"/>
  <c r="H352" i="51"/>
  <c r="G352" i="51"/>
  <c r="K351" i="51"/>
  <c r="J351" i="51"/>
  <c r="L351" i="51" s="1"/>
  <c r="I351" i="51"/>
  <c r="H351" i="51"/>
  <c r="G351" i="51"/>
  <c r="J350" i="51"/>
  <c r="I350" i="51"/>
  <c r="H350" i="51"/>
  <c r="G350" i="51"/>
  <c r="L349" i="51"/>
  <c r="J349" i="51"/>
  <c r="K349" i="51" s="1"/>
  <c r="I349" i="51"/>
  <c r="H349" i="51"/>
  <c r="G349" i="51"/>
  <c r="I348" i="51"/>
  <c r="J348" i="51" s="1"/>
  <c r="K348" i="51" s="1"/>
  <c r="H348" i="51"/>
  <c r="G348" i="51"/>
  <c r="J347" i="51"/>
  <c r="L347" i="51" s="1"/>
  <c r="I347" i="51"/>
  <c r="H347" i="51"/>
  <c r="K347" i="51" s="1"/>
  <c r="G347" i="51"/>
  <c r="J346" i="51"/>
  <c r="I346" i="51"/>
  <c r="H346" i="51"/>
  <c r="G346" i="51"/>
  <c r="L345" i="51"/>
  <c r="J345" i="51"/>
  <c r="K345" i="51" s="1"/>
  <c r="I345" i="51"/>
  <c r="H345" i="51"/>
  <c r="G345" i="51"/>
  <c r="I344" i="51"/>
  <c r="J344" i="51" s="1"/>
  <c r="K344" i="51" s="1"/>
  <c r="H344" i="51"/>
  <c r="G344" i="51"/>
  <c r="J343" i="51"/>
  <c r="L343" i="51" s="1"/>
  <c r="I343" i="51"/>
  <c r="H343" i="51"/>
  <c r="K343" i="51" s="1"/>
  <c r="G343" i="51"/>
  <c r="L342" i="51"/>
  <c r="J342" i="51"/>
  <c r="I342" i="51"/>
  <c r="H342" i="51"/>
  <c r="G342" i="51"/>
  <c r="L341" i="51"/>
  <c r="J341" i="51"/>
  <c r="K341" i="51" s="1"/>
  <c r="I341" i="51"/>
  <c r="H341" i="51"/>
  <c r="G341" i="51"/>
  <c r="I340" i="51"/>
  <c r="J340" i="51" s="1"/>
  <c r="H340" i="51"/>
  <c r="G340" i="51"/>
  <c r="J339" i="51"/>
  <c r="L339" i="51" s="1"/>
  <c r="I339" i="51"/>
  <c r="H339" i="51"/>
  <c r="G339" i="51"/>
  <c r="J338" i="51"/>
  <c r="K338" i="51" s="1"/>
  <c r="I338" i="51"/>
  <c r="H338" i="51"/>
  <c r="G338" i="51"/>
  <c r="L337" i="51"/>
  <c r="J337" i="51"/>
  <c r="K337" i="51" s="1"/>
  <c r="I337" i="51"/>
  <c r="H337" i="51"/>
  <c r="G337" i="51"/>
  <c r="I336" i="51"/>
  <c r="J336" i="51" s="1"/>
  <c r="K336" i="51" s="1"/>
  <c r="H336" i="51"/>
  <c r="G336" i="51"/>
  <c r="K335" i="51"/>
  <c r="J335" i="51"/>
  <c r="L335" i="51" s="1"/>
  <c r="I335" i="51"/>
  <c r="H335" i="51"/>
  <c r="G335" i="51"/>
  <c r="J334" i="51"/>
  <c r="I334" i="51"/>
  <c r="H334" i="51"/>
  <c r="G334" i="51"/>
  <c r="L333" i="51"/>
  <c r="J333" i="51"/>
  <c r="K333" i="51" s="1"/>
  <c r="I333" i="51"/>
  <c r="H333" i="51"/>
  <c r="G333" i="51"/>
  <c r="I332" i="51"/>
  <c r="J332" i="51" s="1"/>
  <c r="K332" i="51" s="1"/>
  <c r="H332" i="51"/>
  <c r="G332" i="51"/>
  <c r="K331" i="51"/>
  <c r="J331" i="51"/>
  <c r="L331" i="51" s="1"/>
  <c r="I331" i="51"/>
  <c r="H331" i="51"/>
  <c r="G331" i="51"/>
  <c r="J330" i="51"/>
  <c r="K330" i="51" s="1"/>
  <c r="I330" i="51"/>
  <c r="H330" i="51"/>
  <c r="G330" i="51"/>
  <c r="L329" i="51"/>
  <c r="J329" i="51"/>
  <c r="K329" i="51" s="1"/>
  <c r="I329" i="51"/>
  <c r="H329" i="51"/>
  <c r="G329" i="51"/>
  <c r="L328" i="51"/>
  <c r="I328" i="51"/>
  <c r="J328" i="51" s="1"/>
  <c r="K328" i="51" s="1"/>
  <c r="H328" i="51"/>
  <c r="G328" i="51"/>
  <c r="K327" i="51"/>
  <c r="J327" i="51"/>
  <c r="L327" i="51" s="1"/>
  <c r="I327" i="51"/>
  <c r="H327" i="51"/>
  <c r="G327" i="51"/>
  <c r="J326" i="51"/>
  <c r="I326" i="51"/>
  <c r="H326" i="51"/>
  <c r="G326" i="51"/>
  <c r="J325" i="51"/>
  <c r="K325" i="51" s="1"/>
  <c r="I325" i="51"/>
  <c r="H325" i="51"/>
  <c r="G325" i="51"/>
  <c r="L324" i="51"/>
  <c r="I324" i="51"/>
  <c r="J324" i="51" s="1"/>
  <c r="H324" i="51"/>
  <c r="G324" i="51"/>
  <c r="K323" i="51"/>
  <c r="J323" i="51"/>
  <c r="I323" i="51"/>
  <c r="H323" i="51"/>
  <c r="G323" i="51"/>
  <c r="L322" i="51"/>
  <c r="J322" i="51"/>
  <c r="I322" i="51"/>
  <c r="H322" i="51"/>
  <c r="G322" i="51"/>
  <c r="J321" i="51"/>
  <c r="I321" i="51"/>
  <c r="H321" i="51"/>
  <c r="G321" i="51"/>
  <c r="L320" i="51"/>
  <c r="I320" i="51"/>
  <c r="J320" i="51" s="1"/>
  <c r="H320" i="51"/>
  <c r="G320" i="51"/>
  <c r="J319" i="51"/>
  <c r="L319" i="51" s="1"/>
  <c r="I319" i="51"/>
  <c r="H319" i="51"/>
  <c r="G319" i="51"/>
  <c r="L318" i="51"/>
  <c r="J318" i="51"/>
  <c r="K318" i="51" s="1"/>
  <c r="I318" i="51"/>
  <c r="H318" i="51"/>
  <c r="G318" i="51"/>
  <c r="J317" i="51"/>
  <c r="K317" i="51" s="1"/>
  <c r="I317" i="51"/>
  <c r="H317" i="51"/>
  <c r="G317" i="51"/>
  <c r="L316" i="51"/>
  <c r="I316" i="51"/>
  <c r="J316" i="51" s="1"/>
  <c r="K316" i="51" s="1"/>
  <c r="H316" i="51"/>
  <c r="G316" i="51"/>
  <c r="J315" i="51"/>
  <c r="I315" i="51"/>
  <c r="H315" i="51"/>
  <c r="G315" i="51"/>
  <c r="L314" i="51"/>
  <c r="J314" i="51"/>
  <c r="K314" i="51" s="1"/>
  <c r="I314" i="51"/>
  <c r="H314" i="51"/>
  <c r="G314" i="51"/>
  <c r="J313" i="51"/>
  <c r="K313" i="51" s="1"/>
  <c r="I313" i="51"/>
  <c r="H313" i="51"/>
  <c r="G313" i="51"/>
  <c r="I312" i="51"/>
  <c r="J312" i="51" s="1"/>
  <c r="K312" i="51" s="1"/>
  <c r="H312" i="51"/>
  <c r="G312" i="51"/>
  <c r="J311" i="51"/>
  <c r="L311" i="51" s="1"/>
  <c r="I311" i="51"/>
  <c r="H311" i="51"/>
  <c r="G311" i="51"/>
  <c r="L310" i="51"/>
  <c r="J310" i="51"/>
  <c r="K310" i="51" s="1"/>
  <c r="I310" i="51"/>
  <c r="H310" i="51"/>
  <c r="G310" i="51"/>
  <c r="L309" i="51"/>
  <c r="J309" i="51"/>
  <c r="K309" i="51" s="1"/>
  <c r="I309" i="51"/>
  <c r="H309" i="51"/>
  <c r="G309" i="51"/>
  <c r="I308" i="51"/>
  <c r="J308" i="51" s="1"/>
  <c r="H308" i="51"/>
  <c r="G308" i="51"/>
  <c r="J307" i="51"/>
  <c r="L307" i="51" s="1"/>
  <c r="I307" i="51"/>
  <c r="H307" i="51"/>
  <c r="G307" i="51"/>
  <c r="J306" i="51"/>
  <c r="K306" i="51" s="1"/>
  <c r="I306" i="51"/>
  <c r="H306" i="51"/>
  <c r="G306" i="51"/>
  <c r="J305" i="51"/>
  <c r="K305" i="51" s="1"/>
  <c r="I305" i="51"/>
  <c r="H305" i="51"/>
  <c r="G305" i="51"/>
  <c r="I304" i="51"/>
  <c r="J304" i="51" s="1"/>
  <c r="H304" i="51"/>
  <c r="G304" i="51"/>
  <c r="J303" i="51"/>
  <c r="L303" i="51" s="1"/>
  <c r="I303" i="51"/>
  <c r="H303" i="51"/>
  <c r="G303" i="51"/>
  <c r="J302" i="51"/>
  <c r="K302" i="51" s="1"/>
  <c r="I302" i="51"/>
  <c r="H302" i="51"/>
  <c r="G302" i="51"/>
  <c r="J301" i="51"/>
  <c r="K301" i="51" s="1"/>
  <c r="I301" i="51"/>
  <c r="H301" i="51"/>
  <c r="G301" i="51"/>
  <c r="I300" i="51"/>
  <c r="J300" i="51" s="1"/>
  <c r="K300" i="51" s="1"/>
  <c r="H300" i="51"/>
  <c r="G300" i="51"/>
  <c r="K299" i="51"/>
  <c r="J299" i="51"/>
  <c r="L299" i="51" s="1"/>
  <c r="I299" i="51"/>
  <c r="H299" i="51"/>
  <c r="G299" i="51"/>
  <c r="K298" i="51"/>
  <c r="J298" i="51"/>
  <c r="L298" i="51" s="1"/>
  <c r="I298" i="51"/>
  <c r="H298" i="51"/>
  <c r="G298" i="51"/>
  <c r="L297" i="51"/>
  <c r="K297" i="51"/>
  <c r="J297" i="51"/>
  <c r="I297" i="51"/>
  <c r="H297" i="51"/>
  <c r="G297" i="51"/>
  <c r="I296" i="51"/>
  <c r="J296" i="51" s="1"/>
  <c r="K296" i="51" s="1"/>
  <c r="H296" i="51"/>
  <c r="G296" i="51"/>
  <c r="I295" i="51"/>
  <c r="J295" i="51" s="1"/>
  <c r="H295" i="51"/>
  <c r="G295" i="51"/>
  <c r="L294" i="51"/>
  <c r="I294" i="51"/>
  <c r="J294" i="51" s="1"/>
  <c r="K294" i="51" s="1"/>
  <c r="H294" i="51"/>
  <c r="G294" i="51"/>
  <c r="J293" i="51"/>
  <c r="K293" i="51" s="1"/>
  <c r="I293" i="51"/>
  <c r="H293" i="51"/>
  <c r="G293" i="51"/>
  <c r="L292" i="51"/>
  <c r="I292" i="51"/>
  <c r="J292" i="51" s="1"/>
  <c r="K292" i="51" s="1"/>
  <c r="H292" i="51"/>
  <c r="G292" i="51"/>
  <c r="J291" i="51"/>
  <c r="L291" i="51" s="1"/>
  <c r="I291" i="51"/>
  <c r="H291" i="51"/>
  <c r="G291" i="51"/>
  <c r="I290" i="51"/>
  <c r="J290" i="51" s="1"/>
  <c r="H290" i="51"/>
  <c r="G290" i="51"/>
  <c r="J289" i="51"/>
  <c r="L289" i="51" s="1"/>
  <c r="I289" i="51"/>
  <c r="H289" i="51"/>
  <c r="G289" i="51"/>
  <c r="J288" i="51"/>
  <c r="I288" i="51"/>
  <c r="H288" i="51"/>
  <c r="G288" i="51"/>
  <c r="K287" i="51"/>
  <c r="J287" i="51"/>
  <c r="I287" i="51"/>
  <c r="H287" i="51"/>
  <c r="G287" i="51"/>
  <c r="J286" i="51"/>
  <c r="K286" i="51" s="1"/>
  <c r="I286" i="51"/>
  <c r="H286" i="51"/>
  <c r="G286" i="51"/>
  <c r="I285" i="51"/>
  <c r="J285" i="51" s="1"/>
  <c r="H285" i="51"/>
  <c r="G285" i="51"/>
  <c r="I284" i="51"/>
  <c r="J284" i="51" s="1"/>
  <c r="H284" i="51"/>
  <c r="G284" i="51"/>
  <c r="K283" i="51"/>
  <c r="J283" i="51"/>
  <c r="L283" i="51" s="1"/>
  <c r="I283" i="51"/>
  <c r="H283" i="51"/>
  <c r="G283" i="51"/>
  <c r="J282" i="51"/>
  <c r="K282" i="51" s="1"/>
  <c r="I282" i="51"/>
  <c r="H282" i="51"/>
  <c r="G282" i="51"/>
  <c r="I281" i="51"/>
  <c r="J281" i="51" s="1"/>
  <c r="H281" i="51"/>
  <c r="G281" i="51"/>
  <c r="I280" i="51"/>
  <c r="J280" i="51" s="1"/>
  <c r="H280" i="51"/>
  <c r="G280" i="51"/>
  <c r="K279" i="51"/>
  <c r="J279" i="51"/>
  <c r="L279" i="51" s="1"/>
  <c r="I279" i="51"/>
  <c r="H279" i="51"/>
  <c r="G279" i="51"/>
  <c r="J278" i="51"/>
  <c r="K278" i="51" s="1"/>
  <c r="I278" i="51"/>
  <c r="H278" i="51"/>
  <c r="G278" i="51"/>
  <c r="I277" i="51"/>
  <c r="J277" i="51" s="1"/>
  <c r="H277" i="51"/>
  <c r="G277" i="51"/>
  <c r="J276" i="51"/>
  <c r="K276" i="51" s="1"/>
  <c r="I276" i="51"/>
  <c r="H276" i="51"/>
  <c r="G276" i="51"/>
  <c r="J275" i="51"/>
  <c r="I275" i="51"/>
  <c r="H275" i="51"/>
  <c r="G275" i="51"/>
  <c r="L274" i="51"/>
  <c r="I274" i="51"/>
  <c r="J274" i="51" s="1"/>
  <c r="K274" i="51" s="1"/>
  <c r="H274" i="51"/>
  <c r="G274" i="51"/>
  <c r="I273" i="51"/>
  <c r="J273" i="51" s="1"/>
  <c r="H273" i="51"/>
  <c r="G273" i="51"/>
  <c r="I272" i="51"/>
  <c r="J272" i="51" s="1"/>
  <c r="L272" i="51" s="1"/>
  <c r="H272" i="51"/>
  <c r="G272" i="51"/>
  <c r="I271" i="51"/>
  <c r="J271" i="51" s="1"/>
  <c r="H271" i="51"/>
  <c r="G271" i="51"/>
  <c r="K270" i="51"/>
  <c r="J270" i="51"/>
  <c r="L270" i="51" s="1"/>
  <c r="I270" i="51"/>
  <c r="H270" i="51"/>
  <c r="G270" i="51"/>
  <c r="J269" i="51"/>
  <c r="K269" i="51" s="1"/>
  <c r="I269" i="51"/>
  <c r="H269" i="51"/>
  <c r="G269" i="51"/>
  <c r="I268" i="51"/>
  <c r="J268" i="51" s="1"/>
  <c r="H268" i="51"/>
  <c r="G268" i="51"/>
  <c r="I267" i="51"/>
  <c r="J267" i="51" s="1"/>
  <c r="H267" i="51"/>
  <c r="G267" i="51"/>
  <c r="K266" i="51"/>
  <c r="J266" i="51"/>
  <c r="L266" i="51" s="1"/>
  <c r="I266" i="51"/>
  <c r="H266" i="51"/>
  <c r="G266" i="51"/>
  <c r="J265" i="51"/>
  <c r="K265" i="51" s="1"/>
  <c r="I265" i="51"/>
  <c r="H265" i="51"/>
  <c r="G265" i="51"/>
  <c r="I264" i="51"/>
  <c r="J264" i="51" s="1"/>
  <c r="H264" i="51"/>
  <c r="G264" i="51"/>
  <c r="J263" i="51"/>
  <c r="L263" i="51" s="1"/>
  <c r="I263" i="51"/>
  <c r="H263" i="51"/>
  <c r="G263" i="51"/>
  <c r="I262" i="51"/>
  <c r="J262" i="51" s="1"/>
  <c r="L262" i="51" s="1"/>
  <c r="H262" i="51"/>
  <c r="G262" i="51"/>
  <c r="K261" i="51"/>
  <c r="J261" i="51"/>
  <c r="L261" i="51" s="1"/>
  <c r="I261" i="51"/>
  <c r="H261" i="51"/>
  <c r="G261" i="51"/>
  <c r="J260" i="51"/>
  <c r="K260" i="51" s="1"/>
  <c r="I260" i="51"/>
  <c r="H260" i="51"/>
  <c r="G260" i="51"/>
  <c r="I259" i="51"/>
  <c r="J259" i="51" s="1"/>
  <c r="H259" i="51"/>
  <c r="G259" i="51"/>
  <c r="I258" i="51"/>
  <c r="J258" i="51" s="1"/>
  <c r="H258" i="51"/>
  <c r="G258" i="51"/>
  <c r="K257" i="51"/>
  <c r="J257" i="51"/>
  <c r="L257" i="51" s="1"/>
  <c r="I257" i="51"/>
  <c r="H257" i="51"/>
  <c r="G257" i="51"/>
  <c r="J256" i="51"/>
  <c r="K256" i="51" s="1"/>
  <c r="I256" i="51"/>
  <c r="H256" i="51"/>
  <c r="G256" i="51"/>
  <c r="I255" i="51"/>
  <c r="J255" i="51" s="1"/>
  <c r="H255" i="51"/>
  <c r="G255" i="51"/>
  <c r="I254" i="51"/>
  <c r="J254" i="51" s="1"/>
  <c r="H254" i="51"/>
  <c r="G254" i="51"/>
  <c r="K253" i="51"/>
  <c r="J253" i="51"/>
  <c r="L253" i="51" s="1"/>
  <c r="I253" i="51"/>
  <c r="H253" i="51"/>
  <c r="G253" i="51"/>
  <c r="J252" i="51"/>
  <c r="K252" i="51" s="1"/>
  <c r="I252" i="51"/>
  <c r="H252" i="51"/>
  <c r="G252" i="51"/>
  <c r="I251" i="51"/>
  <c r="J251" i="51" s="1"/>
  <c r="H251" i="51"/>
  <c r="G251" i="51"/>
  <c r="I250" i="51"/>
  <c r="J250" i="51" s="1"/>
  <c r="H250" i="51"/>
  <c r="G250" i="51"/>
  <c r="K249" i="51"/>
  <c r="J249" i="51"/>
  <c r="L249" i="51" s="1"/>
  <c r="I249" i="51"/>
  <c r="H249" i="51"/>
  <c r="G249" i="51"/>
  <c r="J248" i="51"/>
  <c r="K248" i="51" s="1"/>
  <c r="I248" i="51"/>
  <c r="H248" i="51"/>
  <c r="G248" i="51"/>
  <c r="I247" i="51"/>
  <c r="J247" i="51" s="1"/>
  <c r="H247" i="51"/>
  <c r="G247" i="51"/>
  <c r="I246" i="51"/>
  <c r="J246" i="51" s="1"/>
  <c r="H246" i="51"/>
  <c r="G246" i="51"/>
  <c r="K245" i="51"/>
  <c r="J245" i="51"/>
  <c r="L245" i="51" s="1"/>
  <c r="I245" i="51"/>
  <c r="H245" i="51"/>
  <c r="G245" i="51"/>
  <c r="J244" i="51"/>
  <c r="I244" i="51"/>
  <c r="H244" i="51"/>
  <c r="G244" i="51"/>
  <c r="I243" i="51"/>
  <c r="J243" i="51" s="1"/>
  <c r="K243" i="51" s="1"/>
  <c r="H243" i="51"/>
  <c r="G243" i="51"/>
  <c r="I242" i="51"/>
  <c r="J242" i="51" s="1"/>
  <c r="K242" i="51" s="1"/>
  <c r="H242" i="51"/>
  <c r="G242" i="51"/>
  <c r="I241" i="51"/>
  <c r="J241" i="51" s="1"/>
  <c r="H241" i="51"/>
  <c r="G241" i="51"/>
  <c r="K240" i="51"/>
  <c r="J240" i="51"/>
  <c r="L240" i="51" s="1"/>
  <c r="I240" i="51"/>
  <c r="H240" i="51"/>
  <c r="G240" i="51"/>
  <c r="J239" i="51"/>
  <c r="I239" i="51"/>
  <c r="H239" i="51"/>
  <c r="G239" i="51"/>
  <c r="L238" i="51"/>
  <c r="I238" i="51"/>
  <c r="J238" i="51" s="1"/>
  <c r="K238" i="51" s="1"/>
  <c r="H238" i="51"/>
  <c r="G238" i="51"/>
  <c r="I237" i="51"/>
  <c r="J237" i="51" s="1"/>
  <c r="H237" i="51"/>
  <c r="G237" i="51"/>
  <c r="K236" i="51"/>
  <c r="J236" i="51"/>
  <c r="L236" i="51" s="1"/>
  <c r="I236" i="51"/>
  <c r="H236" i="51"/>
  <c r="G236" i="51"/>
  <c r="J235" i="51"/>
  <c r="I235" i="51"/>
  <c r="H235" i="51"/>
  <c r="G235" i="51"/>
  <c r="I234" i="51"/>
  <c r="J234" i="51" s="1"/>
  <c r="K234" i="51" s="1"/>
  <c r="H234" i="51"/>
  <c r="G234" i="51"/>
  <c r="I233" i="51"/>
  <c r="J233" i="51" s="1"/>
  <c r="H233" i="51"/>
  <c r="G233" i="51"/>
  <c r="K232" i="51"/>
  <c r="J232" i="51"/>
  <c r="L232" i="51" s="1"/>
  <c r="I232" i="51"/>
  <c r="H232" i="51"/>
  <c r="G232" i="51"/>
  <c r="J231" i="51"/>
  <c r="I231" i="51"/>
  <c r="H231" i="51"/>
  <c r="G231" i="51"/>
  <c r="L230" i="51"/>
  <c r="I230" i="51"/>
  <c r="J230" i="51" s="1"/>
  <c r="K230" i="51" s="1"/>
  <c r="H230" i="51"/>
  <c r="G230" i="51"/>
  <c r="I229" i="51"/>
  <c r="J229" i="51" s="1"/>
  <c r="H229" i="51"/>
  <c r="G229" i="51"/>
  <c r="K228" i="51"/>
  <c r="J228" i="51"/>
  <c r="L228" i="51" s="1"/>
  <c r="I228" i="51"/>
  <c r="H228" i="51"/>
  <c r="G228" i="51"/>
  <c r="J227" i="51"/>
  <c r="I227" i="51"/>
  <c r="H227" i="51"/>
  <c r="G227" i="51"/>
  <c r="I226" i="51"/>
  <c r="J226" i="51" s="1"/>
  <c r="K226" i="51" s="1"/>
  <c r="H226" i="51"/>
  <c r="G226" i="51"/>
  <c r="I225" i="51"/>
  <c r="J225" i="51" s="1"/>
  <c r="H225" i="51"/>
  <c r="G225" i="51"/>
  <c r="K224" i="51"/>
  <c r="J224" i="51"/>
  <c r="L224" i="51" s="1"/>
  <c r="I224" i="51"/>
  <c r="H224" i="51"/>
  <c r="G224" i="51"/>
  <c r="J223" i="51"/>
  <c r="I223" i="51"/>
  <c r="H223" i="51"/>
  <c r="G223" i="51"/>
  <c r="L222" i="51"/>
  <c r="I222" i="51"/>
  <c r="J222" i="51" s="1"/>
  <c r="K222" i="51" s="1"/>
  <c r="H222" i="51"/>
  <c r="G222" i="51"/>
  <c r="I221" i="51"/>
  <c r="J221" i="51" s="1"/>
  <c r="H221" i="51"/>
  <c r="G221" i="51"/>
  <c r="K220" i="51"/>
  <c r="J220" i="51"/>
  <c r="L220" i="51" s="1"/>
  <c r="I220" i="51"/>
  <c r="H220" i="51"/>
  <c r="G220" i="51"/>
  <c r="J219" i="51"/>
  <c r="I219" i="51"/>
  <c r="H219" i="51"/>
  <c r="G219" i="51"/>
  <c r="I218" i="51"/>
  <c r="J218" i="51" s="1"/>
  <c r="K218" i="51" s="1"/>
  <c r="H218" i="51"/>
  <c r="G218" i="51"/>
  <c r="I217" i="51"/>
  <c r="J217" i="51" s="1"/>
  <c r="H217" i="51"/>
  <c r="G217" i="51"/>
  <c r="K216" i="51"/>
  <c r="J216" i="51"/>
  <c r="L216" i="51" s="1"/>
  <c r="I216" i="51"/>
  <c r="H216" i="51"/>
  <c r="G216" i="51"/>
  <c r="J215" i="51"/>
  <c r="I215" i="51"/>
  <c r="H215" i="51"/>
  <c r="G215" i="51"/>
  <c r="L214" i="51"/>
  <c r="I214" i="51"/>
  <c r="J214" i="51" s="1"/>
  <c r="K214" i="51" s="1"/>
  <c r="H214" i="51"/>
  <c r="G214" i="51"/>
  <c r="I213" i="51"/>
  <c r="J213" i="51" s="1"/>
  <c r="H213" i="51"/>
  <c r="G213" i="51"/>
  <c r="J212" i="51"/>
  <c r="L212" i="51" s="1"/>
  <c r="I212" i="51"/>
  <c r="H212" i="51"/>
  <c r="G212" i="51"/>
  <c r="J211" i="51"/>
  <c r="K211" i="51" s="1"/>
  <c r="I211" i="51"/>
  <c r="H211" i="51"/>
  <c r="G211" i="51"/>
  <c r="L210" i="51"/>
  <c r="I210" i="51"/>
  <c r="J210" i="51" s="1"/>
  <c r="K210" i="51" s="1"/>
  <c r="H210" i="51"/>
  <c r="G210" i="51"/>
  <c r="I209" i="51"/>
  <c r="J209" i="51" s="1"/>
  <c r="H209" i="51"/>
  <c r="G209" i="51"/>
  <c r="K208" i="51"/>
  <c r="J208" i="51"/>
  <c r="L208" i="51" s="1"/>
  <c r="I208" i="51"/>
  <c r="H208" i="51"/>
  <c r="G208" i="51"/>
  <c r="L207" i="51"/>
  <c r="J207" i="51"/>
  <c r="K207" i="51" s="1"/>
  <c r="I207" i="51"/>
  <c r="H207" i="51"/>
  <c r="G207" i="51"/>
  <c r="I206" i="51"/>
  <c r="J206" i="51" s="1"/>
  <c r="H206" i="51"/>
  <c r="G206" i="51"/>
  <c r="I205" i="51"/>
  <c r="J205" i="51" s="1"/>
  <c r="H205" i="51"/>
  <c r="G205" i="51"/>
  <c r="J204" i="51"/>
  <c r="L204" i="51" s="1"/>
  <c r="I204" i="51"/>
  <c r="H204" i="51"/>
  <c r="G204" i="51"/>
  <c r="L203" i="51"/>
  <c r="J203" i="51"/>
  <c r="K203" i="51" s="1"/>
  <c r="I203" i="51"/>
  <c r="H203" i="51"/>
  <c r="G203" i="51"/>
  <c r="I202" i="51"/>
  <c r="J202" i="51" s="1"/>
  <c r="H202" i="51"/>
  <c r="G202" i="51"/>
  <c r="I201" i="51"/>
  <c r="J201" i="51" s="1"/>
  <c r="H201" i="51"/>
  <c r="G201" i="51"/>
  <c r="J200" i="51"/>
  <c r="L200" i="51" s="1"/>
  <c r="I200" i="51"/>
  <c r="H200" i="51"/>
  <c r="G200" i="51"/>
  <c r="L199" i="51"/>
  <c r="J199" i="51"/>
  <c r="K199" i="51" s="1"/>
  <c r="I199" i="51"/>
  <c r="H199" i="51"/>
  <c r="G199" i="51"/>
  <c r="I198" i="51"/>
  <c r="J198" i="51" s="1"/>
  <c r="K198" i="51" s="1"/>
  <c r="H198" i="51"/>
  <c r="G198" i="51"/>
  <c r="I197" i="51"/>
  <c r="J197" i="51" s="1"/>
  <c r="H197" i="51"/>
  <c r="G197" i="51"/>
  <c r="J196" i="51"/>
  <c r="L196" i="51" s="1"/>
  <c r="I196" i="51"/>
  <c r="H196" i="51"/>
  <c r="G196" i="51"/>
  <c r="L195" i="51"/>
  <c r="J195" i="51"/>
  <c r="K195" i="51" s="1"/>
  <c r="I195" i="51"/>
  <c r="H195" i="51"/>
  <c r="G195" i="51"/>
  <c r="I194" i="51"/>
  <c r="J194" i="51" s="1"/>
  <c r="K194" i="51" s="1"/>
  <c r="H194" i="51"/>
  <c r="G194" i="51"/>
  <c r="K193" i="51"/>
  <c r="I193" i="51"/>
  <c r="J193" i="51" s="1"/>
  <c r="L193" i="51" s="1"/>
  <c r="H193" i="51"/>
  <c r="G193" i="51"/>
  <c r="J192" i="51"/>
  <c r="L192" i="51" s="1"/>
  <c r="I192" i="51"/>
  <c r="H192" i="51"/>
  <c r="G192" i="51"/>
  <c r="J191" i="51"/>
  <c r="K191" i="51" s="1"/>
  <c r="I191" i="51"/>
  <c r="H191" i="51"/>
  <c r="G191" i="51"/>
  <c r="L190" i="51"/>
  <c r="I190" i="51"/>
  <c r="J190" i="51" s="1"/>
  <c r="K190" i="51" s="1"/>
  <c r="H190" i="51"/>
  <c r="G190" i="51"/>
  <c r="K189" i="51"/>
  <c r="I189" i="51"/>
  <c r="J189" i="51" s="1"/>
  <c r="H189" i="51"/>
  <c r="L189" i="51" s="1"/>
  <c r="G189" i="51"/>
  <c r="J188" i="51"/>
  <c r="I188" i="51"/>
  <c r="H188" i="51"/>
  <c r="G188" i="51"/>
  <c r="J187" i="51"/>
  <c r="I187" i="51"/>
  <c r="H187" i="51"/>
  <c r="G187" i="51"/>
  <c r="I186" i="51"/>
  <c r="J186" i="51" s="1"/>
  <c r="H186" i="51"/>
  <c r="G186" i="51"/>
  <c r="I185" i="51"/>
  <c r="J185" i="51" s="1"/>
  <c r="L185" i="51" s="1"/>
  <c r="H185" i="51"/>
  <c r="G185" i="51"/>
  <c r="J184" i="51"/>
  <c r="L184" i="51" s="1"/>
  <c r="I184" i="51"/>
  <c r="H184" i="51"/>
  <c r="G184" i="51"/>
  <c r="J183" i="51"/>
  <c r="K183" i="51" s="1"/>
  <c r="I183" i="51"/>
  <c r="H183" i="51"/>
  <c r="G183" i="51"/>
  <c r="I182" i="51"/>
  <c r="J182" i="51" s="1"/>
  <c r="H182" i="51"/>
  <c r="G182" i="51"/>
  <c r="L181" i="51"/>
  <c r="K181" i="51"/>
  <c r="I181" i="51"/>
  <c r="J181" i="51" s="1"/>
  <c r="H181" i="51"/>
  <c r="G181" i="51"/>
  <c r="J180" i="51"/>
  <c r="L180" i="51" s="1"/>
  <c r="I180" i="51"/>
  <c r="H180" i="51"/>
  <c r="G180" i="51"/>
  <c r="I179" i="51"/>
  <c r="J179" i="51" s="1"/>
  <c r="K179" i="51" s="1"/>
  <c r="H179" i="51"/>
  <c r="G179" i="51"/>
  <c r="K178" i="51"/>
  <c r="I178" i="51"/>
  <c r="J178" i="51" s="1"/>
  <c r="L178" i="51" s="1"/>
  <c r="H178" i="51"/>
  <c r="G178" i="51"/>
  <c r="J177" i="51"/>
  <c r="L177" i="51" s="1"/>
  <c r="I177" i="51"/>
  <c r="H177" i="51"/>
  <c r="G177" i="51"/>
  <c r="L176" i="51"/>
  <c r="I176" i="51"/>
  <c r="J176" i="51" s="1"/>
  <c r="K176" i="51" s="1"/>
  <c r="H176" i="51"/>
  <c r="G176" i="51"/>
  <c r="L175" i="51"/>
  <c r="K175" i="51"/>
  <c r="I175" i="51"/>
  <c r="J175" i="51" s="1"/>
  <c r="H175" i="51"/>
  <c r="G175" i="51"/>
  <c r="I174" i="51"/>
  <c r="J174" i="51" s="1"/>
  <c r="H174" i="51"/>
  <c r="G174" i="51"/>
  <c r="J173" i="51"/>
  <c r="L173" i="51" s="1"/>
  <c r="I173" i="51"/>
  <c r="H173" i="51"/>
  <c r="G173" i="51"/>
  <c r="I172" i="51"/>
  <c r="J172" i="51" s="1"/>
  <c r="H172" i="51"/>
  <c r="G172" i="51"/>
  <c r="L171" i="51"/>
  <c r="I171" i="51"/>
  <c r="J171" i="51" s="1"/>
  <c r="K171" i="51" s="1"/>
  <c r="H171" i="51"/>
  <c r="G171" i="51"/>
  <c r="K170" i="51"/>
  <c r="I170" i="51"/>
  <c r="J170" i="51" s="1"/>
  <c r="H170" i="51"/>
  <c r="G170" i="51"/>
  <c r="J169" i="51"/>
  <c r="L169" i="51" s="1"/>
  <c r="I169" i="51"/>
  <c r="H169" i="51"/>
  <c r="G169" i="51"/>
  <c r="I168" i="51"/>
  <c r="J168" i="51" s="1"/>
  <c r="H168" i="51"/>
  <c r="G168" i="51"/>
  <c r="K167" i="51"/>
  <c r="I167" i="51"/>
  <c r="J167" i="51" s="1"/>
  <c r="L167" i="51" s="1"/>
  <c r="H167" i="51"/>
  <c r="G167" i="51"/>
  <c r="J166" i="51"/>
  <c r="L166" i="51" s="1"/>
  <c r="I166" i="51"/>
  <c r="H166" i="51"/>
  <c r="G166" i="51"/>
  <c r="K165" i="51"/>
  <c r="J165" i="51"/>
  <c r="L165" i="51" s="1"/>
  <c r="I165" i="51"/>
  <c r="H165" i="51"/>
  <c r="G165" i="51"/>
  <c r="I164" i="51"/>
  <c r="J164" i="51" s="1"/>
  <c r="H164" i="51"/>
  <c r="G164" i="51"/>
  <c r="L163" i="51"/>
  <c r="J163" i="51"/>
  <c r="K163" i="51" s="1"/>
  <c r="I163" i="51"/>
  <c r="H163" i="51"/>
  <c r="G163" i="51"/>
  <c r="I162" i="51"/>
  <c r="J162" i="51" s="1"/>
  <c r="H162" i="51"/>
  <c r="G162" i="51"/>
  <c r="J161" i="51"/>
  <c r="L161" i="51" s="1"/>
  <c r="I161" i="51"/>
  <c r="H161" i="51"/>
  <c r="G161" i="51"/>
  <c r="J160" i="51"/>
  <c r="I160" i="51"/>
  <c r="H160" i="51"/>
  <c r="G160" i="51"/>
  <c r="K159" i="51"/>
  <c r="I159" i="51"/>
  <c r="J159" i="51" s="1"/>
  <c r="L159" i="51" s="1"/>
  <c r="H159" i="51"/>
  <c r="G159" i="51"/>
  <c r="L158" i="51"/>
  <c r="J158" i="51"/>
  <c r="K158" i="51" s="1"/>
  <c r="I158" i="51"/>
  <c r="H158" i="51"/>
  <c r="G158" i="51"/>
  <c r="L157" i="51"/>
  <c r="J157" i="51"/>
  <c r="K157" i="51" s="1"/>
  <c r="I157" i="51"/>
  <c r="H157" i="51"/>
  <c r="G157" i="51"/>
  <c r="I156" i="51"/>
  <c r="J156" i="51" s="1"/>
  <c r="H156" i="51"/>
  <c r="G156" i="51"/>
  <c r="J155" i="51"/>
  <c r="I155" i="51"/>
  <c r="H155" i="51"/>
  <c r="G155" i="51"/>
  <c r="L154" i="51"/>
  <c r="J154" i="51"/>
  <c r="K154" i="51" s="1"/>
  <c r="I154" i="51"/>
  <c r="H154" i="51"/>
  <c r="G154" i="51"/>
  <c r="L153" i="51"/>
  <c r="J153" i="51"/>
  <c r="K153" i="51" s="1"/>
  <c r="I153" i="51"/>
  <c r="H153" i="51"/>
  <c r="G153" i="51"/>
  <c r="I152" i="51"/>
  <c r="J152" i="51" s="1"/>
  <c r="H152" i="51"/>
  <c r="G152" i="51"/>
  <c r="J151" i="51"/>
  <c r="I151" i="51"/>
  <c r="H151" i="51"/>
  <c r="G151" i="51"/>
  <c r="L150" i="51"/>
  <c r="J150" i="51"/>
  <c r="K150" i="51" s="1"/>
  <c r="I150" i="51"/>
  <c r="H150" i="51"/>
  <c r="G150" i="51"/>
  <c r="L149" i="51"/>
  <c r="J149" i="51"/>
  <c r="K149" i="51" s="1"/>
  <c r="I149" i="51"/>
  <c r="H149" i="51"/>
  <c r="G149" i="51"/>
  <c r="I148" i="51"/>
  <c r="J148" i="51" s="1"/>
  <c r="H148" i="51"/>
  <c r="G148" i="51"/>
  <c r="J147" i="51"/>
  <c r="I147" i="51"/>
  <c r="H147" i="51"/>
  <c r="G147" i="51"/>
  <c r="L146" i="51"/>
  <c r="J146" i="51"/>
  <c r="K146" i="51" s="1"/>
  <c r="I146" i="51"/>
  <c r="H146" i="51"/>
  <c r="G146" i="51"/>
  <c r="L145" i="51"/>
  <c r="J145" i="51"/>
  <c r="K145" i="51" s="1"/>
  <c r="I145" i="51"/>
  <c r="H145" i="51"/>
  <c r="G145" i="51"/>
  <c r="I144" i="51"/>
  <c r="J144" i="51" s="1"/>
  <c r="H144" i="51"/>
  <c r="G144" i="51"/>
  <c r="J143" i="51"/>
  <c r="I143" i="51"/>
  <c r="H143" i="51"/>
  <c r="G143" i="51"/>
  <c r="L142" i="51"/>
  <c r="J142" i="51"/>
  <c r="K142" i="51" s="1"/>
  <c r="I142" i="51"/>
  <c r="H142" i="51"/>
  <c r="G142" i="51"/>
  <c r="L141" i="51"/>
  <c r="J141" i="51"/>
  <c r="K141" i="51" s="1"/>
  <c r="I141" i="51"/>
  <c r="H141" i="51"/>
  <c r="G141" i="51"/>
  <c r="I140" i="51"/>
  <c r="J140" i="51" s="1"/>
  <c r="H140" i="51"/>
  <c r="G140" i="51"/>
  <c r="J139" i="51"/>
  <c r="I139" i="51"/>
  <c r="H139" i="51"/>
  <c r="G139" i="51"/>
  <c r="L138" i="51"/>
  <c r="J138" i="51"/>
  <c r="K138" i="51" s="1"/>
  <c r="I138" i="51"/>
  <c r="H138" i="51"/>
  <c r="G138" i="51"/>
  <c r="L137" i="51"/>
  <c r="J137" i="51"/>
  <c r="K137" i="51" s="1"/>
  <c r="I137" i="51"/>
  <c r="H137" i="51"/>
  <c r="G137" i="51"/>
  <c r="I136" i="51"/>
  <c r="J136" i="51" s="1"/>
  <c r="H136" i="51"/>
  <c r="G136" i="51"/>
  <c r="J135" i="51"/>
  <c r="I135" i="51"/>
  <c r="H135" i="51"/>
  <c r="G135" i="51"/>
  <c r="L134" i="51"/>
  <c r="J134" i="51"/>
  <c r="K134" i="51" s="1"/>
  <c r="I134" i="51"/>
  <c r="H134" i="51"/>
  <c r="G134" i="51"/>
  <c r="L133" i="51"/>
  <c r="J133" i="51"/>
  <c r="K133" i="51" s="1"/>
  <c r="I133" i="51"/>
  <c r="H133" i="51"/>
  <c r="G133" i="51"/>
  <c r="I132" i="51"/>
  <c r="J132" i="51" s="1"/>
  <c r="H132" i="51"/>
  <c r="G132" i="51"/>
  <c r="J131" i="51"/>
  <c r="I131" i="51"/>
  <c r="H131" i="51"/>
  <c r="G131" i="51"/>
  <c r="L130" i="51"/>
  <c r="J130" i="51"/>
  <c r="K130" i="51" s="1"/>
  <c r="I130" i="51"/>
  <c r="H130" i="51"/>
  <c r="G130" i="51"/>
  <c r="L129" i="51"/>
  <c r="J129" i="51"/>
  <c r="K129" i="51" s="1"/>
  <c r="I129" i="51"/>
  <c r="H129" i="51"/>
  <c r="G129" i="51"/>
  <c r="I128" i="51"/>
  <c r="J128" i="51" s="1"/>
  <c r="H128" i="51"/>
  <c r="G128" i="51"/>
  <c r="J127" i="51"/>
  <c r="I127" i="51"/>
  <c r="H127" i="51"/>
  <c r="G127" i="51"/>
  <c r="L126" i="51"/>
  <c r="J126" i="51"/>
  <c r="K126" i="51" s="1"/>
  <c r="I126" i="51"/>
  <c r="H126" i="51"/>
  <c r="G126" i="51"/>
  <c r="L125" i="51"/>
  <c r="J125" i="51"/>
  <c r="K125" i="51" s="1"/>
  <c r="I125" i="51"/>
  <c r="H125" i="51"/>
  <c r="G125" i="51"/>
  <c r="I124" i="51"/>
  <c r="J124" i="51" s="1"/>
  <c r="L124" i="51" s="1"/>
  <c r="H124" i="51"/>
  <c r="G124" i="51"/>
  <c r="I123" i="51"/>
  <c r="J123" i="51" s="1"/>
  <c r="H123" i="51"/>
  <c r="G123" i="51"/>
  <c r="K122" i="51"/>
  <c r="I122" i="51"/>
  <c r="J122" i="51" s="1"/>
  <c r="L122" i="51" s="1"/>
  <c r="H122" i="51"/>
  <c r="G122" i="51"/>
  <c r="I121" i="51"/>
  <c r="J121" i="51" s="1"/>
  <c r="H121" i="51"/>
  <c r="G121" i="51"/>
  <c r="I120" i="51"/>
  <c r="J120" i="51" s="1"/>
  <c r="H120" i="51"/>
  <c r="G120" i="51"/>
  <c r="I119" i="51"/>
  <c r="J119" i="51" s="1"/>
  <c r="H119" i="51"/>
  <c r="G119" i="51"/>
  <c r="K118" i="51"/>
  <c r="I118" i="51"/>
  <c r="J118" i="51" s="1"/>
  <c r="L118" i="51" s="1"/>
  <c r="H118" i="51"/>
  <c r="G118" i="51"/>
  <c r="I117" i="51"/>
  <c r="J117" i="51" s="1"/>
  <c r="H117" i="51"/>
  <c r="G117" i="51"/>
  <c r="J116" i="51"/>
  <c r="K116" i="51" s="1"/>
  <c r="I116" i="51"/>
  <c r="H116" i="51"/>
  <c r="G116" i="51"/>
  <c r="I115" i="51"/>
  <c r="J115" i="51" s="1"/>
  <c r="K115" i="51" s="1"/>
  <c r="H115" i="51"/>
  <c r="G115" i="51"/>
  <c r="I114" i="51"/>
  <c r="J114" i="51" s="1"/>
  <c r="H114" i="51"/>
  <c r="G114" i="51"/>
  <c r="I113" i="51"/>
  <c r="J113" i="51" s="1"/>
  <c r="L113" i="51" s="1"/>
  <c r="H113" i="51"/>
  <c r="G113" i="51"/>
  <c r="I112" i="51"/>
  <c r="J112" i="51" s="1"/>
  <c r="L112" i="51" s="1"/>
  <c r="H112" i="51"/>
  <c r="G112" i="51"/>
  <c r="J111" i="51"/>
  <c r="K111" i="51" s="1"/>
  <c r="I111" i="51"/>
  <c r="H111" i="51"/>
  <c r="G111" i="51"/>
  <c r="I110" i="51"/>
  <c r="J110" i="51" s="1"/>
  <c r="H110" i="51"/>
  <c r="G110" i="51"/>
  <c r="J109" i="51"/>
  <c r="I109" i="51"/>
  <c r="H109" i="51"/>
  <c r="G109" i="51"/>
  <c r="J108" i="51"/>
  <c r="K108" i="51" s="1"/>
  <c r="I108" i="51"/>
  <c r="H108" i="51"/>
  <c r="G108" i="51"/>
  <c r="I107" i="51"/>
  <c r="J107" i="51" s="1"/>
  <c r="K107" i="51" s="1"/>
  <c r="H107" i="51"/>
  <c r="G107" i="51"/>
  <c r="I106" i="51"/>
  <c r="J106" i="51" s="1"/>
  <c r="H106" i="51"/>
  <c r="G106" i="51"/>
  <c r="I105" i="51"/>
  <c r="J105" i="51" s="1"/>
  <c r="H105" i="51"/>
  <c r="G105" i="51"/>
  <c r="K104" i="51"/>
  <c r="I104" i="51"/>
  <c r="J104" i="51" s="1"/>
  <c r="L104" i="51" s="1"/>
  <c r="H104" i="51"/>
  <c r="G104" i="51"/>
  <c r="I103" i="51"/>
  <c r="J103" i="51" s="1"/>
  <c r="L103" i="51" s="1"/>
  <c r="H103" i="51"/>
  <c r="G103" i="51"/>
  <c r="I102" i="51"/>
  <c r="J102" i="51" s="1"/>
  <c r="H102" i="51"/>
  <c r="G102" i="51"/>
  <c r="I101" i="51"/>
  <c r="J101" i="51" s="1"/>
  <c r="H101" i="51"/>
  <c r="G101" i="51"/>
  <c r="K100" i="51"/>
  <c r="I100" i="51"/>
  <c r="J100" i="51" s="1"/>
  <c r="L100" i="51" s="1"/>
  <c r="H100" i="51"/>
  <c r="G100" i="51"/>
  <c r="I99" i="51"/>
  <c r="J99" i="51" s="1"/>
  <c r="L99" i="51" s="1"/>
  <c r="H99" i="51"/>
  <c r="G99" i="51"/>
  <c r="I98" i="51"/>
  <c r="J98" i="51" s="1"/>
  <c r="H98" i="51"/>
  <c r="G98" i="51"/>
  <c r="I97" i="51"/>
  <c r="J97" i="51" s="1"/>
  <c r="H97" i="51"/>
  <c r="G97" i="51"/>
  <c r="I96" i="51"/>
  <c r="J96" i="51" s="1"/>
  <c r="L96" i="51" s="1"/>
  <c r="H96" i="51"/>
  <c r="G96" i="51"/>
  <c r="I95" i="51"/>
  <c r="J95" i="51" s="1"/>
  <c r="L95" i="51" s="1"/>
  <c r="H95" i="51"/>
  <c r="G95" i="51"/>
  <c r="J94" i="51"/>
  <c r="L94" i="51" s="1"/>
  <c r="I94" i="51"/>
  <c r="H94" i="51"/>
  <c r="G94" i="51"/>
  <c r="I93" i="51"/>
  <c r="J93" i="51" s="1"/>
  <c r="H93" i="51"/>
  <c r="G93" i="51"/>
  <c r="J92" i="51"/>
  <c r="I92" i="51"/>
  <c r="H92" i="51"/>
  <c r="G92" i="51"/>
  <c r="J91" i="51"/>
  <c r="K91" i="51" s="1"/>
  <c r="I91" i="51"/>
  <c r="H91" i="51"/>
  <c r="G91" i="51"/>
  <c r="L90" i="51"/>
  <c r="J90" i="51"/>
  <c r="K90" i="51" s="1"/>
  <c r="I90" i="51"/>
  <c r="H90" i="51"/>
  <c r="G90" i="51"/>
  <c r="I89" i="51"/>
  <c r="J89" i="51" s="1"/>
  <c r="H89" i="51"/>
  <c r="G89" i="51"/>
  <c r="J88" i="51"/>
  <c r="I88" i="51"/>
  <c r="H88" i="51"/>
  <c r="G88" i="51"/>
  <c r="L87" i="51"/>
  <c r="J87" i="51"/>
  <c r="K87" i="51" s="1"/>
  <c r="I87" i="51"/>
  <c r="H87" i="51"/>
  <c r="G87" i="51"/>
  <c r="L86" i="51"/>
  <c r="J86" i="51"/>
  <c r="K86" i="51" s="1"/>
  <c r="I86" i="51"/>
  <c r="H86" i="51"/>
  <c r="G86" i="51"/>
  <c r="I85" i="51"/>
  <c r="J85" i="51" s="1"/>
  <c r="H85" i="51"/>
  <c r="G85" i="51"/>
  <c r="J84" i="51"/>
  <c r="I84" i="51"/>
  <c r="H84" i="51"/>
  <c r="G84" i="51"/>
  <c r="J83" i="51"/>
  <c r="K83" i="51" s="1"/>
  <c r="I83" i="51"/>
  <c r="H83" i="51"/>
  <c r="G83" i="51"/>
  <c r="L82" i="51"/>
  <c r="J82" i="51"/>
  <c r="K82" i="51" s="1"/>
  <c r="I82" i="51"/>
  <c r="H82" i="51"/>
  <c r="G82" i="51"/>
  <c r="I81" i="51"/>
  <c r="J81" i="51" s="1"/>
  <c r="H81" i="51"/>
  <c r="G81" i="51"/>
  <c r="J80" i="51"/>
  <c r="I80" i="51"/>
  <c r="H80" i="51"/>
  <c r="G80" i="51"/>
  <c r="J79" i="51"/>
  <c r="K79" i="51" s="1"/>
  <c r="I79" i="51"/>
  <c r="H79" i="51"/>
  <c r="G79" i="51"/>
  <c r="L78" i="51"/>
  <c r="J78" i="51"/>
  <c r="K78" i="51" s="1"/>
  <c r="I78" i="51"/>
  <c r="H78" i="51"/>
  <c r="G78" i="51"/>
  <c r="I77" i="51"/>
  <c r="J77" i="51" s="1"/>
  <c r="H77" i="51"/>
  <c r="G77" i="51"/>
  <c r="J76" i="51"/>
  <c r="I76" i="51"/>
  <c r="H76" i="51"/>
  <c r="G76" i="51"/>
  <c r="J75" i="51"/>
  <c r="K75" i="51" s="1"/>
  <c r="I75" i="51"/>
  <c r="H75" i="51"/>
  <c r="G75" i="51"/>
  <c r="L74" i="51"/>
  <c r="J74" i="51"/>
  <c r="K74" i="51" s="1"/>
  <c r="I74" i="51"/>
  <c r="H74" i="51"/>
  <c r="G74" i="51"/>
  <c r="I73" i="51"/>
  <c r="J73" i="51" s="1"/>
  <c r="H73" i="51"/>
  <c r="G73" i="51"/>
  <c r="J72" i="51"/>
  <c r="I72" i="51"/>
  <c r="H72" i="51"/>
  <c r="G72" i="51"/>
  <c r="L71" i="51"/>
  <c r="J71" i="51"/>
  <c r="K71" i="51" s="1"/>
  <c r="I71" i="51"/>
  <c r="H71" i="51"/>
  <c r="G71" i="51"/>
  <c r="L70" i="51"/>
  <c r="J70" i="51"/>
  <c r="K70" i="51" s="1"/>
  <c r="I70" i="51"/>
  <c r="H70" i="51"/>
  <c r="G70" i="51"/>
  <c r="I69" i="51"/>
  <c r="J69" i="51" s="1"/>
  <c r="K69" i="51" s="1"/>
  <c r="H69" i="51"/>
  <c r="G69" i="51"/>
  <c r="I68" i="51"/>
  <c r="J68" i="51" s="1"/>
  <c r="H68" i="51"/>
  <c r="G68" i="51"/>
  <c r="J67" i="51"/>
  <c r="K67" i="51" s="1"/>
  <c r="I67" i="51"/>
  <c r="H67" i="51"/>
  <c r="G67" i="51"/>
  <c r="L66" i="51"/>
  <c r="J66" i="51"/>
  <c r="K66" i="51" s="1"/>
  <c r="I66" i="51"/>
  <c r="H66" i="51"/>
  <c r="G66" i="51"/>
  <c r="L65" i="51"/>
  <c r="J65" i="51"/>
  <c r="K65" i="51" s="1"/>
  <c r="I65" i="51"/>
  <c r="H65" i="51"/>
  <c r="G65" i="51"/>
  <c r="I64" i="51"/>
  <c r="J64" i="51" s="1"/>
  <c r="H64" i="51"/>
  <c r="G64" i="51"/>
  <c r="J63" i="51"/>
  <c r="I63" i="51"/>
  <c r="H63" i="51"/>
  <c r="G63" i="51"/>
  <c r="J62" i="51"/>
  <c r="K62" i="51" s="1"/>
  <c r="I62" i="51"/>
  <c r="H62" i="51"/>
  <c r="G62" i="51"/>
  <c r="L61" i="51"/>
  <c r="J61" i="51"/>
  <c r="K61" i="51" s="1"/>
  <c r="I61" i="51"/>
  <c r="H61" i="51"/>
  <c r="G61" i="51"/>
  <c r="I60" i="51"/>
  <c r="J60" i="51" s="1"/>
  <c r="H60" i="51"/>
  <c r="G60" i="51"/>
  <c r="J59" i="51"/>
  <c r="I59" i="51"/>
  <c r="H59" i="51"/>
  <c r="G59" i="51"/>
  <c r="L58" i="51"/>
  <c r="J58" i="51"/>
  <c r="K58" i="51" s="1"/>
  <c r="I58" i="51"/>
  <c r="H58" i="51"/>
  <c r="G58" i="51"/>
  <c r="K57" i="51"/>
  <c r="I57" i="51"/>
  <c r="J57" i="51" s="1"/>
  <c r="H57" i="51"/>
  <c r="G57" i="51"/>
  <c r="I56" i="51"/>
  <c r="J56" i="51" s="1"/>
  <c r="L56" i="51" s="1"/>
  <c r="H56" i="51"/>
  <c r="G56" i="51"/>
  <c r="I55" i="51"/>
  <c r="J55" i="51" s="1"/>
  <c r="H55" i="51"/>
  <c r="G55" i="51"/>
  <c r="K54" i="51"/>
  <c r="I54" i="51"/>
  <c r="J54" i="51" s="1"/>
  <c r="L54" i="51" s="1"/>
  <c r="H54" i="51"/>
  <c r="G54" i="51"/>
  <c r="I53" i="51"/>
  <c r="J53" i="51" s="1"/>
  <c r="L53" i="51" s="1"/>
  <c r="H53" i="51"/>
  <c r="G53" i="51"/>
  <c r="I52" i="51"/>
  <c r="J52" i="51" s="1"/>
  <c r="L52" i="51" s="1"/>
  <c r="H52" i="51"/>
  <c r="G52" i="51"/>
  <c r="I51" i="51"/>
  <c r="J51" i="51" s="1"/>
  <c r="H51" i="51"/>
  <c r="G51" i="51"/>
  <c r="I50" i="51"/>
  <c r="J50" i="51" s="1"/>
  <c r="L50" i="51" s="1"/>
  <c r="H50" i="51"/>
  <c r="G50" i="51"/>
  <c r="K49" i="51"/>
  <c r="I49" i="51"/>
  <c r="J49" i="51" s="1"/>
  <c r="L49" i="51" s="1"/>
  <c r="H49" i="51"/>
  <c r="G49" i="51"/>
  <c r="K48" i="51"/>
  <c r="I48" i="51"/>
  <c r="J48" i="51" s="1"/>
  <c r="L48" i="51" s="1"/>
  <c r="H48" i="51"/>
  <c r="G48" i="51"/>
  <c r="I47" i="51"/>
  <c r="J47" i="51" s="1"/>
  <c r="H47" i="51"/>
  <c r="G47" i="51"/>
  <c r="K46" i="51"/>
  <c r="I46" i="51"/>
  <c r="J46" i="51" s="1"/>
  <c r="L46" i="51" s="1"/>
  <c r="H46" i="51"/>
  <c r="G46" i="51"/>
  <c r="I45" i="51"/>
  <c r="J45" i="51" s="1"/>
  <c r="L45" i="51" s="1"/>
  <c r="H45" i="51"/>
  <c r="G45" i="51"/>
  <c r="I44" i="51"/>
  <c r="J44" i="51" s="1"/>
  <c r="L44" i="51" s="1"/>
  <c r="H44" i="51"/>
  <c r="G44" i="51"/>
  <c r="I43" i="51"/>
  <c r="J43" i="51" s="1"/>
  <c r="H43" i="51"/>
  <c r="G43" i="51"/>
  <c r="I42" i="51"/>
  <c r="J42" i="51" s="1"/>
  <c r="L42" i="51" s="1"/>
  <c r="H42" i="51"/>
  <c r="G42" i="51"/>
  <c r="K41" i="51"/>
  <c r="I41" i="51"/>
  <c r="J41" i="51" s="1"/>
  <c r="L41" i="51" s="1"/>
  <c r="H41" i="51"/>
  <c r="G41" i="51"/>
  <c r="K40" i="51"/>
  <c r="I40" i="51"/>
  <c r="J40" i="51" s="1"/>
  <c r="L40" i="51" s="1"/>
  <c r="H40" i="51"/>
  <c r="G40" i="51"/>
  <c r="I39" i="51"/>
  <c r="J39" i="51" s="1"/>
  <c r="H39" i="51"/>
  <c r="G39" i="51"/>
  <c r="K38" i="51"/>
  <c r="I38" i="51"/>
  <c r="J38" i="51" s="1"/>
  <c r="L38" i="51" s="1"/>
  <c r="H38" i="51"/>
  <c r="G38" i="51"/>
  <c r="I37" i="51"/>
  <c r="J37" i="51" s="1"/>
  <c r="L37" i="51" s="1"/>
  <c r="H37" i="51"/>
  <c r="G37" i="51"/>
  <c r="J36" i="51"/>
  <c r="L36" i="51" s="1"/>
  <c r="I36" i="51"/>
  <c r="H36" i="51"/>
  <c r="G36" i="51"/>
  <c r="I35" i="51"/>
  <c r="J35" i="51" s="1"/>
  <c r="H35" i="51"/>
  <c r="G35" i="51"/>
  <c r="J34" i="51"/>
  <c r="I34" i="51"/>
  <c r="H34" i="51"/>
  <c r="G34" i="51"/>
  <c r="J33" i="51"/>
  <c r="K33" i="51" s="1"/>
  <c r="I33" i="51"/>
  <c r="H33" i="51"/>
  <c r="G33" i="51"/>
  <c r="J32" i="51"/>
  <c r="I32" i="51"/>
  <c r="H32" i="51"/>
  <c r="G32" i="51"/>
  <c r="J31" i="51"/>
  <c r="K31" i="51" s="1"/>
  <c r="I31" i="51"/>
  <c r="H31" i="51"/>
  <c r="G31" i="51"/>
  <c r="J30" i="51"/>
  <c r="I30" i="51"/>
  <c r="H30" i="51"/>
  <c r="G30" i="51"/>
  <c r="J29" i="51"/>
  <c r="K29" i="51" s="1"/>
  <c r="I29" i="51"/>
  <c r="H29" i="51"/>
  <c r="G29" i="51"/>
  <c r="J28" i="51"/>
  <c r="I28" i="51"/>
  <c r="H28" i="51"/>
  <c r="G28" i="51"/>
  <c r="J27" i="51"/>
  <c r="K27" i="51" s="1"/>
  <c r="I27" i="51"/>
  <c r="H27" i="51"/>
  <c r="G27" i="51"/>
  <c r="J26" i="51"/>
  <c r="I26" i="51"/>
  <c r="H26" i="51"/>
  <c r="G26" i="51"/>
  <c r="J25" i="51"/>
  <c r="K25" i="51" s="1"/>
  <c r="I25" i="51"/>
  <c r="H25" i="51"/>
  <c r="G25" i="51"/>
  <c r="L24" i="51"/>
  <c r="I24" i="51"/>
  <c r="J24" i="51" s="1"/>
  <c r="K24" i="51" s="1"/>
  <c r="H24" i="51"/>
  <c r="G24" i="51"/>
  <c r="J23" i="51"/>
  <c r="I23" i="51"/>
  <c r="H23" i="51"/>
  <c r="G23" i="51"/>
  <c r="J22" i="51"/>
  <c r="K22" i="51" s="1"/>
  <c r="I22" i="51"/>
  <c r="H22" i="51"/>
  <c r="G22" i="51"/>
  <c r="J21" i="51"/>
  <c r="K21" i="51" s="1"/>
  <c r="I21" i="51"/>
  <c r="H21" i="51"/>
  <c r="G21" i="51"/>
  <c r="I20" i="51"/>
  <c r="J20" i="51" s="1"/>
  <c r="K20" i="51" s="1"/>
  <c r="H20" i="51"/>
  <c r="G20" i="51"/>
  <c r="J19" i="51"/>
  <c r="K19" i="51" s="1"/>
  <c r="I19" i="51"/>
  <c r="H19" i="51"/>
  <c r="G19" i="51"/>
  <c r="I18" i="51"/>
  <c r="J18" i="51" s="1"/>
  <c r="K18" i="51" s="1"/>
  <c r="H18" i="51"/>
  <c r="G18" i="51"/>
  <c r="J17" i="51"/>
  <c r="K17" i="51" s="1"/>
  <c r="I17" i="51"/>
  <c r="H17" i="51"/>
  <c r="G17" i="51"/>
  <c r="L16" i="51"/>
  <c r="I16" i="51"/>
  <c r="J16" i="51" s="1"/>
  <c r="H16" i="51"/>
  <c r="G16" i="51"/>
  <c r="H15" i="51"/>
  <c r="G15" i="51"/>
  <c r="H14" i="51"/>
  <c r="G14" i="51"/>
  <c r="H13" i="51"/>
  <c r="G13" i="51"/>
  <c r="H12" i="51"/>
  <c r="G12" i="51"/>
  <c r="H11" i="51"/>
  <c r="G11" i="51"/>
  <c r="H10" i="51"/>
  <c r="G10" i="51"/>
  <c r="H9" i="51"/>
  <c r="G9" i="51"/>
  <c r="H8" i="51"/>
  <c r="G8" i="51"/>
  <c r="H7" i="51"/>
  <c r="G7" i="51"/>
  <c r="H6" i="51"/>
  <c r="G6" i="51"/>
  <c r="H5" i="51"/>
  <c r="G5" i="51"/>
  <c r="H4" i="51"/>
  <c r="G4" i="51"/>
  <c r="H3" i="51"/>
  <c r="G3" i="51"/>
  <c r="M2" i="51"/>
  <c r="M3" i="51" s="1"/>
  <c r="P3" i="51" s="1"/>
  <c r="H2" i="51"/>
  <c r="U4" i="51" l="1"/>
  <c r="U8" i="51"/>
  <c r="U12" i="51"/>
  <c r="U17" i="51"/>
  <c r="L21" i="51"/>
  <c r="L25" i="51"/>
  <c r="L32" i="51"/>
  <c r="K32" i="51"/>
  <c r="L33" i="51"/>
  <c r="K37" i="51"/>
  <c r="L51" i="51"/>
  <c r="K51" i="51"/>
  <c r="L63" i="51"/>
  <c r="K63" i="51"/>
  <c r="L68" i="51"/>
  <c r="K68" i="51"/>
  <c r="L83" i="51"/>
  <c r="L85" i="51"/>
  <c r="K85" i="51"/>
  <c r="K99" i="51"/>
  <c r="L101" i="51"/>
  <c r="K101" i="51"/>
  <c r="L128" i="51"/>
  <c r="K128" i="51"/>
  <c r="L131" i="51"/>
  <c r="K131" i="51"/>
  <c r="L162" i="51"/>
  <c r="K162" i="51"/>
  <c r="K186" i="51"/>
  <c r="L186" i="51"/>
  <c r="L188" i="51"/>
  <c r="K188" i="51"/>
  <c r="L281" i="51"/>
  <c r="K281" i="51"/>
  <c r="K1273" i="51"/>
  <c r="L1273" i="51"/>
  <c r="U21" i="51"/>
  <c r="L30" i="51"/>
  <c r="K30" i="51"/>
  <c r="L31" i="51"/>
  <c r="K42" i="51"/>
  <c r="K45" i="51"/>
  <c r="L76" i="51"/>
  <c r="K76" i="51"/>
  <c r="L91" i="51"/>
  <c r="L93" i="51"/>
  <c r="K93" i="51"/>
  <c r="L98" i="51"/>
  <c r="K98" i="51"/>
  <c r="K103" i="51"/>
  <c r="L105" i="51"/>
  <c r="K105" i="51"/>
  <c r="L108" i="51"/>
  <c r="L110" i="51"/>
  <c r="K110" i="51"/>
  <c r="K121" i="51"/>
  <c r="L121" i="51"/>
  <c r="L123" i="51"/>
  <c r="K123" i="51"/>
  <c r="L152" i="51"/>
  <c r="K152" i="51"/>
  <c r="L155" i="51"/>
  <c r="K155" i="51"/>
  <c r="K164" i="51"/>
  <c r="L164" i="51"/>
  <c r="K182" i="51"/>
  <c r="L182" i="51"/>
  <c r="K202" i="51"/>
  <c r="L202" i="51"/>
  <c r="K206" i="51"/>
  <c r="L206" i="51"/>
  <c r="L271" i="51"/>
  <c r="K271" i="51"/>
  <c r="K423" i="51"/>
  <c r="L423" i="51"/>
  <c r="K427" i="51"/>
  <c r="L427" i="51"/>
  <c r="L39" i="51"/>
  <c r="K39" i="51"/>
  <c r="L73" i="51"/>
  <c r="K73" i="51"/>
  <c r="K160" i="51"/>
  <c r="L160" i="51"/>
  <c r="L254" i="51"/>
  <c r="K254" i="51"/>
  <c r="U5" i="51"/>
  <c r="U9" i="51"/>
  <c r="U13" i="51"/>
  <c r="U20" i="51"/>
  <c r="L23" i="51"/>
  <c r="K23" i="51"/>
  <c r="L47" i="51"/>
  <c r="K47" i="51"/>
  <c r="K56" i="51"/>
  <c r="L59" i="51"/>
  <c r="K59" i="51"/>
  <c r="L79" i="51"/>
  <c r="L81" i="51"/>
  <c r="K81" i="51"/>
  <c r="K96" i="51"/>
  <c r="K113" i="51"/>
  <c r="K117" i="51"/>
  <c r="L117" i="51"/>
  <c r="L119" i="51"/>
  <c r="K119" i="51"/>
  <c r="L132" i="51"/>
  <c r="K132" i="51"/>
  <c r="L135" i="51"/>
  <c r="K135" i="51"/>
  <c r="L290" i="51"/>
  <c r="K290" i="51"/>
  <c r="L140" i="51"/>
  <c r="K140" i="51"/>
  <c r="L143" i="51"/>
  <c r="K143" i="51"/>
  <c r="L275" i="51"/>
  <c r="K275" i="51"/>
  <c r="U7" i="51"/>
  <c r="U11" i="51"/>
  <c r="U15" i="51"/>
  <c r="L19" i="51"/>
  <c r="K35" i="51"/>
  <c r="L18" i="51"/>
  <c r="L28" i="51"/>
  <c r="K28" i="51"/>
  <c r="L29" i="51"/>
  <c r="L35" i="51"/>
  <c r="K44" i="51"/>
  <c r="K50" i="51"/>
  <c r="K53" i="51"/>
  <c r="L62" i="51"/>
  <c r="L64" i="51"/>
  <c r="K64" i="51"/>
  <c r="L84" i="51"/>
  <c r="K84" i="51"/>
  <c r="L102" i="51"/>
  <c r="K102" i="51"/>
  <c r="L144" i="51"/>
  <c r="K144" i="51"/>
  <c r="L147" i="51"/>
  <c r="K147" i="51"/>
  <c r="K187" i="51"/>
  <c r="L187" i="51"/>
  <c r="L288" i="51"/>
  <c r="K288" i="51"/>
  <c r="L88" i="51"/>
  <c r="K88" i="51"/>
  <c r="L55" i="51"/>
  <c r="K55" i="51"/>
  <c r="L72" i="51"/>
  <c r="K72" i="51"/>
  <c r="L89" i="51"/>
  <c r="K89" i="51"/>
  <c r="L127" i="51"/>
  <c r="K127" i="51"/>
  <c r="L156" i="51"/>
  <c r="K156" i="51"/>
  <c r="K334" i="51"/>
  <c r="L334" i="51"/>
  <c r="S3" i="51"/>
  <c r="O3" i="51"/>
  <c r="Q3" i="51" s="1"/>
  <c r="M4" i="51"/>
  <c r="U19" i="51"/>
  <c r="S4" i="51"/>
  <c r="S19" i="51"/>
  <c r="S17" i="51"/>
  <c r="S15" i="51"/>
  <c r="S14" i="51"/>
  <c r="S13" i="51"/>
  <c r="S12" i="51"/>
  <c r="S11" i="51"/>
  <c r="S10" i="51"/>
  <c r="S9" i="51"/>
  <c r="S8" i="51"/>
  <c r="S7" i="51"/>
  <c r="S6" i="51"/>
  <c r="S5" i="51"/>
  <c r="S21" i="51"/>
  <c r="K16" i="51"/>
  <c r="U18" i="51"/>
  <c r="U16" i="51"/>
  <c r="S18" i="51"/>
  <c r="S16" i="51"/>
  <c r="S20" i="51"/>
  <c r="L17" i="51"/>
  <c r="L26" i="51"/>
  <c r="K26" i="51"/>
  <c r="L27" i="51"/>
  <c r="L34" i="51"/>
  <c r="K34" i="51"/>
  <c r="L43" i="51"/>
  <c r="K43" i="51"/>
  <c r="K52" i="51"/>
  <c r="L75" i="51"/>
  <c r="L77" i="51"/>
  <c r="K77" i="51"/>
  <c r="L92" i="51"/>
  <c r="K92" i="51"/>
  <c r="K95" i="51"/>
  <c r="L97" i="51"/>
  <c r="K97" i="51"/>
  <c r="L106" i="51"/>
  <c r="K106" i="51"/>
  <c r="L109" i="51"/>
  <c r="K109" i="51"/>
  <c r="K112" i="51"/>
  <c r="L114" i="51"/>
  <c r="K114" i="51"/>
  <c r="L120" i="51"/>
  <c r="K120" i="51"/>
  <c r="L136" i="51"/>
  <c r="K136" i="51"/>
  <c r="L139" i="51"/>
  <c r="K139" i="51"/>
  <c r="K168" i="51"/>
  <c r="L168" i="51"/>
  <c r="L174" i="51"/>
  <c r="K174" i="51"/>
  <c r="L197" i="51"/>
  <c r="K197" i="51"/>
  <c r="U6" i="51"/>
  <c r="U10" i="51"/>
  <c r="U14" i="51"/>
  <c r="L60" i="51"/>
  <c r="K60" i="51"/>
  <c r="L80" i="51"/>
  <c r="K80" i="51"/>
  <c r="L148" i="51"/>
  <c r="K148" i="51"/>
  <c r="L151" i="51"/>
  <c r="K151" i="51"/>
  <c r="K172" i="51"/>
  <c r="L172" i="51"/>
  <c r="K166" i="51"/>
  <c r="K177" i="51"/>
  <c r="L191" i="51"/>
  <c r="K192" i="51"/>
  <c r="L198" i="51"/>
  <c r="K204" i="51"/>
  <c r="L211" i="51"/>
  <c r="K219" i="51"/>
  <c r="L219" i="51"/>
  <c r="K227" i="51"/>
  <c r="L227" i="51"/>
  <c r="K235" i="51"/>
  <c r="L235" i="51"/>
  <c r="L250" i="51"/>
  <c r="K250" i="51"/>
  <c r="L267" i="51"/>
  <c r="K267" i="51"/>
  <c r="L273" i="51"/>
  <c r="K273" i="51"/>
  <c r="L277" i="51"/>
  <c r="K277" i="51"/>
  <c r="L295" i="51"/>
  <c r="K295" i="51"/>
  <c r="L213" i="51"/>
  <c r="K213" i="51"/>
  <c r="L221" i="51"/>
  <c r="K221" i="51"/>
  <c r="L229" i="51"/>
  <c r="K229" i="51"/>
  <c r="L237" i="51"/>
  <c r="K237" i="51"/>
  <c r="L247" i="51"/>
  <c r="K247" i="51"/>
  <c r="L258" i="51"/>
  <c r="K258" i="51"/>
  <c r="L264" i="51"/>
  <c r="K264" i="51"/>
  <c r="L285" i="51"/>
  <c r="K285" i="51"/>
  <c r="K308" i="51"/>
  <c r="L308" i="51"/>
  <c r="L315" i="51"/>
  <c r="K315" i="51"/>
  <c r="K340" i="51"/>
  <c r="L340" i="51"/>
  <c r="L589" i="51"/>
  <c r="K589" i="51"/>
  <c r="K161" i="51"/>
  <c r="K173" i="51"/>
  <c r="K185" i="51"/>
  <c r="L201" i="51"/>
  <c r="L209" i="51"/>
  <c r="K209" i="51"/>
  <c r="L218" i="51"/>
  <c r="L226" i="51"/>
  <c r="L234" i="51"/>
  <c r="L251" i="51"/>
  <c r="K251" i="51"/>
  <c r="L268" i="51"/>
  <c r="K268" i="51"/>
  <c r="L170" i="51"/>
  <c r="L183" i="51"/>
  <c r="K184" i="51"/>
  <c r="K196" i="51"/>
  <c r="K201" i="51"/>
  <c r="L205" i="51"/>
  <c r="K205" i="51"/>
  <c r="K215" i="51"/>
  <c r="L215" i="51"/>
  <c r="K223" i="51"/>
  <c r="L223" i="51"/>
  <c r="K231" i="51"/>
  <c r="L231" i="51"/>
  <c r="K239" i="51"/>
  <c r="L239" i="51"/>
  <c r="L255" i="51"/>
  <c r="K255" i="51"/>
  <c r="K244" i="51"/>
  <c r="L244" i="51"/>
  <c r="L259" i="51"/>
  <c r="K259" i="51"/>
  <c r="K321" i="51"/>
  <c r="L321" i="51"/>
  <c r="K377" i="51"/>
  <c r="L377" i="51"/>
  <c r="K169" i="51"/>
  <c r="K180" i="51"/>
  <c r="L194" i="51"/>
  <c r="K200" i="51"/>
  <c r="K212" i="51"/>
  <c r="L217" i="51"/>
  <c r="K217" i="51"/>
  <c r="L225" i="51"/>
  <c r="K225" i="51"/>
  <c r="L233" i="51"/>
  <c r="K233" i="51"/>
  <c r="L241" i="51"/>
  <c r="K241" i="51"/>
  <c r="L280" i="51"/>
  <c r="K280" i="51"/>
  <c r="L246" i="51"/>
  <c r="K246" i="51"/>
  <c r="L284" i="51"/>
  <c r="K284" i="51"/>
  <c r="L248" i="51"/>
  <c r="L252" i="51"/>
  <c r="L256" i="51"/>
  <c r="L260" i="51"/>
  <c r="L265" i="51"/>
  <c r="L269" i="51"/>
  <c r="L278" i="51"/>
  <c r="L282" i="51"/>
  <c r="L286" i="51"/>
  <c r="L293" i="51"/>
  <c r="L302" i="51"/>
  <c r="K322" i="51"/>
  <c r="L346" i="51"/>
  <c r="K346" i="51"/>
  <c r="L350" i="51"/>
  <c r="K350" i="51"/>
  <c r="L354" i="51"/>
  <c r="K354" i="51"/>
  <c r="L358" i="51"/>
  <c r="K358" i="51"/>
  <c r="L362" i="51"/>
  <c r="K362" i="51"/>
  <c r="L366" i="51"/>
  <c r="K366" i="51"/>
  <c r="L369" i="51"/>
  <c r="K369" i="51"/>
  <c r="L386" i="51"/>
  <c r="K386" i="51"/>
  <c r="L391" i="51"/>
  <c r="K391" i="51"/>
  <c r="L398" i="51"/>
  <c r="K398" i="51"/>
  <c r="L429" i="51"/>
  <c r="K429" i="51"/>
  <c r="K431" i="51"/>
  <c r="L431" i="51"/>
  <c r="K435" i="51"/>
  <c r="L435" i="51"/>
  <c r="L469" i="51"/>
  <c r="K469" i="51"/>
  <c r="K483" i="51"/>
  <c r="L483" i="51"/>
  <c r="K320" i="51"/>
  <c r="L412" i="51"/>
  <c r="K412" i="51"/>
  <c r="K440" i="51"/>
  <c r="L440" i="51"/>
  <c r="L462" i="51"/>
  <c r="K462" i="51"/>
  <c r="K326" i="51"/>
  <c r="L382" i="51"/>
  <c r="K382" i="51"/>
  <c r="L399" i="51"/>
  <c r="K399" i="51"/>
  <c r="K448" i="51"/>
  <c r="L448" i="51"/>
  <c r="K289" i="51"/>
  <c r="K304" i="51"/>
  <c r="K307" i="51"/>
  <c r="L313" i="51"/>
  <c r="L326" i="51"/>
  <c r="L332" i="51"/>
  <c r="K339" i="51"/>
  <c r="L368" i="51"/>
  <c r="L385" i="51"/>
  <c r="L428" i="51"/>
  <c r="K428" i="51"/>
  <c r="K452" i="51"/>
  <c r="L452" i="51"/>
  <c r="K456" i="51"/>
  <c r="L456" i="51"/>
  <c r="K460" i="51"/>
  <c r="L460" i="51"/>
  <c r="L494" i="51"/>
  <c r="K494" i="51"/>
  <c r="L650" i="51"/>
  <c r="K650" i="51"/>
  <c r="L304" i="51"/>
  <c r="L305" i="51"/>
  <c r="L306" i="51"/>
  <c r="L312" i="51"/>
  <c r="K319" i="51"/>
  <c r="K324" i="51"/>
  <c r="L325" i="51"/>
  <c r="L338" i="51"/>
  <c r="L344" i="51"/>
  <c r="L348" i="51"/>
  <c r="L373" i="51"/>
  <c r="K373" i="51"/>
  <c r="L390" i="51"/>
  <c r="K390" i="51"/>
  <c r="L418" i="51"/>
  <c r="K418" i="51"/>
  <c r="K468" i="51"/>
  <c r="L468" i="51"/>
  <c r="K472" i="51"/>
  <c r="L472" i="51"/>
  <c r="L508" i="51"/>
  <c r="K508" i="51"/>
  <c r="K634" i="51"/>
  <c r="L634" i="51"/>
  <c r="L378" i="51"/>
  <c r="K378" i="51"/>
  <c r="L396" i="51"/>
  <c r="K396" i="51"/>
  <c r="L480" i="51"/>
  <c r="K480" i="51"/>
  <c r="L537" i="51"/>
  <c r="K537" i="51"/>
  <c r="K291" i="51"/>
  <c r="L296" i="51"/>
  <c r="L300" i="51"/>
  <c r="L301" i="51"/>
  <c r="K303" i="51"/>
  <c r="K311" i="51"/>
  <c r="L317" i="51"/>
  <c r="L323" i="51"/>
  <c r="L330" i="51"/>
  <c r="L336" i="51"/>
  <c r="K342" i="51"/>
  <c r="L381" i="51"/>
  <c r="L411" i="51"/>
  <c r="L433" i="51"/>
  <c r="K433" i="51"/>
  <c r="L395" i="51"/>
  <c r="L407" i="51"/>
  <c r="L410" i="51"/>
  <c r="L445" i="51"/>
  <c r="K445" i="51"/>
  <c r="L466" i="51"/>
  <c r="K466" i="51"/>
  <c r="K488" i="51"/>
  <c r="L503" i="51"/>
  <c r="K503" i="51"/>
  <c r="L517" i="51"/>
  <c r="K517" i="51"/>
  <c r="L520" i="51"/>
  <c r="L525" i="51"/>
  <c r="K525" i="51"/>
  <c r="K528" i="51"/>
  <c r="L620" i="51"/>
  <c r="K620" i="51"/>
  <c r="L627" i="51"/>
  <c r="K627" i="51"/>
  <c r="L458" i="51"/>
  <c r="K458" i="51"/>
  <c r="L490" i="51"/>
  <c r="K490" i="51"/>
  <c r="L551" i="51"/>
  <c r="K551" i="51"/>
  <c r="L454" i="51"/>
  <c r="K454" i="51"/>
  <c r="K476" i="51"/>
  <c r="L476" i="51"/>
  <c r="L486" i="51"/>
  <c r="K486" i="51"/>
  <c r="L499" i="51"/>
  <c r="K499" i="51"/>
  <c r="L529" i="51"/>
  <c r="K529" i="51"/>
  <c r="L558" i="51"/>
  <c r="K558" i="51"/>
  <c r="L564" i="51"/>
  <c r="K564" i="51"/>
  <c r="K370" i="51"/>
  <c r="K379" i="51"/>
  <c r="K383" i="51"/>
  <c r="K387" i="51"/>
  <c r="K392" i="51"/>
  <c r="K393" i="51"/>
  <c r="K400" i="51"/>
  <c r="L401" i="51"/>
  <c r="K421" i="51"/>
  <c r="K422" i="51"/>
  <c r="K439" i="51"/>
  <c r="L450" i="51"/>
  <c r="K450" i="51"/>
  <c r="K461" i="51"/>
  <c r="L482" i="51"/>
  <c r="K482" i="51"/>
  <c r="K489" i="51"/>
  <c r="L493" i="51"/>
  <c r="K502" i="51"/>
  <c r="K516" i="51"/>
  <c r="K519" i="51"/>
  <c r="L519" i="51"/>
  <c r="L541" i="51"/>
  <c r="K541" i="51"/>
  <c r="K544" i="51"/>
  <c r="K560" i="51"/>
  <c r="K584" i="51"/>
  <c r="L584" i="51"/>
  <c r="K830" i="51"/>
  <c r="L830" i="51"/>
  <c r="K457" i="51"/>
  <c r="L478" i="51"/>
  <c r="K478" i="51"/>
  <c r="L489" i="51"/>
  <c r="L507" i="51"/>
  <c r="K507" i="51"/>
  <c r="L510" i="51"/>
  <c r="L512" i="51"/>
  <c r="K512" i="51"/>
  <c r="L521" i="51"/>
  <c r="K521" i="51"/>
  <c r="K524" i="51"/>
  <c r="L552" i="51"/>
  <c r="K552" i="51"/>
  <c r="K599" i="51"/>
  <c r="L599" i="51"/>
  <c r="K464" i="51"/>
  <c r="L464" i="51"/>
  <c r="L474" i="51"/>
  <c r="K474" i="51"/>
  <c r="L533" i="51"/>
  <c r="K533" i="51"/>
  <c r="K565" i="51"/>
  <c r="L565" i="51"/>
  <c r="K673" i="51"/>
  <c r="L673" i="51"/>
  <c r="L691" i="51"/>
  <c r="K691" i="51"/>
  <c r="K408" i="51"/>
  <c r="L413" i="51"/>
  <c r="K420" i="51"/>
  <c r="L442" i="51"/>
  <c r="K449" i="51"/>
  <c r="L470" i="51"/>
  <c r="K470" i="51"/>
  <c r="L481" i="51"/>
  <c r="K491" i="51"/>
  <c r="K492" i="51"/>
  <c r="L495" i="51"/>
  <c r="L498" i="51"/>
  <c r="K498" i="51"/>
  <c r="K501" i="51"/>
  <c r="L501" i="51"/>
  <c r="K515" i="51"/>
  <c r="L515" i="51"/>
  <c r="L545" i="51"/>
  <c r="K545" i="51"/>
  <c r="L548" i="51"/>
  <c r="L550" i="51"/>
  <c r="K550" i="51"/>
  <c r="K557" i="51"/>
  <c r="K569" i="51"/>
  <c r="L569" i="51"/>
  <c r="K573" i="51"/>
  <c r="L573" i="51"/>
  <c r="K577" i="51"/>
  <c r="L577" i="51"/>
  <c r="L644" i="51"/>
  <c r="K644" i="51"/>
  <c r="L652" i="51"/>
  <c r="K652" i="51"/>
  <c r="L523" i="51"/>
  <c r="L527" i="51"/>
  <c r="L531" i="51"/>
  <c r="L535" i="51"/>
  <c r="L539" i="51"/>
  <c r="L543" i="51"/>
  <c r="K574" i="51"/>
  <c r="K625" i="51"/>
  <c r="L625" i="51"/>
  <c r="L632" i="51"/>
  <c r="K632" i="51"/>
  <c r="L666" i="51"/>
  <c r="K666" i="51"/>
  <c r="L680" i="51"/>
  <c r="K680" i="51"/>
  <c r="L695" i="51"/>
  <c r="K695" i="51"/>
  <c r="K594" i="51"/>
  <c r="L594" i="51"/>
  <c r="L602" i="51"/>
  <c r="K602" i="51"/>
  <c r="K629" i="51"/>
  <c r="L629" i="51"/>
  <c r="L636" i="51"/>
  <c r="K636" i="51"/>
  <c r="L709" i="51"/>
  <c r="L711" i="51"/>
  <c r="K711" i="51"/>
  <c r="K719" i="51"/>
  <c r="L719" i="51"/>
  <c r="K737" i="51"/>
  <c r="L737" i="51"/>
  <c r="L751" i="51"/>
  <c r="K751" i="51"/>
  <c r="L759" i="51"/>
  <c r="K759" i="51"/>
  <c r="L812" i="51"/>
  <c r="K812" i="51"/>
  <c r="K568" i="51"/>
  <c r="L583" i="51"/>
  <c r="L596" i="51"/>
  <c r="K596" i="51"/>
  <c r="K622" i="51"/>
  <c r="K638" i="51"/>
  <c r="L638" i="51"/>
  <c r="K649" i="51"/>
  <c r="K654" i="51"/>
  <c r="L670" i="51"/>
  <c r="K670" i="51"/>
  <c r="K792" i="51"/>
  <c r="L792" i="51"/>
  <c r="L587" i="51"/>
  <c r="K587" i="51"/>
  <c r="L591" i="51"/>
  <c r="K591" i="51"/>
  <c r="K601" i="51"/>
  <c r="L604" i="51"/>
  <c r="K604" i="51"/>
  <c r="L612" i="51"/>
  <c r="K612" i="51"/>
  <c r="K617" i="51"/>
  <c r="L617" i="51"/>
  <c r="L643" i="51"/>
  <c r="L646" i="51"/>
  <c r="K646" i="51"/>
  <c r="K656" i="51"/>
  <c r="K667" i="51"/>
  <c r="L598" i="51"/>
  <c r="K598" i="51"/>
  <c r="L609" i="51"/>
  <c r="K609" i="51"/>
  <c r="L619" i="51"/>
  <c r="K619" i="51"/>
  <c r="L679" i="51"/>
  <c r="K679" i="51"/>
  <c r="L690" i="51"/>
  <c r="K690" i="51"/>
  <c r="K702" i="51"/>
  <c r="L702" i="51"/>
  <c r="L722" i="51"/>
  <c r="K722" i="51"/>
  <c r="L614" i="51"/>
  <c r="K614" i="51"/>
  <c r="K621" i="51"/>
  <c r="L621" i="51"/>
  <c r="L648" i="51"/>
  <c r="K648" i="51"/>
  <c r="L653" i="51"/>
  <c r="K653" i="51"/>
  <c r="L662" i="51"/>
  <c r="K662" i="51"/>
  <c r="L674" i="51"/>
  <c r="K674" i="51"/>
  <c r="L700" i="51"/>
  <c r="K700" i="51"/>
  <c r="L712" i="51"/>
  <c r="K712" i="51"/>
  <c r="L730" i="51"/>
  <c r="K730" i="51"/>
  <c r="K570" i="51"/>
  <c r="K575" i="51"/>
  <c r="L580" i="51"/>
  <c r="L586" i="51"/>
  <c r="L590" i="51"/>
  <c r="L600" i="51"/>
  <c r="K600" i="51"/>
  <c r="L623" i="51"/>
  <c r="K623" i="51"/>
  <c r="L642" i="51"/>
  <c r="K642" i="51"/>
  <c r="K655" i="51"/>
  <c r="L655" i="51"/>
  <c r="L669" i="51"/>
  <c r="K685" i="51"/>
  <c r="L685" i="51"/>
  <c r="L708" i="51"/>
  <c r="K708" i="51"/>
  <c r="L718" i="51"/>
  <c r="K718" i="51"/>
  <c r="L677" i="51"/>
  <c r="L684" i="51"/>
  <c r="L694" i="51"/>
  <c r="L715" i="51"/>
  <c r="L720" i="51"/>
  <c r="K720" i="51"/>
  <c r="K723" i="51"/>
  <c r="L727" i="51"/>
  <c r="K738" i="51"/>
  <c r="L745" i="51"/>
  <c r="L770" i="51"/>
  <c r="K770" i="51"/>
  <c r="K775" i="51"/>
  <c r="L778" i="51"/>
  <c r="K778" i="51"/>
  <c r="L790" i="51"/>
  <c r="K790" i="51"/>
  <c r="L806" i="51"/>
  <c r="K806" i="51"/>
  <c r="L823" i="51"/>
  <c r="K823" i="51"/>
  <c r="L747" i="51"/>
  <c r="K747" i="51"/>
  <c r="L772" i="51"/>
  <c r="K772" i="51"/>
  <c r="L780" i="51"/>
  <c r="K780" i="51"/>
  <c r="L785" i="51"/>
  <c r="K785" i="51"/>
  <c r="L794" i="51"/>
  <c r="K794" i="51"/>
  <c r="L803" i="51"/>
  <c r="K803" i="51"/>
  <c r="K814" i="51"/>
  <c r="L814" i="51"/>
  <c r="L842" i="51"/>
  <c r="K842" i="51"/>
  <c r="L844" i="51"/>
  <c r="K844" i="51"/>
  <c r="K858" i="51"/>
  <c r="L858" i="51"/>
  <c r="L891" i="51"/>
  <c r="K891" i="51"/>
  <c r="L913" i="51"/>
  <c r="K913" i="51"/>
  <c r="L699" i="51"/>
  <c r="K699" i="51"/>
  <c r="L726" i="51"/>
  <c r="K726" i="51"/>
  <c r="L743" i="51"/>
  <c r="K743" i="51"/>
  <c r="K753" i="51"/>
  <c r="L753" i="51"/>
  <c r="K761" i="51"/>
  <c r="L761" i="51"/>
  <c r="K796" i="51"/>
  <c r="L796" i="51"/>
  <c r="L816" i="51"/>
  <c r="K816" i="51"/>
  <c r="K874" i="51"/>
  <c r="L874" i="51"/>
  <c r="L911" i="51"/>
  <c r="K911" i="51"/>
  <c r="L1054" i="51"/>
  <c r="K1054" i="51"/>
  <c r="K687" i="51"/>
  <c r="K710" i="51"/>
  <c r="L739" i="51"/>
  <c r="K739" i="51"/>
  <c r="L774" i="51"/>
  <c r="K774" i="51"/>
  <c r="L798" i="51"/>
  <c r="K798" i="51"/>
  <c r="L805" i="51"/>
  <c r="K818" i="51"/>
  <c r="L818" i="51"/>
  <c r="L834" i="51"/>
  <c r="L732" i="51"/>
  <c r="K732" i="51"/>
  <c r="L735" i="51"/>
  <c r="K735" i="51"/>
  <c r="L755" i="51"/>
  <c r="K755" i="51"/>
  <c r="L763" i="51"/>
  <c r="K763" i="51"/>
  <c r="L822" i="51"/>
  <c r="K822" i="51"/>
  <c r="K831" i="51"/>
  <c r="L831" i="51"/>
  <c r="K869" i="51"/>
  <c r="L869" i="51"/>
  <c r="L883" i="51"/>
  <c r="K883" i="51"/>
  <c r="K659" i="51"/>
  <c r="K664" i="51"/>
  <c r="K668" i="51"/>
  <c r="K672" i="51"/>
  <c r="K676" i="51"/>
  <c r="K683" i="51"/>
  <c r="K686" i="51"/>
  <c r="K697" i="51"/>
  <c r="L716" i="51"/>
  <c r="K716" i="51"/>
  <c r="K721" i="51"/>
  <c r="L728" i="51"/>
  <c r="K728" i="51"/>
  <c r="K746" i="51"/>
  <c r="L768" i="51"/>
  <c r="K768" i="51"/>
  <c r="L776" i="51"/>
  <c r="K776" i="51"/>
  <c r="K843" i="51"/>
  <c r="L843" i="51"/>
  <c r="K850" i="51"/>
  <c r="L850" i="51"/>
  <c r="L863" i="51"/>
  <c r="K863" i="51"/>
  <c r="K865" i="51"/>
  <c r="L865" i="51"/>
  <c r="K704" i="51"/>
  <c r="L724" i="51"/>
  <c r="K724" i="51"/>
  <c r="L731" i="51"/>
  <c r="K742" i="51"/>
  <c r="L749" i="51"/>
  <c r="K757" i="51"/>
  <c r="L757" i="51"/>
  <c r="L773" i="51"/>
  <c r="L781" i="51"/>
  <c r="K788" i="51"/>
  <c r="L788" i="51"/>
  <c r="L802" i="51"/>
  <c r="K802" i="51"/>
  <c r="K835" i="51"/>
  <c r="L835" i="51"/>
  <c r="L899" i="51"/>
  <c r="K899" i="51"/>
  <c r="K878" i="51"/>
  <c r="L878" i="51"/>
  <c r="K942" i="51"/>
  <c r="L942" i="51"/>
  <c r="L904" i="51"/>
  <c r="K904" i="51"/>
  <c r="L921" i="51"/>
  <c r="K921" i="51"/>
  <c r="L986" i="51"/>
  <c r="K986" i="51"/>
  <c r="L856" i="51"/>
  <c r="K857" i="51"/>
  <c r="K862" i="51"/>
  <c r="L862" i="51"/>
  <c r="K868" i="51"/>
  <c r="L877" i="51"/>
  <c r="L880" i="51"/>
  <c r="L885" i="51"/>
  <c r="K885" i="51"/>
  <c r="L888" i="51"/>
  <c r="L893" i="51"/>
  <c r="K893" i="51"/>
  <c r="L896" i="51"/>
  <c r="L901" i="51"/>
  <c r="K901" i="51"/>
  <c r="K919" i="51"/>
  <c r="K930" i="51"/>
  <c r="L930" i="51"/>
  <c r="K932" i="51"/>
  <c r="L932" i="51"/>
  <c r="K934" i="51"/>
  <c r="L934" i="51"/>
  <c r="K950" i="51"/>
  <c r="L950" i="51"/>
  <c r="L955" i="51"/>
  <c r="K955" i="51"/>
  <c r="K890" i="51"/>
  <c r="L908" i="51"/>
  <c r="K908" i="51"/>
  <c r="K969" i="51"/>
  <c r="L969" i="51"/>
  <c r="K866" i="51"/>
  <c r="L866" i="51"/>
  <c r="L916" i="51"/>
  <c r="K916" i="51"/>
  <c r="L922" i="51"/>
  <c r="K922" i="51"/>
  <c r="K800" i="51"/>
  <c r="K804" i="51"/>
  <c r="K826" i="51"/>
  <c r="L827" i="51"/>
  <c r="K828" i="51"/>
  <c r="K829" i="51"/>
  <c r="L851" i="51"/>
  <c r="K852" i="51"/>
  <c r="K871" i="51"/>
  <c r="K879" i="51"/>
  <c r="K887" i="51"/>
  <c r="K895" i="51"/>
  <c r="K903" i="51"/>
  <c r="L912" i="51"/>
  <c r="K912" i="51"/>
  <c r="L938" i="51"/>
  <c r="K978" i="51"/>
  <c r="L978" i="51"/>
  <c r="K832" i="51"/>
  <c r="L848" i="51"/>
  <c r="K870" i="51"/>
  <c r="L870" i="51"/>
  <c r="K875" i="51"/>
  <c r="L881" i="51"/>
  <c r="K881" i="51"/>
  <c r="L884" i="51"/>
  <c r="L889" i="51"/>
  <c r="K889" i="51"/>
  <c r="L892" i="51"/>
  <c r="L897" i="51"/>
  <c r="K897" i="51"/>
  <c r="L900" i="51"/>
  <c r="L920" i="51"/>
  <c r="K920" i="51"/>
  <c r="K931" i="51"/>
  <c r="L931" i="51"/>
  <c r="L933" i="51"/>
  <c r="K933" i="51"/>
  <c r="L882" i="51"/>
  <c r="L886" i="51"/>
  <c r="L890" i="51"/>
  <c r="L894" i="51"/>
  <c r="L898" i="51"/>
  <c r="L902" i="51"/>
  <c r="L910" i="51"/>
  <c r="L918" i="51"/>
  <c r="L939" i="51"/>
  <c r="L940" i="51"/>
  <c r="L951" i="51"/>
  <c r="K951" i="51"/>
  <c r="L961" i="51"/>
  <c r="L970" i="51"/>
  <c r="K974" i="51"/>
  <c r="L983" i="51"/>
  <c r="K983" i="51"/>
  <c r="L994" i="51"/>
  <c r="K994" i="51"/>
  <c r="L1023" i="51"/>
  <c r="K1023" i="51"/>
  <c r="L1036" i="51"/>
  <c r="K1036" i="51"/>
  <c r="K927" i="51"/>
  <c r="K928" i="51"/>
  <c r="L959" i="51"/>
  <c r="K959" i="51"/>
  <c r="L1006" i="51"/>
  <c r="K1006" i="51"/>
  <c r="K1029" i="51"/>
  <c r="L1029" i="51"/>
  <c r="L1031" i="51"/>
  <c r="K1031" i="51"/>
  <c r="L1059" i="51"/>
  <c r="K1059" i="51"/>
  <c r="K926" i="51"/>
  <c r="K954" i="51"/>
  <c r="L963" i="51"/>
  <c r="K963" i="51"/>
  <c r="K972" i="51"/>
  <c r="L982" i="51"/>
  <c r="L998" i="51"/>
  <c r="K998" i="51"/>
  <c r="K1033" i="51"/>
  <c r="L1033" i="51"/>
  <c r="L1042" i="51"/>
  <c r="K1042" i="51"/>
  <c r="L1057" i="51"/>
  <c r="K1057" i="51"/>
  <c r="K1079" i="51"/>
  <c r="L1079" i="51"/>
  <c r="L967" i="51"/>
  <c r="K967" i="51"/>
  <c r="L1014" i="51"/>
  <c r="K1014" i="51"/>
  <c r="L1067" i="51"/>
  <c r="K1067" i="51"/>
  <c r="K1151" i="51"/>
  <c r="L1151" i="51"/>
  <c r="K915" i="51"/>
  <c r="K946" i="51"/>
  <c r="L947" i="51"/>
  <c r="L958" i="51"/>
  <c r="K962" i="51"/>
  <c r="L971" i="51"/>
  <c r="K971" i="51"/>
  <c r="K980" i="51"/>
  <c r="L981" i="51"/>
  <c r="L985" i="51"/>
  <c r="L987" i="51"/>
  <c r="L990" i="51"/>
  <c r="K990" i="51"/>
  <c r="L1007" i="51"/>
  <c r="K1007" i="51"/>
  <c r="L1035" i="51"/>
  <c r="K1035" i="51"/>
  <c r="K1039" i="51"/>
  <c r="L1039" i="51"/>
  <c r="L1049" i="51"/>
  <c r="K1049" i="51"/>
  <c r="K1055" i="51"/>
  <c r="L1070" i="51"/>
  <c r="K1070" i="51"/>
  <c r="L917" i="51"/>
  <c r="K966" i="51"/>
  <c r="L975" i="51"/>
  <c r="K975" i="51"/>
  <c r="K1011" i="51"/>
  <c r="L1011" i="51"/>
  <c r="L1043" i="51"/>
  <c r="K1043" i="51"/>
  <c r="L1075" i="51"/>
  <c r="K1075" i="51"/>
  <c r="K909" i="51"/>
  <c r="K917" i="51"/>
  <c r="L943" i="51"/>
  <c r="L957" i="51"/>
  <c r="L979" i="51"/>
  <c r="K979" i="51"/>
  <c r="L1002" i="51"/>
  <c r="K1002" i="51"/>
  <c r="L1015" i="51"/>
  <c r="K1015" i="51"/>
  <c r="K1019" i="51"/>
  <c r="L1019" i="51"/>
  <c r="K1025" i="51"/>
  <c r="L1025" i="51"/>
  <c r="L1047" i="51"/>
  <c r="K1047" i="51"/>
  <c r="L1063" i="51"/>
  <c r="K1063" i="51"/>
  <c r="L1073" i="51"/>
  <c r="K1073" i="51"/>
  <c r="K1012" i="51"/>
  <c r="K1020" i="51"/>
  <c r="K1051" i="51"/>
  <c r="L1064" i="51"/>
  <c r="K1064" i="51"/>
  <c r="L1088" i="51"/>
  <c r="K1088" i="51"/>
  <c r="L1093" i="51"/>
  <c r="K1093" i="51"/>
  <c r="L1096" i="51"/>
  <c r="K1096" i="51"/>
  <c r="K1121" i="51"/>
  <c r="L1121" i="51"/>
  <c r="L1060" i="51"/>
  <c r="K1060" i="51"/>
  <c r="L1076" i="51"/>
  <c r="K1076" i="51"/>
  <c r="L1081" i="51"/>
  <c r="K1081" i="51"/>
  <c r="L1105" i="51"/>
  <c r="K1105" i="51"/>
  <c r="L1110" i="51"/>
  <c r="L1117" i="51"/>
  <c r="K1117" i="51"/>
  <c r="L1048" i="51"/>
  <c r="K1048" i="51"/>
  <c r="L1069" i="51"/>
  <c r="K1069" i="51"/>
  <c r="L1084" i="51"/>
  <c r="K1084" i="51"/>
  <c r="L1097" i="51"/>
  <c r="K1097" i="51"/>
  <c r="L1100" i="51"/>
  <c r="K1100" i="51"/>
  <c r="K1155" i="51"/>
  <c r="L1155" i="51"/>
  <c r="K987" i="51"/>
  <c r="K991" i="51"/>
  <c r="K995" i="51"/>
  <c r="K999" i="51"/>
  <c r="K1003" i="51"/>
  <c r="K1008" i="51"/>
  <c r="K1009" i="51"/>
  <c r="K1016" i="51"/>
  <c r="K1017" i="51"/>
  <c r="K1024" i="51"/>
  <c r="L1037" i="51"/>
  <c r="L1052" i="51"/>
  <c r="K1052" i="51"/>
  <c r="L1056" i="51"/>
  <c r="K1056" i="51"/>
  <c r="K1066" i="51"/>
  <c r="L1072" i="51"/>
  <c r="K1072" i="51"/>
  <c r="L1087" i="51"/>
  <c r="L1089" i="51"/>
  <c r="K1089" i="51"/>
  <c r="L1065" i="51"/>
  <c r="K1065" i="51"/>
  <c r="L1092" i="51"/>
  <c r="K1092" i="51"/>
  <c r="L1111" i="51"/>
  <c r="K1111" i="51"/>
  <c r="L1120" i="51"/>
  <c r="K1120" i="51"/>
  <c r="K1159" i="51"/>
  <c r="L1159" i="51"/>
  <c r="K1018" i="51"/>
  <c r="K1026" i="51"/>
  <c r="K1032" i="51"/>
  <c r="K1062" i="51"/>
  <c r="L1068" i="51"/>
  <c r="K1068" i="51"/>
  <c r="L1077" i="51"/>
  <c r="K1077" i="51"/>
  <c r="L1080" i="51"/>
  <c r="K1080" i="51"/>
  <c r="L1101" i="51"/>
  <c r="K1101" i="51"/>
  <c r="K1129" i="51"/>
  <c r="L1129" i="51"/>
  <c r="L1193" i="51"/>
  <c r="K1193" i="51"/>
  <c r="L1061" i="51"/>
  <c r="K1061" i="51"/>
  <c r="L1085" i="51"/>
  <c r="K1085" i="51"/>
  <c r="L1104" i="51"/>
  <c r="K1104" i="51"/>
  <c r="L1109" i="51"/>
  <c r="K1109" i="51"/>
  <c r="L1113" i="51"/>
  <c r="K1113" i="51"/>
  <c r="L1116" i="51"/>
  <c r="K1116" i="51"/>
  <c r="K1124" i="51"/>
  <c r="L1124" i="51"/>
  <c r="K1147" i="51"/>
  <c r="L1147" i="51"/>
  <c r="K1163" i="51"/>
  <c r="L1163" i="51"/>
  <c r="K1205" i="51"/>
  <c r="L1205" i="51"/>
  <c r="L1227" i="51"/>
  <c r="K1227" i="51"/>
  <c r="L1135" i="51"/>
  <c r="L1189" i="51"/>
  <c r="K1189" i="51"/>
  <c r="K1110" i="51"/>
  <c r="L1128" i="51"/>
  <c r="K1135" i="51"/>
  <c r="L1146" i="51"/>
  <c r="L1175" i="51"/>
  <c r="K1175" i="51"/>
  <c r="K1197" i="51"/>
  <c r="L1197" i="51"/>
  <c r="K1213" i="51"/>
  <c r="L1213" i="51"/>
  <c r="K1259" i="51"/>
  <c r="L1259" i="51"/>
  <c r="L1127" i="51"/>
  <c r="L1134" i="51"/>
  <c r="L1145" i="51"/>
  <c r="L1149" i="51"/>
  <c r="K1149" i="51"/>
  <c r="L1153" i="51"/>
  <c r="K1153" i="51"/>
  <c r="L1157" i="51"/>
  <c r="K1157" i="51"/>
  <c r="L1161" i="51"/>
  <c r="K1161" i="51"/>
  <c r="L1181" i="51"/>
  <c r="K1181" i="51"/>
  <c r="K1226" i="51"/>
  <c r="L1226" i="51"/>
  <c r="L1306" i="51"/>
  <c r="K1306" i="51"/>
  <c r="L1144" i="51"/>
  <c r="L1167" i="51"/>
  <c r="K1167" i="51"/>
  <c r="K1201" i="51"/>
  <c r="L1201" i="51"/>
  <c r="L1126" i="51"/>
  <c r="L1132" i="51"/>
  <c r="K1138" i="51"/>
  <c r="K1139" i="51"/>
  <c r="K1144" i="51"/>
  <c r="L1176" i="51"/>
  <c r="K1176" i="51"/>
  <c r="L1207" i="51"/>
  <c r="K1207" i="51"/>
  <c r="L1214" i="51"/>
  <c r="K1214" i="51"/>
  <c r="L1171" i="51"/>
  <c r="L1173" i="51"/>
  <c r="L1179" i="51"/>
  <c r="L1195" i="51"/>
  <c r="K1195" i="51"/>
  <c r="L1236" i="51"/>
  <c r="K1236" i="51"/>
  <c r="L1245" i="51"/>
  <c r="K1245" i="51"/>
  <c r="L1247" i="51"/>
  <c r="K1247" i="51"/>
  <c r="L1219" i="51"/>
  <c r="K1219" i="51"/>
  <c r="L1232" i="51"/>
  <c r="K1232" i="51"/>
  <c r="L1340" i="51"/>
  <c r="K1340" i="51"/>
  <c r="L1199" i="51"/>
  <c r="K1199" i="51"/>
  <c r="K1244" i="51"/>
  <c r="L1244" i="51"/>
  <c r="K1254" i="51"/>
  <c r="L1254" i="51"/>
  <c r="K1278" i="51"/>
  <c r="L1278" i="51"/>
  <c r="L1211" i="51"/>
  <c r="K1211" i="51"/>
  <c r="L1224" i="51"/>
  <c r="K1224" i="51"/>
  <c r="L1231" i="51"/>
  <c r="L1235" i="51"/>
  <c r="K1237" i="51"/>
  <c r="L1237" i="51"/>
  <c r="L1240" i="51"/>
  <c r="K1240" i="51"/>
  <c r="L1246" i="51"/>
  <c r="K1246" i="51"/>
  <c r="K1248" i="51"/>
  <c r="L1248" i="51"/>
  <c r="L1298" i="51"/>
  <c r="K1298" i="51"/>
  <c r="K1169" i="51"/>
  <c r="K1177" i="51"/>
  <c r="L1198" i="51"/>
  <c r="K1218" i="51"/>
  <c r="L1262" i="51"/>
  <c r="K1262" i="51"/>
  <c r="K1266" i="51"/>
  <c r="L1266" i="51"/>
  <c r="L1203" i="51"/>
  <c r="K1203" i="51"/>
  <c r="L1182" i="51"/>
  <c r="L1186" i="51"/>
  <c r="K1187" i="51"/>
  <c r="K1210" i="51"/>
  <c r="L1215" i="51"/>
  <c r="K1215" i="51"/>
  <c r="L1217" i="51"/>
  <c r="K1223" i="51"/>
  <c r="L1228" i="51"/>
  <c r="K1228" i="51"/>
  <c r="L1230" i="51"/>
  <c r="K1263" i="51"/>
  <c r="L1263" i="51"/>
  <c r="L1290" i="51"/>
  <c r="K1290" i="51"/>
  <c r="L1296" i="51"/>
  <c r="K1296" i="51"/>
  <c r="L1300" i="51"/>
  <c r="K1300" i="51"/>
  <c r="L1315" i="51"/>
  <c r="K1315" i="51"/>
  <c r="L1326" i="51"/>
  <c r="K1326" i="51"/>
  <c r="L1283" i="51"/>
  <c r="K1283" i="51"/>
  <c r="L1318" i="51"/>
  <c r="K1318" i="51"/>
  <c r="L1295" i="51"/>
  <c r="K1295" i="51"/>
  <c r="L1299" i="51"/>
  <c r="K1299" i="51"/>
  <c r="L1303" i="51"/>
  <c r="K1303" i="51"/>
  <c r="L1312" i="51"/>
  <c r="K1312" i="51"/>
  <c r="L1321" i="51"/>
  <c r="K1321" i="51"/>
  <c r="K1268" i="51"/>
  <c r="K1277" i="51"/>
  <c r="K1289" i="51"/>
  <c r="L1297" i="51"/>
  <c r="L1307" i="51"/>
  <c r="K1307" i="51"/>
  <c r="L1331" i="51"/>
  <c r="K1331" i="51"/>
  <c r="L1388" i="51"/>
  <c r="K1388" i="51"/>
  <c r="K1264" i="51"/>
  <c r="K1271" i="51"/>
  <c r="L1271" i="51"/>
  <c r="L1274" i="51"/>
  <c r="K1274" i="51"/>
  <c r="L1279" i="51"/>
  <c r="K1279" i="51"/>
  <c r="L1282" i="51"/>
  <c r="K1293" i="51"/>
  <c r="K1267" i="51"/>
  <c r="L1267" i="51"/>
  <c r="L1286" i="51"/>
  <c r="K1286" i="51"/>
  <c r="L1280" i="51"/>
  <c r="L1284" i="51"/>
  <c r="L1288" i="51"/>
  <c r="L1292" i="51"/>
  <c r="L1305" i="51"/>
  <c r="L1332" i="51"/>
  <c r="K1332" i="51"/>
  <c r="L1362" i="51"/>
  <c r="K1362" i="51"/>
  <c r="L1366" i="51"/>
  <c r="K1366" i="51"/>
  <c r="L1370" i="51"/>
  <c r="K1370" i="51"/>
  <c r="L1379" i="51"/>
  <c r="K1379" i="51"/>
  <c r="L1382" i="51"/>
  <c r="K1382" i="51"/>
  <c r="L1317" i="51"/>
  <c r="K1317" i="51"/>
  <c r="L1337" i="51"/>
  <c r="K1337" i="51"/>
  <c r="L1350" i="51"/>
  <c r="K1350" i="51"/>
  <c r="L1353" i="51"/>
  <c r="K1353" i="51"/>
  <c r="L1374" i="51"/>
  <c r="K1374" i="51"/>
  <c r="L1392" i="51"/>
  <c r="K1392" i="51"/>
  <c r="L1396" i="51"/>
  <c r="K1396" i="51"/>
  <c r="L1400" i="51"/>
  <c r="K1400" i="51"/>
  <c r="K1325" i="51"/>
  <c r="K1335" i="51"/>
  <c r="L1357" i="51"/>
  <c r="K1357" i="51"/>
  <c r="L1363" i="51"/>
  <c r="K1363" i="51"/>
  <c r="L1367" i="51"/>
  <c r="K1367" i="51"/>
  <c r="L1371" i="51"/>
  <c r="K1371" i="51"/>
  <c r="L1390" i="51"/>
  <c r="L1394" i="51"/>
  <c r="L1398" i="51"/>
  <c r="L1402" i="51"/>
  <c r="L1345" i="51"/>
  <c r="K1345" i="51"/>
  <c r="K1287" i="51"/>
  <c r="K1291" i="51"/>
  <c r="K1304" i="51"/>
  <c r="K1308" i="51"/>
  <c r="L1313" i="51"/>
  <c r="K1313" i="51"/>
  <c r="K1314" i="51"/>
  <c r="K1316" i="51"/>
  <c r="L1322" i="51"/>
  <c r="K1322" i="51"/>
  <c r="K1323" i="51"/>
  <c r="L1354" i="51"/>
  <c r="K1354" i="51"/>
  <c r="L1375" i="51"/>
  <c r="K1375" i="51"/>
  <c r="L1378" i="51"/>
  <c r="K1378" i="51"/>
  <c r="L1336" i="51"/>
  <c r="K1336" i="51"/>
  <c r="L1341" i="51"/>
  <c r="K1341" i="51"/>
  <c r="L1358" i="51"/>
  <c r="K1358" i="51"/>
  <c r="L1387" i="51"/>
  <c r="K1387" i="51"/>
  <c r="L1393" i="51"/>
  <c r="K1393" i="51"/>
  <c r="L1397" i="51"/>
  <c r="K1397" i="51"/>
  <c r="L1401" i="51"/>
  <c r="K1401" i="51"/>
  <c r="L1309" i="51"/>
  <c r="L1349" i="51"/>
  <c r="K1349" i="51"/>
  <c r="L1356" i="51"/>
  <c r="K1364" i="51"/>
  <c r="L1364" i="51"/>
  <c r="K1368" i="51"/>
  <c r="L1368" i="51"/>
  <c r="L1391" i="51"/>
  <c r="K1391" i="51"/>
  <c r="L1395" i="51"/>
  <c r="K1395" i="51"/>
  <c r="L1399" i="51"/>
  <c r="K1399" i="51"/>
  <c r="L1403" i="51"/>
  <c r="K1403" i="51"/>
  <c r="K1328" i="51"/>
  <c r="K1333" i="51"/>
  <c r="K1342" i="51"/>
  <c r="K1347" i="51"/>
  <c r="K1351" i="51"/>
  <c r="K1355" i="51"/>
  <c r="K1359" i="51"/>
  <c r="K1376" i="51"/>
  <c r="K1380" i="51"/>
  <c r="K1385" i="51"/>
  <c r="K1389" i="51"/>
  <c r="V29" i="51" l="1"/>
  <c r="V31" i="51" s="1"/>
  <c r="V30" i="51"/>
  <c r="V32" i="51"/>
  <c r="V33" i="51"/>
  <c r="V25" i="51"/>
  <c r="T33" i="51"/>
  <c r="T32" i="51"/>
  <c r="P4" i="51"/>
  <c r="O4" i="51"/>
  <c r="Q4" i="51" s="1"/>
  <c r="M5" i="51"/>
  <c r="T30" i="51"/>
  <c r="T29" i="51"/>
  <c r="T31" i="51" s="1"/>
  <c r="P5" i="51" l="1"/>
  <c r="O5" i="51"/>
  <c r="Q5" i="51" s="1"/>
  <c r="M6" i="51"/>
  <c r="P6" i="51" l="1"/>
  <c r="O6" i="51"/>
  <c r="Q6" i="51" s="1"/>
  <c r="M7" i="51"/>
  <c r="P7" i="51" l="1"/>
  <c r="M8" i="51"/>
  <c r="O7" i="51"/>
  <c r="Q7" i="51" s="1"/>
  <c r="P8" i="51" l="1"/>
  <c r="O8" i="51"/>
  <c r="Q8" i="51" s="1"/>
  <c r="M9" i="51"/>
  <c r="P9" i="51" l="1"/>
  <c r="O9" i="51"/>
  <c r="Q9" i="51" s="1"/>
  <c r="M10" i="51"/>
  <c r="P10" i="51" l="1"/>
  <c r="M11" i="51"/>
  <c r="O10" i="51"/>
  <c r="Q10" i="51" s="1"/>
  <c r="P11" i="51" l="1"/>
  <c r="O11" i="51"/>
  <c r="Q11" i="51" s="1"/>
  <c r="M12" i="51"/>
  <c r="P12" i="51" l="1"/>
  <c r="O12" i="51"/>
  <c r="Q12" i="51" s="1"/>
  <c r="M13" i="51"/>
  <c r="P13" i="51" l="1"/>
  <c r="O13" i="51"/>
  <c r="Q13" i="51" s="1"/>
  <c r="M14" i="51"/>
  <c r="P14" i="51" l="1"/>
  <c r="M15" i="51"/>
  <c r="O14" i="51"/>
  <c r="Q14" i="51" s="1"/>
  <c r="P15" i="51" l="1"/>
  <c r="O15" i="51"/>
  <c r="Q15" i="51" s="1"/>
  <c r="M16" i="51"/>
  <c r="P16" i="51" l="1"/>
  <c r="O16" i="51"/>
  <c r="Q16" i="51" s="1"/>
  <c r="M17" i="51"/>
  <c r="P17" i="51" l="1"/>
  <c r="O17" i="51"/>
  <c r="Q17" i="51" s="1"/>
  <c r="M18" i="51"/>
  <c r="P18" i="51" l="1"/>
  <c r="O18" i="51"/>
  <c r="Q18" i="51" s="1"/>
  <c r="M19" i="51"/>
  <c r="P19" i="51" l="1"/>
  <c r="O19" i="51"/>
  <c r="Q19" i="51" s="1"/>
  <c r="M20" i="51"/>
  <c r="O20" i="51" l="1"/>
  <c r="Q20" i="51" s="1"/>
  <c r="M21" i="51"/>
  <c r="P21" i="51" l="1"/>
  <c r="O21" i="51"/>
  <c r="Q21" i="51" s="1"/>
  <c r="M22" i="51"/>
  <c r="O22" i="51" l="1"/>
  <c r="Q22" i="51" s="1"/>
  <c r="M23" i="51"/>
  <c r="P23" i="51" l="1"/>
  <c r="O23" i="51"/>
  <c r="Q23" i="51" s="1"/>
  <c r="M24" i="51"/>
  <c r="P24" i="51" l="1"/>
  <c r="O24" i="51"/>
  <c r="Q24" i="51" s="1"/>
  <c r="M25" i="51"/>
  <c r="P25" i="51" l="1"/>
  <c r="O25" i="51"/>
  <c r="Q25" i="51" s="1"/>
  <c r="M26" i="51"/>
  <c r="P26" i="51" l="1"/>
  <c r="O26" i="51"/>
  <c r="Q26" i="51" s="1"/>
  <c r="M27" i="51"/>
  <c r="P27" i="51" l="1"/>
  <c r="O27" i="51"/>
  <c r="Q27" i="51" s="1"/>
  <c r="M28" i="51"/>
  <c r="P28" i="51" l="1"/>
  <c r="O28" i="51"/>
  <c r="Q28" i="51" s="1"/>
  <c r="M29" i="51"/>
  <c r="P29" i="51" l="1"/>
  <c r="O29" i="51"/>
  <c r="Q29" i="51" s="1"/>
  <c r="M30" i="51"/>
  <c r="P30" i="51" l="1"/>
  <c r="O30" i="51"/>
  <c r="Q30" i="51" s="1"/>
  <c r="M31" i="51"/>
  <c r="O31" i="51" l="1"/>
  <c r="Q31" i="51" s="1"/>
  <c r="M32" i="51"/>
  <c r="O32" i="51" l="1"/>
  <c r="Q32" i="51" s="1"/>
  <c r="M33" i="51"/>
  <c r="P31" i="51"/>
  <c r="O33" i="51" l="1"/>
  <c r="Q33" i="51" s="1"/>
  <c r="M34" i="51"/>
  <c r="P32" i="51"/>
  <c r="P34" i="51" l="1"/>
  <c r="O34" i="51"/>
  <c r="Q34" i="51" s="1"/>
  <c r="M35" i="51"/>
  <c r="P33" i="51"/>
  <c r="O35" i="51" l="1"/>
  <c r="Q35" i="51" s="1"/>
  <c r="M36" i="51"/>
  <c r="O36" i="51" l="1"/>
  <c r="Q36" i="51" s="1"/>
  <c r="P36" i="51"/>
  <c r="M37" i="51"/>
  <c r="P35" i="51"/>
  <c r="P37" i="51" l="1"/>
  <c r="O37" i="51"/>
  <c r="Q37" i="51" s="1"/>
  <c r="M38" i="51"/>
  <c r="O38" i="51" l="1"/>
  <c r="Q38" i="51" s="1"/>
  <c r="P38" i="51"/>
  <c r="M39" i="51"/>
  <c r="O39" i="51" l="1"/>
  <c r="Q39" i="51" s="1"/>
  <c r="P39" i="51"/>
  <c r="M40" i="51"/>
  <c r="O40" i="51" l="1"/>
  <c r="Q40" i="51" s="1"/>
  <c r="P40" i="51"/>
  <c r="M41" i="51"/>
  <c r="P41" i="51" l="1"/>
  <c r="O41" i="51"/>
  <c r="Q41" i="51" s="1"/>
  <c r="M42" i="51"/>
  <c r="O42" i="51" l="1"/>
  <c r="Q42" i="51" s="1"/>
  <c r="P42" i="51"/>
  <c r="M43" i="51"/>
  <c r="O43" i="51" l="1"/>
  <c r="Q43" i="51" s="1"/>
  <c r="P43" i="51"/>
  <c r="M44" i="51"/>
  <c r="O44" i="51" l="1"/>
  <c r="Q44" i="51" s="1"/>
  <c r="P44" i="51"/>
  <c r="M45" i="51"/>
  <c r="P45" i="51" l="1"/>
  <c r="O45" i="51"/>
  <c r="Q45" i="51" s="1"/>
  <c r="M46" i="51"/>
  <c r="O46" i="51" l="1"/>
  <c r="Q46" i="51" s="1"/>
  <c r="P46" i="51"/>
  <c r="M47" i="51"/>
  <c r="O47" i="51" l="1"/>
  <c r="Q47" i="51" s="1"/>
  <c r="P47" i="51"/>
  <c r="M48" i="51"/>
  <c r="O48" i="51" l="1"/>
  <c r="Q48" i="51" s="1"/>
  <c r="P48" i="51"/>
  <c r="M49" i="51"/>
  <c r="O49" i="51" l="1"/>
  <c r="Q49" i="51" s="1"/>
  <c r="M50" i="51"/>
  <c r="O50" i="51" l="1"/>
  <c r="Q50" i="51" s="1"/>
  <c r="P50" i="51"/>
  <c r="M51" i="51"/>
  <c r="P49" i="51"/>
  <c r="O51" i="51" l="1"/>
  <c r="Q51" i="51" s="1"/>
  <c r="P51" i="51"/>
  <c r="M52" i="51"/>
  <c r="O52" i="51" l="1"/>
  <c r="Q52" i="51" s="1"/>
  <c r="P52" i="51"/>
  <c r="M53" i="51"/>
  <c r="P53" i="51" l="1"/>
  <c r="O53" i="51"/>
  <c r="Q53" i="51" s="1"/>
  <c r="M54" i="51"/>
  <c r="O54" i="51" l="1"/>
  <c r="Q54" i="51" s="1"/>
  <c r="P54" i="51"/>
  <c r="M55" i="51"/>
  <c r="O55" i="51" l="1"/>
  <c r="Q55" i="51" s="1"/>
  <c r="P55" i="51"/>
  <c r="M56" i="51"/>
  <c r="O56" i="51" l="1"/>
  <c r="Q56" i="51" s="1"/>
  <c r="P56" i="51"/>
  <c r="M57" i="51"/>
  <c r="O57" i="51" l="1"/>
  <c r="Q57" i="51" s="1"/>
  <c r="M58" i="51"/>
  <c r="P58" i="51" l="1"/>
  <c r="O58" i="51"/>
  <c r="Q58" i="51" s="1"/>
  <c r="M59" i="51"/>
  <c r="P57" i="51"/>
  <c r="P59" i="51" l="1"/>
  <c r="O59" i="51"/>
  <c r="Q59" i="51" s="1"/>
  <c r="M60" i="51"/>
  <c r="P60" i="51" l="1"/>
  <c r="O60" i="51"/>
  <c r="Q60" i="51" s="1"/>
  <c r="M61" i="51"/>
  <c r="P61" i="51" l="1"/>
  <c r="O61" i="51"/>
  <c r="Q61" i="51" s="1"/>
  <c r="M62" i="51"/>
  <c r="O62" i="51" l="1"/>
  <c r="Q62" i="51" s="1"/>
  <c r="M63" i="51"/>
  <c r="O63" i="51" l="1"/>
  <c r="Q63" i="51" s="1"/>
  <c r="M64" i="51"/>
  <c r="P62" i="51"/>
  <c r="P64" i="51" l="1"/>
  <c r="O64" i="51"/>
  <c r="Q64" i="51" s="1"/>
  <c r="M65" i="51"/>
  <c r="P63" i="51"/>
  <c r="P65" i="51" l="1"/>
  <c r="O65" i="51"/>
  <c r="Q65" i="51" s="1"/>
  <c r="M66" i="51"/>
  <c r="P66" i="51" l="1"/>
  <c r="O66" i="51"/>
  <c r="Q66" i="51" s="1"/>
  <c r="M67" i="51"/>
  <c r="O67" i="51" l="1"/>
  <c r="Q67" i="51" s="1"/>
  <c r="M68" i="51"/>
  <c r="O68" i="51" l="1"/>
  <c r="Q68" i="51" s="1"/>
  <c r="P68" i="51"/>
  <c r="M69" i="51"/>
  <c r="P67" i="51"/>
  <c r="O69" i="51" l="1"/>
  <c r="Q69" i="51" s="1"/>
  <c r="M70" i="51"/>
  <c r="P70" i="51" l="1"/>
  <c r="O70" i="51"/>
  <c r="Q70" i="51" s="1"/>
  <c r="M71" i="51"/>
  <c r="P69" i="51"/>
  <c r="P71" i="51" l="1"/>
  <c r="O71" i="51"/>
  <c r="Q71" i="51" s="1"/>
  <c r="M72" i="51"/>
  <c r="O72" i="51" l="1"/>
  <c r="Q72" i="51" s="1"/>
  <c r="M73" i="51"/>
  <c r="P73" i="51" l="1"/>
  <c r="O73" i="51"/>
  <c r="Q73" i="51" s="1"/>
  <c r="M74" i="51"/>
  <c r="P72" i="51"/>
  <c r="O74" i="51" l="1"/>
  <c r="Q74" i="51" s="1"/>
  <c r="M75" i="51"/>
  <c r="P75" i="51" l="1"/>
  <c r="O75" i="51"/>
  <c r="Q75" i="51" s="1"/>
  <c r="M76" i="51"/>
  <c r="P74" i="51"/>
  <c r="P76" i="51" l="1"/>
  <c r="O76" i="51"/>
  <c r="Q76" i="51" s="1"/>
  <c r="M77" i="51"/>
  <c r="P77" i="51" l="1"/>
  <c r="O77" i="51"/>
  <c r="Q77" i="51" s="1"/>
  <c r="M78" i="51"/>
  <c r="O78" i="51" l="1"/>
  <c r="Q78" i="51" s="1"/>
  <c r="M79" i="51"/>
  <c r="P79" i="51" l="1"/>
  <c r="O79" i="51"/>
  <c r="Q79" i="51" s="1"/>
  <c r="M80" i="51"/>
  <c r="P78" i="51"/>
  <c r="P80" i="51" l="1"/>
  <c r="O80" i="51"/>
  <c r="Q80" i="51" s="1"/>
  <c r="M81" i="51"/>
  <c r="P81" i="51" l="1"/>
  <c r="O81" i="51"/>
  <c r="Q81" i="51" s="1"/>
  <c r="M82" i="51"/>
  <c r="P82" i="51" l="1"/>
  <c r="O82" i="51"/>
  <c r="Q82" i="51" s="1"/>
  <c r="M83" i="51"/>
  <c r="P83" i="51" l="1"/>
  <c r="O83" i="51"/>
  <c r="Q83" i="51" s="1"/>
  <c r="M84" i="51"/>
  <c r="P84" i="51" l="1"/>
  <c r="O84" i="51"/>
  <c r="Q84" i="51" s="1"/>
  <c r="M85" i="51"/>
  <c r="P85" i="51" l="1"/>
  <c r="O85" i="51"/>
  <c r="Q85" i="51" s="1"/>
  <c r="M86" i="51"/>
  <c r="P86" i="51" l="1"/>
  <c r="O86" i="51"/>
  <c r="Q86" i="51" s="1"/>
  <c r="M87" i="51"/>
  <c r="P87" i="51" l="1"/>
  <c r="O87" i="51"/>
  <c r="Q87" i="51" s="1"/>
  <c r="M88" i="51"/>
  <c r="P88" i="51" l="1"/>
  <c r="O88" i="51"/>
  <c r="Q88" i="51" s="1"/>
  <c r="M89" i="51"/>
  <c r="P89" i="51" l="1"/>
  <c r="O89" i="51"/>
  <c r="Q89" i="51" s="1"/>
  <c r="M90" i="51"/>
  <c r="P90" i="51" l="1"/>
  <c r="O90" i="51"/>
  <c r="Q90" i="51" s="1"/>
  <c r="M91" i="51"/>
  <c r="O91" i="51" l="1"/>
  <c r="Q91" i="51" s="1"/>
  <c r="M92" i="51"/>
  <c r="O92" i="51" l="1"/>
  <c r="Q92" i="51" s="1"/>
  <c r="M93" i="51"/>
  <c r="P91" i="51"/>
  <c r="P93" i="51" l="1"/>
  <c r="M94" i="51"/>
  <c r="O93" i="51"/>
  <c r="Q93" i="51" s="1"/>
  <c r="P92" i="51"/>
  <c r="O94" i="51" l="1"/>
  <c r="Q94" i="51" s="1"/>
  <c r="P94" i="51"/>
  <c r="M95" i="51"/>
  <c r="P95" i="51" l="1"/>
  <c r="O95" i="51"/>
  <c r="Q95" i="51" s="1"/>
  <c r="M96" i="51"/>
  <c r="P96" i="51" l="1"/>
  <c r="O96" i="51"/>
  <c r="Q96" i="51" s="1"/>
  <c r="M97" i="51"/>
  <c r="O97" i="51" l="1"/>
  <c r="Q97" i="51" s="1"/>
  <c r="P97" i="51"/>
  <c r="M98" i="51"/>
  <c r="O98" i="51" l="1"/>
  <c r="Q98" i="51" s="1"/>
  <c r="P98" i="51"/>
  <c r="M99" i="51"/>
  <c r="O99" i="51" l="1"/>
  <c r="Q99" i="51" s="1"/>
  <c r="M100" i="51"/>
  <c r="P100" i="51" l="1"/>
  <c r="O100" i="51"/>
  <c r="Q100" i="51" s="1"/>
  <c r="M101" i="51"/>
  <c r="P99" i="51"/>
  <c r="O101" i="51" l="1"/>
  <c r="Q101" i="51" s="1"/>
  <c r="P101" i="51"/>
  <c r="M102" i="51"/>
  <c r="O102" i="51" l="1"/>
  <c r="Q102" i="51" s="1"/>
  <c r="P102" i="51"/>
  <c r="M103" i="51"/>
  <c r="P103" i="51" l="1"/>
  <c r="O103" i="51"/>
  <c r="Q103" i="51" s="1"/>
  <c r="M104" i="51"/>
  <c r="O104" i="51" l="1"/>
  <c r="Q104" i="51" s="1"/>
  <c r="M105" i="51"/>
  <c r="O105" i="51" l="1"/>
  <c r="Q105" i="51" s="1"/>
  <c r="P105" i="51"/>
  <c r="M106" i="51"/>
  <c r="P104" i="51"/>
  <c r="O106" i="51" l="1"/>
  <c r="Q106" i="51" s="1"/>
  <c r="P106" i="51"/>
  <c r="M107" i="51"/>
  <c r="O107" i="51" l="1"/>
  <c r="Q107" i="51" s="1"/>
  <c r="M108" i="51"/>
  <c r="P108" i="51" l="1"/>
  <c r="O108" i="51"/>
  <c r="Q108" i="51" s="1"/>
  <c r="M109" i="51"/>
  <c r="P107" i="51"/>
  <c r="P109" i="51" l="1"/>
  <c r="O109" i="51"/>
  <c r="Q109" i="51" s="1"/>
  <c r="M110" i="51"/>
  <c r="P110" i="51" l="1"/>
  <c r="M111" i="51"/>
  <c r="O110" i="51"/>
  <c r="Q110" i="51" s="1"/>
  <c r="O111" i="51" l="1"/>
  <c r="Q111" i="51" s="1"/>
  <c r="P111" i="51"/>
  <c r="M112" i="51"/>
  <c r="P112" i="51" l="1"/>
  <c r="O112" i="51"/>
  <c r="Q112" i="51" s="1"/>
  <c r="M113" i="51"/>
  <c r="P113" i="51" l="1"/>
  <c r="O113" i="51"/>
  <c r="Q113" i="51" s="1"/>
  <c r="M114" i="51"/>
  <c r="O114" i="51" l="1"/>
  <c r="Q114" i="51" s="1"/>
  <c r="P114" i="51"/>
  <c r="M115" i="51"/>
  <c r="O115" i="51" l="1"/>
  <c r="Q115" i="51" s="1"/>
  <c r="P115" i="51"/>
  <c r="M116" i="51"/>
  <c r="O116" i="51" l="1"/>
  <c r="Q116" i="51" s="1"/>
  <c r="P116" i="51"/>
  <c r="M117" i="51"/>
  <c r="O117" i="51" l="1"/>
  <c r="Q117" i="51" s="1"/>
  <c r="M118" i="51"/>
  <c r="O118" i="51" l="1"/>
  <c r="Q118" i="51" s="1"/>
  <c r="M119" i="51"/>
  <c r="P117" i="51"/>
  <c r="O119" i="51" l="1"/>
  <c r="Q119" i="51" s="1"/>
  <c r="M120" i="51"/>
  <c r="P118" i="51"/>
  <c r="O120" i="51" l="1"/>
  <c r="Q120" i="51" s="1"/>
  <c r="P120" i="51"/>
  <c r="M121" i="51"/>
  <c r="P119" i="51"/>
  <c r="P121" i="51" l="1"/>
  <c r="O121" i="51"/>
  <c r="Q121" i="51" s="1"/>
  <c r="M122" i="51"/>
  <c r="P122" i="51" l="1"/>
  <c r="O122" i="51"/>
  <c r="Q122" i="51" s="1"/>
  <c r="M123" i="51"/>
  <c r="P123" i="51" l="1"/>
  <c r="O123" i="51"/>
  <c r="Q123" i="51" s="1"/>
  <c r="M124" i="51"/>
  <c r="O124" i="51" l="1"/>
  <c r="Q124" i="51" s="1"/>
  <c r="P124" i="51"/>
  <c r="M125" i="51"/>
  <c r="P125" i="51" l="1"/>
  <c r="O125" i="51"/>
  <c r="Q125" i="51" s="1"/>
  <c r="M126" i="51"/>
  <c r="P126" i="51" l="1"/>
  <c r="O126" i="51"/>
  <c r="Q126" i="51" s="1"/>
  <c r="M127" i="51"/>
  <c r="P127" i="51" l="1"/>
  <c r="O127" i="51"/>
  <c r="Q127" i="51" s="1"/>
  <c r="M128" i="51"/>
  <c r="O128" i="51" l="1"/>
  <c r="Q128" i="51" s="1"/>
  <c r="P128" i="51"/>
  <c r="M129" i="51"/>
  <c r="P129" i="51" l="1"/>
  <c r="O129" i="51"/>
  <c r="Q129" i="51" s="1"/>
  <c r="M130" i="51"/>
  <c r="P130" i="51" l="1"/>
  <c r="O130" i="51"/>
  <c r="Q130" i="51" s="1"/>
  <c r="M131" i="51"/>
  <c r="P131" i="51" l="1"/>
  <c r="O131" i="51"/>
  <c r="Q131" i="51" s="1"/>
  <c r="M132" i="51"/>
  <c r="O132" i="51" l="1"/>
  <c r="Q132" i="51" s="1"/>
  <c r="P132" i="51"/>
  <c r="M133" i="51"/>
  <c r="P133" i="51" l="1"/>
  <c r="O133" i="51"/>
  <c r="Q133" i="51" s="1"/>
  <c r="M134" i="51"/>
  <c r="P134" i="51" l="1"/>
  <c r="O134" i="51"/>
  <c r="Q134" i="51" s="1"/>
  <c r="M135" i="51"/>
  <c r="P135" i="51" l="1"/>
  <c r="O135" i="51"/>
  <c r="Q135" i="51" s="1"/>
  <c r="M136" i="51"/>
  <c r="O136" i="51" l="1"/>
  <c r="Q136" i="51" s="1"/>
  <c r="P136" i="51"/>
  <c r="M137" i="51"/>
  <c r="P137" i="51" l="1"/>
  <c r="O137" i="51"/>
  <c r="Q137" i="51" s="1"/>
  <c r="M138" i="51"/>
  <c r="P138" i="51" l="1"/>
  <c r="O138" i="51"/>
  <c r="Q138" i="51" s="1"/>
  <c r="M139" i="51"/>
  <c r="P139" i="51" l="1"/>
  <c r="O139" i="51"/>
  <c r="Q139" i="51" s="1"/>
  <c r="M140" i="51"/>
  <c r="O140" i="51" l="1"/>
  <c r="Q140" i="51" s="1"/>
  <c r="P140" i="51"/>
  <c r="M141" i="51"/>
  <c r="P141" i="51" l="1"/>
  <c r="O141" i="51"/>
  <c r="Q141" i="51" s="1"/>
  <c r="M142" i="51"/>
  <c r="P142" i="51" l="1"/>
  <c r="O142" i="51"/>
  <c r="Q142" i="51" s="1"/>
  <c r="M143" i="51"/>
  <c r="P143" i="51" l="1"/>
  <c r="O143" i="51"/>
  <c r="Q143" i="51" s="1"/>
  <c r="M144" i="51"/>
  <c r="O144" i="51" l="1"/>
  <c r="Q144" i="51" s="1"/>
  <c r="P144" i="51"/>
  <c r="M145" i="51"/>
  <c r="P145" i="51" l="1"/>
  <c r="O145" i="51"/>
  <c r="Q145" i="51" s="1"/>
  <c r="M146" i="51"/>
  <c r="O146" i="51" l="1"/>
  <c r="Q146" i="51" s="1"/>
  <c r="M147" i="51"/>
  <c r="O147" i="51" l="1"/>
  <c r="Q147" i="51" s="1"/>
  <c r="M148" i="51"/>
  <c r="P146" i="51"/>
  <c r="O148" i="51" l="1"/>
  <c r="Q148" i="51" s="1"/>
  <c r="P148" i="51"/>
  <c r="M149" i="51"/>
  <c r="P147" i="51"/>
  <c r="P149" i="51" l="1"/>
  <c r="O149" i="51"/>
  <c r="Q149" i="51" s="1"/>
  <c r="M150" i="51"/>
  <c r="O150" i="51" l="1"/>
  <c r="Q150" i="51" s="1"/>
  <c r="M151" i="51"/>
  <c r="P151" i="51" l="1"/>
  <c r="O151" i="51"/>
  <c r="Q151" i="51" s="1"/>
  <c r="M152" i="51"/>
  <c r="P150" i="51"/>
  <c r="O152" i="51" l="1"/>
  <c r="Q152" i="51" s="1"/>
  <c r="P152" i="51"/>
  <c r="M153" i="51"/>
  <c r="P153" i="51" l="1"/>
  <c r="O153" i="51"/>
  <c r="Q153" i="51" s="1"/>
  <c r="M154" i="51"/>
  <c r="P154" i="51" l="1"/>
  <c r="O154" i="51"/>
  <c r="Q154" i="51" s="1"/>
  <c r="M155" i="51"/>
  <c r="P155" i="51" l="1"/>
  <c r="O155" i="51"/>
  <c r="Q155" i="51" s="1"/>
  <c r="M156" i="51"/>
  <c r="O156" i="51" l="1"/>
  <c r="Q156" i="51" s="1"/>
  <c r="P156" i="51"/>
  <c r="M157" i="51"/>
  <c r="P157" i="51" l="1"/>
  <c r="O157" i="51"/>
  <c r="Q157" i="51" s="1"/>
  <c r="M158" i="51"/>
  <c r="P158" i="51" l="1"/>
  <c r="O158" i="51"/>
  <c r="Q158" i="51" s="1"/>
  <c r="M159" i="51"/>
  <c r="P159" i="51" l="1"/>
  <c r="O159" i="51"/>
  <c r="Q159" i="51" s="1"/>
  <c r="M160" i="51"/>
  <c r="P160" i="51" l="1"/>
  <c r="O160" i="51"/>
  <c r="Q160" i="51" s="1"/>
  <c r="M161" i="51"/>
  <c r="P161" i="51" l="1"/>
  <c r="O161" i="51"/>
  <c r="Q161" i="51" s="1"/>
  <c r="M162" i="51"/>
  <c r="P162" i="51" l="1"/>
  <c r="O162" i="51"/>
  <c r="Q162" i="51" s="1"/>
  <c r="M163" i="51"/>
  <c r="O163" i="51" l="1"/>
  <c r="Q163" i="51" s="1"/>
  <c r="P163" i="51"/>
  <c r="M164" i="51"/>
  <c r="M165" i="51" l="1"/>
  <c r="O164" i="51"/>
  <c r="Q164" i="51" s="1"/>
  <c r="O165" i="51" l="1"/>
  <c r="Q165" i="51" s="1"/>
  <c r="P165" i="51"/>
  <c r="M166" i="51"/>
  <c r="P164" i="51"/>
  <c r="P166" i="51" l="1"/>
  <c r="O166" i="51"/>
  <c r="Q166" i="51" s="1"/>
  <c r="M167" i="51"/>
  <c r="P167" i="51" l="1"/>
  <c r="O167" i="51"/>
  <c r="Q167" i="51" s="1"/>
  <c r="M168" i="51"/>
  <c r="O168" i="51" l="1"/>
  <c r="Q168" i="51" s="1"/>
  <c r="P168" i="51"/>
  <c r="M169" i="51"/>
  <c r="O169" i="51" l="1"/>
  <c r="Q169" i="51" s="1"/>
  <c r="P169" i="51"/>
  <c r="M170" i="51"/>
  <c r="P170" i="51" l="1"/>
  <c r="O170" i="51"/>
  <c r="Q170" i="51" s="1"/>
  <c r="M171" i="51"/>
  <c r="P171" i="51" l="1"/>
  <c r="O171" i="51"/>
  <c r="Q171" i="51" s="1"/>
  <c r="M172" i="51"/>
  <c r="O172" i="51" l="1"/>
  <c r="Q172" i="51" s="1"/>
  <c r="P172" i="51"/>
  <c r="M173" i="51"/>
  <c r="O173" i="51" l="1"/>
  <c r="Q173" i="51" s="1"/>
  <c r="P173" i="51"/>
  <c r="M174" i="51"/>
  <c r="P174" i="51" l="1"/>
  <c r="O174" i="51"/>
  <c r="Q174" i="51" s="1"/>
  <c r="M175" i="51"/>
  <c r="O175" i="51" l="1"/>
  <c r="Q175" i="51" s="1"/>
  <c r="M176" i="51"/>
  <c r="O176" i="51" l="1"/>
  <c r="Q176" i="51" s="1"/>
  <c r="P176" i="51"/>
  <c r="M177" i="51"/>
  <c r="P175" i="51"/>
  <c r="O177" i="51" l="1"/>
  <c r="Q177" i="51" s="1"/>
  <c r="P177" i="51"/>
  <c r="M178" i="51"/>
  <c r="P178" i="51" l="1"/>
  <c r="O178" i="51"/>
  <c r="Q178" i="51" s="1"/>
  <c r="M179" i="51"/>
  <c r="O179" i="51" l="1"/>
  <c r="Q179" i="51" s="1"/>
  <c r="P179" i="51"/>
  <c r="M180" i="51"/>
  <c r="P180" i="51" l="1"/>
  <c r="O180" i="51"/>
  <c r="Q180" i="51" s="1"/>
  <c r="M181" i="51"/>
  <c r="P181" i="51" l="1"/>
  <c r="O181" i="51"/>
  <c r="Q181" i="51" s="1"/>
  <c r="M182" i="51"/>
  <c r="P182" i="51" l="1"/>
  <c r="O182" i="51"/>
  <c r="Q182" i="51" s="1"/>
  <c r="M183" i="51"/>
  <c r="O183" i="51" l="1"/>
  <c r="Q183" i="51" s="1"/>
  <c r="P183" i="51"/>
  <c r="M184" i="51"/>
  <c r="P184" i="51" l="1"/>
  <c r="O184" i="51"/>
  <c r="Q184" i="51" s="1"/>
  <c r="M185" i="51"/>
  <c r="P185" i="51" l="1"/>
  <c r="O185" i="51"/>
  <c r="Q185" i="51" s="1"/>
  <c r="M186" i="51"/>
  <c r="P186" i="51" l="1"/>
  <c r="O186" i="51"/>
  <c r="Q186" i="51" s="1"/>
  <c r="M187" i="51"/>
  <c r="O187" i="51" l="1"/>
  <c r="Q187" i="51" s="1"/>
  <c r="P187" i="51"/>
  <c r="M188" i="51"/>
  <c r="P188" i="51" l="1"/>
  <c r="O188" i="51"/>
  <c r="Q188" i="51" s="1"/>
  <c r="M189" i="51"/>
  <c r="P189" i="51" l="1"/>
  <c r="O189" i="51"/>
  <c r="Q189" i="51" s="1"/>
  <c r="M190" i="51"/>
  <c r="P190" i="51" l="1"/>
  <c r="O190" i="51"/>
  <c r="Q190" i="51" s="1"/>
  <c r="M191" i="51"/>
  <c r="O191" i="51" l="1"/>
  <c r="Q191" i="51" s="1"/>
  <c r="P191" i="51"/>
  <c r="M192" i="51"/>
  <c r="P192" i="51" l="1"/>
  <c r="O192" i="51"/>
  <c r="Q192" i="51" s="1"/>
  <c r="M193" i="51"/>
  <c r="O193" i="51" l="1"/>
  <c r="Q193" i="51" s="1"/>
  <c r="M194" i="51"/>
  <c r="O194" i="51" l="1"/>
  <c r="Q194" i="51" s="1"/>
  <c r="P194" i="51"/>
  <c r="M195" i="51"/>
  <c r="P193" i="51"/>
  <c r="O195" i="51" l="1"/>
  <c r="Q195" i="51" s="1"/>
  <c r="P195" i="51"/>
  <c r="M196" i="51"/>
  <c r="P196" i="51" l="1"/>
  <c r="O196" i="51"/>
  <c r="Q196" i="51" s="1"/>
  <c r="M197" i="51"/>
  <c r="P197" i="51" l="1"/>
  <c r="O197" i="51"/>
  <c r="Q197" i="51" s="1"/>
  <c r="M198" i="51"/>
  <c r="P198" i="51" l="1"/>
  <c r="O198" i="51"/>
  <c r="Q198" i="51" s="1"/>
  <c r="M199" i="51"/>
  <c r="O199" i="51" l="1"/>
  <c r="Q199" i="51" s="1"/>
  <c r="P199" i="51"/>
  <c r="M200" i="51"/>
  <c r="P200" i="51" l="1"/>
  <c r="O200" i="51"/>
  <c r="Q200" i="51" s="1"/>
  <c r="M201" i="51"/>
  <c r="P201" i="51" l="1"/>
  <c r="O201" i="51"/>
  <c r="Q201" i="51" s="1"/>
  <c r="M202" i="51"/>
  <c r="P202" i="51" l="1"/>
  <c r="O202" i="51"/>
  <c r="Q202" i="51" s="1"/>
  <c r="M203" i="51"/>
  <c r="O203" i="51" l="1"/>
  <c r="Q203" i="51" s="1"/>
  <c r="P203" i="51"/>
  <c r="M204" i="51"/>
  <c r="P204" i="51" l="1"/>
  <c r="O204" i="51"/>
  <c r="Q204" i="51" s="1"/>
  <c r="M205" i="51"/>
  <c r="O205" i="51" l="1"/>
  <c r="Q205" i="51" s="1"/>
  <c r="M206" i="51"/>
  <c r="P206" i="51" l="1"/>
  <c r="O206" i="51"/>
  <c r="Q206" i="51" s="1"/>
  <c r="M207" i="51"/>
  <c r="P205" i="51"/>
  <c r="P207" i="51" l="1"/>
  <c r="O207" i="51"/>
  <c r="Q207" i="51" s="1"/>
  <c r="M208" i="51"/>
  <c r="P208" i="51" l="1"/>
  <c r="O208" i="51"/>
  <c r="Q208" i="51" s="1"/>
  <c r="M209" i="51"/>
  <c r="P209" i="51" l="1"/>
  <c r="O209" i="51"/>
  <c r="Q209" i="51" s="1"/>
  <c r="M210" i="51"/>
  <c r="P210" i="51" l="1"/>
  <c r="O210" i="51"/>
  <c r="Q210" i="51" s="1"/>
  <c r="M211" i="51"/>
  <c r="P211" i="51" l="1"/>
  <c r="O211" i="51"/>
  <c r="Q211" i="51" s="1"/>
  <c r="M212" i="51"/>
  <c r="O212" i="51" l="1"/>
  <c r="Q212" i="51" s="1"/>
  <c r="M213" i="51"/>
  <c r="O213" i="51" l="1"/>
  <c r="Q213" i="51" s="1"/>
  <c r="M214" i="51"/>
  <c r="P212" i="51"/>
  <c r="O214" i="51" l="1"/>
  <c r="Q214" i="51" s="1"/>
  <c r="P214" i="51"/>
  <c r="M215" i="51"/>
  <c r="P213" i="51"/>
  <c r="P215" i="51" l="1"/>
  <c r="O215" i="51"/>
  <c r="Q215" i="51" s="1"/>
  <c r="M216" i="51"/>
  <c r="P216" i="51" l="1"/>
  <c r="O216" i="51"/>
  <c r="Q216" i="51" s="1"/>
  <c r="M217" i="51"/>
  <c r="P217" i="51" l="1"/>
  <c r="O217" i="51"/>
  <c r="Q217" i="51" s="1"/>
  <c r="M218" i="51"/>
  <c r="O218" i="51" l="1"/>
  <c r="Q218" i="51" s="1"/>
  <c r="P218" i="51"/>
  <c r="M219" i="51"/>
  <c r="P219" i="51" l="1"/>
  <c r="O219" i="51"/>
  <c r="Q219" i="51" s="1"/>
  <c r="M220" i="51"/>
  <c r="P220" i="51" l="1"/>
  <c r="O220" i="51"/>
  <c r="Q220" i="51" s="1"/>
  <c r="M221" i="51"/>
  <c r="P221" i="51" l="1"/>
  <c r="O221" i="51"/>
  <c r="Q221" i="51" s="1"/>
  <c r="M222" i="51"/>
  <c r="O222" i="51" l="1"/>
  <c r="Q222" i="51" s="1"/>
  <c r="P222" i="51"/>
  <c r="M223" i="51"/>
  <c r="P223" i="51" l="1"/>
  <c r="O223" i="51"/>
  <c r="Q223" i="51" s="1"/>
  <c r="M224" i="51"/>
  <c r="P224" i="51" l="1"/>
  <c r="O224" i="51"/>
  <c r="Q224" i="51" s="1"/>
  <c r="M225" i="51"/>
  <c r="P225" i="51" l="1"/>
  <c r="O225" i="51"/>
  <c r="Q225" i="51" s="1"/>
  <c r="M226" i="51"/>
  <c r="O226" i="51" l="1"/>
  <c r="Q226" i="51" s="1"/>
  <c r="P226" i="51"/>
  <c r="M227" i="51"/>
  <c r="O227" i="51" l="1"/>
  <c r="Q227" i="51" s="1"/>
  <c r="M228" i="51"/>
  <c r="O228" i="51" l="1"/>
  <c r="Q228" i="51" s="1"/>
  <c r="M229" i="51"/>
  <c r="P227" i="51"/>
  <c r="P229" i="51" l="1"/>
  <c r="O229" i="51"/>
  <c r="Q229" i="51" s="1"/>
  <c r="M230" i="51"/>
  <c r="P228" i="51"/>
  <c r="O230" i="51" l="1"/>
  <c r="Q230" i="51" s="1"/>
  <c r="P230" i="51"/>
  <c r="M231" i="51"/>
  <c r="P231" i="51" l="1"/>
  <c r="O231" i="51"/>
  <c r="Q231" i="51" s="1"/>
  <c r="M232" i="51"/>
  <c r="O232" i="51" l="1"/>
  <c r="Q232" i="51" s="1"/>
  <c r="M233" i="51"/>
  <c r="P233" i="51" l="1"/>
  <c r="O233" i="51"/>
  <c r="Q233" i="51" s="1"/>
  <c r="M234" i="51"/>
  <c r="P232" i="51"/>
  <c r="O234" i="51" l="1"/>
  <c r="Q234" i="51" s="1"/>
  <c r="P234" i="51"/>
  <c r="M235" i="51"/>
  <c r="P235" i="51" l="1"/>
  <c r="O235" i="51"/>
  <c r="Q235" i="51" s="1"/>
  <c r="M236" i="51"/>
  <c r="O236" i="51" l="1"/>
  <c r="Q236" i="51" s="1"/>
  <c r="M237" i="51"/>
  <c r="P237" i="51" l="1"/>
  <c r="O237" i="51"/>
  <c r="Q237" i="51" s="1"/>
  <c r="M238" i="51"/>
  <c r="P236" i="51"/>
  <c r="O238" i="51" l="1"/>
  <c r="Q238" i="51" s="1"/>
  <c r="P238" i="51"/>
  <c r="M239" i="51"/>
  <c r="P239" i="51" l="1"/>
  <c r="O239" i="51"/>
  <c r="Q239" i="51" s="1"/>
  <c r="M240" i="51"/>
  <c r="P240" i="51" l="1"/>
  <c r="O240" i="51"/>
  <c r="Q240" i="51" s="1"/>
  <c r="M241" i="51"/>
  <c r="P241" i="51" l="1"/>
  <c r="O241" i="51"/>
  <c r="Q241" i="51" s="1"/>
  <c r="M242" i="51"/>
  <c r="O242" i="51" l="1"/>
  <c r="Q242" i="51" s="1"/>
  <c r="P242" i="51"/>
  <c r="M243" i="51"/>
  <c r="O243" i="51" l="1"/>
  <c r="Q243" i="51" s="1"/>
  <c r="P243" i="51"/>
  <c r="M244" i="51"/>
  <c r="P244" i="51" l="1"/>
  <c r="O244" i="51"/>
  <c r="Q244" i="51" s="1"/>
  <c r="M245" i="51"/>
  <c r="P245" i="51" l="1"/>
  <c r="O245" i="51"/>
  <c r="Q245" i="51" s="1"/>
  <c r="M246" i="51"/>
  <c r="O246" i="51" l="1"/>
  <c r="Q246" i="51" s="1"/>
  <c r="M247" i="51"/>
  <c r="O247" i="51" l="1"/>
  <c r="Q247" i="51" s="1"/>
  <c r="P247" i="51"/>
  <c r="M248" i="51"/>
  <c r="P246" i="51"/>
  <c r="P248" i="51" l="1"/>
  <c r="O248" i="51"/>
  <c r="Q248" i="51" s="1"/>
  <c r="M249" i="51"/>
  <c r="P249" i="51" l="1"/>
  <c r="O249" i="51"/>
  <c r="Q249" i="51" s="1"/>
  <c r="M250" i="51"/>
  <c r="P250" i="51" l="1"/>
  <c r="O250" i="51"/>
  <c r="Q250" i="51" s="1"/>
  <c r="M251" i="51"/>
  <c r="O251" i="51" l="1"/>
  <c r="Q251" i="51" s="1"/>
  <c r="P251" i="51"/>
  <c r="M252" i="51"/>
  <c r="P252" i="51" l="1"/>
  <c r="O252" i="51"/>
  <c r="Q252" i="51" s="1"/>
  <c r="M253" i="51"/>
  <c r="P253" i="51" l="1"/>
  <c r="O253" i="51"/>
  <c r="Q253" i="51" s="1"/>
  <c r="M254" i="51"/>
  <c r="P254" i="51" l="1"/>
  <c r="O254" i="51"/>
  <c r="Q254" i="51" s="1"/>
  <c r="M255" i="51"/>
  <c r="O255" i="51" l="1"/>
  <c r="Q255" i="51" s="1"/>
  <c r="P255" i="51"/>
  <c r="M256" i="51"/>
  <c r="P256" i="51" l="1"/>
  <c r="O256" i="51"/>
  <c r="Q256" i="51" s="1"/>
  <c r="M257" i="51"/>
  <c r="P257" i="51" l="1"/>
  <c r="O257" i="51"/>
  <c r="Q257" i="51" s="1"/>
  <c r="M258" i="51"/>
  <c r="P258" i="51" l="1"/>
  <c r="O258" i="51"/>
  <c r="Q258" i="51" s="1"/>
  <c r="M259" i="51"/>
  <c r="O259" i="51" l="1"/>
  <c r="Q259" i="51" s="1"/>
  <c r="P259" i="51"/>
  <c r="M260" i="51"/>
  <c r="O260" i="51" l="1"/>
  <c r="Q260" i="51" s="1"/>
  <c r="M261" i="51"/>
  <c r="P261" i="51" l="1"/>
  <c r="O261" i="51"/>
  <c r="Q261" i="51" s="1"/>
  <c r="M262" i="51"/>
  <c r="P260" i="51"/>
  <c r="O262" i="51" l="1"/>
  <c r="Q262" i="51" s="1"/>
  <c r="M263" i="51"/>
  <c r="O263" i="51" l="1"/>
  <c r="Q263" i="51" s="1"/>
  <c r="M264" i="51"/>
  <c r="P262" i="51"/>
  <c r="O264" i="51" l="1"/>
  <c r="Q264" i="51" s="1"/>
  <c r="P264" i="51"/>
  <c r="M265" i="51"/>
  <c r="P263" i="51"/>
  <c r="O265" i="51" l="1"/>
  <c r="Q265" i="51" s="1"/>
  <c r="M266" i="51"/>
  <c r="P266" i="51" l="1"/>
  <c r="O266" i="51"/>
  <c r="Q266" i="51" s="1"/>
  <c r="M267" i="51"/>
  <c r="P265" i="51"/>
  <c r="O267" i="51" l="1"/>
  <c r="Q267" i="51" s="1"/>
  <c r="M268" i="51"/>
  <c r="O268" i="51" l="1"/>
  <c r="Q268" i="51" s="1"/>
  <c r="P268" i="51"/>
  <c r="M269" i="51"/>
  <c r="P267" i="51"/>
  <c r="P269" i="51" l="1"/>
  <c r="O269" i="51"/>
  <c r="Q269" i="51" s="1"/>
  <c r="M270" i="51"/>
  <c r="P270" i="51" l="1"/>
  <c r="O270" i="51"/>
  <c r="Q270" i="51" s="1"/>
  <c r="M271" i="51"/>
  <c r="P271" i="51" l="1"/>
  <c r="O271" i="51"/>
  <c r="Q271" i="51" s="1"/>
  <c r="M272" i="51"/>
  <c r="O272" i="51" l="1"/>
  <c r="Q272" i="51" s="1"/>
  <c r="P272" i="51"/>
  <c r="M273" i="51"/>
  <c r="O273" i="51" l="1"/>
  <c r="Q273" i="51" s="1"/>
  <c r="M274" i="51"/>
  <c r="O274" i="51" l="1"/>
  <c r="Q274" i="51" s="1"/>
  <c r="M275" i="51"/>
  <c r="P273" i="51"/>
  <c r="P275" i="51" l="1"/>
  <c r="O275" i="51"/>
  <c r="Q275" i="51" s="1"/>
  <c r="M276" i="51"/>
  <c r="P274" i="51"/>
  <c r="O276" i="51" l="1"/>
  <c r="Q276" i="51" s="1"/>
  <c r="M277" i="51"/>
  <c r="O277" i="51" l="1"/>
  <c r="Q277" i="51" s="1"/>
  <c r="P277" i="51"/>
  <c r="M278" i="51"/>
  <c r="P276" i="51"/>
  <c r="P278" i="51" l="1"/>
  <c r="O278" i="51"/>
  <c r="Q278" i="51" s="1"/>
  <c r="M279" i="51"/>
  <c r="P279" i="51" l="1"/>
  <c r="O279" i="51"/>
  <c r="Q279" i="51" s="1"/>
  <c r="M280" i="51"/>
  <c r="P280" i="51" l="1"/>
  <c r="O280" i="51"/>
  <c r="Q280" i="51" s="1"/>
  <c r="M281" i="51"/>
  <c r="O281" i="51" l="1"/>
  <c r="Q281" i="51" s="1"/>
  <c r="P281" i="51"/>
  <c r="M282" i="51"/>
  <c r="P282" i="51" l="1"/>
  <c r="O282" i="51"/>
  <c r="Q282" i="51" s="1"/>
  <c r="M283" i="51"/>
  <c r="P283" i="51" l="1"/>
  <c r="O283" i="51"/>
  <c r="Q283" i="51" s="1"/>
  <c r="M284" i="51"/>
  <c r="P284" i="51" l="1"/>
  <c r="O284" i="51"/>
  <c r="Q284" i="51" s="1"/>
  <c r="M285" i="51"/>
  <c r="O285" i="51" l="1"/>
  <c r="Q285" i="51" s="1"/>
  <c r="P285" i="51"/>
  <c r="M286" i="51"/>
  <c r="O286" i="51" l="1"/>
  <c r="Q286" i="51" s="1"/>
  <c r="M287" i="51"/>
  <c r="O287" i="51" l="1"/>
  <c r="Q287" i="51" s="1"/>
  <c r="M288" i="51"/>
  <c r="P286" i="51"/>
  <c r="P288" i="51" l="1"/>
  <c r="O288" i="51"/>
  <c r="Q288" i="51" s="1"/>
  <c r="M289" i="51"/>
  <c r="P287" i="51"/>
  <c r="O289" i="51" l="1"/>
  <c r="Q289" i="51" s="1"/>
  <c r="P289" i="51"/>
  <c r="M290" i="51"/>
  <c r="P290" i="51" l="1"/>
  <c r="O290" i="51"/>
  <c r="Q290" i="51" s="1"/>
  <c r="M291" i="51"/>
  <c r="O291" i="51" l="1"/>
  <c r="Q291" i="51" s="1"/>
  <c r="P291" i="51"/>
  <c r="M292" i="51"/>
  <c r="O292" i="51" l="1"/>
  <c r="Q292" i="51" s="1"/>
  <c r="P292" i="51"/>
  <c r="M293" i="51"/>
  <c r="P293" i="51" l="1"/>
  <c r="O293" i="51"/>
  <c r="Q293" i="51" s="1"/>
  <c r="M294" i="51"/>
  <c r="O294" i="51" l="1"/>
  <c r="Q294" i="51" s="1"/>
  <c r="P294" i="51"/>
  <c r="M295" i="51"/>
  <c r="P295" i="51" l="1"/>
  <c r="O295" i="51"/>
  <c r="Q295" i="51" s="1"/>
  <c r="M296" i="51"/>
  <c r="P296" i="51" l="1"/>
  <c r="O296" i="51"/>
  <c r="Q296" i="51" s="1"/>
  <c r="M297" i="51"/>
  <c r="P297" i="51" l="1"/>
  <c r="O297" i="51"/>
  <c r="Q297" i="51" s="1"/>
  <c r="M298" i="51"/>
  <c r="O298" i="51" l="1"/>
  <c r="Q298" i="51" s="1"/>
  <c r="P298" i="51"/>
  <c r="M299" i="51"/>
  <c r="P299" i="51" l="1"/>
  <c r="O299" i="51"/>
  <c r="Q299" i="51" s="1"/>
  <c r="M300" i="51"/>
  <c r="O300" i="51" l="1"/>
  <c r="Q300" i="51" s="1"/>
  <c r="P300" i="51"/>
  <c r="M301" i="51"/>
  <c r="P301" i="51" l="1"/>
  <c r="O301" i="51"/>
  <c r="Q301" i="51" s="1"/>
  <c r="M302" i="51"/>
  <c r="O302" i="51" l="1"/>
  <c r="Q302" i="51" s="1"/>
  <c r="P302" i="51"/>
  <c r="M303" i="51"/>
  <c r="P303" i="51" l="1"/>
  <c r="O303" i="51"/>
  <c r="Q303" i="51" s="1"/>
  <c r="M304" i="51"/>
  <c r="P304" i="51" l="1"/>
  <c r="O304" i="51"/>
  <c r="Q304" i="51" s="1"/>
  <c r="M305" i="51"/>
  <c r="O305" i="51" l="1"/>
  <c r="Q305" i="51" s="1"/>
  <c r="P305" i="51"/>
  <c r="M306" i="51"/>
  <c r="O306" i="51" l="1"/>
  <c r="Q306" i="51" s="1"/>
  <c r="P306" i="51"/>
  <c r="M307" i="51"/>
  <c r="P307" i="51" l="1"/>
  <c r="O307" i="51"/>
  <c r="Q307" i="51" s="1"/>
  <c r="M308" i="51"/>
  <c r="P308" i="51" l="1"/>
  <c r="O308" i="51"/>
  <c r="Q308" i="51" s="1"/>
  <c r="M309" i="51"/>
  <c r="P309" i="51" l="1"/>
  <c r="O309" i="51"/>
  <c r="Q309" i="51" s="1"/>
  <c r="M310" i="51"/>
  <c r="O310" i="51" l="1"/>
  <c r="Q310" i="51" s="1"/>
  <c r="P310" i="51"/>
  <c r="M311" i="51"/>
  <c r="P311" i="51" l="1"/>
  <c r="O311" i="51"/>
  <c r="Q311" i="51" s="1"/>
  <c r="M312" i="51"/>
  <c r="P312" i="51" l="1"/>
  <c r="O312" i="51"/>
  <c r="Q312" i="51" s="1"/>
  <c r="M313" i="51"/>
  <c r="P313" i="51" l="1"/>
  <c r="O313" i="51"/>
  <c r="Q313" i="51" s="1"/>
  <c r="M314" i="51"/>
  <c r="O314" i="51" l="1"/>
  <c r="Q314" i="51" s="1"/>
  <c r="P314" i="51"/>
  <c r="M315" i="51"/>
  <c r="P315" i="51" l="1"/>
  <c r="O315" i="51"/>
  <c r="Q315" i="51" s="1"/>
  <c r="M316" i="51"/>
  <c r="P316" i="51" l="1"/>
  <c r="O316" i="51"/>
  <c r="Q316" i="51" s="1"/>
  <c r="M317" i="51"/>
  <c r="O317" i="51" l="1"/>
  <c r="Q317" i="51" s="1"/>
  <c r="P317" i="51"/>
  <c r="M318" i="51"/>
  <c r="O318" i="51" l="1"/>
  <c r="Q318" i="51" s="1"/>
  <c r="P318" i="51"/>
  <c r="M319" i="51"/>
  <c r="P319" i="51" l="1"/>
  <c r="O319" i="51"/>
  <c r="Q319" i="51" s="1"/>
  <c r="M320" i="51"/>
  <c r="O320" i="51" l="1"/>
  <c r="Q320" i="51" s="1"/>
  <c r="M321" i="51"/>
  <c r="P321" i="51" l="1"/>
  <c r="O321" i="51"/>
  <c r="Q321" i="51" s="1"/>
  <c r="M322" i="51"/>
  <c r="P320" i="51"/>
  <c r="O322" i="51" l="1"/>
  <c r="Q322" i="51" s="1"/>
  <c r="P322" i="51"/>
  <c r="M323" i="51"/>
  <c r="P323" i="51" l="1"/>
  <c r="O323" i="51"/>
  <c r="Q323" i="51" s="1"/>
  <c r="M324" i="51"/>
  <c r="P324" i="51" l="1"/>
  <c r="O324" i="51"/>
  <c r="Q324" i="51" s="1"/>
  <c r="M325" i="51"/>
  <c r="P325" i="51" l="1"/>
  <c r="O325" i="51"/>
  <c r="Q325" i="51" s="1"/>
  <c r="M326" i="51"/>
  <c r="O326" i="51" l="1"/>
  <c r="Q326" i="51" s="1"/>
  <c r="P326" i="51"/>
  <c r="M327" i="51"/>
  <c r="O327" i="51" l="1"/>
  <c r="Q327" i="51" s="1"/>
  <c r="M328" i="51"/>
  <c r="O328" i="51" l="1"/>
  <c r="Q328" i="51" s="1"/>
  <c r="M329" i="51"/>
  <c r="P327" i="51"/>
  <c r="P329" i="51" l="1"/>
  <c r="O329" i="51"/>
  <c r="Q329" i="51" s="1"/>
  <c r="M330" i="51"/>
  <c r="P328" i="51"/>
  <c r="O330" i="51" l="1"/>
  <c r="Q330" i="51" s="1"/>
  <c r="P330" i="51"/>
  <c r="M331" i="51"/>
  <c r="P331" i="51" l="1"/>
  <c r="O331" i="51"/>
  <c r="Q331" i="51" s="1"/>
  <c r="M332" i="51"/>
  <c r="P332" i="51" l="1"/>
  <c r="O332" i="51"/>
  <c r="Q332" i="51" s="1"/>
  <c r="M333" i="51"/>
  <c r="P333" i="51" l="1"/>
  <c r="O333" i="51"/>
  <c r="Q333" i="51" s="1"/>
  <c r="M334" i="51"/>
  <c r="O334" i="51" l="1"/>
  <c r="Q334" i="51" s="1"/>
  <c r="P334" i="51"/>
  <c r="M335" i="51"/>
  <c r="P335" i="51" l="1"/>
  <c r="O335" i="51"/>
  <c r="Q335" i="51" s="1"/>
  <c r="M336" i="51"/>
  <c r="P336" i="51" l="1"/>
  <c r="O336" i="51"/>
  <c r="Q336" i="51" s="1"/>
  <c r="M337" i="51"/>
  <c r="O337" i="51" l="1"/>
  <c r="Q337" i="51" s="1"/>
  <c r="P337" i="51"/>
  <c r="M338" i="51"/>
  <c r="O338" i="51" l="1"/>
  <c r="Q338" i="51" s="1"/>
  <c r="P338" i="51"/>
  <c r="M339" i="51"/>
  <c r="O339" i="51" l="1"/>
  <c r="Q339" i="51" s="1"/>
  <c r="M340" i="51"/>
  <c r="P340" i="51" l="1"/>
  <c r="O340" i="51"/>
  <c r="Q340" i="51" s="1"/>
  <c r="M341" i="51"/>
  <c r="P339" i="51"/>
  <c r="P341" i="51" l="1"/>
  <c r="O341" i="51"/>
  <c r="Q341" i="51" s="1"/>
  <c r="M342" i="51"/>
  <c r="O342" i="51" l="1"/>
  <c r="Q342" i="51" s="1"/>
  <c r="P342" i="51"/>
  <c r="M343" i="51"/>
  <c r="P343" i="51" l="1"/>
  <c r="O343" i="51"/>
  <c r="Q343" i="51" s="1"/>
  <c r="M344" i="51"/>
  <c r="O344" i="51" l="1"/>
  <c r="Q344" i="51" s="1"/>
  <c r="M345" i="51"/>
  <c r="O345" i="51" l="1"/>
  <c r="Q345" i="51" s="1"/>
  <c r="P345" i="51"/>
  <c r="M346" i="51"/>
  <c r="P344" i="51"/>
  <c r="O346" i="51" l="1"/>
  <c r="Q346" i="51" s="1"/>
  <c r="P346" i="51"/>
  <c r="M347" i="51"/>
  <c r="P347" i="51" l="1"/>
  <c r="O347" i="51"/>
  <c r="Q347" i="51" s="1"/>
  <c r="M348" i="51"/>
  <c r="P348" i="51" l="1"/>
  <c r="O348" i="51"/>
  <c r="Q348" i="51" s="1"/>
  <c r="M349" i="51"/>
  <c r="O349" i="51" l="1"/>
  <c r="Q349" i="51" s="1"/>
  <c r="P349" i="51"/>
  <c r="M350" i="51"/>
  <c r="O350" i="51" l="1"/>
  <c r="Q350" i="51" s="1"/>
  <c r="P350" i="51"/>
  <c r="M351" i="51"/>
  <c r="P351" i="51" l="1"/>
  <c r="O351" i="51"/>
  <c r="Q351" i="51" s="1"/>
  <c r="M352" i="51"/>
  <c r="P352" i="51" l="1"/>
  <c r="O352" i="51"/>
  <c r="Q352" i="51" s="1"/>
  <c r="M353" i="51"/>
  <c r="O353" i="51" l="1"/>
  <c r="Q353" i="51" s="1"/>
  <c r="P353" i="51"/>
  <c r="M354" i="51"/>
  <c r="O354" i="51" l="1"/>
  <c r="Q354" i="51" s="1"/>
  <c r="P354" i="51"/>
  <c r="M355" i="51"/>
  <c r="P355" i="51" l="1"/>
  <c r="O355" i="51"/>
  <c r="Q355" i="51" s="1"/>
  <c r="M356" i="51"/>
  <c r="P356" i="51" l="1"/>
  <c r="O356" i="51"/>
  <c r="Q356" i="51" s="1"/>
  <c r="M357" i="51"/>
  <c r="O357" i="51" l="1"/>
  <c r="Q357" i="51" s="1"/>
  <c r="P357" i="51"/>
  <c r="M358" i="51"/>
  <c r="O358" i="51" l="1"/>
  <c r="Q358" i="51" s="1"/>
  <c r="P358" i="51"/>
  <c r="M359" i="51"/>
  <c r="O359" i="51" l="1"/>
  <c r="Q359" i="51" s="1"/>
  <c r="M360" i="51"/>
  <c r="O360" i="51" l="1"/>
  <c r="Q360" i="51" s="1"/>
  <c r="M361" i="51"/>
  <c r="P359" i="51"/>
  <c r="O361" i="51" l="1"/>
  <c r="Q361" i="51" s="1"/>
  <c r="P361" i="51"/>
  <c r="M362" i="51"/>
  <c r="P360" i="51"/>
  <c r="O362" i="51" l="1"/>
  <c r="Q362" i="51" s="1"/>
  <c r="P362" i="51"/>
  <c r="M363" i="51"/>
  <c r="P363" i="51" l="1"/>
  <c r="O363" i="51"/>
  <c r="Q363" i="51" s="1"/>
  <c r="M364" i="51"/>
  <c r="O364" i="51" l="1"/>
  <c r="Q364" i="51" s="1"/>
  <c r="M365" i="51"/>
  <c r="O365" i="51" l="1"/>
  <c r="Q365" i="51" s="1"/>
  <c r="P365" i="51"/>
  <c r="M366" i="51"/>
  <c r="P364" i="51"/>
  <c r="O366" i="51" l="1"/>
  <c r="Q366" i="51" s="1"/>
  <c r="P366" i="51"/>
  <c r="M367" i="51"/>
  <c r="P367" i="51" l="1"/>
  <c r="O367" i="51"/>
  <c r="Q367" i="51" s="1"/>
  <c r="M368" i="51"/>
  <c r="P368" i="51" l="1"/>
  <c r="O368" i="51"/>
  <c r="Q368" i="51" s="1"/>
  <c r="M369" i="51"/>
  <c r="O369" i="51" l="1"/>
  <c r="Q369" i="51" s="1"/>
  <c r="P369" i="51"/>
  <c r="M370" i="51"/>
  <c r="O370" i="51" l="1"/>
  <c r="Q370" i="51" s="1"/>
  <c r="M371" i="51"/>
  <c r="P371" i="51" l="1"/>
  <c r="O371" i="51"/>
  <c r="Q371" i="51" s="1"/>
  <c r="M372" i="51"/>
  <c r="P370" i="51"/>
  <c r="P372" i="51" l="1"/>
  <c r="O372" i="51"/>
  <c r="Q372" i="51" s="1"/>
  <c r="M373" i="51"/>
  <c r="O373" i="51" l="1"/>
  <c r="Q373" i="51" s="1"/>
  <c r="P373" i="51"/>
  <c r="M374" i="51"/>
  <c r="P374" i="51" l="1"/>
  <c r="O374" i="51"/>
  <c r="Q374" i="51" s="1"/>
  <c r="M375" i="51"/>
  <c r="O375" i="51" l="1"/>
  <c r="Q375" i="51" s="1"/>
  <c r="M376" i="51"/>
  <c r="O376" i="51" l="1"/>
  <c r="Q376" i="51" s="1"/>
  <c r="M377" i="51"/>
  <c r="P375" i="51"/>
  <c r="P377" i="51" l="1"/>
  <c r="O377" i="51"/>
  <c r="Q377" i="51" s="1"/>
  <c r="M378" i="51"/>
  <c r="P376" i="51"/>
  <c r="O378" i="51" l="1"/>
  <c r="Q378" i="51" s="1"/>
  <c r="M379" i="51"/>
  <c r="O379" i="51" l="1"/>
  <c r="Q379" i="51" s="1"/>
  <c r="P379" i="51"/>
  <c r="M380" i="51"/>
  <c r="P378" i="51"/>
  <c r="P380" i="51" l="1"/>
  <c r="O380" i="51"/>
  <c r="Q380" i="51" s="1"/>
  <c r="M381" i="51"/>
  <c r="P381" i="51" l="1"/>
  <c r="O381" i="51"/>
  <c r="Q381" i="51" s="1"/>
  <c r="M382" i="51"/>
  <c r="O382" i="51" l="1"/>
  <c r="Q382" i="51" s="1"/>
  <c r="P382" i="51"/>
  <c r="M383" i="51"/>
  <c r="O383" i="51" l="1"/>
  <c r="Q383" i="51" s="1"/>
  <c r="P383" i="51"/>
  <c r="M384" i="51"/>
  <c r="P384" i="51" l="1"/>
  <c r="O384" i="51"/>
  <c r="Q384" i="51" s="1"/>
  <c r="M385" i="51"/>
  <c r="P385" i="51" l="1"/>
  <c r="O385" i="51"/>
  <c r="Q385" i="51" s="1"/>
  <c r="M386" i="51"/>
  <c r="O386" i="51" l="1"/>
  <c r="Q386" i="51" s="1"/>
  <c r="P386" i="51"/>
  <c r="M387" i="51"/>
  <c r="O387" i="51" l="1"/>
  <c r="Q387" i="51" s="1"/>
  <c r="P387" i="51"/>
  <c r="M388" i="51"/>
  <c r="P388" i="51" l="1"/>
  <c r="O388" i="51"/>
  <c r="Q388" i="51" s="1"/>
  <c r="M389" i="51"/>
  <c r="P389" i="51" l="1"/>
  <c r="O389" i="51"/>
  <c r="Q389" i="51" s="1"/>
  <c r="M390" i="51"/>
  <c r="O390" i="51" l="1"/>
  <c r="Q390" i="51" s="1"/>
  <c r="M391" i="51"/>
  <c r="O391" i="51" l="1"/>
  <c r="Q391" i="51" s="1"/>
  <c r="P391" i="51"/>
  <c r="M392" i="51"/>
  <c r="P390" i="51"/>
  <c r="P392" i="51" l="1"/>
  <c r="O392" i="51"/>
  <c r="Q392" i="51" s="1"/>
  <c r="M393" i="51"/>
  <c r="O393" i="51" l="1"/>
  <c r="Q393" i="51" s="1"/>
  <c r="P393" i="51"/>
  <c r="M394" i="51"/>
  <c r="P394" i="51" l="1"/>
  <c r="O394" i="51"/>
  <c r="Q394" i="51" s="1"/>
  <c r="M395" i="51"/>
  <c r="O395" i="51" l="1"/>
  <c r="Q395" i="51" s="1"/>
  <c r="P395" i="51"/>
  <c r="M396" i="51"/>
  <c r="P396" i="51" l="1"/>
  <c r="O396" i="51"/>
  <c r="Q396" i="51" s="1"/>
  <c r="M397" i="51"/>
  <c r="P397" i="51" l="1"/>
  <c r="O397" i="51"/>
  <c r="Q397" i="51" s="1"/>
  <c r="M398" i="51"/>
  <c r="P398" i="51" l="1"/>
  <c r="O398" i="51"/>
  <c r="Q398" i="51" s="1"/>
  <c r="M399" i="51"/>
  <c r="O399" i="51" l="1"/>
  <c r="Q399" i="51" s="1"/>
  <c r="P399" i="51"/>
  <c r="M400" i="51"/>
  <c r="O400" i="51" l="1"/>
  <c r="Q400" i="51" s="1"/>
  <c r="M401" i="51"/>
  <c r="P401" i="51" l="1"/>
  <c r="O401" i="51"/>
  <c r="Q401" i="51" s="1"/>
  <c r="M402" i="51"/>
  <c r="P400" i="51"/>
  <c r="O402" i="51" l="1"/>
  <c r="Q402" i="51" s="1"/>
  <c r="P402" i="51"/>
  <c r="M403" i="51"/>
  <c r="P403" i="51" l="1"/>
  <c r="O403" i="51"/>
  <c r="Q403" i="51" s="1"/>
  <c r="M404" i="51"/>
  <c r="O404" i="51" l="1"/>
  <c r="Q404" i="51" s="1"/>
  <c r="P404" i="51"/>
  <c r="M405" i="51"/>
  <c r="O405" i="51" l="1"/>
  <c r="Q405" i="51" s="1"/>
  <c r="P405" i="51"/>
  <c r="M406" i="51"/>
  <c r="P406" i="51" l="1"/>
  <c r="O406" i="51"/>
  <c r="Q406" i="51" s="1"/>
  <c r="M407" i="51"/>
  <c r="O407" i="51" l="1"/>
  <c r="Q407" i="51" s="1"/>
  <c r="M408" i="51"/>
  <c r="O408" i="51" l="1"/>
  <c r="Q408" i="51" s="1"/>
  <c r="P408" i="51"/>
  <c r="M409" i="51"/>
  <c r="P407" i="51"/>
  <c r="O409" i="51" l="1"/>
  <c r="Q409" i="51" s="1"/>
  <c r="P409" i="51"/>
  <c r="M410" i="51"/>
  <c r="O410" i="51" l="1"/>
  <c r="Q410" i="51" s="1"/>
  <c r="M411" i="51"/>
  <c r="P411" i="51" l="1"/>
  <c r="O411" i="51"/>
  <c r="Q411" i="51" s="1"/>
  <c r="M412" i="51"/>
  <c r="P410" i="51"/>
  <c r="P412" i="51" l="1"/>
  <c r="O412" i="51"/>
  <c r="Q412" i="51" s="1"/>
  <c r="M413" i="51"/>
  <c r="P413" i="51" l="1"/>
  <c r="O413" i="51"/>
  <c r="Q413" i="51" s="1"/>
  <c r="M414" i="51"/>
  <c r="P414" i="51" l="1"/>
  <c r="O414" i="51"/>
  <c r="Q414" i="51" s="1"/>
  <c r="M415" i="51"/>
  <c r="O415" i="51" l="1"/>
  <c r="Q415" i="51" s="1"/>
  <c r="M416" i="51"/>
  <c r="O416" i="51" l="1"/>
  <c r="Q416" i="51" s="1"/>
  <c r="M417" i="51"/>
  <c r="P415" i="51"/>
  <c r="O417" i="51" l="1"/>
  <c r="Q417" i="51" s="1"/>
  <c r="P417" i="51"/>
  <c r="M418" i="51"/>
  <c r="P416" i="51"/>
  <c r="P418" i="51" l="1"/>
  <c r="O418" i="51"/>
  <c r="Q418" i="51" s="1"/>
  <c r="M419" i="51"/>
  <c r="O419" i="51" l="1"/>
  <c r="Q419" i="51" s="1"/>
  <c r="M420" i="51"/>
  <c r="O420" i="51" l="1"/>
  <c r="Q420" i="51" s="1"/>
  <c r="P420" i="51"/>
  <c r="M421" i="51"/>
  <c r="P419" i="51"/>
  <c r="O421" i="51" l="1"/>
  <c r="Q421" i="51" s="1"/>
  <c r="P421" i="51"/>
  <c r="M422" i="51"/>
  <c r="P422" i="51" l="1"/>
  <c r="O422" i="51"/>
  <c r="Q422" i="51" s="1"/>
  <c r="M423" i="51"/>
  <c r="P423" i="51" l="1"/>
  <c r="O423" i="51"/>
  <c r="Q423" i="51" s="1"/>
  <c r="M424" i="51"/>
  <c r="O424" i="51" l="1"/>
  <c r="Q424" i="51" s="1"/>
  <c r="M425" i="51"/>
  <c r="O425" i="51" l="1"/>
  <c r="Q425" i="51" s="1"/>
  <c r="M426" i="51"/>
  <c r="P424" i="51"/>
  <c r="O426" i="51" l="1"/>
  <c r="Q426" i="51" s="1"/>
  <c r="P426" i="51"/>
  <c r="M427" i="51"/>
  <c r="P425" i="51"/>
  <c r="O427" i="51" l="1"/>
  <c r="Q427" i="51" s="1"/>
  <c r="M428" i="51"/>
  <c r="O428" i="51" l="1"/>
  <c r="Q428" i="51" s="1"/>
  <c r="P428" i="51"/>
  <c r="M429" i="51"/>
  <c r="P427" i="51"/>
  <c r="P429" i="51" l="1"/>
  <c r="O429" i="51"/>
  <c r="Q429" i="51" s="1"/>
  <c r="M430" i="51"/>
  <c r="O430" i="51" l="1"/>
  <c r="Q430" i="51" s="1"/>
  <c r="P430" i="51"/>
  <c r="M431" i="51"/>
  <c r="P431" i="51" l="1"/>
  <c r="O431" i="51"/>
  <c r="Q431" i="51" s="1"/>
  <c r="M432" i="51"/>
  <c r="O432" i="51" l="1"/>
  <c r="Q432" i="51" s="1"/>
  <c r="P432" i="51"/>
  <c r="M433" i="51"/>
  <c r="O433" i="51" l="1"/>
  <c r="Q433" i="51" s="1"/>
  <c r="M434" i="51"/>
  <c r="O434" i="51" l="1"/>
  <c r="Q434" i="51" s="1"/>
  <c r="P434" i="51"/>
  <c r="M435" i="51"/>
  <c r="P433" i="51"/>
  <c r="O435" i="51" l="1"/>
  <c r="Q435" i="51" s="1"/>
  <c r="M436" i="51"/>
  <c r="O436" i="51" l="1"/>
  <c r="Q436" i="51" s="1"/>
  <c r="P436" i="51"/>
  <c r="M437" i="51"/>
  <c r="P435" i="51"/>
  <c r="O437" i="51" l="1"/>
  <c r="Q437" i="51" s="1"/>
  <c r="P437" i="51"/>
  <c r="M438" i="51"/>
  <c r="O438" i="51" l="1"/>
  <c r="Q438" i="51" s="1"/>
  <c r="P438" i="51"/>
  <c r="M439" i="51"/>
  <c r="P439" i="51" l="1"/>
  <c r="O439" i="51"/>
  <c r="Q439" i="51" s="1"/>
  <c r="M440" i="51"/>
  <c r="P440" i="51" l="1"/>
  <c r="O440" i="51"/>
  <c r="Q440" i="51" s="1"/>
  <c r="M441" i="51"/>
  <c r="P441" i="51" l="1"/>
  <c r="O441" i="51"/>
  <c r="Q441" i="51" s="1"/>
  <c r="M442" i="51"/>
  <c r="O442" i="51" l="1"/>
  <c r="Q442" i="51" s="1"/>
  <c r="P442" i="51"/>
  <c r="M443" i="51"/>
  <c r="O443" i="51" l="1"/>
  <c r="Q443" i="51" s="1"/>
  <c r="M444" i="51"/>
  <c r="O444" i="51" l="1"/>
  <c r="Q444" i="51" s="1"/>
  <c r="M445" i="51"/>
  <c r="P443" i="51"/>
  <c r="P445" i="51" l="1"/>
  <c r="O445" i="51"/>
  <c r="Q445" i="51" s="1"/>
  <c r="M446" i="51"/>
  <c r="P444" i="51"/>
  <c r="O446" i="51" l="1"/>
  <c r="Q446" i="51" s="1"/>
  <c r="P446" i="51"/>
  <c r="M447" i="51"/>
  <c r="O447" i="51" l="1"/>
  <c r="Q447" i="51" s="1"/>
  <c r="P447" i="51"/>
  <c r="M448" i="51"/>
  <c r="P448" i="51" l="1"/>
  <c r="O448" i="51"/>
  <c r="Q448" i="51" s="1"/>
  <c r="M449" i="51"/>
  <c r="O449" i="51" l="1"/>
  <c r="Q449" i="51" s="1"/>
  <c r="P449" i="51"/>
  <c r="M450" i="51"/>
  <c r="P450" i="51" l="1"/>
  <c r="O450" i="51"/>
  <c r="Q450" i="51" s="1"/>
  <c r="M451" i="51"/>
  <c r="O451" i="51" l="1"/>
  <c r="Q451" i="51" s="1"/>
  <c r="P451" i="51"/>
  <c r="M452" i="51"/>
  <c r="P452" i="51" l="1"/>
  <c r="O452" i="51"/>
  <c r="Q452" i="51" s="1"/>
  <c r="M453" i="51"/>
  <c r="O453" i="51" l="1"/>
  <c r="Q453" i="51" s="1"/>
  <c r="P453" i="51"/>
  <c r="M454" i="51"/>
  <c r="P454" i="51" l="1"/>
  <c r="O454" i="51"/>
  <c r="Q454" i="51" s="1"/>
  <c r="M455" i="51"/>
  <c r="O455" i="51" l="1"/>
  <c r="Q455" i="51" s="1"/>
  <c r="P455" i="51"/>
  <c r="M456" i="51"/>
  <c r="P456" i="51" l="1"/>
  <c r="O456" i="51"/>
  <c r="Q456" i="51" s="1"/>
  <c r="M457" i="51"/>
  <c r="O457" i="51" l="1"/>
  <c r="Q457" i="51" s="1"/>
  <c r="P457" i="51"/>
  <c r="M458" i="51"/>
  <c r="P458" i="51" l="1"/>
  <c r="O458" i="51"/>
  <c r="Q458" i="51" s="1"/>
  <c r="M459" i="51"/>
  <c r="O459" i="51" l="1"/>
  <c r="Q459" i="51" s="1"/>
  <c r="P459" i="51"/>
  <c r="M460" i="51"/>
  <c r="P460" i="51" l="1"/>
  <c r="O460" i="51"/>
  <c r="Q460" i="51" s="1"/>
  <c r="M461" i="51"/>
  <c r="O461" i="51" l="1"/>
  <c r="Q461" i="51" s="1"/>
  <c r="P461" i="51"/>
  <c r="M462" i="51"/>
  <c r="O462" i="51" l="1"/>
  <c r="Q462" i="51" s="1"/>
  <c r="M463" i="51"/>
  <c r="O463" i="51" l="1"/>
  <c r="Q463" i="51" s="1"/>
  <c r="P463" i="51"/>
  <c r="M464" i="51"/>
  <c r="P462" i="51"/>
  <c r="P464" i="51" l="1"/>
  <c r="O464" i="51"/>
  <c r="Q464" i="51" s="1"/>
  <c r="M465" i="51"/>
  <c r="O465" i="51" l="1"/>
  <c r="Q465" i="51" s="1"/>
  <c r="P465" i="51"/>
  <c r="M466" i="51"/>
  <c r="O466" i="51" l="1"/>
  <c r="Q466" i="51" s="1"/>
  <c r="M467" i="51"/>
  <c r="O467" i="51" l="1"/>
  <c r="Q467" i="51" s="1"/>
  <c r="P467" i="51"/>
  <c r="M468" i="51"/>
  <c r="P466" i="51"/>
  <c r="P468" i="51" l="1"/>
  <c r="O468" i="51"/>
  <c r="Q468" i="51" s="1"/>
  <c r="M469" i="51"/>
  <c r="O469" i="51" l="1"/>
  <c r="Q469" i="51" s="1"/>
  <c r="P469" i="51"/>
  <c r="M470" i="51"/>
  <c r="P470" i="51" l="1"/>
  <c r="O470" i="51"/>
  <c r="Q470" i="51" s="1"/>
  <c r="M471" i="51"/>
  <c r="O471" i="51" l="1"/>
  <c r="Q471" i="51" s="1"/>
  <c r="P471" i="51"/>
  <c r="M472" i="51"/>
  <c r="O472" i="51" l="1"/>
  <c r="Q472" i="51" s="1"/>
  <c r="M473" i="51"/>
  <c r="O473" i="51" l="1"/>
  <c r="Q473" i="51" s="1"/>
  <c r="P473" i="51"/>
  <c r="M474" i="51"/>
  <c r="P472" i="51"/>
  <c r="P474" i="51" l="1"/>
  <c r="O474" i="51"/>
  <c r="Q474" i="51" s="1"/>
  <c r="M475" i="51"/>
  <c r="O475" i="51" l="1"/>
  <c r="Q475" i="51" s="1"/>
  <c r="P475" i="51"/>
  <c r="M476" i="51"/>
  <c r="P476" i="51" l="1"/>
  <c r="O476" i="51"/>
  <c r="Q476" i="51" s="1"/>
  <c r="M477" i="51"/>
  <c r="O477" i="51" l="1"/>
  <c r="Q477" i="51" s="1"/>
  <c r="M478" i="51"/>
  <c r="P478" i="51" l="1"/>
  <c r="O478" i="51"/>
  <c r="Q478" i="51" s="1"/>
  <c r="M479" i="51"/>
  <c r="P477" i="51"/>
  <c r="O479" i="51" l="1"/>
  <c r="Q479" i="51" s="1"/>
  <c r="P479" i="51"/>
  <c r="M480" i="51"/>
  <c r="P480" i="51" l="1"/>
  <c r="O480" i="51"/>
  <c r="Q480" i="51" s="1"/>
  <c r="M481" i="51"/>
  <c r="P481" i="51" l="1"/>
  <c r="O481" i="51"/>
  <c r="Q481" i="51" s="1"/>
  <c r="M482" i="51"/>
  <c r="P482" i="51" l="1"/>
  <c r="O482" i="51"/>
  <c r="Q482" i="51" s="1"/>
  <c r="M483" i="51"/>
  <c r="O483" i="51" l="1"/>
  <c r="Q483" i="51" s="1"/>
  <c r="P483" i="51"/>
  <c r="M484" i="51"/>
  <c r="P484" i="51" l="1"/>
  <c r="O484" i="51"/>
  <c r="Q484" i="51" s="1"/>
  <c r="M485" i="51"/>
  <c r="P485" i="51" l="1"/>
  <c r="O485" i="51"/>
  <c r="Q485" i="51" s="1"/>
  <c r="M486" i="51"/>
  <c r="O486" i="51" l="1"/>
  <c r="Q486" i="51" s="1"/>
  <c r="M487" i="51"/>
  <c r="O487" i="51" l="1"/>
  <c r="Q487" i="51" s="1"/>
  <c r="P487" i="51"/>
  <c r="M488" i="51"/>
  <c r="P486" i="51"/>
  <c r="P488" i="51" l="1"/>
  <c r="O488" i="51"/>
  <c r="Q488" i="51" s="1"/>
  <c r="M489" i="51"/>
  <c r="P489" i="51" l="1"/>
  <c r="O489" i="51"/>
  <c r="Q489" i="51" s="1"/>
  <c r="M490" i="51"/>
  <c r="P490" i="51" l="1"/>
  <c r="O490" i="51"/>
  <c r="Q490" i="51" s="1"/>
  <c r="M491" i="51"/>
  <c r="O491" i="51" l="1"/>
  <c r="Q491" i="51" s="1"/>
  <c r="P491" i="51"/>
  <c r="M492" i="51"/>
  <c r="P492" i="51" l="1"/>
  <c r="O492" i="51"/>
  <c r="Q492" i="51" s="1"/>
  <c r="M493" i="51"/>
  <c r="P493" i="51" l="1"/>
  <c r="O493" i="51"/>
  <c r="Q493" i="51" s="1"/>
  <c r="M494" i="51"/>
  <c r="P494" i="51" l="1"/>
  <c r="O494" i="51"/>
  <c r="Q494" i="51" s="1"/>
  <c r="M495" i="51"/>
  <c r="O495" i="51" l="1"/>
  <c r="Q495" i="51" s="1"/>
  <c r="P495" i="51"/>
  <c r="M496" i="51"/>
  <c r="P496" i="51" l="1"/>
  <c r="O496" i="51"/>
  <c r="Q496" i="51" s="1"/>
  <c r="M497" i="51"/>
  <c r="O497" i="51" l="1"/>
  <c r="Q497" i="51" s="1"/>
  <c r="M498" i="51"/>
  <c r="O498" i="51" l="1"/>
  <c r="Q498" i="51" s="1"/>
  <c r="P498" i="51"/>
  <c r="M499" i="51"/>
  <c r="P497" i="51"/>
  <c r="O499" i="51" l="1"/>
  <c r="Q499" i="51" s="1"/>
  <c r="P499" i="51"/>
  <c r="M500" i="51"/>
  <c r="O500" i="51" l="1"/>
  <c r="Q500" i="51" s="1"/>
  <c r="P500" i="51"/>
  <c r="M501" i="51"/>
  <c r="P501" i="51" l="1"/>
  <c r="O501" i="51"/>
  <c r="Q501" i="51" s="1"/>
  <c r="M502" i="51"/>
  <c r="P502" i="51" l="1"/>
  <c r="O502" i="51"/>
  <c r="Q502" i="51" s="1"/>
  <c r="M503" i="51"/>
  <c r="O503" i="51" l="1"/>
  <c r="Q503" i="51" s="1"/>
  <c r="M504" i="51"/>
  <c r="O504" i="51" l="1"/>
  <c r="Q504" i="51" s="1"/>
  <c r="P504" i="51"/>
  <c r="M505" i="51"/>
  <c r="P503" i="51"/>
  <c r="O505" i="51" l="1"/>
  <c r="Q505" i="51" s="1"/>
  <c r="M506" i="51"/>
  <c r="P506" i="51" l="1"/>
  <c r="O506" i="51"/>
  <c r="Q506" i="51" s="1"/>
  <c r="M507" i="51"/>
  <c r="P505" i="51"/>
  <c r="O507" i="51" l="1"/>
  <c r="Q507" i="51" s="1"/>
  <c r="P507" i="51"/>
  <c r="M508" i="51"/>
  <c r="O508" i="51" l="1"/>
  <c r="Q508" i="51" s="1"/>
  <c r="P508" i="51"/>
  <c r="M509" i="51"/>
  <c r="P509" i="51" l="1"/>
  <c r="O509" i="51"/>
  <c r="Q509" i="51" s="1"/>
  <c r="M510" i="51"/>
  <c r="P510" i="51" l="1"/>
  <c r="O510" i="51"/>
  <c r="Q510" i="51" s="1"/>
  <c r="M511" i="51"/>
  <c r="O511" i="51" l="1"/>
  <c r="Q511" i="51" s="1"/>
  <c r="M512" i="51"/>
  <c r="P512" i="51" l="1"/>
  <c r="O512" i="51"/>
  <c r="Q512" i="51" s="1"/>
  <c r="M513" i="51"/>
  <c r="P511" i="51"/>
  <c r="O513" i="51" l="1"/>
  <c r="Q513" i="51" s="1"/>
  <c r="P513" i="51"/>
  <c r="M514" i="51"/>
  <c r="O514" i="51" l="1"/>
  <c r="Q514" i="51" s="1"/>
  <c r="P514" i="51"/>
  <c r="M515" i="51"/>
  <c r="P515" i="51" l="1"/>
  <c r="O515" i="51"/>
  <c r="Q515" i="51" s="1"/>
  <c r="M516" i="51"/>
  <c r="P516" i="51" l="1"/>
  <c r="O516" i="51"/>
  <c r="Q516" i="51" s="1"/>
  <c r="M517" i="51"/>
  <c r="O517" i="51" l="1"/>
  <c r="Q517" i="51" s="1"/>
  <c r="M518" i="51"/>
  <c r="O518" i="51" l="1"/>
  <c r="Q518" i="51" s="1"/>
  <c r="P518" i="51"/>
  <c r="M519" i="51"/>
  <c r="P517" i="51"/>
  <c r="P519" i="51" l="1"/>
  <c r="O519" i="51"/>
  <c r="Q519" i="51" s="1"/>
  <c r="M520" i="51"/>
  <c r="P520" i="51" l="1"/>
  <c r="O520" i="51"/>
  <c r="Q520" i="51" s="1"/>
  <c r="M521" i="51"/>
  <c r="P521" i="51" l="1"/>
  <c r="O521" i="51"/>
  <c r="Q521" i="51" s="1"/>
  <c r="M522" i="51"/>
  <c r="O522" i="51" l="1"/>
  <c r="Q522" i="51" s="1"/>
  <c r="P522" i="51"/>
  <c r="M523" i="51"/>
  <c r="P523" i="51" l="1"/>
  <c r="O523" i="51"/>
  <c r="Q523" i="51" s="1"/>
  <c r="M524" i="51"/>
  <c r="P524" i="51" l="1"/>
  <c r="O524" i="51"/>
  <c r="Q524" i="51" s="1"/>
  <c r="M525" i="51"/>
  <c r="P525" i="51" l="1"/>
  <c r="O525" i="51"/>
  <c r="Q525" i="51" s="1"/>
  <c r="M526" i="51"/>
  <c r="O526" i="51" l="1"/>
  <c r="Q526" i="51" s="1"/>
  <c r="P526" i="51"/>
  <c r="M527" i="51"/>
  <c r="P527" i="51" l="1"/>
  <c r="O527" i="51"/>
  <c r="Q527" i="51" s="1"/>
  <c r="M528" i="51"/>
  <c r="P528" i="51" l="1"/>
  <c r="O528" i="51"/>
  <c r="Q528" i="51" s="1"/>
  <c r="M529" i="51"/>
  <c r="P529" i="51" l="1"/>
  <c r="O529" i="51"/>
  <c r="Q529" i="51" s="1"/>
  <c r="M530" i="51"/>
  <c r="O530" i="51" l="1"/>
  <c r="Q530" i="51" s="1"/>
  <c r="P530" i="51"/>
  <c r="M531" i="51"/>
  <c r="P531" i="51" l="1"/>
  <c r="O531" i="51"/>
  <c r="Q531" i="51" s="1"/>
  <c r="M532" i="51"/>
  <c r="P532" i="51" l="1"/>
  <c r="O532" i="51"/>
  <c r="Q532" i="51" s="1"/>
  <c r="M533" i="51"/>
  <c r="P533" i="51" l="1"/>
  <c r="O533" i="51"/>
  <c r="Q533" i="51" s="1"/>
  <c r="M534" i="51"/>
  <c r="O534" i="51" l="1"/>
  <c r="Q534" i="51" s="1"/>
  <c r="P534" i="51"/>
  <c r="M535" i="51"/>
  <c r="P535" i="51" l="1"/>
  <c r="O535" i="51"/>
  <c r="Q535" i="51" s="1"/>
  <c r="M536" i="51"/>
  <c r="P536" i="51" l="1"/>
  <c r="O536" i="51"/>
  <c r="Q536" i="51" s="1"/>
  <c r="M537" i="51"/>
  <c r="P537" i="51" l="1"/>
  <c r="O537" i="51"/>
  <c r="Q537" i="51" s="1"/>
  <c r="M538" i="51"/>
  <c r="O538" i="51" l="1"/>
  <c r="Q538" i="51" s="1"/>
  <c r="P538" i="51"/>
  <c r="M539" i="51"/>
  <c r="P539" i="51" l="1"/>
  <c r="O539" i="51"/>
  <c r="Q539" i="51" s="1"/>
  <c r="M540" i="51"/>
  <c r="P540" i="51" l="1"/>
  <c r="O540" i="51"/>
  <c r="Q540" i="51" s="1"/>
  <c r="M541" i="51"/>
  <c r="P541" i="51" l="1"/>
  <c r="O541" i="51"/>
  <c r="Q541" i="51" s="1"/>
  <c r="M542" i="51"/>
  <c r="O542" i="51" l="1"/>
  <c r="Q542" i="51" s="1"/>
  <c r="P542" i="51"/>
  <c r="M543" i="51"/>
  <c r="P543" i="51" l="1"/>
  <c r="O543" i="51"/>
  <c r="Q543" i="51" s="1"/>
  <c r="M544" i="51"/>
  <c r="P544" i="51" l="1"/>
  <c r="O544" i="51"/>
  <c r="Q544" i="51" s="1"/>
  <c r="M545" i="51"/>
  <c r="P545" i="51" l="1"/>
  <c r="O545" i="51"/>
  <c r="Q545" i="51" s="1"/>
  <c r="M546" i="51"/>
  <c r="O546" i="51" l="1"/>
  <c r="Q546" i="51" s="1"/>
  <c r="P546" i="51"/>
  <c r="M547" i="51"/>
  <c r="P547" i="51" l="1"/>
  <c r="O547" i="51"/>
  <c r="Q547" i="51" s="1"/>
  <c r="M548" i="51"/>
  <c r="P548" i="51" l="1"/>
  <c r="O548" i="51"/>
  <c r="Q548" i="51" s="1"/>
  <c r="M549" i="51"/>
  <c r="O549" i="51" l="1"/>
  <c r="Q549" i="51" s="1"/>
  <c r="P549" i="51"/>
  <c r="M550" i="51"/>
  <c r="O550" i="51" l="1"/>
  <c r="Q550" i="51" s="1"/>
  <c r="M551" i="51"/>
  <c r="P551" i="51" l="1"/>
  <c r="O551" i="51"/>
  <c r="Q551" i="51" s="1"/>
  <c r="M552" i="51"/>
  <c r="P550" i="51"/>
  <c r="O552" i="51" l="1"/>
  <c r="Q552" i="51" s="1"/>
  <c r="P552" i="51"/>
  <c r="M553" i="51"/>
  <c r="O553" i="51" l="1"/>
  <c r="Q553" i="51" s="1"/>
  <c r="P553" i="51"/>
  <c r="M554" i="51"/>
  <c r="O554" i="51" l="1"/>
  <c r="Q554" i="51" s="1"/>
  <c r="P554" i="51"/>
  <c r="M555" i="51"/>
  <c r="P555" i="51" l="1"/>
  <c r="O555" i="51"/>
  <c r="Q555" i="51" s="1"/>
  <c r="M556" i="51"/>
  <c r="P556" i="51" l="1"/>
  <c r="O556" i="51"/>
  <c r="Q556" i="51" s="1"/>
  <c r="M557" i="51"/>
  <c r="O557" i="51" l="1"/>
  <c r="Q557" i="51" s="1"/>
  <c r="P557" i="51"/>
  <c r="M558" i="51"/>
  <c r="O558" i="51" l="1"/>
  <c r="Q558" i="51" s="1"/>
  <c r="M559" i="51"/>
  <c r="O559" i="51" l="1"/>
  <c r="Q559" i="51" s="1"/>
  <c r="P559" i="51"/>
  <c r="M560" i="51"/>
  <c r="P558" i="51"/>
  <c r="O560" i="51" l="1"/>
  <c r="Q560" i="51" s="1"/>
  <c r="P560" i="51"/>
  <c r="M561" i="51"/>
  <c r="M562" i="51" l="1"/>
  <c r="O561" i="51"/>
  <c r="Q561" i="51" s="1"/>
  <c r="O562" i="51" l="1"/>
  <c r="Q562" i="51" s="1"/>
  <c r="P562" i="51"/>
  <c r="M563" i="51"/>
  <c r="P561" i="51"/>
  <c r="P563" i="51" l="1"/>
  <c r="O563" i="51"/>
  <c r="Q563" i="51" s="1"/>
  <c r="M564" i="51"/>
  <c r="O564" i="51" l="1"/>
  <c r="Q564" i="51" s="1"/>
  <c r="P564" i="51"/>
  <c r="M565" i="51"/>
  <c r="O565" i="51" l="1"/>
  <c r="Q565" i="51" s="1"/>
  <c r="P565" i="51"/>
  <c r="M566" i="51"/>
  <c r="O566" i="51" l="1"/>
  <c r="Q566" i="51" s="1"/>
  <c r="M567" i="51"/>
  <c r="P566" i="51"/>
  <c r="P567" i="51" l="1"/>
  <c r="O567" i="51"/>
  <c r="Q567" i="51" s="1"/>
  <c r="M568" i="51"/>
  <c r="O568" i="51" l="1"/>
  <c r="Q568" i="51" s="1"/>
  <c r="P568" i="51"/>
  <c r="M569" i="51"/>
  <c r="O569" i="51" l="1"/>
  <c r="Q569" i="51" s="1"/>
  <c r="P569" i="51"/>
  <c r="M570" i="51"/>
  <c r="O570" i="51" l="1"/>
  <c r="Q570" i="51" s="1"/>
  <c r="P570" i="51"/>
  <c r="M571" i="51"/>
  <c r="P571" i="51" l="1"/>
  <c r="O571" i="51"/>
  <c r="Q571" i="51" s="1"/>
  <c r="M572" i="51"/>
  <c r="O572" i="51" l="1"/>
  <c r="Q572" i="51" s="1"/>
  <c r="P572" i="51"/>
  <c r="M573" i="51"/>
  <c r="O573" i="51" l="1"/>
  <c r="Q573" i="51" s="1"/>
  <c r="P573" i="51"/>
  <c r="M574" i="51"/>
  <c r="O574" i="51" l="1"/>
  <c r="Q574" i="51" s="1"/>
  <c r="P574" i="51"/>
  <c r="M575" i="51"/>
  <c r="P575" i="51" l="1"/>
  <c r="O575" i="51"/>
  <c r="Q575" i="51" s="1"/>
  <c r="M576" i="51"/>
  <c r="O576" i="51" l="1"/>
  <c r="Q576" i="51" s="1"/>
  <c r="P576" i="51"/>
  <c r="M577" i="51"/>
  <c r="O577" i="51" l="1"/>
  <c r="Q577" i="51" s="1"/>
  <c r="P577" i="51"/>
  <c r="M578" i="51"/>
  <c r="O578" i="51" l="1"/>
  <c r="Q578" i="51" s="1"/>
  <c r="P578" i="51"/>
  <c r="M579" i="51"/>
  <c r="O579" i="51" l="1"/>
  <c r="Q579" i="51" s="1"/>
  <c r="M580" i="51"/>
  <c r="O580" i="51" l="1"/>
  <c r="Q580" i="51" s="1"/>
  <c r="P580" i="51"/>
  <c r="M581" i="51"/>
  <c r="P579" i="51"/>
  <c r="P581" i="51" l="1"/>
  <c r="O581" i="51"/>
  <c r="Q581" i="51" s="1"/>
  <c r="M582" i="51"/>
  <c r="P582" i="51" l="1"/>
  <c r="O582" i="51"/>
  <c r="Q582" i="51" s="1"/>
  <c r="M583" i="51"/>
  <c r="P583" i="51" l="1"/>
  <c r="O583" i="51"/>
  <c r="Q583" i="51" s="1"/>
  <c r="M584" i="51"/>
  <c r="O584" i="51" l="1"/>
  <c r="Q584" i="51" s="1"/>
  <c r="P584" i="51"/>
  <c r="M585" i="51"/>
  <c r="P585" i="51" l="1"/>
  <c r="O585" i="51"/>
  <c r="Q585" i="51" s="1"/>
  <c r="M586" i="51"/>
  <c r="P586" i="51" l="1"/>
  <c r="O586" i="51"/>
  <c r="Q586" i="51" s="1"/>
  <c r="M587" i="51"/>
  <c r="P587" i="51" l="1"/>
  <c r="O587" i="51"/>
  <c r="Q587" i="51" s="1"/>
  <c r="M588" i="51"/>
  <c r="O588" i="51" l="1"/>
  <c r="Q588" i="51" s="1"/>
  <c r="P588" i="51"/>
  <c r="M589" i="51"/>
  <c r="P589" i="51" l="1"/>
  <c r="O589" i="51"/>
  <c r="Q589" i="51" s="1"/>
  <c r="M590" i="51"/>
  <c r="P590" i="51" l="1"/>
  <c r="O590" i="51"/>
  <c r="Q590" i="51" s="1"/>
  <c r="M591" i="51"/>
  <c r="P591" i="51" l="1"/>
  <c r="O591" i="51"/>
  <c r="Q591" i="51" s="1"/>
  <c r="M592" i="51"/>
  <c r="O592" i="51" l="1"/>
  <c r="Q592" i="51" s="1"/>
  <c r="M593" i="51"/>
  <c r="O593" i="51" l="1"/>
  <c r="Q593" i="51" s="1"/>
  <c r="P593" i="51"/>
  <c r="M594" i="51"/>
  <c r="P592" i="51"/>
  <c r="P594" i="51" l="1"/>
  <c r="O594" i="51"/>
  <c r="Q594" i="51" s="1"/>
  <c r="M595" i="51"/>
  <c r="O595" i="51" l="1"/>
  <c r="Q595" i="51" s="1"/>
  <c r="P595" i="51"/>
  <c r="M596" i="51"/>
  <c r="P596" i="51" l="1"/>
  <c r="O596" i="51"/>
  <c r="Q596" i="51" s="1"/>
  <c r="M597" i="51"/>
  <c r="O597" i="51" l="1"/>
  <c r="Q597" i="51" s="1"/>
  <c r="P597" i="51"/>
  <c r="M598" i="51"/>
  <c r="P598" i="51" l="1"/>
  <c r="O598" i="51"/>
  <c r="Q598" i="51" s="1"/>
  <c r="M599" i="51"/>
  <c r="P599" i="51" l="1"/>
  <c r="O599" i="51"/>
  <c r="Q599" i="51" s="1"/>
  <c r="M600" i="51"/>
  <c r="P600" i="51" l="1"/>
  <c r="O600" i="51"/>
  <c r="Q600" i="51" s="1"/>
  <c r="M601" i="51"/>
  <c r="O601" i="51" l="1"/>
  <c r="Q601" i="51" s="1"/>
  <c r="P601" i="51"/>
  <c r="M602" i="51"/>
  <c r="P602" i="51" l="1"/>
  <c r="O602" i="51"/>
  <c r="Q602" i="51" s="1"/>
  <c r="M603" i="51"/>
  <c r="P603" i="51" l="1"/>
  <c r="O603" i="51"/>
  <c r="Q603" i="51" s="1"/>
  <c r="M604" i="51"/>
  <c r="P604" i="51" l="1"/>
  <c r="O604" i="51"/>
  <c r="Q604" i="51" s="1"/>
  <c r="M605" i="51"/>
  <c r="O605" i="51" l="1"/>
  <c r="Q605" i="51" s="1"/>
  <c r="P605" i="51"/>
  <c r="M606" i="51"/>
  <c r="O606" i="51" l="1"/>
  <c r="Q606" i="51" s="1"/>
  <c r="P606" i="51"/>
  <c r="M607" i="51"/>
  <c r="O607" i="51" l="1"/>
  <c r="Q607" i="51" s="1"/>
  <c r="M608" i="51"/>
  <c r="O608" i="51" l="1"/>
  <c r="Q608" i="51" s="1"/>
  <c r="M609" i="51"/>
  <c r="P607" i="51"/>
  <c r="P609" i="51" l="1"/>
  <c r="O609" i="51"/>
  <c r="Q609" i="51" s="1"/>
  <c r="M610" i="51"/>
  <c r="P608" i="51"/>
  <c r="O610" i="51" l="1"/>
  <c r="Q610" i="51" s="1"/>
  <c r="M611" i="51"/>
  <c r="O611" i="51" l="1"/>
  <c r="Q611" i="51" s="1"/>
  <c r="P611" i="51"/>
  <c r="M612" i="51"/>
  <c r="P610" i="51"/>
  <c r="O612" i="51" l="1"/>
  <c r="Q612" i="51" s="1"/>
  <c r="M613" i="51"/>
  <c r="P613" i="51" l="1"/>
  <c r="O613" i="51"/>
  <c r="Q613" i="51" s="1"/>
  <c r="M614" i="51"/>
  <c r="P612" i="51"/>
  <c r="P614" i="51" l="1"/>
  <c r="O614" i="51"/>
  <c r="Q614" i="51" s="1"/>
  <c r="M615" i="51"/>
  <c r="O615" i="51" l="1"/>
  <c r="Q615" i="51" s="1"/>
  <c r="M616" i="51"/>
  <c r="O616" i="51" l="1"/>
  <c r="Q616" i="51" s="1"/>
  <c r="P616" i="51"/>
  <c r="M617" i="51"/>
  <c r="P615" i="51"/>
  <c r="P617" i="51" l="1"/>
  <c r="O617" i="51"/>
  <c r="Q617" i="51" s="1"/>
  <c r="M618" i="51"/>
  <c r="O618" i="51" l="1"/>
  <c r="Q618" i="51" s="1"/>
  <c r="P618" i="51"/>
  <c r="M619" i="51"/>
  <c r="P619" i="51" l="1"/>
  <c r="O619" i="51"/>
  <c r="Q619" i="51" s="1"/>
  <c r="M620" i="51"/>
  <c r="O620" i="51" l="1"/>
  <c r="Q620" i="51" s="1"/>
  <c r="P620" i="51"/>
  <c r="M621" i="51"/>
  <c r="P621" i="51" l="1"/>
  <c r="O621" i="51"/>
  <c r="Q621" i="51" s="1"/>
  <c r="M622" i="51"/>
  <c r="O622" i="51" l="1"/>
  <c r="Q622" i="51" s="1"/>
  <c r="P622" i="51"/>
  <c r="M623" i="51"/>
  <c r="P623" i="51" l="1"/>
  <c r="O623" i="51"/>
  <c r="Q623" i="51" s="1"/>
  <c r="M624" i="51"/>
  <c r="O624" i="51" l="1"/>
  <c r="Q624" i="51" s="1"/>
  <c r="P624" i="51"/>
  <c r="M625" i="51"/>
  <c r="P625" i="51" l="1"/>
  <c r="O625" i="51"/>
  <c r="Q625" i="51" s="1"/>
  <c r="M626" i="51"/>
  <c r="O626" i="51" l="1"/>
  <c r="Q626" i="51" s="1"/>
  <c r="P626" i="51"/>
  <c r="M627" i="51"/>
  <c r="P627" i="51" l="1"/>
  <c r="O627" i="51"/>
  <c r="Q627" i="51" s="1"/>
  <c r="M628" i="51"/>
  <c r="O628" i="51" l="1"/>
  <c r="Q628" i="51" s="1"/>
  <c r="P628" i="51"/>
  <c r="M629" i="51"/>
  <c r="P629" i="51" l="1"/>
  <c r="O629" i="51"/>
  <c r="Q629" i="51" s="1"/>
  <c r="M630" i="51"/>
  <c r="O630" i="51" l="1"/>
  <c r="Q630" i="51" s="1"/>
  <c r="M631" i="51"/>
  <c r="O631" i="51" l="1"/>
  <c r="Q631" i="51" s="1"/>
  <c r="P631" i="51"/>
  <c r="M632" i="51"/>
  <c r="P630" i="51"/>
  <c r="P632" i="51" l="1"/>
  <c r="O632" i="51"/>
  <c r="Q632" i="51" s="1"/>
  <c r="M633" i="51"/>
  <c r="O633" i="51" l="1"/>
  <c r="Q633" i="51" s="1"/>
  <c r="P633" i="51"/>
  <c r="M634" i="51"/>
  <c r="P634" i="51" l="1"/>
  <c r="O634" i="51"/>
  <c r="Q634" i="51" s="1"/>
  <c r="M635" i="51"/>
  <c r="O635" i="51" l="1"/>
  <c r="Q635" i="51" s="1"/>
  <c r="P635" i="51"/>
  <c r="M636" i="51"/>
  <c r="P636" i="51" l="1"/>
  <c r="O636" i="51"/>
  <c r="Q636" i="51" s="1"/>
  <c r="M637" i="51"/>
  <c r="O637" i="51" l="1"/>
  <c r="Q637" i="51" s="1"/>
  <c r="P637" i="51"/>
  <c r="M638" i="51"/>
  <c r="O638" i="51" l="1"/>
  <c r="Q638" i="51" s="1"/>
  <c r="M639" i="51"/>
  <c r="O639" i="51" l="1"/>
  <c r="Q639" i="51" s="1"/>
  <c r="P639" i="51"/>
  <c r="M640" i="51"/>
  <c r="P638" i="51"/>
  <c r="O640" i="51" l="1"/>
  <c r="Q640" i="51" s="1"/>
  <c r="M641" i="51"/>
  <c r="O641" i="51" l="1"/>
  <c r="Q641" i="51" s="1"/>
  <c r="P641" i="51"/>
  <c r="M642" i="51"/>
  <c r="P640" i="51"/>
  <c r="P642" i="51" l="1"/>
  <c r="O642" i="51"/>
  <c r="Q642" i="51" s="1"/>
  <c r="M643" i="51"/>
  <c r="P643" i="51" l="1"/>
  <c r="O643" i="51"/>
  <c r="Q643" i="51" s="1"/>
  <c r="M644" i="51"/>
  <c r="P644" i="51" l="1"/>
  <c r="O644" i="51"/>
  <c r="Q644" i="51" s="1"/>
  <c r="M645" i="51"/>
  <c r="O645" i="51" l="1"/>
  <c r="Q645" i="51" s="1"/>
  <c r="P645" i="51"/>
  <c r="M646" i="51"/>
  <c r="P646" i="51" l="1"/>
  <c r="O646" i="51"/>
  <c r="Q646" i="51" s="1"/>
  <c r="M647" i="51"/>
  <c r="O647" i="51" l="1"/>
  <c r="Q647" i="51" s="1"/>
  <c r="M648" i="51"/>
  <c r="P648" i="51" l="1"/>
  <c r="O648" i="51"/>
  <c r="Q648" i="51" s="1"/>
  <c r="M649" i="51"/>
  <c r="P647" i="51"/>
  <c r="O649" i="51" l="1"/>
  <c r="Q649" i="51" s="1"/>
  <c r="P649" i="51"/>
  <c r="M650" i="51"/>
  <c r="P650" i="51" l="1"/>
  <c r="M651" i="51"/>
  <c r="O650" i="51"/>
  <c r="Q650" i="51" s="1"/>
  <c r="O651" i="51" l="1"/>
  <c r="Q651" i="51" s="1"/>
  <c r="M652" i="51"/>
  <c r="O652" i="51" l="1"/>
  <c r="Q652" i="51" s="1"/>
  <c r="P652" i="51"/>
  <c r="M653" i="51"/>
  <c r="P651" i="51"/>
  <c r="P653" i="51" l="1"/>
  <c r="O653" i="51"/>
  <c r="Q653" i="51" s="1"/>
  <c r="M654" i="51"/>
  <c r="O654" i="51" l="1"/>
  <c r="Q654" i="51" s="1"/>
  <c r="P654" i="51"/>
  <c r="M655" i="51"/>
  <c r="P655" i="51" l="1"/>
  <c r="O655" i="51"/>
  <c r="Q655" i="51" s="1"/>
  <c r="M656" i="51"/>
  <c r="P656" i="51" l="1"/>
  <c r="O656" i="51"/>
  <c r="Q656" i="51" s="1"/>
  <c r="M657" i="51"/>
  <c r="O657" i="51" l="1"/>
  <c r="Q657" i="51" s="1"/>
  <c r="M658" i="51"/>
  <c r="O658" i="51" l="1"/>
  <c r="Q658" i="51" s="1"/>
  <c r="P658" i="51"/>
  <c r="M659" i="51"/>
  <c r="P657" i="51"/>
  <c r="P659" i="51" l="1"/>
  <c r="M660" i="51"/>
  <c r="O659" i="51"/>
  <c r="Q659" i="51" s="1"/>
  <c r="O660" i="51" l="1"/>
  <c r="Q660" i="51" s="1"/>
  <c r="M661" i="51"/>
  <c r="O661" i="51" l="1"/>
  <c r="Q661" i="51" s="1"/>
  <c r="M662" i="51"/>
  <c r="P660" i="51"/>
  <c r="P662" i="51" l="1"/>
  <c r="O662" i="51"/>
  <c r="Q662" i="51" s="1"/>
  <c r="M663" i="51"/>
  <c r="P661" i="51"/>
  <c r="O663" i="51" l="1"/>
  <c r="Q663" i="51" s="1"/>
  <c r="P663" i="51"/>
  <c r="M664" i="51"/>
  <c r="P664" i="51" l="1"/>
  <c r="O664" i="51"/>
  <c r="Q664" i="51" s="1"/>
  <c r="M665" i="51"/>
  <c r="P665" i="51" l="1"/>
  <c r="O665" i="51"/>
  <c r="Q665" i="51" s="1"/>
  <c r="M666" i="51"/>
  <c r="P666" i="51" l="1"/>
  <c r="O666" i="51"/>
  <c r="Q666" i="51" s="1"/>
  <c r="M667" i="51"/>
  <c r="O667" i="51" l="1"/>
  <c r="Q667" i="51" s="1"/>
  <c r="P667" i="51"/>
  <c r="M668" i="51"/>
  <c r="P668" i="51" l="1"/>
  <c r="O668" i="51"/>
  <c r="Q668" i="51" s="1"/>
  <c r="M669" i="51"/>
  <c r="P669" i="51" l="1"/>
  <c r="O669" i="51"/>
  <c r="Q669" i="51" s="1"/>
  <c r="M670" i="51"/>
  <c r="P670" i="51" l="1"/>
  <c r="O670" i="51"/>
  <c r="Q670" i="51" s="1"/>
  <c r="M671" i="51"/>
  <c r="O671" i="51" l="1"/>
  <c r="Q671" i="51" s="1"/>
  <c r="P671" i="51"/>
  <c r="M672" i="51"/>
  <c r="P672" i="51" l="1"/>
  <c r="O672" i="51"/>
  <c r="Q672" i="51" s="1"/>
  <c r="M673" i="51"/>
  <c r="O673" i="51" l="1"/>
  <c r="Q673" i="51" s="1"/>
  <c r="M674" i="51"/>
  <c r="O674" i="51" l="1"/>
  <c r="Q674" i="51" s="1"/>
  <c r="M675" i="51"/>
  <c r="P673" i="51"/>
  <c r="O675" i="51" l="1"/>
  <c r="Q675" i="51" s="1"/>
  <c r="P675" i="51"/>
  <c r="M676" i="51"/>
  <c r="P674" i="51"/>
  <c r="P676" i="51" l="1"/>
  <c r="O676" i="51"/>
  <c r="Q676" i="51" s="1"/>
  <c r="M677" i="51"/>
  <c r="P677" i="51" l="1"/>
  <c r="O677" i="51"/>
  <c r="Q677" i="51" s="1"/>
  <c r="M678" i="51"/>
  <c r="P678" i="51" l="1"/>
  <c r="O678" i="51"/>
  <c r="Q678" i="51" s="1"/>
  <c r="M679" i="51"/>
  <c r="O679" i="51" l="1"/>
  <c r="Q679" i="51" s="1"/>
  <c r="P679" i="51"/>
  <c r="M680" i="51"/>
  <c r="P680" i="51" l="1"/>
  <c r="O680" i="51"/>
  <c r="Q680" i="51" s="1"/>
  <c r="M681" i="51"/>
  <c r="O681" i="51" l="1"/>
  <c r="Q681" i="51" s="1"/>
  <c r="M682" i="51"/>
  <c r="O682" i="51" l="1"/>
  <c r="Q682" i="51" s="1"/>
  <c r="P682" i="51"/>
  <c r="M683" i="51"/>
  <c r="P681" i="51"/>
  <c r="P683" i="51" l="1"/>
  <c r="O683" i="51"/>
  <c r="Q683" i="51" s="1"/>
  <c r="M684" i="51"/>
  <c r="P684" i="51" l="1"/>
  <c r="O684" i="51"/>
  <c r="Q684" i="51" s="1"/>
  <c r="M685" i="51"/>
  <c r="P685" i="51" l="1"/>
  <c r="O685" i="51"/>
  <c r="Q685" i="51" s="1"/>
  <c r="M686" i="51"/>
  <c r="O686" i="51" l="1"/>
  <c r="Q686" i="51" s="1"/>
  <c r="P686" i="51"/>
  <c r="M687" i="51"/>
  <c r="P687" i="51" l="1"/>
  <c r="O687" i="51"/>
  <c r="Q687" i="51" s="1"/>
  <c r="M688" i="51"/>
  <c r="O688" i="51" l="1"/>
  <c r="Q688" i="51" s="1"/>
  <c r="P688" i="51"/>
  <c r="M689" i="51"/>
  <c r="O689" i="51" l="1"/>
  <c r="Q689" i="51" s="1"/>
  <c r="M690" i="51"/>
  <c r="O690" i="51" l="1"/>
  <c r="Q690" i="51" s="1"/>
  <c r="P690" i="51"/>
  <c r="M691" i="51"/>
  <c r="P689" i="51"/>
  <c r="P691" i="51" l="1"/>
  <c r="O691" i="51"/>
  <c r="Q691" i="51" s="1"/>
  <c r="M692" i="51"/>
  <c r="O692" i="51" l="1"/>
  <c r="Q692" i="51" s="1"/>
  <c r="P692" i="51"/>
  <c r="M693" i="51"/>
  <c r="P693" i="51" l="1"/>
  <c r="O693" i="51"/>
  <c r="Q693" i="51" s="1"/>
  <c r="M694" i="51"/>
  <c r="O694" i="51" l="1"/>
  <c r="Q694" i="51" s="1"/>
  <c r="P694" i="51"/>
  <c r="M695" i="51"/>
  <c r="O695" i="51" l="1"/>
  <c r="Q695" i="51" s="1"/>
  <c r="P695" i="51"/>
  <c r="M696" i="51"/>
  <c r="O696" i="51" l="1"/>
  <c r="Q696" i="51" s="1"/>
  <c r="P696" i="51"/>
  <c r="M697" i="51"/>
  <c r="P697" i="51" l="1"/>
  <c r="O697" i="51"/>
  <c r="Q697" i="51" s="1"/>
  <c r="M698" i="51"/>
  <c r="O698" i="51" l="1"/>
  <c r="Q698" i="51" s="1"/>
  <c r="P698" i="51"/>
  <c r="M699" i="51"/>
  <c r="O699" i="51" l="1"/>
  <c r="Q699" i="51" s="1"/>
  <c r="M700" i="51"/>
  <c r="O700" i="51" l="1"/>
  <c r="Q700" i="51" s="1"/>
  <c r="P700" i="51"/>
  <c r="M701" i="51"/>
  <c r="P699" i="51"/>
  <c r="O701" i="51" l="1"/>
  <c r="Q701" i="51" s="1"/>
  <c r="M702" i="51"/>
  <c r="P702" i="51" l="1"/>
  <c r="O702" i="51"/>
  <c r="Q702" i="51" s="1"/>
  <c r="M703" i="51"/>
  <c r="P701" i="51"/>
  <c r="P703" i="51" l="1"/>
  <c r="O703" i="51"/>
  <c r="Q703" i="51" s="1"/>
  <c r="M704" i="51"/>
  <c r="O704" i="51" l="1"/>
  <c r="Q704" i="51" s="1"/>
  <c r="M705" i="51"/>
  <c r="P705" i="51" l="1"/>
  <c r="O705" i="51"/>
  <c r="Q705" i="51" s="1"/>
  <c r="M706" i="51"/>
  <c r="P704" i="51"/>
  <c r="O706" i="51" l="1"/>
  <c r="Q706" i="51" s="1"/>
  <c r="M707" i="51"/>
  <c r="O707" i="51" l="1"/>
  <c r="Q707" i="51" s="1"/>
  <c r="P707" i="51"/>
  <c r="M708" i="51"/>
  <c r="P706" i="51"/>
  <c r="P708" i="51" l="1"/>
  <c r="O708" i="51"/>
  <c r="Q708" i="51" s="1"/>
  <c r="M709" i="51"/>
  <c r="O709" i="51" l="1"/>
  <c r="Q709" i="51" s="1"/>
  <c r="P709" i="51"/>
  <c r="M710" i="51"/>
  <c r="P710" i="51" l="1"/>
  <c r="O710" i="51"/>
  <c r="Q710" i="51" s="1"/>
  <c r="M711" i="51"/>
  <c r="O711" i="51" l="1"/>
  <c r="Q711" i="51" s="1"/>
  <c r="P711" i="51"/>
  <c r="M712" i="51"/>
  <c r="P712" i="51" l="1"/>
  <c r="O712" i="51"/>
  <c r="Q712" i="51" s="1"/>
  <c r="M713" i="51"/>
  <c r="O713" i="51" l="1"/>
  <c r="Q713" i="51" s="1"/>
  <c r="P713" i="51"/>
  <c r="M714" i="51"/>
  <c r="P714" i="51" l="1"/>
  <c r="O714" i="51"/>
  <c r="Q714" i="51" s="1"/>
  <c r="M715" i="51"/>
  <c r="O715" i="51" l="1"/>
  <c r="Q715" i="51" s="1"/>
  <c r="P715" i="51"/>
  <c r="M716" i="51"/>
  <c r="O716" i="51" l="1"/>
  <c r="Q716" i="51" s="1"/>
  <c r="P716" i="51"/>
  <c r="M717" i="51"/>
  <c r="P717" i="51" l="1"/>
  <c r="O717" i="51"/>
  <c r="Q717" i="51" s="1"/>
  <c r="M718" i="51"/>
  <c r="O718" i="51" l="1"/>
  <c r="Q718" i="51" s="1"/>
  <c r="M719" i="51"/>
  <c r="O719" i="51" l="1"/>
  <c r="Q719" i="51" s="1"/>
  <c r="P719" i="51"/>
  <c r="M720" i="51"/>
  <c r="P718" i="51"/>
  <c r="P720" i="51" l="1"/>
  <c r="O720" i="51"/>
  <c r="Q720" i="51" s="1"/>
  <c r="M721" i="51"/>
  <c r="P721" i="51" l="1"/>
  <c r="O721" i="51"/>
  <c r="Q721" i="51" s="1"/>
  <c r="M722" i="51"/>
  <c r="P722" i="51" l="1"/>
  <c r="O722" i="51"/>
  <c r="Q722" i="51" s="1"/>
  <c r="M723" i="51"/>
  <c r="O723" i="51" l="1"/>
  <c r="Q723" i="51" s="1"/>
  <c r="P723" i="51"/>
  <c r="M724" i="51"/>
  <c r="O724" i="51" l="1"/>
  <c r="Q724" i="51" s="1"/>
  <c r="M725" i="51"/>
  <c r="P725" i="51" l="1"/>
  <c r="O725" i="51"/>
  <c r="Q725" i="51" s="1"/>
  <c r="M726" i="51"/>
  <c r="P724" i="51"/>
  <c r="P726" i="51" l="1"/>
  <c r="O726" i="51"/>
  <c r="Q726" i="51" s="1"/>
  <c r="M727" i="51"/>
  <c r="O727" i="51" l="1"/>
  <c r="Q727" i="51" s="1"/>
  <c r="P727" i="51"/>
  <c r="M728" i="51"/>
  <c r="P728" i="51" l="1"/>
  <c r="O728" i="51"/>
  <c r="Q728" i="51" s="1"/>
  <c r="M729" i="51"/>
  <c r="P729" i="51" l="1"/>
  <c r="O729" i="51"/>
  <c r="Q729" i="51" s="1"/>
  <c r="M730" i="51"/>
  <c r="P730" i="51" l="1"/>
  <c r="O730" i="51"/>
  <c r="Q730" i="51" s="1"/>
  <c r="M731" i="51"/>
  <c r="O731" i="51" l="1"/>
  <c r="Q731" i="51" s="1"/>
  <c r="P731" i="51"/>
  <c r="M732" i="51"/>
  <c r="P732" i="51" l="1"/>
  <c r="O732" i="51"/>
  <c r="Q732" i="51" s="1"/>
  <c r="M733" i="51"/>
  <c r="O733" i="51" l="1"/>
  <c r="Q733" i="51" s="1"/>
  <c r="M734" i="51"/>
  <c r="O734" i="51" l="1"/>
  <c r="Q734" i="51" s="1"/>
  <c r="P734" i="51"/>
  <c r="M735" i="51"/>
  <c r="P733" i="51"/>
  <c r="P735" i="51" l="1"/>
  <c r="O735" i="51"/>
  <c r="Q735" i="51" s="1"/>
  <c r="M736" i="51"/>
  <c r="P736" i="51" l="1"/>
  <c r="O736" i="51"/>
  <c r="Q736" i="51" s="1"/>
  <c r="M737" i="51"/>
  <c r="P737" i="51" l="1"/>
  <c r="O737" i="51"/>
  <c r="Q737" i="51" s="1"/>
  <c r="M738" i="51"/>
  <c r="O738" i="51" l="1"/>
  <c r="Q738" i="51" s="1"/>
  <c r="P738" i="51"/>
  <c r="M739" i="51"/>
  <c r="P739" i="51" l="1"/>
  <c r="O739" i="51"/>
  <c r="Q739" i="51" s="1"/>
  <c r="M740" i="51"/>
  <c r="P740" i="51" l="1"/>
  <c r="O740" i="51"/>
  <c r="Q740" i="51" s="1"/>
  <c r="M741" i="51"/>
  <c r="P741" i="51" l="1"/>
  <c r="O741" i="51"/>
  <c r="Q741" i="51" s="1"/>
  <c r="M742" i="51"/>
  <c r="O742" i="51" l="1"/>
  <c r="Q742" i="51" s="1"/>
  <c r="P742" i="51"/>
  <c r="M743" i="51"/>
  <c r="P743" i="51" l="1"/>
  <c r="O743" i="51"/>
  <c r="Q743" i="51" s="1"/>
  <c r="M744" i="51"/>
  <c r="P744" i="51" l="1"/>
  <c r="O744" i="51"/>
  <c r="Q744" i="51" s="1"/>
  <c r="M745" i="51"/>
  <c r="P745" i="51" l="1"/>
  <c r="O745" i="51"/>
  <c r="Q745" i="51" s="1"/>
  <c r="M746" i="51"/>
  <c r="L785" i="47" l="1"/>
  <c r="O746" i="51"/>
  <c r="Q746" i="51" s="1"/>
  <c r="P746" i="51"/>
  <c r="M747" i="51"/>
  <c r="L786" i="47" l="1"/>
  <c r="P747" i="51"/>
  <c r="O747" i="51"/>
  <c r="Q747" i="51" s="1"/>
  <c r="M748" i="51"/>
  <c r="L787" i="47" l="1"/>
  <c r="P748" i="51"/>
  <c r="O748" i="51"/>
  <c r="Q748" i="51" s="1"/>
  <c r="M749" i="51"/>
  <c r="L788" i="47" l="1"/>
  <c r="P749" i="51"/>
  <c r="O749" i="51"/>
  <c r="Q749" i="51" s="1"/>
  <c r="M750" i="51"/>
  <c r="L789" i="47" l="1"/>
  <c r="O750" i="51"/>
  <c r="Q750" i="51" s="1"/>
  <c r="P750" i="51"/>
  <c r="M751" i="51"/>
  <c r="L790" i="47" l="1"/>
  <c r="O751" i="51"/>
  <c r="Q751" i="51" s="1"/>
  <c r="M752" i="51"/>
  <c r="L791" i="47" l="1"/>
  <c r="O752" i="51"/>
  <c r="Q752" i="51" s="1"/>
  <c r="P752" i="51"/>
  <c r="M753" i="51"/>
  <c r="P751" i="51"/>
  <c r="L792" i="47" l="1"/>
  <c r="P753" i="51"/>
  <c r="O753" i="51"/>
  <c r="Q753" i="51" s="1"/>
  <c r="M754" i="51"/>
  <c r="L793" i="47" l="1"/>
  <c r="O754" i="51"/>
  <c r="Q754" i="51" s="1"/>
  <c r="P754" i="51"/>
  <c r="M755" i="51"/>
  <c r="L794" i="47" l="1"/>
  <c r="P755" i="51"/>
  <c r="O755" i="51"/>
  <c r="Q755" i="51" s="1"/>
  <c r="M756" i="51"/>
  <c r="L795" i="47" l="1"/>
  <c r="O756" i="51"/>
  <c r="Q756" i="51" s="1"/>
  <c r="P756" i="51"/>
  <c r="M757" i="51"/>
  <c r="L796" i="47" l="1"/>
  <c r="P757" i="51"/>
  <c r="O757" i="51"/>
  <c r="Q757" i="51" s="1"/>
  <c r="M758" i="51"/>
  <c r="L797" i="47" l="1"/>
  <c r="O758" i="51"/>
  <c r="Q758" i="51" s="1"/>
  <c r="P758" i="51"/>
  <c r="M759" i="51"/>
  <c r="L798" i="47" l="1"/>
  <c r="O759" i="51"/>
  <c r="Q759" i="51" s="1"/>
  <c r="M760" i="51"/>
  <c r="L799" i="47" l="1"/>
  <c r="O760" i="51"/>
  <c r="Q760" i="51" s="1"/>
  <c r="P760" i="51"/>
  <c r="M761" i="51"/>
  <c r="P759" i="51"/>
  <c r="L800" i="47" l="1"/>
  <c r="P761" i="51"/>
  <c r="O761" i="51"/>
  <c r="Q761" i="51" s="1"/>
  <c r="M762" i="51"/>
  <c r="L801" i="47" l="1"/>
  <c r="O762" i="51"/>
  <c r="Q762" i="51" s="1"/>
  <c r="P762" i="51"/>
  <c r="M763" i="51"/>
  <c r="L802" i="47" l="1"/>
  <c r="P763" i="51"/>
  <c r="O763" i="51"/>
  <c r="Q763" i="51" s="1"/>
  <c r="M764" i="51"/>
  <c r="L803" i="47" l="1"/>
  <c r="O764" i="51"/>
  <c r="Q764" i="51" s="1"/>
  <c r="P764" i="51"/>
  <c r="M765" i="51"/>
  <c r="L804" i="47" l="1"/>
  <c r="O765" i="51"/>
  <c r="Q765" i="51" s="1"/>
  <c r="M766" i="51"/>
  <c r="L805" i="47" l="1"/>
  <c r="O766" i="51"/>
  <c r="Q766" i="51" s="1"/>
  <c r="M767" i="51"/>
  <c r="P765" i="51"/>
  <c r="L806" i="47" l="1"/>
  <c r="O767" i="51"/>
  <c r="Q767" i="51" s="1"/>
  <c r="M768" i="51"/>
  <c r="P766" i="51"/>
  <c r="L807" i="47" l="1"/>
  <c r="P768" i="51"/>
  <c r="O768" i="51"/>
  <c r="Q768" i="51" s="1"/>
  <c r="M769" i="51"/>
  <c r="P767" i="51"/>
  <c r="L808" i="47" l="1"/>
  <c r="O769" i="51"/>
  <c r="Q769" i="51" s="1"/>
  <c r="P769" i="51"/>
  <c r="M770" i="51"/>
  <c r="L809" i="47" l="1"/>
  <c r="P770" i="51"/>
  <c r="O770" i="51"/>
  <c r="Q770" i="51" s="1"/>
  <c r="M771" i="51"/>
  <c r="L810" i="47" l="1"/>
  <c r="P771" i="51"/>
  <c r="O771" i="51"/>
  <c r="Q771" i="51" s="1"/>
  <c r="M772" i="51"/>
  <c r="L811" i="47" l="1"/>
  <c r="P772" i="51"/>
  <c r="O772" i="51"/>
  <c r="Q772" i="51" s="1"/>
  <c r="M773" i="51"/>
  <c r="L812" i="47" l="1"/>
  <c r="O773" i="51"/>
  <c r="Q773" i="51" s="1"/>
  <c r="P773" i="51"/>
  <c r="M774" i="51"/>
  <c r="L813" i="47" l="1"/>
  <c r="P774" i="51"/>
  <c r="O774" i="51"/>
  <c r="Q774" i="51" s="1"/>
  <c r="M775" i="51"/>
  <c r="L814" i="47" l="1"/>
  <c r="P775" i="51"/>
  <c r="O775" i="51"/>
  <c r="Q775" i="51" s="1"/>
  <c r="M776" i="51"/>
  <c r="L815" i="47" l="1"/>
  <c r="P776" i="51"/>
  <c r="O776" i="51"/>
  <c r="Q776" i="51" s="1"/>
  <c r="M777" i="51"/>
  <c r="L816" i="47" l="1"/>
  <c r="O777" i="51"/>
  <c r="Q777" i="51" s="1"/>
  <c r="P777" i="51"/>
  <c r="M778" i="51"/>
  <c r="L817" i="47" l="1"/>
  <c r="P778" i="51"/>
  <c r="O778" i="51"/>
  <c r="Q778" i="51" s="1"/>
  <c r="M779" i="51"/>
  <c r="L818" i="47" l="1"/>
  <c r="P779" i="51"/>
  <c r="O779" i="51"/>
  <c r="Q779" i="51" s="1"/>
  <c r="M780" i="51"/>
  <c r="L819" i="47" l="1"/>
  <c r="P780" i="51"/>
  <c r="O780" i="51"/>
  <c r="Q780" i="51" s="1"/>
  <c r="M781" i="51"/>
  <c r="L820" i="47" l="1"/>
  <c r="O781" i="51"/>
  <c r="Q781" i="51" s="1"/>
  <c r="P781" i="51"/>
  <c r="M782" i="51"/>
  <c r="L821" i="47" l="1"/>
  <c r="O782" i="51"/>
  <c r="Q782" i="51" s="1"/>
  <c r="P782" i="51"/>
  <c r="M783" i="51"/>
  <c r="L822" i="47" l="1"/>
  <c r="O783" i="51"/>
  <c r="Q783" i="51" s="1"/>
  <c r="M784" i="51"/>
  <c r="L823" i="47" l="1"/>
  <c r="P784" i="51"/>
  <c r="O784" i="51"/>
  <c r="Q784" i="51" s="1"/>
  <c r="M785" i="51"/>
  <c r="P783" i="51"/>
  <c r="L824" i="47" l="1"/>
  <c r="O785" i="51"/>
  <c r="Q785" i="51" s="1"/>
  <c r="M786" i="51"/>
  <c r="L825" i="47" l="1"/>
  <c r="O786" i="51"/>
  <c r="Q786" i="51" s="1"/>
  <c r="M787" i="51"/>
  <c r="P785" i="51"/>
  <c r="L826" i="47" l="1"/>
  <c r="O787" i="51"/>
  <c r="Q787" i="51" s="1"/>
  <c r="P787" i="51"/>
  <c r="M788" i="51"/>
  <c r="P786" i="51"/>
  <c r="L827" i="47" l="1"/>
  <c r="P788" i="51"/>
  <c r="O788" i="51"/>
  <c r="Q788" i="51" s="1"/>
  <c r="M789" i="51"/>
  <c r="L828" i="47" l="1"/>
  <c r="O789" i="51"/>
  <c r="Q789" i="51" s="1"/>
  <c r="M790" i="51"/>
  <c r="L829" i="47" l="1"/>
  <c r="P790" i="51"/>
  <c r="O790" i="51"/>
  <c r="Q790" i="51" s="1"/>
  <c r="M791" i="51"/>
  <c r="P789" i="51"/>
  <c r="L830" i="47" l="1"/>
  <c r="O791" i="51"/>
  <c r="Q791" i="51" s="1"/>
  <c r="P791" i="51"/>
  <c r="M792" i="51"/>
  <c r="L831" i="47" l="1"/>
  <c r="P792" i="51"/>
  <c r="O792" i="51"/>
  <c r="Q792" i="51" s="1"/>
  <c r="M793" i="51"/>
  <c r="L832" i="47" l="1"/>
  <c r="P793" i="51"/>
  <c r="O793" i="51"/>
  <c r="Q793" i="51" s="1"/>
  <c r="M794" i="51"/>
  <c r="L833" i="47" l="1"/>
  <c r="P794" i="51"/>
  <c r="O794" i="51"/>
  <c r="Q794" i="51" s="1"/>
  <c r="M795" i="51"/>
  <c r="L834" i="47" l="1"/>
  <c r="O795" i="51"/>
  <c r="Q795" i="51" s="1"/>
  <c r="P795" i="51"/>
  <c r="M796" i="51"/>
  <c r="L835" i="47" l="1"/>
  <c r="P796" i="51"/>
  <c r="O796" i="51"/>
  <c r="Q796" i="51" s="1"/>
  <c r="M797" i="51"/>
  <c r="L836" i="47" l="1"/>
  <c r="O797" i="51"/>
  <c r="Q797" i="51" s="1"/>
  <c r="M798" i="51"/>
  <c r="L837" i="47" l="1"/>
  <c r="O798" i="51"/>
  <c r="Q798" i="51" s="1"/>
  <c r="M799" i="51"/>
  <c r="P797" i="51"/>
  <c r="L838" i="47" l="1"/>
  <c r="O799" i="51"/>
  <c r="Q799" i="51" s="1"/>
  <c r="P799" i="51"/>
  <c r="M800" i="51"/>
  <c r="P798" i="51"/>
  <c r="L839" i="47" l="1"/>
  <c r="P800" i="51"/>
  <c r="O800" i="51"/>
  <c r="Q800" i="51" s="1"/>
  <c r="M801" i="51"/>
  <c r="L840" i="47" l="1"/>
  <c r="P801" i="51"/>
  <c r="O801" i="51"/>
  <c r="Q801" i="51" s="1"/>
  <c r="M802" i="51"/>
  <c r="L841" i="47" l="1"/>
  <c r="O802" i="51"/>
  <c r="Q802" i="51" s="1"/>
  <c r="M803" i="51"/>
  <c r="L842" i="47" l="1"/>
  <c r="O803" i="51"/>
  <c r="Q803" i="51" s="1"/>
  <c r="P803" i="51"/>
  <c r="M804" i="51"/>
  <c r="P802" i="51"/>
  <c r="L843" i="47" l="1"/>
  <c r="P804" i="51"/>
  <c r="O804" i="51"/>
  <c r="Q804" i="51" s="1"/>
  <c r="M805" i="51"/>
  <c r="L844" i="47" l="1"/>
  <c r="P805" i="51"/>
  <c r="O805" i="51"/>
  <c r="Q805" i="51" s="1"/>
  <c r="M806" i="51"/>
  <c r="L845" i="47" l="1"/>
  <c r="P806" i="51"/>
  <c r="O806" i="51"/>
  <c r="Q806" i="51" s="1"/>
  <c r="M807" i="51"/>
  <c r="L846" i="47" l="1"/>
  <c r="O807" i="51"/>
  <c r="Q807" i="51" s="1"/>
  <c r="M808" i="51"/>
  <c r="L847" i="47" l="1"/>
  <c r="O808" i="51"/>
  <c r="Q808" i="51" s="1"/>
  <c r="P808" i="51"/>
  <c r="M809" i="51"/>
  <c r="P807" i="51"/>
  <c r="L848" i="47" l="1"/>
  <c r="O809" i="51"/>
  <c r="Q809" i="51" s="1"/>
  <c r="M810" i="51"/>
  <c r="L849" i="47" l="1"/>
  <c r="O810" i="51"/>
  <c r="Q810" i="51" s="1"/>
  <c r="M811" i="51"/>
  <c r="P809" i="51"/>
  <c r="L850" i="47" l="1"/>
  <c r="P811" i="51"/>
  <c r="O811" i="51"/>
  <c r="Q811" i="51" s="1"/>
  <c r="M812" i="51"/>
  <c r="P810" i="51"/>
  <c r="L851" i="47" l="1"/>
  <c r="P812" i="51"/>
  <c r="O812" i="51"/>
  <c r="Q812" i="51" s="1"/>
  <c r="M813" i="51"/>
  <c r="L852" i="47" l="1"/>
  <c r="O813" i="51"/>
  <c r="Q813" i="51" s="1"/>
  <c r="P813" i="51"/>
  <c r="M814" i="51"/>
  <c r="L853" i="47" l="1"/>
  <c r="P814" i="51"/>
  <c r="O814" i="51"/>
  <c r="Q814" i="51" s="1"/>
  <c r="M815" i="51"/>
  <c r="L854" i="47" l="1"/>
  <c r="P815" i="51"/>
  <c r="O815" i="51"/>
  <c r="Q815" i="51" s="1"/>
  <c r="M816" i="51"/>
  <c r="L855" i="47" l="1"/>
  <c r="P816" i="51"/>
  <c r="O816" i="51"/>
  <c r="Q816" i="51" s="1"/>
  <c r="M817" i="51"/>
  <c r="L856" i="47" l="1"/>
  <c r="O817" i="51"/>
  <c r="Q817" i="51" s="1"/>
  <c r="P817" i="51"/>
  <c r="M818" i="51"/>
  <c r="L857" i="47" l="1"/>
  <c r="O818" i="51"/>
  <c r="Q818" i="51" s="1"/>
  <c r="M819" i="51"/>
  <c r="L858" i="47" l="1"/>
  <c r="O819" i="51"/>
  <c r="Q819" i="51" s="1"/>
  <c r="P819" i="51"/>
  <c r="M820" i="51"/>
  <c r="P818" i="51"/>
  <c r="L859" i="47" l="1"/>
  <c r="P820" i="51"/>
  <c r="O820" i="51"/>
  <c r="Q820" i="51" s="1"/>
  <c r="M821" i="51"/>
  <c r="L860" i="47" l="1"/>
  <c r="P821" i="51"/>
  <c r="O821" i="51"/>
  <c r="Q821" i="51" s="1"/>
  <c r="M822" i="51"/>
  <c r="L861" i="47" l="1"/>
  <c r="P822" i="51"/>
  <c r="O822" i="51"/>
  <c r="Q822" i="51" s="1"/>
  <c r="M823" i="51"/>
  <c r="L862" i="47" l="1"/>
  <c r="O823" i="51"/>
  <c r="Q823" i="51" s="1"/>
  <c r="P823" i="51"/>
  <c r="M824" i="51"/>
  <c r="L863" i="47" l="1"/>
  <c r="O824" i="51"/>
  <c r="Q824" i="51" s="1"/>
  <c r="P824" i="51"/>
  <c r="M825" i="51"/>
  <c r="L864" i="47" l="1"/>
  <c r="P825" i="51"/>
  <c r="O825" i="51"/>
  <c r="Q825" i="51" s="1"/>
  <c r="M826" i="51"/>
  <c r="L865" i="47" l="1"/>
  <c r="O826" i="51"/>
  <c r="Q826" i="51" s="1"/>
  <c r="P826" i="51"/>
  <c r="M827" i="51"/>
  <c r="L866" i="47" l="1"/>
  <c r="O827" i="51"/>
  <c r="Q827" i="51" s="1"/>
  <c r="P827" i="51"/>
  <c r="M828" i="51"/>
  <c r="L867" i="47" l="1"/>
  <c r="O828" i="51"/>
  <c r="Q828" i="51" s="1"/>
  <c r="P828" i="51"/>
  <c r="M829" i="51"/>
  <c r="L868" i="47" l="1"/>
  <c r="P829" i="51"/>
  <c r="O829" i="51"/>
  <c r="Q829" i="51" s="1"/>
  <c r="M830" i="51"/>
  <c r="L869" i="47" l="1"/>
  <c r="P830" i="51"/>
  <c r="O830" i="51"/>
  <c r="Q830" i="51" s="1"/>
  <c r="M831" i="51"/>
  <c r="L870" i="47" l="1"/>
  <c r="O831" i="51"/>
  <c r="Q831" i="51" s="1"/>
  <c r="P831" i="51"/>
  <c r="M832" i="51"/>
  <c r="L871" i="47" l="1"/>
  <c r="P832" i="51"/>
  <c r="O832" i="51"/>
  <c r="Q832" i="51" s="1"/>
  <c r="M833" i="51"/>
  <c r="L872" i="47" l="1"/>
  <c r="P833" i="51"/>
  <c r="O833" i="51"/>
  <c r="Q833" i="51" s="1"/>
  <c r="M834" i="51"/>
  <c r="L873" i="47" l="1"/>
  <c r="O834" i="51"/>
  <c r="Q834" i="51" s="1"/>
  <c r="M835" i="51"/>
  <c r="L874" i="47" l="1"/>
  <c r="O835" i="51"/>
  <c r="Q835" i="51" s="1"/>
  <c r="P835" i="51"/>
  <c r="M836" i="51"/>
  <c r="P834" i="51"/>
  <c r="L875" i="47" l="1"/>
  <c r="P836" i="51"/>
  <c r="O836" i="51"/>
  <c r="Q836" i="51" s="1"/>
  <c r="M837" i="51"/>
  <c r="L876" i="47" l="1"/>
  <c r="O837" i="51"/>
  <c r="Q837" i="51" s="1"/>
  <c r="M838" i="51"/>
  <c r="L877" i="47" l="1"/>
  <c r="P838" i="51"/>
  <c r="O838" i="51"/>
  <c r="Q838" i="51" s="1"/>
  <c r="M839" i="51"/>
  <c r="P837" i="51"/>
  <c r="L878" i="47" l="1"/>
  <c r="O839" i="51"/>
  <c r="Q839" i="51" s="1"/>
  <c r="P839" i="51"/>
  <c r="M840" i="51"/>
  <c r="L879" i="47" l="1"/>
  <c r="P840" i="51"/>
  <c r="O840" i="51"/>
  <c r="Q840" i="51" s="1"/>
  <c r="M841" i="51"/>
  <c r="L880" i="47" l="1"/>
  <c r="P841" i="51"/>
  <c r="O841" i="51"/>
  <c r="Q841" i="51" s="1"/>
  <c r="M842" i="51"/>
  <c r="L881" i="47" l="1"/>
  <c r="O842" i="51"/>
  <c r="Q842" i="51" s="1"/>
  <c r="M843" i="51"/>
  <c r="L882" i="47" l="1"/>
  <c r="O843" i="51"/>
  <c r="Q843" i="51" s="1"/>
  <c r="P843" i="51"/>
  <c r="M844" i="51"/>
  <c r="P842" i="51"/>
  <c r="L883" i="47" l="1"/>
  <c r="P844" i="51"/>
  <c r="O844" i="51"/>
  <c r="Q844" i="51" s="1"/>
  <c r="M845" i="51"/>
  <c r="L884" i="47" l="1"/>
  <c r="P845" i="51"/>
  <c r="O845" i="51"/>
  <c r="Q845" i="51" s="1"/>
  <c r="M846" i="51"/>
  <c r="L885" i="47" l="1"/>
  <c r="P846" i="51"/>
  <c r="O846" i="51"/>
  <c r="Q846" i="51" s="1"/>
  <c r="M847" i="51"/>
  <c r="L886" i="47" l="1"/>
  <c r="O847" i="51"/>
  <c r="Q847" i="51" s="1"/>
  <c r="P847" i="51"/>
  <c r="M848" i="51"/>
  <c r="L887" i="47" l="1"/>
  <c r="P848" i="51"/>
  <c r="O848" i="51"/>
  <c r="Q848" i="51" s="1"/>
  <c r="M849" i="51"/>
  <c r="L888" i="47" l="1"/>
  <c r="P849" i="51"/>
  <c r="O849" i="51"/>
  <c r="Q849" i="51" s="1"/>
  <c r="M850" i="51"/>
  <c r="L889" i="47" l="1"/>
  <c r="O850" i="51"/>
  <c r="Q850" i="51" s="1"/>
  <c r="P850" i="51"/>
  <c r="M851" i="51"/>
  <c r="L890" i="47" l="1"/>
  <c r="O851" i="51"/>
  <c r="Q851" i="51" s="1"/>
  <c r="P851" i="51"/>
  <c r="M852" i="51"/>
  <c r="L891" i="47" l="1"/>
  <c r="P852" i="51"/>
  <c r="O852" i="51"/>
  <c r="Q852" i="51" s="1"/>
  <c r="M853" i="51"/>
  <c r="L892" i="47" l="1"/>
  <c r="P853" i="51"/>
  <c r="O853" i="51"/>
  <c r="Q853" i="51" s="1"/>
  <c r="M854" i="51"/>
  <c r="L893" i="47" l="1"/>
  <c r="P854" i="51"/>
  <c r="O854" i="51"/>
  <c r="Q854" i="51" s="1"/>
  <c r="M855" i="51"/>
  <c r="L894" i="47" l="1"/>
  <c r="O855" i="51"/>
  <c r="Q855" i="51" s="1"/>
  <c r="P855" i="51"/>
  <c r="M856" i="51"/>
  <c r="L895" i="47" l="1"/>
  <c r="P856" i="51"/>
  <c r="O856" i="51"/>
  <c r="Q856" i="51" s="1"/>
  <c r="M857" i="51"/>
  <c r="L896" i="47" l="1"/>
  <c r="P857" i="51"/>
  <c r="O857" i="51"/>
  <c r="Q857" i="51" s="1"/>
  <c r="M858" i="51"/>
  <c r="L897" i="47" l="1"/>
  <c r="P858" i="51"/>
  <c r="O858" i="51"/>
  <c r="Q858" i="51" s="1"/>
  <c r="M859" i="51"/>
  <c r="L898" i="47" l="1"/>
  <c r="O859" i="51"/>
  <c r="Q859" i="51" s="1"/>
  <c r="P859" i="51"/>
  <c r="M860" i="51"/>
  <c r="L899" i="47" l="1"/>
  <c r="O860" i="51"/>
  <c r="Q860" i="51" s="1"/>
  <c r="P860" i="51"/>
  <c r="M861" i="51"/>
  <c r="L900" i="47" l="1"/>
  <c r="O861" i="51"/>
  <c r="Q861" i="51" s="1"/>
  <c r="P861" i="51"/>
  <c r="M862" i="51"/>
  <c r="L901" i="47" l="1"/>
  <c r="O862" i="51"/>
  <c r="Q862" i="51" s="1"/>
  <c r="P862" i="51"/>
  <c r="M863" i="51"/>
  <c r="L902" i="47" l="1"/>
  <c r="P863" i="51"/>
  <c r="O863" i="51"/>
  <c r="Q863" i="51" s="1"/>
  <c r="M864" i="51"/>
  <c r="L903" i="47" l="1"/>
  <c r="P864" i="51"/>
  <c r="O864" i="51"/>
  <c r="Q864" i="51" s="1"/>
  <c r="M865" i="51"/>
  <c r="L904" i="47" l="1"/>
  <c r="O865" i="51"/>
  <c r="Q865" i="51" s="1"/>
  <c r="P865" i="51"/>
  <c r="M866" i="51"/>
  <c r="L905" i="47" l="1"/>
  <c r="O866" i="51"/>
  <c r="Q866" i="51" s="1"/>
  <c r="P866" i="51"/>
  <c r="M867" i="51"/>
  <c r="L906" i="47" l="1"/>
  <c r="P867" i="51"/>
  <c r="O867" i="51"/>
  <c r="Q867" i="51" s="1"/>
  <c r="M868" i="51"/>
  <c r="L907" i="47" l="1"/>
  <c r="P868" i="51"/>
  <c r="O868" i="51"/>
  <c r="Q868" i="51" s="1"/>
  <c r="M869" i="51"/>
  <c r="L908" i="47" l="1"/>
  <c r="O869" i="51"/>
  <c r="Q869" i="51" s="1"/>
  <c r="P869" i="51"/>
  <c r="M870" i="51"/>
  <c r="L909" i="47" l="1"/>
  <c r="O870" i="51"/>
  <c r="Q870" i="51" s="1"/>
  <c r="P870" i="51"/>
  <c r="M871" i="51"/>
  <c r="L910" i="47" l="1"/>
  <c r="P871" i="51"/>
  <c r="O871" i="51"/>
  <c r="Q871" i="51" s="1"/>
  <c r="M872" i="51"/>
  <c r="L911" i="47" l="1"/>
  <c r="P872" i="51"/>
  <c r="O872" i="51"/>
  <c r="Q872" i="51" s="1"/>
  <c r="M873" i="51"/>
  <c r="L912" i="47" l="1"/>
  <c r="O873" i="51"/>
  <c r="Q873" i="51" s="1"/>
  <c r="P873" i="51"/>
  <c r="M874" i="51"/>
  <c r="L913" i="47" l="1"/>
  <c r="P874" i="51"/>
  <c r="O874" i="51"/>
  <c r="Q874" i="51" s="1"/>
  <c r="M875" i="51"/>
  <c r="L914" i="47" l="1"/>
  <c r="O875" i="51"/>
  <c r="Q875" i="51" s="1"/>
  <c r="M876" i="51"/>
  <c r="L915" i="47" l="1"/>
  <c r="O876" i="51"/>
  <c r="Q876" i="51" s="1"/>
  <c r="M877" i="51"/>
  <c r="P875" i="51"/>
  <c r="L916" i="47" l="1"/>
  <c r="O877" i="51"/>
  <c r="Q877" i="51" s="1"/>
  <c r="P877" i="51"/>
  <c r="M878" i="51"/>
  <c r="P876" i="51"/>
  <c r="L917" i="47" l="1"/>
  <c r="P878" i="51"/>
  <c r="O878" i="51"/>
  <c r="Q878" i="51" s="1"/>
  <c r="M879" i="51"/>
  <c r="L918" i="47" l="1"/>
  <c r="P879" i="51"/>
  <c r="O879" i="51"/>
  <c r="Q879" i="51" s="1"/>
  <c r="M880" i="51"/>
  <c r="L919" i="47" l="1"/>
  <c r="P880" i="51"/>
  <c r="O880" i="51"/>
  <c r="Q880" i="51" s="1"/>
  <c r="M881" i="51"/>
  <c r="L920" i="47" l="1"/>
  <c r="O881" i="51"/>
  <c r="Q881" i="51" s="1"/>
  <c r="P881" i="51"/>
  <c r="M882" i="51"/>
  <c r="L921" i="47" l="1"/>
  <c r="O882" i="51"/>
  <c r="Q882" i="51" s="1"/>
  <c r="M883" i="51"/>
  <c r="L922" i="47" l="1"/>
  <c r="P883" i="51"/>
  <c r="O883" i="51"/>
  <c r="Q883" i="51" s="1"/>
  <c r="M884" i="51"/>
  <c r="P882" i="51"/>
  <c r="L923" i="47" l="1"/>
  <c r="P884" i="51"/>
  <c r="O884" i="51"/>
  <c r="Q884" i="51" s="1"/>
  <c r="M885" i="51"/>
  <c r="L924" i="47" l="1"/>
  <c r="O885" i="51"/>
  <c r="Q885" i="51" s="1"/>
  <c r="P885" i="51"/>
  <c r="M886" i="51"/>
  <c r="L925" i="47" l="1"/>
  <c r="P886" i="51"/>
  <c r="O886" i="51"/>
  <c r="Q886" i="51" s="1"/>
  <c r="M887" i="51"/>
  <c r="L926" i="47" l="1"/>
  <c r="P887" i="51"/>
  <c r="O887" i="51"/>
  <c r="Q887" i="51" s="1"/>
  <c r="M888" i="51"/>
  <c r="L927" i="47" l="1"/>
  <c r="P888" i="51"/>
  <c r="O888" i="51"/>
  <c r="Q888" i="51" s="1"/>
  <c r="M889" i="51"/>
  <c r="L928" i="47" l="1"/>
  <c r="O889" i="51"/>
  <c r="Q889" i="51" s="1"/>
  <c r="P889" i="51"/>
  <c r="M890" i="51"/>
  <c r="L929" i="47" l="1"/>
  <c r="P890" i="51"/>
  <c r="O890" i="51"/>
  <c r="Q890" i="51" s="1"/>
  <c r="M891" i="51"/>
  <c r="L930" i="47" l="1"/>
  <c r="P891" i="51"/>
  <c r="O891" i="51"/>
  <c r="Q891" i="51" s="1"/>
  <c r="M892" i="51"/>
  <c r="L931" i="47" l="1"/>
  <c r="P892" i="51"/>
  <c r="O892" i="51"/>
  <c r="Q892" i="51" s="1"/>
  <c r="M893" i="51"/>
  <c r="L932" i="47" l="1"/>
  <c r="O893" i="51"/>
  <c r="Q893" i="51" s="1"/>
  <c r="P893" i="51"/>
  <c r="M894" i="51"/>
  <c r="L933" i="47" l="1"/>
  <c r="O894" i="51"/>
  <c r="Q894" i="51" s="1"/>
  <c r="M895" i="51"/>
  <c r="L934" i="47" l="1"/>
  <c r="P895" i="51"/>
  <c r="O895" i="51"/>
  <c r="Q895" i="51" s="1"/>
  <c r="M896" i="51"/>
  <c r="P894" i="51"/>
  <c r="L935" i="47" l="1"/>
  <c r="P896" i="51"/>
  <c r="O896" i="51"/>
  <c r="Q896" i="51" s="1"/>
  <c r="M897" i="51"/>
  <c r="L936" i="47" l="1"/>
  <c r="O897" i="51"/>
  <c r="Q897" i="51" s="1"/>
  <c r="P897" i="51"/>
  <c r="M898" i="51"/>
  <c r="L937" i="47" l="1"/>
  <c r="P898" i="51"/>
  <c r="O898" i="51"/>
  <c r="Q898" i="51" s="1"/>
  <c r="M899" i="51"/>
  <c r="L938" i="47" l="1"/>
  <c r="P899" i="51"/>
  <c r="O899" i="51"/>
  <c r="Q899" i="51" s="1"/>
  <c r="M900" i="51"/>
  <c r="L939" i="47" l="1"/>
  <c r="P900" i="51"/>
  <c r="O900" i="51"/>
  <c r="Q900" i="51" s="1"/>
  <c r="M901" i="51"/>
  <c r="L940" i="47" l="1"/>
  <c r="O901" i="51"/>
  <c r="Q901" i="51" s="1"/>
  <c r="P901" i="51"/>
  <c r="M902" i="51"/>
  <c r="L941" i="47" l="1"/>
  <c r="O902" i="51"/>
  <c r="Q902" i="51" s="1"/>
  <c r="M903" i="51"/>
  <c r="L942" i="47" l="1"/>
  <c r="O903" i="51"/>
  <c r="Q903" i="51" s="1"/>
  <c r="M904" i="51"/>
  <c r="P902" i="51"/>
  <c r="L943" i="47" l="1"/>
  <c r="O904" i="51"/>
  <c r="Q904" i="51" s="1"/>
  <c r="M905" i="51"/>
  <c r="P903" i="51"/>
  <c r="L944" i="47" l="1"/>
  <c r="P905" i="51"/>
  <c r="O905" i="51"/>
  <c r="Q905" i="51" s="1"/>
  <c r="M906" i="51"/>
  <c r="P904" i="51"/>
  <c r="L945" i="47" l="1"/>
  <c r="O906" i="51"/>
  <c r="Q906" i="51" s="1"/>
  <c r="P906" i="51"/>
  <c r="M907" i="51"/>
  <c r="L946" i="47" l="1"/>
  <c r="O907" i="51"/>
  <c r="Q907" i="51" s="1"/>
  <c r="P907" i="51"/>
  <c r="M908" i="51"/>
  <c r="L947" i="47" l="1"/>
  <c r="O908" i="51"/>
  <c r="Q908" i="51" s="1"/>
  <c r="P908" i="51"/>
  <c r="M909" i="51"/>
  <c r="L948" i="47" l="1"/>
  <c r="P909" i="51"/>
  <c r="O909" i="51"/>
  <c r="Q909" i="51" s="1"/>
  <c r="M910" i="51"/>
  <c r="L949" i="47" l="1"/>
  <c r="P910" i="51"/>
  <c r="O910" i="51"/>
  <c r="Q910" i="51" s="1"/>
  <c r="M911" i="51"/>
  <c r="L950" i="47" l="1"/>
  <c r="O911" i="51"/>
  <c r="Q911" i="51" s="1"/>
  <c r="M912" i="51"/>
  <c r="L951" i="47" l="1"/>
  <c r="O912" i="51"/>
  <c r="Q912" i="51" s="1"/>
  <c r="P912" i="51"/>
  <c r="M913" i="51"/>
  <c r="P911" i="51"/>
  <c r="L952" i="47" l="1"/>
  <c r="O913" i="51"/>
  <c r="Q913" i="51" s="1"/>
  <c r="M914" i="51"/>
  <c r="L953" i="47" l="1"/>
  <c r="O914" i="51"/>
  <c r="Q914" i="51" s="1"/>
  <c r="M915" i="51"/>
  <c r="P913" i="51"/>
  <c r="L954" i="47" l="1"/>
  <c r="O915" i="51"/>
  <c r="Q915" i="51" s="1"/>
  <c r="P915" i="51"/>
  <c r="M916" i="51"/>
  <c r="P914" i="51"/>
  <c r="L955" i="47" l="1"/>
  <c r="O916" i="51"/>
  <c r="Q916" i="51" s="1"/>
  <c r="P916" i="51"/>
  <c r="M917" i="51"/>
  <c r="L956" i="47" l="1"/>
  <c r="P917" i="51"/>
  <c r="O917" i="51"/>
  <c r="Q917" i="51" s="1"/>
  <c r="M918" i="51"/>
  <c r="L957" i="47" l="1"/>
  <c r="P918" i="51"/>
  <c r="O918" i="51"/>
  <c r="Q918" i="51" s="1"/>
  <c r="M919" i="51"/>
  <c r="L958" i="47" l="1"/>
  <c r="P919" i="51"/>
  <c r="O919" i="51"/>
  <c r="Q919" i="51" s="1"/>
  <c r="M920" i="51"/>
  <c r="L959" i="47" l="1"/>
  <c r="O920" i="51"/>
  <c r="Q920" i="51" s="1"/>
  <c r="P920" i="51"/>
  <c r="M921" i="51"/>
  <c r="L960" i="47" l="1"/>
  <c r="O921" i="51"/>
  <c r="Q921" i="51" s="1"/>
  <c r="P921" i="51"/>
  <c r="M922" i="51"/>
  <c r="L961" i="47" l="1"/>
  <c r="P922" i="51"/>
  <c r="O922" i="51"/>
  <c r="Q922" i="51" s="1"/>
  <c r="M923" i="51"/>
  <c r="L962" i="47" l="1"/>
  <c r="O923" i="51"/>
  <c r="Q923" i="51" s="1"/>
  <c r="M924" i="51"/>
  <c r="L963" i="47" l="1"/>
  <c r="O924" i="51"/>
  <c r="Q924" i="51" s="1"/>
  <c r="M925" i="51"/>
  <c r="P923" i="51"/>
  <c r="L964" i="47" l="1"/>
  <c r="P925" i="51"/>
  <c r="O925" i="51"/>
  <c r="Q925" i="51" s="1"/>
  <c r="M926" i="51"/>
  <c r="P924" i="51"/>
  <c r="L965" i="47" l="1"/>
  <c r="O926" i="51"/>
  <c r="Q926" i="51" s="1"/>
  <c r="M927" i="51"/>
  <c r="L966" i="47" l="1"/>
  <c r="O927" i="51"/>
  <c r="Q927" i="51" s="1"/>
  <c r="M928" i="51"/>
  <c r="P926" i="51"/>
  <c r="L967" i="47" l="1"/>
  <c r="O928" i="51"/>
  <c r="Q928" i="51" s="1"/>
  <c r="M929" i="51"/>
  <c r="P927" i="51"/>
  <c r="L968" i="47" l="1"/>
  <c r="O929" i="51"/>
  <c r="Q929" i="51" s="1"/>
  <c r="M930" i="51"/>
  <c r="P928" i="51"/>
  <c r="L969" i="47" l="1"/>
  <c r="P930" i="51"/>
  <c r="O930" i="51"/>
  <c r="Q930" i="51" s="1"/>
  <c r="M931" i="51"/>
  <c r="P929" i="51"/>
  <c r="L970" i="47" l="1"/>
  <c r="P931" i="51"/>
  <c r="O931" i="51"/>
  <c r="Q931" i="51" s="1"/>
  <c r="M932" i="51"/>
  <c r="L971" i="47" l="1"/>
  <c r="P932" i="51"/>
  <c r="O932" i="51"/>
  <c r="Q932" i="51" s="1"/>
  <c r="M933" i="51"/>
  <c r="L972" i="47" l="1"/>
  <c r="P933" i="51"/>
  <c r="O933" i="51"/>
  <c r="Q933" i="51" s="1"/>
  <c r="M934" i="51"/>
  <c r="L973" i="47" l="1"/>
  <c r="P934" i="51"/>
  <c r="O934" i="51"/>
  <c r="Q934" i="51" s="1"/>
  <c r="M935" i="51"/>
  <c r="L974" i="47" l="1"/>
  <c r="P935" i="51"/>
  <c r="O935" i="51"/>
  <c r="Q935" i="51" s="1"/>
  <c r="M936" i="51"/>
  <c r="L975" i="47" l="1"/>
  <c r="P936" i="51"/>
  <c r="O936" i="51"/>
  <c r="Q936" i="51" s="1"/>
  <c r="M937" i="51"/>
  <c r="L976" i="47" l="1"/>
  <c r="P937" i="51"/>
  <c r="O937" i="51"/>
  <c r="Q937" i="51" s="1"/>
  <c r="M938" i="51"/>
  <c r="L977" i="47" l="1"/>
  <c r="P938" i="51"/>
  <c r="O938" i="51"/>
  <c r="Q938" i="51" s="1"/>
  <c r="M939" i="51"/>
  <c r="L978" i="47" l="1"/>
  <c r="P939" i="51"/>
  <c r="O939" i="51"/>
  <c r="Q939" i="51" s="1"/>
  <c r="M940" i="51"/>
  <c r="L979" i="47" l="1"/>
  <c r="P940" i="51"/>
  <c r="O940" i="51"/>
  <c r="Q940" i="51" s="1"/>
  <c r="M941" i="51"/>
  <c r="L980" i="47" l="1"/>
  <c r="P941" i="51"/>
  <c r="O941" i="51"/>
  <c r="Q941" i="51" s="1"/>
  <c r="M942" i="51"/>
  <c r="L981" i="47" l="1"/>
  <c r="P942" i="51"/>
  <c r="O942" i="51"/>
  <c r="Q942" i="51" s="1"/>
  <c r="M943" i="51"/>
  <c r="L982" i="47" l="1"/>
  <c r="O943" i="51"/>
  <c r="Q943" i="51" s="1"/>
  <c r="P943" i="51"/>
  <c r="M944" i="51"/>
  <c r="L983" i="47" l="1"/>
  <c r="O944" i="51"/>
  <c r="Q944" i="51" s="1"/>
  <c r="P944" i="51"/>
  <c r="M945" i="51"/>
  <c r="L984" i="47" l="1"/>
  <c r="O945" i="51"/>
  <c r="Q945" i="51" s="1"/>
  <c r="M946" i="51"/>
  <c r="L985" i="47" l="1"/>
  <c r="P946" i="51"/>
  <c r="O946" i="51"/>
  <c r="Q946" i="51" s="1"/>
  <c r="M947" i="51"/>
  <c r="P945" i="51"/>
  <c r="L986" i="47" l="1"/>
  <c r="P947" i="51"/>
  <c r="O947" i="51"/>
  <c r="Q947" i="51" s="1"/>
  <c r="M948" i="51"/>
  <c r="L987" i="47" l="1"/>
  <c r="P948" i="51"/>
  <c r="O948" i="51"/>
  <c r="Q948" i="51" s="1"/>
  <c r="M949" i="51"/>
  <c r="L988" i="47" l="1"/>
  <c r="P949" i="51"/>
  <c r="O949" i="51"/>
  <c r="Q949" i="51" s="1"/>
  <c r="M950" i="51"/>
  <c r="L989" i="47" l="1"/>
  <c r="P950" i="51"/>
  <c r="O950" i="51"/>
  <c r="Q950" i="51" s="1"/>
  <c r="M951" i="51"/>
  <c r="L990" i="47" l="1"/>
  <c r="P951" i="51"/>
  <c r="O951" i="51"/>
  <c r="Q951" i="51" s="1"/>
  <c r="M952" i="51"/>
  <c r="L991" i="47" l="1"/>
  <c r="P952" i="51"/>
  <c r="O952" i="51"/>
  <c r="Q952" i="51" s="1"/>
  <c r="M953" i="51"/>
  <c r="L992" i="47" l="1"/>
  <c r="P953" i="51"/>
  <c r="O953" i="51"/>
  <c r="Q953" i="51" s="1"/>
  <c r="M954" i="51"/>
  <c r="L993" i="47" l="1"/>
  <c r="O954" i="51"/>
  <c r="Q954" i="51" s="1"/>
  <c r="M955" i="51"/>
  <c r="L994" i="47" l="1"/>
  <c r="P955" i="51"/>
  <c r="O955" i="51"/>
  <c r="Q955" i="51" s="1"/>
  <c r="M956" i="51"/>
  <c r="P954" i="51"/>
  <c r="L995" i="47" l="1"/>
  <c r="P956" i="51"/>
  <c r="O956" i="51"/>
  <c r="Q956" i="51" s="1"/>
  <c r="M957" i="51"/>
  <c r="L996" i="47" l="1"/>
  <c r="P957" i="51"/>
  <c r="O957" i="51"/>
  <c r="Q957" i="51" s="1"/>
  <c r="M958" i="51"/>
  <c r="L997" i="47" l="1"/>
  <c r="P958" i="51"/>
  <c r="O958" i="51"/>
  <c r="Q958" i="51" s="1"/>
  <c r="M959" i="51"/>
  <c r="L998" i="47" l="1"/>
  <c r="P959" i="51"/>
  <c r="O959" i="51"/>
  <c r="Q959" i="51" s="1"/>
  <c r="M960" i="51"/>
  <c r="L999" i="47" l="1"/>
  <c r="P960" i="51"/>
  <c r="O960" i="51"/>
  <c r="Q960" i="51" s="1"/>
  <c r="M961" i="51"/>
  <c r="L1000" i="47" l="1"/>
  <c r="O961" i="51"/>
  <c r="Q961" i="51" s="1"/>
  <c r="M962" i="51"/>
  <c r="L1001" i="47" l="1"/>
  <c r="O962" i="51"/>
  <c r="Q962" i="51" s="1"/>
  <c r="M963" i="51"/>
  <c r="P961" i="51"/>
  <c r="L1002" i="47" l="1"/>
  <c r="P963" i="51"/>
  <c r="O963" i="51"/>
  <c r="Q963" i="51" s="1"/>
  <c r="M964" i="51"/>
  <c r="P962" i="51"/>
  <c r="L1003" i="47" l="1"/>
  <c r="P964" i="51"/>
  <c r="O964" i="51"/>
  <c r="Q964" i="51" s="1"/>
  <c r="M965" i="51"/>
  <c r="L1004" i="47" l="1"/>
  <c r="P965" i="51"/>
  <c r="O965" i="51"/>
  <c r="Q965" i="51" s="1"/>
  <c r="M966" i="51"/>
  <c r="L1005" i="47" l="1"/>
  <c r="O966" i="51"/>
  <c r="Q966" i="51" s="1"/>
  <c r="M967" i="51"/>
  <c r="L1006" i="47" l="1"/>
  <c r="P967" i="51"/>
  <c r="O967" i="51"/>
  <c r="Q967" i="51" s="1"/>
  <c r="M968" i="51"/>
  <c r="P966" i="51"/>
  <c r="L1007" i="47" l="1"/>
  <c r="P968" i="51"/>
  <c r="O968" i="51"/>
  <c r="Q968" i="51" s="1"/>
  <c r="M969" i="51"/>
  <c r="L1008" i="47" l="1"/>
  <c r="P969" i="51"/>
  <c r="O969" i="51"/>
  <c r="Q969" i="51" s="1"/>
  <c r="M970" i="51"/>
  <c r="L1009" i="47" l="1"/>
  <c r="P970" i="51"/>
  <c r="O970" i="51"/>
  <c r="Q970" i="51" s="1"/>
  <c r="M971" i="51"/>
  <c r="L1010" i="47" l="1"/>
  <c r="P971" i="51"/>
  <c r="O971" i="51"/>
  <c r="Q971" i="51" s="1"/>
  <c r="M972" i="51"/>
  <c r="L1011" i="47" l="1"/>
  <c r="P972" i="51"/>
  <c r="O972" i="51"/>
  <c r="Q972" i="51" s="1"/>
  <c r="M973" i="51"/>
  <c r="L1012" i="47" l="1"/>
  <c r="P973" i="51"/>
  <c r="O973" i="51"/>
  <c r="Q973" i="51" s="1"/>
  <c r="M974" i="51"/>
  <c r="L1013" i="47" l="1"/>
  <c r="O974" i="51"/>
  <c r="Q974" i="51" s="1"/>
  <c r="M975" i="51"/>
  <c r="L1014" i="47" l="1"/>
  <c r="P975" i="51"/>
  <c r="O975" i="51"/>
  <c r="Q975" i="51" s="1"/>
  <c r="M976" i="51"/>
  <c r="P974" i="51"/>
  <c r="L1015" i="47" l="1"/>
  <c r="P976" i="51"/>
  <c r="O976" i="51"/>
  <c r="Q976" i="51" s="1"/>
  <c r="M977" i="51"/>
  <c r="L1016" i="47" l="1"/>
  <c r="P977" i="51"/>
  <c r="O977" i="51"/>
  <c r="Q977" i="51" s="1"/>
  <c r="M978" i="51"/>
  <c r="L1017" i="47" l="1"/>
  <c r="O978" i="51"/>
  <c r="Q978" i="51" s="1"/>
  <c r="M979" i="51"/>
  <c r="L1018" i="47" l="1"/>
  <c r="O979" i="51"/>
  <c r="Q979" i="51" s="1"/>
  <c r="M980" i="51"/>
  <c r="P978" i="51"/>
  <c r="L1019" i="47" l="1"/>
  <c r="O980" i="51"/>
  <c r="Q980" i="51" s="1"/>
  <c r="M981" i="51"/>
  <c r="P979" i="51"/>
  <c r="L1020" i="47" l="1"/>
  <c r="P981" i="51"/>
  <c r="O981" i="51"/>
  <c r="Q981" i="51" s="1"/>
  <c r="M982" i="51"/>
  <c r="P980" i="51"/>
  <c r="L1021" i="47" l="1"/>
  <c r="P982" i="51"/>
  <c r="O982" i="51"/>
  <c r="Q982" i="51" s="1"/>
  <c r="M983" i="51"/>
  <c r="L1022" i="47" l="1"/>
  <c r="O983" i="51"/>
  <c r="Q983" i="51" s="1"/>
  <c r="M984" i="51"/>
  <c r="L1023" i="47" l="1"/>
  <c r="P984" i="51"/>
  <c r="O984" i="51"/>
  <c r="Q984" i="51" s="1"/>
  <c r="M985" i="51"/>
  <c r="P983" i="51"/>
  <c r="L1024" i="47" l="1"/>
  <c r="O985" i="51"/>
  <c r="Q985" i="51" s="1"/>
  <c r="M986" i="51"/>
  <c r="L1025" i="47" l="1"/>
  <c r="P986" i="51"/>
  <c r="O986" i="51"/>
  <c r="Q986" i="51" s="1"/>
  <c r="M987" i="51"/>
  <c r="P985" i="51"/>
  <c r="L1026" i="47" l="1"/>
  <c r="O987" i="51"/>
  <c r="Q987" i="51" s="1"/>
  <c r="P987" i="51"/>
  <c r="M988" i="51"/>
  <c r="L1027" i="47" l="1"/>
  <c r="O988" i="51"/>
  <c r="Q988" i="51" s="1"/>
  <c r="M989" i="51"/>
  <c r="L1028" i="47" l="1"/>
  <c r="O989" i="51"/>
  <c r="Q989" i="51" s="1"/>
  <c r="M990" i="51"/>
  <c r="P988" i="51"/>
  <c r="L1029" i="47" l="1"/>
  <c r="P990" i="51"/>
  <c r="O990" i="51"/>
  <c r="Q990" i="51" s="1"/>
  <c r="M991" i="51"/>
  <c r="P989" i="51"/>
  <c r="L1030" i="47" l="1"/>
  <c r="O991" i="51"/>
  <c r="Q991" i="51" s="1"/>
  <c r="P991" i="51"/>
  <c r="M992" i="51"/>
  <c r="L1031" i="47" l="1"/>
  <c r="P992" i="51"/>
  <c r="O992" i="51"/>
  <c r="Q992" i="51" s="1"/>
  <c r="M993" i="51"/>
  <c r="L1032" i="47" l="1"/>
  <c r="P993" i="51"/>
  <c r="O993" i="51"/>
  <c r="Q993" i="51" s="1"/>
  <c r="M994" i="51"/>
  <c r="L1033" i="47" l="1"/>
  <c r="O994" i="51"/>
  <c r="Q994" i="51" s="1"/>
  <c r="M995" i="51"/>
  <c r="L1034" i="47" l="1"/>
  <c r="O995" i="51"/>
  <c r="Q995" i="51" s="1"/>
  <c r="P995" i="51"/>
  <c r="M996" i="51"/>
  <c r="P994" i="51"/>
  <c r="L1035" i="47" l="1"/>
  <c r="O996" i="51"/>
  <c r="Q996" i="51" s="1"/>
  <c r="M997" i="51"/>
  <c r="L1036" i="47" l="1"/>
  <c r="P997" i="51"/>
  <c r="O997" i="51"/>
  <c r="Q997" i="51" s="1"/>
  <c r="M998" i="51"/>
  <c r="P996" i="51"/>
  <c r="L1037" i="47" l="1"/>
  <c r="P998" i="51"/>
  <c r="O998" i="51"/>
  <c r="Q998" i="51" s="1"/>
  <c r="M999" i="51"/>
  <c r="L1038" i="47" l="1"/>
  <c r="O999" i="51"/>
  <c r="Q999" i="51" s="1"/>
  <c r="P999" i="51"/>
  <c r="M1000" i="51"/>
  <c r="L1039" i="47" l="1"/>
  <c r="P1000" i="51"/>
  <c r="O1000" i="51"/>
  <c r="Q1000" i="51" s="1"/>
  <c r="M1001" i="51"/>
  <c r="L1040" i="47" l="1"/>
  <c r="P1001" i="51"/>
  <c r="O1001" i="51"/>
  <c r="Q1001" i="51" s="1"/>
  <c r="M1002" i="51"/>
  <c r="L1041" i="47" l="1"/>
  <c r="P1002" i="51"/>
  <c r="O1002" i="51"/>
  <c r="Q1002" i="51" s="1"/>
  <c r="M1003" i="51"/>
  <c r="L1042" i="47" l="1"/>
  <c r="O1003" i="51"/>
  <c r="Q1003" i="51" s="1"/>
  <c r="P1003" i="51"/>
  <c r="M1004" i="51"/>
  <c r="L1043" i="47" l="1"/>
  <c r="P1004" i="51"/>
  <c r="O1004" i="51"/>
  <c r="Q1004" i="51" s="1"/>
  <c r="M1005" i="51"/>
  <c r="L1044" i="47" l="1"/>
  <c r="P1005" i="51"/>
  <c r="O1005" i="51"/>
  <c r="Q1005" i="51" s="1"/>
  <c r="M1006" i="51"/>
  <c r="L1045" i="47" l="1"/>
  <c r="P1006" i="51"/>
  <c r="O1006" i="51"/>
  <c r="Q1006" i="51" s="1"/>
  <c r="M1007" i="51"/>
  <c r="L1046" i="47" l="1"/>
  <c r="O1007" i="51"/>
  <c r="Q1007" i="51" s="1"/>
  <c r="P1007" i="51"/>
  <c r="M1008" i="51"/>
  <c r="L1047" i="47" l="1"/>
  <c r="P1008" i="51"/>
  <c r="O1008" i="51"/>
  <c r="Q1008" i="51" s="1"/>
  <c r="M1009" i="51"/>
  <c r="L1048" i="47" l="1"/>
  <c r="O1009" i="51"/>
  <c r="Q1009" i="51" s="1"/>
  <c r="P1009" i="51"/>
  <c r="M1010" i="51"/>
  <c r="L1049" i="47" l="1"/>
  <c r="P1010" i="51"/>
  <c r="O1010" i="51"/>
  <c r="Q1010" i="51" s="1"/>
  <c r="M1011" i="51"/>
  <c r="L1050" i="47" l="1"/>
  <c r="O1011" i="51"/>
  <c r="Q1011" i="51" s="1"/>
  <c r="P1011" i="51"/>
  <c r="M1012" i="51"/>
  <c r="L1051" i="47" l="1"/>
  <c r="P1012" i="51"/>
  <c r="O1012" i="51"/>
  <c r="Q1012" i="51" s="1"/>
  <c r="M1013" i="51"/>
  <c r="L1052" i="47" l="1"/>
  <c r="P1013" i="51"/>
  <c r="O1013" i="51"/>
  <c r="Q1013" i="51" s="1"/>
  <c r="M1014" i="51"/>
  <c r="L1053" i="47" l="1"/>
  <c r="P1014" i="51"/>
  <c r="O1014" i="51"/>
  <c r="Q1014" i="51" s="1"/>
  <c r="M1015" i="51"/>
  <c r="L1054" i="47" l="1"/>
  <c r="O1015" i="51"/>
  <c r="Q1015" i="51" s="1"/>
  <c r="P1015" i="51"/>
  <c r="M1016" i="51"/>
  <c r="L1055" i="47" l="1"/>
  <c r="P1016" i="51"/>
  <c r="O1016" i="51"/>
  <c r="Q1016" i="51" s="1"/>
  <c r="M1017" i="51"/>
  <c r="L1056" i="47" l="1"/>
  <c r="O1017" i="51"/>
  <c r="Q1017" i="51" s="1"/>
  <c r="P1017" i="51"/>
  <c r="M1018" i="51"/>
  <c r="L1057" i="47" l="1"/>
  <c r="P1018" i="51"/>
  <c r="O1018" i="51"/>
  <c r="Q1018" i="51" s="1"/>
  <c r="M1019" i="51"/>
  <c r="L1058" i="47" l="1"/>
  <c r="O1019" i="51"/>
  <c r="Q1019" i="51" s="1"/>
  <c r="P1019" i="51"/>
  <c r="M1020" i="51"/>
  <c r="L1059" i="47" l="1"/>
  <c r="P1020" i="51"/>
  <c r="O1020" i="51"/>
  <c r="Q1020" i="51" s="1"/>
  <c r="M1021" i="51"/>
  <c r="L1060" i="47" l="1"/>
  <c r="P1021" i="51"/>
  <c r="O1021" i="51"/>
  <c r="Q1021" i="51" s="1"/>
  <c r="M1022" i="51"/>
  <c r="L1061" i="47" l="1"/>
  <c r="O1022" i="51"/>
  <c r="Q1022" i="51" s="1"/>
  <c r="M1023" i="51"/>
  <c r="L1062" i="47" l="1"/>
  <c r="P1023" i="51"/>
  <c r="O1023" i="51"/>
  <c r="Q1023" i="51" s="1"/>
  <c r="M1024" i="51"/>
  <c r="P1022" i="51"/>
  <c r="L1063" i="47" l="1"/>
  <c r="P1024" i="51"/>
  <c r="O1024" i="51"/>
  <c r="Q1024" i="51" s="1"/>
  <c r="M1025" i="51"/>
  <c r="L1064" i="47" l="1"/>
  <c r="O1025" i="51"/>
  <c r="Q1025" i="51" s="1"/>
  <c r="P1025" i="51"/>
  <c r="M1026" i="51"/>
  <c r="L1065" i="47" l="1"/>
  <c r="P1026" i="51"/>
  <c r="O1026" i="51"/>
  <c r="Q1026" i="51" s="1"/>
  <c r="M1027" i="51"/>
  <c r="L1066" i="47" l="1"/>
  <c r="P1027" i="51"/>
  <c r="O1027" i="51"/>
  <c r="Q1027" i="51" s="1"/>
  <c r="M1028" i="51"/>
  <c r="L1067" i="47" l="1"/>
  <c r="P1028" i="51"/>
  <c r="O1028" i="51"/>
  <c r="Q1028" i="51" s="1"/>
  <c r="M1029" i="51"/>
  <c r="L1068" i="47" l="1"/>
  <c r="O1029" i="51"/>
  <c r="Q1029" i="51" s="1"/>
  <c r="M1030" i="51"/>
  <c r="L1069" i="47" l="1"/>
  <c r="P1030" i="51"/>
  <c r="O1030" i="51"/>
  <c r="Q1030" i="51" s="1"/>
  <c r="M1031" i="51"/>
  <c r="P1029" i="51"/>
  <c r="L1070" i="47" l="1"/>
  <c r="P1031" i="51"/>
  <c r="O1031" i="51"/>
  <c r="Q1031" i="51" s="1"/>
  <c r="M1032" i="51"/>
  <c r="L1071" i="47" l="1"/>
  <c r="O1032" i="51"/>
  <c r="Q1032" i="51" s="1"/>
  <c r="P1032" i="51"/>
  <c r="M1033" i="51"/>
  <c r="L1072" i="47" l="1"/>
  <c r="P1033" i="51"/>
  <c r="O1033" i="51"/>
  <c r="Q1033" i="51" s="1"/>
  <c r="M1034" i="51"/>
  <c r="L1073" i="47" l="1"/>
  <c r="P1034" i="51"/>
  <c r="O1034" i="51"/>
  <c r="Q1034" i="51" s="1"/>
  <c r="M1035" i="51"/>
  <c r="L1074" i="47" l="1"/>
  <c r="P1035" i="51"/>
  <c r="O1035" i="51"/>
  <c r="Q1035" i="51" s="1"/>
  <c r="M1036" i="51"/>
  <c r="L1075" i="47" l="1"/>
  <c r="P1036" i="51"/>
  <c r="O1036" i="51"/>
  <c r="Q1036" i="51" s="1"/>
  <c r="M1037" i="51"/>
  <c r="L1076" i="47" l="1"/>
  <c r="O1037" i="51"/>
  <c r="Q1037" i="51" s="1"/>
  <c r="M1038" i="51"/>
  <c r="L1077" i="47" l="1"/>
  <c r="O1038" i="51"/>
  <c r="Q1038" i="51" s="1"/>
  <c r="P1038" i="51"/>
  <c r="M1039" i="51"/>
  <c r="P1037" i="51"/>
  <c r="L1078" i="47" l="1"/>
  <c r="P1039" i="51"/>
  <c r="O1039" i="51"/>
  <c r="Q1039" i="51" s="1"/>
  <c r="M1040" i="51"/>
  <c r="L1079" i="47" l="1"/>
  <c r="O1040" i="51"/>
  <c r="Q1040" i="51" s="1"/>
  <c r="M1041" i="51"/>
  <c r="L1080" i="47" l="1"/>
  <c r="P1041" i="51"/>
  <c r="O1041" i="51"/>
  <c r="Q1041" i="51" s="1"/>
  <c r="M1042" i="51"/>
  <c r="P1040" i="51"/>
  <c r="L1081" i="47" l="1"/>
  <c r="O1042" i="51"/>
  <c r="Q1042" i="51" s="1"/>
  <c r="P1042" i="51"/>
  <c r="M1043" i="51"/>
  <c r="L1082" i="47" l="1"/>
  <c r="O1043" i="51"/>
  <c r="Q1043" i="51" s="1"/>
  <c r="M1044" i="51"/>
  <c r="L1083" i="47" l="1"/>
  <c r="P1044" i="51"/>
  <c r="O1044" i="51"/>
  <c r="Q1044" i="51" s="1"/>
  <c r="T25" i="51"/>
  <c r="M1045" i="51"/>
  <c r="T28" i="51" a="1"/>
  <c r="T28" i="51" s="1"/>
  <c r="P1043" i="51"/>
  <c r="L1084" i="47" l="1"/>
  <c r="O1045" i="51"/>
  <c r="O1046" i="51" s="1"/>
  <c r="N1046" i="51"/>
  <c r="T26" i="51"/>
  <c r="T27" i="51" s="1"/>
  <c r="L1085" i="47" l="1"/>
  <c r="P1046" i="51"/>
  <c r="N1047" i="51"/>
  <c r="O1047" i="51"/>
  <c r="Q1046" i="51"/>
  <c r="L1086" i="47" l="1"/>
  <c r="O1048" i="51"/>
  <c r="Q1047" i="51"/>
  <c r="P1047" i="51"/>
  <c r="N1048" i="51"/>
  <c r="L1087" i="47" l="1"/>
  <c r="P1048" i="51"/>
  <c r="N1049" i="51"/>
  <c r="Q1048" i="51"/>
  <c r="O1049" i="51"/>
  <c r="L1088" i="47" l="1"/>
  <c r="O1050" i="51"/>
  <c r="Q1049" i="51"/>
  <c r="P1049" i="51"/>
  <c r="N1050" i="51"/>
  <c r="L1089" i="47" l="1"/>
  <c r="P1050" i="51"/>
  <c r="N1051" i="51"/>
  <c r="O1051" i="51"/>
  <c r="Q1050" i="51"/>
  <c r="L1090" i="47" l="1"/>
  <c r="O1052" i="51"/>
  <c r="Q1051" i="51"/>
  <c r="P1051" i="51"/>
  <c r="N1052" i="51"/>
  <c r="L1091" i="47" l="1"/>
  <c r="P1052" i="51"/>
  <c r="N1053" i="51"/>
  <c r="Q1052" i="51"/>
  <c r="O1053" i="51"/>
  <c r="L1092" i="47" l="1"/>
  <c r="O1054" i="51"/>
  <c r="Q1053" i="51"/>
  <c r="P1053" i="51"/>
  <c r="N1054" i="51"/>
  <c r="L1093" i="47" l="1"/>
  <c r="P1054" i="51"/>
  <c r="N1055" i="51"/>
  <c r="O1055" i="51"/>
  <c r="Q1054" i="51"/>
  <c r="L1094" i="47" l="1"/>
  <c r="O1056" i="51"/>
  <c r="Q1055" i="51"/>
  <c r="P1055" i="51"/>
  <c r="N1056" i="51"/>
  <c r="L1095" i="47" l="1"/>
  <c r="P1056" i="51"/>
  <c r="N1057" i="51"/>
  <c r="Q1056" i="51"/>
  <c r="O1057" i="51"/>
  <c r="L1096" i="47" l="1"/>
  <c r="O1058" i="51"/>
  <c r="Q1057" i="51"/>
  <c r="P1057" i="51"/>
  <c r="N1058" i="51"/>
  <c r="L1097" i="47" l="1"/>
  <c r="P1058" i="51"/>
  <c r="N1059" i="51"/>
  <c r="O1059" i="51"/>
  <c r="Q1058" i="51"/>
  <c r="L1098" i="47" l="1"/>
  <c r="O1060" i="51"/>
  <c r="Q1059" i="51"/>
  <c r="P1059" i="51"/>
  <c r="N1060" i="51"/>
  <c r="L1099" i="47" l="1"/>
  <c r="P1060" i="51"/>
  <c r="N1061" i="51"/>
  <c r="Q1060" i="51"/>
  <c r="O1061" i="51"/>
  <c r="L1100" i="47" l="1"/>
  <c r="O1062" i="51"/>
  <c r="Q1061" i="51"/>
  <c r="P1061" i="51"/>
  <c r="N1062" i="51"/>
  <c r="L1101" i="47" l="1"/>
  <c r="P1062" i="51"/>
  <c r="N1063" i="51"/>
  <c r="O1063" i="51"/>
  <c r="Q1062" i="51"/>
  <c r="L1102" i="47" l="1"/>
  <c r="O1064" i="51"/>
  <c r="Q1063" i="51"/>
  <c r="P1063" i="51"/>
  <c r="N1064" i="51"/>
  <c r="L1103" i="47" l="1"/>
  <c r="P1064" i="51"/>
  <c r="N1065" i="51"/>
  <c r="O1065" i="51"/>
  <c r="Q1064" i="51"/>
  <c r="L1104" i="47" l="1"/>
  <c r="O1066" i="51"/>
  <c r="Q1065" i="51"/>
  <c r="P1065" i="51"/>
  <c r="N1066" i="51"/>
  <c r="L1105" i="47" l="1"/>
  <c r="P1066" i="51"/>
  <c r="N1067" i="51"/>
  <c r="O1067" i="51"/>
  <c r="Q1066" i="51"/>
  <c r="L1106" i="47" l="1"/>
  <c r="O1068" i="51"/>
  <c r="Q1067" i="51"/>
  <c r="P1067" i="51"/>
  <c r="N1068" i="51"/>
  <c r="L1107" i="47" l="1"/>
  <c r="P1068" i="51"/>
  <c r="N1069" i="51"/>
  <c r="O1069" i="51"/>
  <c r="Q1068" i="51"/>
  <c r="L1108" i="47" l="1"/>
  <c r="O1070" i="51"/>
  <c r="Q1069" i="51"/>
  <c r="P1069" i="51"/>
  <c r="N1070" i="51"/>
  <c r="L1109" i="47" l="1"/>
  <c r="P1070" i="51"/>
  <c r="N1071" i="51"/>
  <c r="O1071" i="51"/>
  <c r="Q1070" i="51"/>
  <c r="L1110" i="47" l="1"/>
  <c r="O1072" i="51"/>
  <c r="Q1071" i="51"/>
  <c r="P1071" i="51"/>
  <c r="N1072" i="51"/>
  <c r="L1111" i="47" l="1"/>
  <c r="P1072" i="51"/>
  <c r="N1073" i="51"/>
  <c r="Q1072" i="51"/>
  <c r="O1073" i="51"/>
  <c r="L1112" i="47" l="1"/>
  <c r="O1074" i="51"/>
  <c r="Q1073" i="51"/>
  <c r="P1073" i="51"/>
  <c r="N1074" i="51"/>
  <c r="L1113" i="47" l="1"/>
  <c r="P1074" i="51"/>
  <c r="N1075" i="51"/>
  <c r="O1075" i="51"/>
  <c r="Q1074" i="51"/>
  <c r="L1114" i="47" l="1"/>
  <c r="O1076" i="51"/>
  <c r="Q1075" i="51"/>
  <c r="P1075" i="51"/>
  <c r="N1076" i="51"/>
  <c r="L1115" i="47" l="1"/>
  <c r="P1076" i="51"/>
  <c r="N1077" i="51"/>
  <c r="O1077" i="51"/>
  <c r="Q1076" i="51"/>
  <c r="L1116" i="47" l="1"/>
  <c r="Q1077" i="51"/>
  <c r="O1078" i="51"/>
  <c r="P1077" i="51"/>
  <c r="N1078" i="51"/>
  <c r="L1117" i="47" l="1"/>
  <c r="P1078" i="51"/>
  <c r="N1079" i="51"/>
  <c r="O1079" i="51"/>
  <c r="Q1078" i="51"/>
  <c r="L1118" i="47" l="1"/>
  <c r="O1080" i="51"/>
  <c r="Q1079" i="51"/>
  <c r="P1079" i="51"/>
  <c r="N1080" i="51"/>
  <c r="L1119" i="47" l="1"/>
  <c r="P1080" i="51"/>
  <c r="N1081" i="51"/>
  <c r="Q1080" i="51"/>
  <c r="O1081" i="51"/>
  <c r="L1120" i="47" l="1"/>
  <c r="Q1081" i="51"/>
  <c r="O1082" i="51"/>
  <c r="P1081" i="51"/>
  <c r="N1082" i="51"/>
  <c r="L1121" i="47" l="1"/>
  <c r="P1082" i="51"/>
  <c r="N1083" i="51"/>
  <c r="O1083" i="51"/>
  <c r="Q1082" i="51"/>
  <c r="L1122" i="47" l="1"/>
  <c r="O1084" i="51"/>
  <c r="Q1083" i="51"/>
  <c r="P1083" i="51"/>
  <c r="N1084" i="51"/>
  <c r="L1123" i="47" l="1"/>
  <c r="P1084" i="51"/>
  <c r="N1085" i="51"/>
  <c r="Q1084" i="51"/>
  <c r="O1085" i="51"/>
  <c r="L1124" i="47" l="1"/>
  <c r="O1086" i="51"/>
  <c r="Q1085" i="51"/>
  <c r="P1085" i="51"/>
  <c r="N1086" i="51"/>
  <c r="L1125" i="47" l="1"/>
  <c r="P1086" i="51"/>
  <c r="N1087" i="51"/>
  <c r="O1087" i="51"/>
  <c r="Q1086" i="51"/>
  <c r="L1126" i="47" l="1"/>
  <c r="O1088" i="51"/>
  <c r="Q1087" i="51"/>
  <c r="P1087" i="51"/>
  <c r="N1088" i="51"/>
  <c r="L1127" i="47" l="1"/>
  <c r="P1088" i="51"/>
  <c r="N1089" i="51"/>
  <c r="O1089" i="51"/>
  <c r="Q1088" i="51"/>
  <c r="L1128" i="47" l="1"/>
  <c r="Q1089" i="51"/>
  <c r="O1090" i="51"/>
  <c r="P1089" i="51"/>
  <c r="N1090" i="51"/>
  <c r="L1129" i="47" l="1"/>
  <c r="P1090" i="51"/>
  <c r="N1091" i="51"/>
  <c r="O1091" i="51"/>
  <c r="Q1090" i="51"/>
  <c r="L1130" i="47" l="1"/>
  <c r="O1092" i="51"/>
  <c r="Q1091" i="51"/>
  <c r="P1091" i="51"/>
  <c r="N1092" i="51"/>
  <c r="L1131" i="47" l="1"/>
  <c r="P1092" i="51"/>
  <c r="N1093" i="51"/>
  <c r="O1093" i="51"/>
  <c r="Q1092" i="51"/>
  <c r="L1132" i="47" l="1"/>
  <c r="O1094" i="51"/>
  <c r="Q1093" i="51"/>
  <c r="P1093" i="51"/>
  <c r="N1094" i="51"/>
  <c r="L1133" i="47" l="1"/>
  <c r="P1094" i="51"/>
  <c r="N1095" i="51"/>
  <c r="O1095" i="51"/>
  <c r="Q1094" i="51"/>
  <c r="L1134" i="47" l="1"/>
  <c r="O1096" i="51"/>
  <c r="Q1095" i="51"/>
  <c r="P1095" i="51"/>
  <c r="N1096" i="51"/>
  <c r="L1135" i="47" l="1"/>
  <c r="P1096" i="51"/>
  <c r="N1097" i="51"/>
  <c r="O1097" i="51"/>
  <c r="Q1096" i="51"/>
  <c r="L1136" i="47" l="1"/>
  <c r="Q1097" i="51"/>
  <c r="O1098" i="51"/>
  <c r="P1097" i="51"/>
  <c r="N1098" i="51"/>
  <c r="L1137" i="47" l="1"/>
  <c r="P1098" i="51"/>
  <c r="N1099" i="51"/>
  <c r="O1099" i="51"/>
  <c r="Q1098" i="51"/>
  <c r="L1138" i="47" l="1"/>
  <c r="O1100" i="51"/>
  <c r="Q1099" i="51"/>
  <c r="P1099" i="51"/>
  <c r="N1100" i="51"/>
  <c r="L1139" i="47" l="1"/>
  <c r="P1100" i="51"/>
  <c r="N1101" i="51"/>
  <c r="O1101" i="51"/>
  <c r="Q1100" i="51"/>
  <c r="L1140" i="47" l="1"/>
  <c r="Q1101" i="51"/>
  <c r="O1102" i="51"/>
  <c r="P1101" i="51"/>
  <c r="N1102" i="51"/>
  <c r="L1141" i="47" l="1"/>
  <c r="P1102" i="51"/>
  <c r="N1103" i="51"/>
  <c r="O1103" i="51"/>
  <c r="Q1102" i="51"/>
  <c r="L1142" i="47" l="1"/>
  <c r="O1104" i="51"/>
  <c r="Q1103" i="51"/>
  <c r="P1103" i="51"/>
  <c r="N1104" i="51"/>
  <c r="L1143" i="47" l="1"/>
  <c r="P1104" i="51"/>
  <c r="N1105" i="51"/>
  <c r="O1105" i="51"/>
  <c r="Q1104" i="51"/>
  <c r="L1144" i="47" l="1"/>
  <c r="Q1105" i="51"/>
  <c r="O1106" i="51"/>
  <c r="P1105" i="51"/>
  <c r="N1106" i="51"/>
  <c r="L1145" i="47" l="1"/>
  <c r="P1106" i="51"/>
  <c r="N1107" i="51"/>
  <c r="Q1106" i="51"/>
  <c r="O1107" i="51"/>
  <c r="L1146" i="47" l="1"/>
  <c r="O1108" i="51"/>
  <c r="Q1107" i="51"/>
  <c r="P1107" i="51"/>
  <c r="N1108" i="51"/>
  <c r="L1147" i="47" l="1"/>
  <c r="P1108" i="51"/>
  <c r="N1109" i="51"/>
  <c r="Q1108" i="51"/>
  <c r="O1109" i="51"/>
  <c r="L1148" i="47" l="1"/>
  <c r="Q1109" i="51"/>
  <c r="O1110" i="51"/>
  <c r="P1109" i="51"/>
  <c r="N1110" i="51"/>
  <c r="L1149" i="47" l="1"/>
  <c r="P1110" i="51"/>
  <c r="N1111" i="51"/>
  <c r="O1111" i="51"/>
  <c r="Q1110" i="51"/>
  <c r="L1150" i="47" l="1"/>
  <c r="O1112" i="51"/>
  <c r="Q1111" i="51"/>
  <c r="P1111" i="51"/>
  <c r="N1112" i="51"/>
  <c r="L1151" i="47" l="1"/>
  <c r="P1112" i="51"/>
  <c r="N1113" i="51"/>
  <c r="Q1112" i="51"/>
  <c r="O1113" i="51"/>
  <c r="L1152" i="47" l="1"/>
  <c r="Q1113" i="51"/>
  <c r="O1114" i="51"/>
  <c r="P1113" i="51"/>
  <c r="N1114" i="51"/>
  <c r="L1153" i="47" l="1"/>
  <c r="P1114" i="51"/>
  <c r="N1115" i="51"/>
  <c r="O1115" i="51"/>
  <c r="Q1114" i="51"/>
  <c r="L1154" i="47" l="1"/>
  <c r="O1116" i="51"/>
  <c r="Q1115" i="51"/>
  <c r="P1115" i="51"/>
  <c r="N1116" i="51"/>
  <c r="L1155" i="47" l="1"/>
  <c r="P1116" i="51"/>
  <c r="N1117" i="51"/>
  <c r="Q1116" i="51"/>
  <c r="O1117" i="51"/>
  <c r="L1156" i="47" l="1"/>
  <c r="Q1117" i="51"/>
  <c r="O1118" i="51"/>
  <c r="P1117" i="51"/>
  <c r="N1118" i="51"/>
  <c r="L1157" i="47" l="1"/>
  <c r="P1118" i="51"/>
  <c r="N1119" i="51"/>
  <c r="O1119" i="51"/>
  <c r="Q1118" i="51"/>
  <c r="L1158" i="47" l="1"/>
  <c r="O1120" i="51"/>
  <c r="Q1119" i="51"/>
  <c r="P1119" i="51"/>
  <c r="N1120" i="51"/>
  <c r="L1159" i="47" l="1"/>
  <c r="P1120" i="51"/>
  <c r="N1121" i="51"/>
  <c r="O1121" i="51"/>
  <c r="Q1120" i="51"/>
  <c r="L1160" i="47" l="1"/>
  <c r="O1122" i="51"/>
  <c r="Q1121" i="51"/>
  <c r="P1121" i="51"/>
  <c r="N1122" i="51"/>
  <c r="L1161" i="47" l="1"/>
  <c r="P1122" i="51"/>
  <c r="N1123" i="51"/>
  <c r="Q1122" i="51"/>
  <c r="O1123" i="51"/>
  <c r="L1162" i="47" l="1"/>
  <c r="Q1123" i="51"/>
  <c r="O1124" i="51"/>
  <c r="P1123" i="51"/>
  <c r="N1124" i="51"/>
  <c r="L1163" i="47" l="1"/>
  <c r="P1124" i="51"/>
  <c r="N1125" i="51"/>
  <c r="Q1124" i="51"/>
  <c r="O1125" i="51"/>
  <c r="L1164" i="47" l="1"/>
  <c r="O1126" i="51"/>
  <c r="Q1125" i="51"/>
  <c r="P1125" i="51"/>
  <c r="N1126" i="51"/>
  <c r="L1165" i="47" l="1"/>
  <c r="P1126" i="51"/>
  <c r="N1127" i="51"/>
  <c r="O1127" i="51"/>
  <c r="Q1126" i="51"/>
  <c r="L1166" i="47" l="1"/>
  <c r="Q1127" i="51"/>
  <c r="O1128" i="51"/>
  <c r="P1127" i="51"/>
  <c r="N1128" i="51"/>
  <c r="L1167" i="47" l="1"/>
  <c r="P1128" i="51"/>
  <c r="N1129" i="51"/>
  <c r="Q1128" i="51"/>
  <c r="O1129" i="51"/>
  <c r="L1168" i="47" l="1"/>
  <c r="O1130" i="51"/>
  <c r="Q1129" i="51"/>
  <c r="P1129" i="51"/>
  <c r="N1130" i="51"/>
  <c r="L1169" i="47" l="1"/>
  <c r="P1130" i="51"/>
  <c r="N1131" i="51"/>
  <c r="Q1130" i="51"/>
  <c r="O1131" i="51"/>
  <c r="L1170" i="47" l="1"/>
  <c r="O1132" i="51"/>
  <c r="Q1131" i="51"/>
  <c r="P1131" i="51"/>
  <c r="N1132" i="51"/>
  <c r="L1171" i="47" l="1"/>
  <c r="P1132" i="51"/>
  <c r="N1133" i="51"/>
  <c r="O1133" i="51"/>
  <c r="Q1132" i="51"/>
  <c r="L1172" i="47" l="1"/>
  <c r="O1134" i="51"/>
  <c r="Q1133" i="51"/>
  <c r="P1133" i="51"/>
  <c r="N1134" i="51"/>
  <c r="L1173" i="47" l="1"/>
  <c r="P1134" i="51"/>
  <c r="N1135" i="51"/>
  <c r="Q1134" i="51"/>
  <c r="O1135" i="51"/>
  <c r="L1174" i="47" l="1"/>
  <c r="Q1135" i="51"/>
  <c r="O1136" i="51"/>
  <c r="P1135" i="51"/>
  <c r="N1136" i="51"/>
  <c r="L1175" i="47" l="1"/>
  <c r="P1136" i="51"/>
  <c r="N1137" i="51"/>
  <c r="Q1136" i="51"/>
  <c r="O1137" i="51"/>
  <c r="L1176" i="47" l="1"/>
  <c r="O1138" i="51"/>
  <c r="Q1137" i="51"/>
  <c r="P1137" i="51"/>
  <c r="N1138" i="51"/>
  <c r="L1177" i="47" l="1"/>
  <c r="P1138" i="51"/>
  <c r="N1139" i="51"/>
  <c r="O1139" i="51"/>
  <c r="Q1138" i="51"/>
  <c r="L1178" i="47" l="1"/>
  <c r="O1140" i="51"/>
  <c r="Q1139" i="51"/>
  <c r="P1139" i="51"/>
  <c r="N1140" i="51"/>
  <c r="L1179" i="47" l="1"/>
  <c r="P1140" i="51"/>
  <c r="N1141" i="51"/>
  <c r="Q1140" i="51"/>
  <c r="O1141" i="51"/>
  <c r="L1180" i="47" l="1"/>
  <c r="Q1141" i="51"/>
  <c r="O1142" i="51"/>
  <c r="P1141" i="51"/>
  <c r="N1142" i="51"/>
  <c r="L1181" i="47" l="1"/>
  <c r="P1142" i="51"/>
  <c r="N1143" i="51"/>
  <c r="O1143" i="51"/>
  <c r="Q1142" i="51"/>
  <c r="L1182" i="47" l="1"/>
  <c r="O1144" i="51"/>
  <c r="Q1143" i="51"/>
  <c r="P1143" i="51"/>
  <c r="N1144" i="51"/>
  <c r="L1183" i="47" l="1"/>
  <c r="P1144" i="51"/>
  <c r="N1145" i="51"/>
  <c r="O1145" i="51"/>
  <c r="Q1144" i="51"/>
  <c r="L1184" i="47" l="1"/>
  <c r="Q1145" i="51"/>
  <c r="O1146" i="51"/>
  <c r="P1145" i="51"/>
  <c r="N1146" i="51"/>
  <c r="L1185" i="47" l="1"/>
  <c r="P1146" i="51"/>
  <c r="N1147" i="51"/>
  <c r="O1147" i="51"/>
  <c r="Q1146" i="51"/>
  <c r="L1186" i="47" l="1"/>
  <c r="O1148" i="51"/>
  <c r="Q1147" i="51"/>
  <c r="P1147" i="51"/>
  <c r="N1148" i="51"/>
  <c r="L1187" i="47" l="1"/>
  <c r="P1148" i="51"/>
  <c r="N1149" i="51"/>
  <c r="O1149" i="51"/>
  <c r="Q1148" i="51"/>
  <c r="L1188" i="47" l="1"/>
  <c r="P1149" i="51"/>
  <c r="N1150" i="51"/>
  <c r="Q1149" i="51"/>
  <c r="O1150" i="51"/>
  <c r="L1189" i="47" l="1"/>
  <c r="O1151" i="51"/>
  <c r="Q1150" i="51"/>
  <c r="P1150" i="51"/>
  <c r="N1151" i="51"/>
  <c r="L1190" i="47" l="1"/>
  <c r="P1151" i="51"/>
  <c r="N1152" i="51"/>
  <c r="O1152" i="51"/>
  <c r="Q1151" i="51"/>
  <c r="L1191" i="47" l="1"/>
  <c r="P1152" i="51"/>
  <c r="N1153" i="51"/>
  <c r="O1153" i="51"/>
  <c r="Q1152" i="51"/>
  <c r="L1192" i="47" l="1"/>
  <c r="Q1153" i="51"/>
  <c r="O1154" i="51"/>
  <c r="P1153" i="51"/>
  <c r="N1154" i="51"/>
  <c r="L1193" i="47" l="1"/>
  <c r="P1154" i="51"/>
  <c r="N1155" i="51"/>
  <c r="O1155" i="51"/>
  <c r="Q1154" i="51"/>
  <c r="L1194" i="47" l="1"/>
  <c r="O1156" i="51"/>
  <c r="Q1155" i="51"/>
  <c r="P1155" i="51"/>
  <c r="N1156" i="51"/>
  <c r="L1195" i="47" l="1"/>
  <c r="P1156" i="51"/>
  <c r="N1157" i="51"/>
  <c r="O1157" i="51"/>
  <c r="Q1156" i="51"/>
  <c r="L1196" i="47" l="1"/>
  <c r="Q1157" i="51"/>
  <c r="O1158" i="51"/>
  <c r="P1157" i="51"/>
  <c r="N1158" i="51"/>
  <c r="L1197" i="47" l="1"/>
  <c r="P1158" i="51"/>
  <c r="N1159" i="51"/>
  <c r="O1159" i="51"/>
  <c r="Q1158" i="51"/>
  <c r="L1198" i="47" l="1"/>
  <c r="O1160" i="51"/>
  <c r="Q1159" i="51"/>
  <c r="P1159" i="51"/>
  <c r="N1160" i="51"/>
  <c r="L1199" i="47" l="1"/>
  <c r="P1160" i="51"/>
  <c r="N1161" i="51"/>
  <c r="O1161" i="51"/>
  <c r="Q1160" i="51"/>
  <c r="L1200" i="47" l="1"/>
  <c r="Q1161" i="51"/>
  <c r="O1162" i="51"/>
  <c r="P1161" i="51"/>
  <c r="N1162" i="51"/>
  <c r="L1201" i="47" l="1"/>
  <c r="P1162" i="51"/>
  <c r="N1163" i="51"/>
  <c r="O1163" i="51"/>
  <c r="Q1162" i="51"/>
  <c r="L1202" i="47" l="1"/>
  <c r="O1164" i="51"/>
  <c r="Q1163" i="51"/>
  <c r="P1163" i="51"/>
  <c r="N1164" i="51"/>
  <c r="L1203" i="47" l="1"/>
  <c r="P1164" i="51"/>
  <c r="N1165" i="51"/>
  <c r="Q1164" i="51"/>
  <c r="O1165" i="51"/>
  <c r="L1204" i="47" l="1"/>
  <c r="Q1165" i="51"/>
  <c r="O1166" i="51"/>
  <c r="P1165" i="51"/>
  <c r="N1166" i="51"/>
  <c r="L1205" i="47" l="1"/>
  <c r="P1166" i="51"/>
  <c r="N1167" i="51"/>
  <c r="O1167" i="51"/>
  <c r="Q1166" i="51"/>
  <c r="L1206" i="47" l="1"/>
  <c r="O1168" i="51"/>
  <c r="Q1167" i="51"/>
  <c r="P1167" i="51"/>
  <c r="N1168" i="51"/>
  <c r="L1207" i="47" l="1"/>
  <c r="P1168" i="51"/>
  <c r="N1169" i="51"/>
  <c r="O1169" i="51"/>
  <c r="Q1168" i="51"/>
  <c r="L1208" i="47" l="1"/>
  <c r="O1170" i="51"/>
  <c r="Q1169" i="51"/>
  <c r="P1169" i="51"/>
  <c r="N1170" i="51"/>
  <c r="L1209" i="47" l="1"/>
  <c r="P1170" i="51"/>
  <c r="N1171" i="51"/>
  <c r="O1171" i="51"/>
  <c r="Q1170" i="51"/>
  <c r="L1210" i="47" l="1"/>
  <c r="O1172" i="51"/>
  <c r="Q1171" i="51"/>
  <c r="P1171" i="51"/>
  <c r="N1172" i="51"/>
  <c r="L1211" i="47" l="1"/>
  <c r="P1172" i="51"/>
  <c r="N1173" i="51"/>
  <c r="Q1172" i="51"/>
  <c r="O1173" i="51"/>
  <c r="L1212" i="47" l="1"/>
  <c r="Q1173" i="51"/>
  <c r="O1174" i="51"/>
  <c r="P1173" i="51"/>
  <c r="N1174" i="51"/>
  <c r="L1213" i="47" l="1"/>
  <c r="P1174" i="51"/>
  <c r="N1175" i="51"/>
  <c r="O1175" i="51"/>
  <c r="Q1174" i="51"/>
  <c r="L1214" i="47" l="1"/>
  <c r="O1176" i="51"/>
  <c r="Q1175" i="51"/>
  <c r="P1175" i="51"/>
  <c r="N1176" i="51"/>
  <c r="L1215" i="47" l="1"/>
  <c r="P1176" i="51"/>
  <c r="N1177" i="51"/>
  <c r="O1177" i="51"/>
  <c r="Q1176" i="51"/>
  <c r="L1216" i="47" l="1"/>
  <c r="O1178" i="51"/>
  <c r="Q1177" i="51"/>
  <c r="P1177" i="51"/>
  <c r="N1178" i="51"/>
  <c r="L1217" i="47" l="1"/>
  <c r="P1178" i="51"/>
  <c r="N1179" i="51"/>
  <c r="O1179" i="51"/>
  <c r="Q1178" i="51"/>
  <c r="L1218" i="47" l="1"/>
  <c r="O1180" i="51"/>
  <c r="Q1179" i="51"/>
  <c r="P1179" i="51"/>
  <c r="N1180" i="51"/>
  <c r="L1219" i="47" l="1"/>
  <c r="P1180" i="51"/>
  <c r="N1181" i="51"/>
  <c r="Q1180" i="51"/>
  <c r="O1181" i="51"/>
  <c r="L1220" i="47" l="1"/>
  <c r="Q1181" i="51"/>
  <c r="O1182" i="51"/>
  <c r="P1181" i="51"/>
  <c r="N1182" i="51"/>
  <c r="L1221" i="47" l="1"/>
  <c r="P1182" i="51"/>
  <c r="N1183" i="51"/>
  <c r="O1183" i="51"/>
  <c r="Q1182" i="51"/>
  <c r="L1222" i="47" l="1"/>
  <c r="O1184" i="51"/>
  <c r="Q1183" i="51"/>
  <c r="P1183" i="51"/>
  <c r="N1184" i="51"/>
  <c r="L1223" i="47" l="1"/>
  <c r="P1184" i="51"/>
  <c r="N1185" i="51"/>
  <c r="Q1184" i="51"/>
  <c r="O1185" i="51"/>
  <c r="L1224" i="47" l="1"/>
  <c r="O1186" i="51"/>
  <c r="Q1185" i="51"/>
  <c r="P1185" i="51"/>
  <c r="N1186" i="51"/>
  <c r="L1225" i="47" l="1"/>
  <c r="P1186" i="51"/>
  <c r="N1187" i="51"/>
  <c r="Q1186" i="51"/>
  <c r="O1187" i="51"/>
  <c r="L1226" i="47" l="1"/>
  <c r="O1188" i="51"/>
  <c r="Q1187" i="51"/>
  <c r="P1187" i="51"/>
  <c r="N1188" i="51"/>
  <c r="L1227" i="47" l="1"/>
  <c r="P1188" i="51"/>
  <c r="N1189" i="51"/>
  <c r="O1189" i="51"/>
  <c r="Q1188" i="51"/>
  <c r="L1228" i="47" l="1"/>
  <c r="O1190" i="51"/>
  <c r="Q1189" i="51"/>
  <c r="P1189" i="51"/>
  <c r="N1190" i="51"/>
  <c r="L1229" i="47" l="1"/>
  <c r="P1190" i="51"/>
  <c r="N1191" i="51"/>
  <c r="Q1190" i="51"/>
  <c r="O1191" i="51"/>
  <c r="L1230" i="47" l="1"/>
  <c r="Q1191" i="51"/>
  <c r="O1192" i="51"/>
  <c r="P1191" i="51"/>
  <c r="N1192" i="51"/>
  <c r="L1231" i="47" l="1"/>
  <c r="P1192" i="51"/>
  <c r="N1193" i="51"/>
  <c r="O1193" i="51"/>
  <c r="Q1192" i="51"/>
  <c r="L1232" i="47" l="1"/>
  <c r="O1194" i="51"/>
  <c r="Q1193" i="51"/>
  <c r="P1193" i="51"/>
  <c r="N1194" i="51"/>
  <c r="L1233" i="47" l="1"/>
  <c r="P1194" i="51"/>
  <c r="N1195" i="51"/>
  <c r="Q1194" i="51"/>
  <c r="O1195" i="51"/>
  <c r="L1234" i="47" l="1"/>
  <c r="Q1195" i="51"/>
  <c r="O1196" i="51"/>
  <c r="P1195" i="51"/>
  <c r="N1196" i="51"/>
  <c r="L1235" i="47" l="1"/>
  <c r="P1196" i="51"/>
  <c r="N1197" i="51"/>
  <c r="O1197" i="51"/>
  <c r="Q1196" i="51"/>
  <c r="L1236" i="47" l="1"/>
  <c r="O1198" i="51"/>
  <c r="Q1197" i="51"/>
  <c r="P1197" i="51"/>
  <c r="N1198" i="51"/>
  <c r="L1237" i="47" l="1"/>
  <c r="P1198" i="51"/>
  <c r="N1199" i="51"/>
  <c r="O1199" i="51"/>
  <c r="Q1198" i="51"/>
  <c r="L1238" i="47" l="1"/>
  <c r="Q1199" i="51"/>
  <c r="O1200" i="51"/>
  <c r="P1199" i="51"/>
  <c r="N1200" i="51"/>
  <c r="L1239" i="47" l="1"/>
  <c r="P1200" i="51"/>
  <c r="N1201" i="51"/>
  <c r="O1201" i="51"/>
  <c r="Q1200" i="51"/>
  <c r="L1240" i="47" l="1"/>
  <c r="O1202" i="51"/>
  <c r="Q1201" i="51"/>
  <c r="P1201" i="51"/>
  <c r="N1202" i="51"/>
  <c r="L1241" i="47" l="1"/>
  <c r="P1202" i="51"/>
  <c r="N1203" i="51"/>
  <c r="Q1202" i="51"/>
  <c r="O1203" i="51"/>
  <c r="L1242" i="47" l="1"/>
  <c r="O1204" i="51"/>
  <c r="Q1203" i="51"/>
  <c r="P1203" i="51"/>
  <c r="N1204" i="51"/>
  <c r="L1243" i="47" l="1"/>
  <c r="P1204" i="51"/>
  <c r="N1205" i="51"/>
  <c r="O1205" i="51"/>
  <c r="Q1204" i="51"/>
  <c r="L1244" i="47" l="1"/>
  <c r="O1206" i="51"/>
  <c r="Q1205" i="51"/>
  <c r="P1205" i="51"/>
  <c r="N1206" i="51"/>
  <c r="L1245" i="47" l="1"/>
  <c r="P1206" i="51"/>
  <c r="N1207" i="51"/>
  <c r="Q1206" i="51"/>
  <c r="O1207" i="51"/>
  <c r="L1246" i="47" l="1"/>
  <c r="Q1207" i="51"/>
  <c r="O1208" i="51"/>
  <c r="P1207" i="51"/>
  <c r="N1208" i="51"/>
  <c r="L1247" i="47" l="1"/>
  <c r="P1208" i="51"/>
  <c r="N1209" i="51"/>
  <c r="O1209" i="51"/>
  <c r="Q1208" i="51"/>
  <c r="L1248" i="47" l="1"/>
  <c r="O1210" i="51"/>
  <c r="Q1209" i="51"/>
  <c r="P1209" i="51"/>
  <c r="N1210" i="51"/>
  <c r="L1249" i="47" l="1"/>
  <c r="P1210" i="51"/>
  <c r="N1211" i="51"/>
  <c r="O1211" i="51"/>
  <c r="Q1210" i="51"/>
  <c r="L1250" i="47" l="1"/>
  <c r="Q1211" i="51"/>
  <c r="O1212" i="51"/>
  <c r="P1211" i="51"/>
  <c r="N1212" i="51"/>
  <c r="L1251" i="47" l="1"/>
  <c r="P1212" i="51"/>
  <c r="N1213" i="51"/>
  <c r="O1213" i="51"/>
  <c r="Q1212" i="51"/>
  <c r="L1252" i="47" l="1"/>
  <c r="O1214" i="51"/>
  <c r="Q1213" i="51"/>
  <c r="P1213" i="51"/>
  <c r="N1214" i="51"/>
  <c r="L1253" i="47" l="1"/>
  <c r="P1214" i="51"/>
  <c r="N1215" i="51"/>
  <c r="Q1214" i="51"/>
  <c r="O1215" i="51"/>
  <c r="L1254" i="47" l="1"/>
  <c r="Q1215" i="51"/>
  <c r="O1216" i="51"/>
  <c r="P1215" i="51"/>
  <c r="N1216" i="51"/>
  <c r="L1255" i="47" l="1"/>
  <c r="P1216" i="51"/>
  <c r="N1217" i="51"/>
  <c r="O1217" i="51"/>
  <c r="Q1216" i="51"/>
  <c r="L1256" i="47" l="1"/>
  <c r="O1218" i="51"/>
  <c r="Q1217" i="51"/>
  <c r="P1217" i="51"/>
  <c r="N1218" i="51"/>
  <c r="L1257" i="47" l="1"/>
  <c r="P1218" i="51"/>
  <c r="N1219" i="51"/>
  <c r="Q1218" i="51"/>
  <c r="O1219" i="51"/>
  <c r="L1258" i="47" l="1"/>
  <c r="O1220" i="51"/>
  <c r="Q1219" i="51"/>
  <c r="P1219" i="51"/>
  <c r="N1220" i="51"/>
  <c r="L1259" i="47" l="1"/>
  <c r="P1220" i="51"/>
  <c r="N1221" i="51"/>
  <c r="Q1220" i="51"/>
  <c r="O1221" i="51"/>
  <c r="L1260" i="47" l="1"/>
  <c r="O1222" i="51"/>
  <c r="Q1221" i="51"/>
  <c r="P1221" i="51"/>
  <c r="N1222" i="51"/>
  <c r="L1261" i="47" l="1"/>
  <c r="P1222" i="51"/>
  <c r="N1223" i="51"/>
  <c r="O1223" i="51"/>
  <c r="Q1222" i="51"/>
  <c r="L1262" i="47" l="1"/>
  <c r="O1224" i="51"/>
  <c r="Q1223" i="51"/>
  <c r="P1223" i="51"/>
  <c r="N1224" i="51"/>
  <c r="L1263" i="47" l="1"/>
  <c r="P1224" i="51"/>
  <c r="N1225" i="51"/>
  <c r="Q1224" i="51"/>
  <c r="O1225" i="51"/>
  <c r="L1264" i="47" l="1"/>
  <c r="O1226" i="51"/>
  <c r="Q1225" i="51"/>
  <c r="P1225" i="51"/>
  <c r="N1226" i="51"/>
  <c r="L1265" i="47" l="1"/>
  <c r="P1226" i="51"/>
  <c r="N1227" i="51"/>
  <c r="O1227" i="51"/>
  <c r="Q1226" i="51"/>
  <c r="L1266" i="47" l="1"/>
  <c r="Q1227" i="51"/>
  <c r="O1228" i="51"/>
  <c r="P1227" i="51"/>
  <c r="N1228" i="51"/>
  <c r="L1267" i="47" l="1"/>
  <c r="P1228" i="51"/>
  <c r="N1229" i="51"/>
  <c r="Q1228" i="51"/>
  <c r="O1229" i="51"/>
  <c r="L1268" i="47" l="1"/>
  <c r="O1230" i="51"/>
  <c r="Q1229" i="51"/>
  <c r="P1229" i="51"/>
  <c r="N1230" i="51"/>
  <c r="L1269" i="47" l="1"/>
  <c r="P1230" i="51"/>
  <c r="N1231" i="51"/>
  <c r="O1231" i="51"/>
  <c r="Q1230" i="51"/>
  <c r="L1270" i="47" l="1"/>
  <c r="Q1231" i="51"/>
  <c r="O1232" i="51"/>
  <c r="P1231" i="51"/>
  <c r="N1232" i="51"/>
  <c r="L1271" i="47" l="1"/>
  <c r="P1232" i="51"/>
  <c r="N1233" i="51"/>
  <c r="O1233" i="51"/>
  <c r="Q1232" i="51"/>
  <c r="L1272" i="47" l="1"/>
  <c r="Q1233" i="51"/>
  <c r="O1234" i="51"/>
  <c r="P1233" i="51"/>
  <c r="N1234" i="51"/>
  <c r="L1273" i="47" l="1"/>
  <c r="P1234" i="51"/>
  <c r="N1235" i="51"/>
  <c r="O1235" i="51"/>
  <c r="Q1234" i="51"/>
  <c r="L1274" i="47" l="1"/>
  <c r="O1236" i="51"/>
  <c r="Q1235" i="51"/>
  <c r="P1235" i="51"/>
  <c r="N1236" i="51"/>
  <c r="L1275" i="47" l="1"/>
  <c r="P1236" i="51"/>
  <c r="N1237" i="51"/>
  <c r="O1237" i="51"/>
  <c r="Q1236" i="51"/>
  <c r="L1276" i="47" l="1"/>
  <c r="Q1237" i="51"/>
  <c r="O1238" i="51"/>
  <c r="P1237" i="51"/>
  <c r="N1238" i="51"/>
  <c r="L1277" i="47" l="1"/>
  <c r="P1238" i="51"/>
  <c r="N1239" i="51"/>
  <c r="O1239" i="51"/>
  <c r="Q1238" i="51"/>
  <c r="L1278" i="47" l="1"/>
  <c r="O1240" i="51"/>
  <c r="Q1239" i="51"/>
  <c r="P1239" i="51"/>
  <c r="N1240" i="51"/>
  <c r="L1279" i="47" l="1"/>
  <c r="P1240" i="51"/>
  <c r="N1241" i="51"/>
  <c r="O1241" i="51"/>
  <c r="Q1240" i="51"/>
  <c r="L1280" i="47" l="1"/>
  <c r="Q1241" i="51"/>
  <c r="O1242" i="51"/>
  <c r="P1241" i="51"/>
  <c r="N1242" i="51"/>
  <c r="L1281" i="47" l="1"/>
  <c r="P1242" i="51"/>
  <c r="N1243" i="51"/>
  <c r="Q1242" i="51"/>
  <c r="O1243" i="51"/>
  <c r="L1282" i="47" l="1"/>
  <c r="Q1243" i="51"/>
  <c r="O1244" i="51"/>
  <c r="P1243" i="51"/>
  <c r="N1244" i="51"/>
  <c r="L1283" i="47" l="1"/>
  <c r="P1244" i="51"/>
  <c r="N1245" i="51"/>
  <c r="O1245" i="51"/>
  <c r="Q1244" i="51"/>
  <c r="L1284" i="47" l="1"/>
  <c r="Q1245" i="51"/>
  <c r="O1246" i="51"/>
  <c r="P1245" i="51"/>
  <c r="N1246" i="51"/>
  <c r="L1285" i="47" l="1"/>
  <c r="P1246" i="51"/>
  <c r="N1247" i="51"/>
  <c r="Q1246" i="51"/>
  <c r="O1247" i="51"/>
  <c r="L1286" i="47" l="1"/>
  <c r="Q1247" i="51"/>
  <c r="O1248" i="51"/>
  <c r="P1247" i="51"/>
  <c r="N1248" i="51"/>
  <c r="L1287" i="47" l="1"/>
  <c r="P1248" i="51"/>
  <c r="N1249" i="51"/>
  <c r="O1249" i="51"/>
  <c r="Q1248" i="51"/>
  <c r="L1288" i="47" l="1"/>
  <c r="Q1249" i="51"/>
  <c r="O1250" i="51"/>
  <c r="P1249" i="51"/>
  <c r="N1250" i="51"/>
  <c r="L1289" i="47" l="1"/>
  <c r="P1250" i="51"/>
  <c r="N1251" i="51"/>
  <c r="Q1250" i="51"/>
  <c r="O1251" i="51"/>
  <c r="L1290" i="47" l="1"/>
  <c r="Q1251" i="51"/>
  <c r="O1252" i="51"/>
  <c r="P1251" i="51"/>
  <c r="N1252" i="51"/>
  <c r="L1291" i="47" l="1"/>
  <c r="P1252" i="51"/>
  <c r="N1253" i="51"/>
  <c r="O1253" i="51"/>
  <c r="Q1252" i="51"/>
  <c r="L1292" i="47" l="1"/>
  <c r="Q1253" i="51"/>
  <c r="O1254" i="51"/>
  <c r="P1253" i="51"/>
  <c r="N1254" i="51"/>
  <c r="L1293" i="47" l="1"/>
  <c r="P1254" i="51"/>
  <c r="N1255" i="51"/>
  <c r="Q1254" i="51"/>
  <c r="O1255" i="51"/>
  <c r="L1294" i="47" l="1"/>
  <c r="Q1255" i="51"/>
  <c r="O1256" i="51"/>
  <c r="P1255" i="51"/>
  <c r="N1256" i="51"/>
  <c r="L1295" i="47" l="1"/>
  <c r="P1256" i="51"/>
  <c r="N1257" i="51"/>
  <c r="Q1256" i="51"/>
  <c r="O1257" i="51"/>
  <c r="L1296" i="47" l="1"/>
  <c r="O1258" i="51"/>
  <c r="Q1257" i="51"/>
  <c r="P1257" i="51"/>
  <c r="N1258" i="51"/>
  <c r="L1297" i="47" l="1"/>
  <c r="P1258" i="51"/>
  <c r="N1259" i="51"/>
  <c r="O1259" i="51"/>
  <c r="Q1258" i="51"/>
  <c r="L1298" i="47" l="1"/>
  <c r="O1260" i="51"/>
  <c r="Q1259" i="51"/>
  <c r="P1259" i="51"/>
  <c r="N1260" i="51"/>
  <c r="L1299" i="47" l="1"/>
  <c r="P1260" i="51"/>
  <c r="N1261" i="51"/>
  <c r="Q1260" i="51"/>
  <c r="O1261" i="51"/>
  <c r="L1300" i="47" l="1"/>
  <c r="O1262" i="51"/>
  <c r="Q1261" i="51"/>
  <c r="P1261" i="51"/>
  <c r="N1262" i="51"/>
  <c r="L1301" i="47" l="1"/>
  <c r="P1262" i="51"/>
  <c r="N1263" i="51"/>
  <c r="O1263" i="51"/>
  <c r="Q1262" i="51"/>
  <c r="L1302" i="47" l="1"/>
  <c r="O1264" i="51"/>
  <c r="Q1263" i="51"/>
  <c r="P1263" i="51"/>
  <c r="N1264" i="51"/>
  <c r="L1303" i="47" l="1"/>
  <c r="P1264" i="51"/>
  <c r="N1265" i="51"/>
  <c r="O1265" i="51"/>
  <c r="Q1264" i="51"/>
  <c r="L1304" i="47" l="1"/>
  <c r="O1266" i="51"/>
  <c r="Q1265" i="51"/>
  <c r="P1265" i="51"/>
  <c r="N1266" i="51"/>
  <c r="L1305" i="47" l="1"/>
  <c r="P1266" i="51"/>
  <c r="N1267" i="51"/>
  <c r="O1267" i="51"/>
  <c r="Q1266" i="51"/>
  <c r="L1306" i="47" l="1"/>
  <c r="O1268" i="51"/>
  <c r="Q1267" i="51"/>
  <c r="P1267" i="51"/>
  <c r="N1268" i="51"/>
  <c r="L1307" i="47" l="1"/>
  <c r="P1268" i="51"/>
  <c r="N1269" i="51"/>
  <c r="Q1268" i="51"/>
  <c r="O1269" i="51"/>
  <c r="L1308" i="47" l="1"/>
  <c r="O1270" i="51"/>
  <c r="Q1269" i="51"/>
  <c r="P1269" i="51"/>
  <c r="N1270" i="51"/>
  <c r="L1309" i="47" l="1"/>
  <c r="P1270" i="51"/>
  <c r="N1271" i="51"/>
  <c r="O1271" i="51"/>
  <c r="Q1270" i="51"/>
  <c r="L1310" i="47" l="1"/>
  <c r="O1272" i="51"/>
  <c r="Q1271" i="51"/>
  <c r="P1271" i="51"/>
  <c r="N1272" i="51"/>
  <c r="L1311" i="47" l="1"/>
  <c r="P1272" i="51"/>
  <c r="N1273" i="51"/>
  <c r="O1273" i="51"/>
  <c r="Q1272" i="51"/>
  <c r="L1312" i="47" l="1"/>
  <c r="O1274" i="51"/>
  <c r="Q1273" i="51"/>
  <c r="P1273" i="51"/>
  <c r="N1274" i="51"/>
  <c r="L1313" i="47" l="1"/>
  <c r="P1274" i="51"/>
  <c r="N1275" i="51"/>
  <c r="Q1274" i="51"/>
  <c r="O1275" i="51"/>
  <c r="L1314" i="47" l="1"/>
  <c r="Q1275" i="51"/>
  <c r="O1276" i="51"/>
  <c r="P1275" i="51"/>
  <c r="N1276" i="51"/>
  <c r="L1315" i="47" l="1"/>
  <c r="P1276" i="51"/>
  <c r="N1277" i="51"/>
  <c r="O1277" i="51"/>
  <c r="Q1276" i="51"/>
  <c r="L1316" i="47" l="1"/>
  <c r="O1278" i="51"/>
  <c r="Q1277" i="51"/>
  <c r="P1277" i="51"/>
  <c r="N1278" i="51"/>
  <c r="L1317" i="47" l="1"/>
  <c r="P1278" i="51"/>
  <c r="N1279" i="51"/>
  <c r="O1279" i="51"/>
  <c r="Q1278" i="51"/>
  <c r="L1318" i="47" l="1"/>
  <c r="O1280" i="51"/>
  <c r="Q1279" i="51"/>
  <c r="P1279" i="51"/>
  <c r="N1280" i="51"/>
  <c r="L1319" i="47" l="1"/>
  <c r="P1280" i="51"/>
  <c r="N1281" i="51"/>
  <c r="Q1280" i="51"/>
  <c r="O1281" i="51"/>
  <c r="L1320" i="47" l="1"/>
  <c r="O1282" i="51"/>
  <c r="Q1281" i="51"/>
  <c r="P1281" i="51"/>
  <c r="N1282" i="51"/>
  <c r="L1321" i="47" l="1"/>
  <c r="P1282" i="51"/>
  <c r="N1283" i="51"/>
  <c r="O1283" i="51"/>
  <c r="Q1282" i="51"/>
  <c r="L1322" i="47" l="1"/>
  <c r="O1284" i="51"/>
  <c r="Q1283" i="51"/>
  <c r="P1283" i="51"/>
  <c r="N1284" i="51"/>
  <c r="L1323" i="47" l="1"/>
  <c r="P1284" i="51"/>
  <c r="N1285" i="51"/>
  <c r="O1285" i="51"/>
  <c r="Q1284" i="51"/>
  <c r="L1324" i="47" l="1"/>
  <c r="O1286" i="51"/>
  <c r="Q1285" i="51"/>
  <c r="P1285" i="51"/>
  <c r="N1286" i="51"/>
  <c r="L1325" i="47" l="1"/>
  <c r="P1286" i="51"/>
  <c r="N1287" i="51"/>
  <c r="O1287" i="51"/>
  <c r="Q1286" i="51"/>
  <c r="L1326" i="47" l="1"/>
  <c r="O1288" i="51"/>
  <c r="Q1287" i="51"/>
  <c r="P1287" i="51"/>
  <c r="N1288" i="51"/>
  <c r="L1327" i="47" l="1"/>
  <c r="P1288" i="51"/>
  <c r="N1289" i="51"/>
  <c r="O1289" i="51"/>
  <c r="Q1288" i="51"/>
  <c r="L1328" i="47" l="1"/>
  <c r="O1290" i="51"/>
  <c r="Q1289" i="51"/>
  <c r="P1289" i="51"/>
  <c r="N1290" i="51"/>
  <c r="L1329" i="47" l="1"/>
  <c r="P1290" i="51"/>
  <c r="N1291" i="51"/>
  <c r="O1291" i="51"/>
  <c r="Q1290" i="51"/>
  <c r="L1330" i="47" l="1"/>
  <c r="O1292" i="51"/>
  <c r="Q1291" i="51"/>
  <c r="P1291" i="51"/>
  <c r="N1292" i="51"/>
  <c r="L1331" i="47" l="1"/>
  <c r="P1292" i="51"/>
  <c r="N1293" i="51"/>
  <c r="O1293" i="51"/>
  <c r="Q1292" i="51"/>
  <c r="L1332" i="47" l="1"/>
  <c r="Q1293" i="51"/>
  <c r="O1294" i="51"/>
  <c r="P1293" i="51"/>
  <c r="N1294" i="51"/>
  <c r="L1333" i="47" l="1"/>
  <c r="P1294" i="51"/>
  <c r="N1295" i="51"/>
  <c r="O1295" i="51"/>
  <c r="Q1294" i="51"/>
  <c r="L1334" i="47" l="1"/>
  <c r="Q1295" i="51"/>
  <c r="O1296" i="51"/>
  <c r="P1295" i="51"/>
  <c r="N1296" i="51"/>
  <c r="L1335" i="47" l="1"/>
  <c r="P1296" i="51"/>
  <c r="N1297" i="51"/>
  <c r="O1297" i="51"/>
  <c r="Q1296" i="51"/>
  <c r="L1336" i="47" l="1"/>
  <c r="O1298" i="51"/>
  <c r="Q1297" i="51"/>
  <c r="P1297" i="51"/>
  <c r="N1298" i="51"/>
  <c r="L1337" i="47" l="1"/>
  <c r="P1298" i="51"/>
  <c r="N1299" i="51"/>
  <c r="O1299" i="51"/>
  <c r="Q1298" i="51"/>
  <c r="L1338" i="47" l="1"/>
  <c r="Q1299" i="51"/>
  <c r="O1300" i="51"/>
  <c r="P1299" i="51"/>
  <c r="N1300" i="51"/>
  <c r="L1339" i="47" l="1"/>
  <c r="P1300" i="51"/>
  <c r="N1301" i="51"/>
  <c r="Q1300" i="51"/>
  <c r="O1301" i="51"/>
  <c r="L1340" i="47" l="1"/>
  <c r="O1302" i="51"/>
  <c r="Q1301" i="51"/>
  <c r="P1301" i="51"/>
  <c r="N1302" i="51"/>
  <c r="L1341" i="47" l="1"/>
  <c r="P1302" i="51"/>
  <c r="N1303" i="51"/>
  <c r="O1303" i="51"/>
  <c r="Q1302" i="51"/>
  <c r="L1342" i="47" l="1"/>
  <c r="O1304" i="51"/>
  <c r="Q1303" i="51"/>
  <c r="P1303" i="51"/>
  <c r="N1304" i="51"/>
  <c r="L1343" i="47" l="1"/>
  <c r="P1304" i="51"/>
  <c r="N1305" i="51"/>
  <c r="O1305" i="51"/>
  <c r="Q1304" i="51"/>
  <c r="L1344" i="47" l="1"/>
  <c r="O1306" i="51"/>
  <c r="Q1305" i="51"/>
  <c r="P1305" i="51"/>
  <c r="N1306" i="51"/>
  <c r="L1345" i="47" l="1"/>
  <c r="P1306" i="51"/>
  <c r="N1307" i="51"/>
  <c r="O1307" i="51"/>
  <c r="Q1306" i="51"/>
  <c r="L1346" i="47" l="1"/>
  <c r="O1308" i="51"/>
  <c r="Q1307" i="51"/>
  <c r="P1307" i="51"/>
  <c r="N1308" i="51"/>
  <c r="L1347" i="47" l="1"/>
  <c r="P1308" i="51"/>
  <c r="N1309" i="51"/>
  <c r="Q1308" i="51"/>
  <c r="O1309" i="51"/>
  <c r="L1348" i="47" l="1"/>
  <c r="O1310" i="51"/>
  <c r="Q1309" i="51"/>
  <c r="P1309" i="51"/>
  <c r="N1310" i="51"/>
  <c r="L1349" i="47" l="1"/>
  <c r="P1310" i="51"/>
  <c r="N1311" i="51"/>
  <c r="O1311" i="51"/>
  <c r="Q1310" i="51"/>
  <c r="L1350" i="47" l="1"/>
  <c r="P1311" i="51"/>
  <c r="N1312" i="51"/>
  <c r="O1312" i="51"/>
  <c r="Q1311" i="51"/>
  <c r="L1351" i="47" l="1"/>
  <c r="O1313" i="51"/>
  <c r="Q1312" i="51"/>
  <c r="P1312" i="51"/>
  <c r="N1313" i="51"/>
  <c r="L1352" i="47" l="1"/>
  <c r="P1313" i="51"/>
  <c r="N1314" i="51"/>
  <c r="O1314" i="51"/>
  <c r="Q1313" i="51"/>
  <c r="L1353" i="47" l="1"/>
  <c r="O1315" i="51"/>
  <c r="Q1314" i="51"/>
  <c r="P1314" i="51"/>
  <c r="N1315" i="51"/>
  <c r="L1354" i="47" l="1"/>
  <c r="P1315" i="51"/>
  <c r="N1316" i="51"/>
  <c r="O1316" i="51"/>
  <c r="Q1315" i="51"/>
  <c r="L1355" i="47" l="1"/>
  <c r="Q1316" i="51"/>
  <c r="O1317" i="51"/>
  <c r="P1316" i="51"/>
  <c r="N1317" i="51"/>
  <c r="L1356" i="47" l="1"/>
  <c r="P1317" i="51"/>
  <c r="N1318" i="51"/>
  <c r="Q1317" i="51"/>
  <c r="O1318" i="51"/>
  <c r="L1357" i="47" l="1"/>
  <c r="Q1318" i="51"/>
  <c r="O1319" i="51"/>
  <c r="P1318" i="51"/>
  <c r="N1319" i="51"/>
  <c r="L1358" i="47" l="1"/>
  <c r="P1319" i="51"/>
  <c r="N1320" i="51"/>
  <c r="Q1319" i="51"/>
  <c r="O1320" i="51"/>
  <c r="L1359" i="47" l="1"/>
  <c r="O1321" i="51"/>
  <c r="Q1320" i="51"/>
  <c r="P1320" i="51"/>
  <c r="N1321" i="51"/>
  <c r="L1360" i="47" l="1"/>
  <c r="P1321" i="51"/>
  <c r="N1322" i="51"/>
  <c r="O1322" i="51"/>
  <c r="Q1321" i="51"/>
  <c r="L1361" i="47" l="1"/>
  <c r="O1323" i="51"/>
  <c r="Q1322" i="51"/>
  <c r="P1322" i="51"/>
  <c r="N1323" i="51"/>
  <c r="L1362" i="47" l="1"/>
  <c r="P1323" i="51"/>
  <c r="N1324" i="51"/>
  <c r="Q1323" i="51"/>
  <c r="O1324" i="51"/>
  <c r="L1363" i="47" l="1"/>
  <c r="O1325" i="51"/>
  <c r="Q1324" i="51"/>
  <c r="P1324" i="51"/>
  <c r="N1325" i="51"/>
  <c r="L1364" i="47" l="1"/>
  <c r="P1325" i="51"/>
  <c r="N1326" i="51"/>
  <c r="Q1325" i="51"/>
  <c r="O1326" i="51"/>
  <c r="L1365" i="47" l="1"/>
  <c r="O1327" i="51"/>
  <c r="Q1326" i="51"/>
  <c r="P1326" i="51"/>
  <c r="N1327" i="51"/>
  <c r="L1366" i="47" l="1"/>
  <c r="P1327" i="51"/>
  <c r="N1328" i="51"/>
  <c r="O1328" i="51"/>
  <c r="Q1327" i="51"/>
  <c r="L1367" i="47" l="1"/>
  <c r="Q1328" i="51"/>
  <c r="O1329" i="51"/>
  <c r="P1328" i="51"/>
  <c r="N1329" i="51"/>
  <c r="L1368" i="47" l="1"/>
  <c r="P1329" i="51"/>
  <c r="N1330" i="51"/>
  <c r="Q1329" i="51"/>
  <c r="O1330" i="51"/>
  <c r="L1369" i="47" l="1"/>
  <c r="O1331" i="51"/>
  <c r="Q1330" i="51"/>
  <c r="P1330" i="51"/>
  <c r="N1331" i="51"/>
  <c r="L1370" i="47" l="1"/>
  <c r="P1331" i="51"/>
  <c r="N1332" i="51"/>
  <c r="O1332" i="51"/>
  <c r="Q1331" i="51"/>
  <c r="L1371" i="47" l="1"/>
  <c r="P1332" i="51"/>
  <c r="N1333" i="51"/>
  <c r="Q1332" i="51"/>
  <c r="O1333" i="51"/>
  <c r="L1372" i="47" l="1"/>
  <c r="Q1333" i="51"/>
  <c r="O1334" i="51"/>
  <c r="P1333" i="51"/>
  <c r="N1334" i="51"/>
  <c r="L1373" i="47" l="1"/>
  <c r="P1334" i="51"/>
  <c r="N1335" i="51"/>
  <c r="O1335" i="51"/>
  <c r="Q1334" i="51"/>
  <c r="L1374" i="47" l="1"/>
  <c r="O1336" i="51"/>
  <c r="Q1335" i="51"/>
  <c r="P1335" i="51"/>
  <c r="N1336" i="51"/>
  <c r="L1375" i="47" l="1"/>
  <c r="P1336" i="51"/>
  <c r="N1337" i="51"/>
  <c r="Q1336" i="51"/>
  <c r="O1337" i="51"/>
  <c r="L1376" i="47" l="1"/>
  <c r="Q1337" i="51"/>
  <c r="O1338" i="51"/>
  <c r="P1337" i="51"/>
  <c r="N1338" i="51"/>
  <c r="L1377" i="47" l="1"/>
  <c r="P1338" i="51"/>
  <c r="N1339" i="51"/>
  <c r="O1339" i="51"/>
  <c r="Q1338" i="51"/>
  <c r="L1378" i="47" l="1"/>
  <c r="O1340" i="51"/>
  <c r="Q1339" i="51"/>
  <c r="P1339" i="51"/>
  <c r="N1340" i="51"/>
  <c r="L1379" i="47" l="1"/>
  <c r="P1340" i="51"/>
  <c r="N1341" i="51"/>
  <c r="O1341" i="51"/>
  <c r="Q1340" i="51"/>
  <c r="L1380" i="47" l="1"/>
  <c r="O1342" i="51"/>
  <c r="Q1341" i="51"/>
  <c r="P1341" i="51"/>
  <c r="N1342" i="51"/>
  <c r="L1381" i="47" l="1"/>
  <c r="P1342" i="51"/>
  <c r="N1343" i="51"/>
  <c r="Q1342" i="51"/>
  <c r="O1343" i="51"/>
  <c r="L1382" i="47" l="1"/>
  <c r="O1344" i="51"/>
  <c r="Q1343" i="51"/>
  <c r="P1343" i="51"/>
  <c r="N1344" i="51"/>
  <c r="L1383" i="47" l="1"/>
  <c r="P1344" i="51"/>
  <c r="N1345" i="51"/>
  <c r="O1345" i="51"/>
  <c r="Q1344" i="51"/>
  <c r="L1384" i="47" l="1"/>
  <c r="O1346" i="51"/>
  <c r="Q1345" i="51"/>
  <c r="P1345" i="51"/>
  <c r="N1346" i="51"/>
  <c r="L1385" i="47" l="1"/>
  <c r="P1346" i="51"/>
  <c r="N1347" i="51"/>
  <c r="O1347" i="51"/>
  <c r="Q1346" i="51"/>
  <c r="L1386" i="47" l="1"/>
  <c r="O1348" i="51"/>
  <c r="Q1347" i="51"/>
  <c r="P1347" i="51"/>
  <c r="N1348" i="51"/>
  <c r="L1387" i="47" l="1"/>
  <c r="P1348" i="51"/>
  <c r="N1349" i="51"/>
  <c r="O1349" i="51"/>
  <c r="Q1348" i="51"/>
  <c r="L1388" i="47" l="1"/>
  <c r="O1350" i="51"/>
  <c r="Q1349" i="51"/>
  <c r="P1349" i="51"/>
  <c r="N1350" i="51"/>
  <c r="L1389" i="47" l="1"/>
  <c r="P1350" i="51"/>
  <c r="N1351" i="51"/>
  <c r="Q1350" i="51"/>
  <c r="O1351" i="51"/>
  <c r="L1390" i="47" l="1"/>
  <c r="O1352" i="51"/>
  <c r="Q1351" i="51"/>
  <c r="P1351" i="51"/>
  <c r="N1352" i="51"/>
  <c r="L1391" i="47" l="1"/>
  <c r="P1352" i="51"/>
  <c r="N1353" i="51"/>
  <c r="O1353" i="51"/>
  <c r="Q1352" i="51"/>
  <c r="L1392" i="47" l="1"/>
  <c r="O1354" i="51"/>
  <c r="Q1353" i="51"/>
  <c r="P1353" i="51"/>
  <c r="N1354" i="51"/>
  <c r="L1393" i="47" l="1"/>
  <c r="P1354" i="51"/>
  <c r="N1355" i="51"/>
  <c r="Q1354" i="51"/>
  <c r="O1355" i="51"/>
  <c r="L1394" i="47" l="1"/>
  <c r="O1356" i="51"/>
  <c r="Q1355" i="51"/>
  <c r="P1355" i="51"/>
  <c r="N1356" i="51"/>
  <c r="L1395" i="47" l="1"/>
  <c r="P1356" i="51"/>
  <c r="N1357" i="51"/>
  <c r="O1357" i="51"/>
  <c r="Q1356" i="51"/>
  <c r="L1396" i="47" l="1"/>
  <c r="O1358" i="51"/>
  <c r="Q1357" i="51"/>
  <c r="P1357" i="51"/>
  <c r="N1358" i="51"/>
  <c r="L1397" i="47" l="1"/>
  <c r="P1358" i="51"/>
  <c r="N1359" i="51"/>
  <c r="Q1358" i="51"/>
  <c r="O1359" i="51"/>
  <c r="L1398" i="47" l="1"/>
  <c r="Q1359" i="51"/>
  <c r="O1360" i="51"/>
  <c r="P1359" i="51"/>
  <c r="N1360" i="51"/>
  <c r="L1399" i="47" l="1"/>
  <c r="P1360" i="51"/>
  <c r="N1361" i="51"/>
  <c r="O1361" i="51"/>
  <c r="Q1360" i="51"/>
  <c r="L1400" i="47" l="1"/>
  <c r="O1362" i="51"/>
  <c r="Q1361" i="51"/>
  <c r="P1361" i="51"/>
  <c r="N1362" i="51"/>
  <c r="L1401" i="47" l="1"/>
  <c r="P1362" i="51"/>
  <c r="N1363" i="51"/>
  <c r="O1363" i="51"/>
  <c r="Q1362" i="51"/>
  <c r="L1402" i="47" l="1"/>
  <c r="O1364" i="51"/>
  <c r="Q1363" i="51"/>
  <c r="P1363" i="51"/>
  <c r="N1364" i="51"/>
  <c r="L1403" i="47" l="1"/>
  <c r="P1364" i="51"/>
  <c r="N1365" i="51"/>
  <c r="O1365" i="51"/>
  <c r="Q1364" i="51"/>
  <c r="O1366" i="51" l="1"/>
  <c r="Q1365" i="51"/>
  <c r="P1365" i="51"/>
  <c r="N1366" i="51"/>
  <c r="P1366" i="51" l="1"/>
  <c r="N1367" i="51"/>
  <c r="O1367" i="51"/>
  <c r="Q1366" i="51"/>
  <c r="O1368" i="51" l="1"/>
  <c r="Q1367" i="51"/>
  <c r="P1367" i="51"/>
  <c r="N1368" i="51"/>
  <c r="P1368" i="51" l="1"/>
  <c r="N1369" i="51"/>
  <c r="O1369" i="51"/>
  <c r="Q1368" i="51"/>
  <c r="O1370" i="51" l="1"/>
  <c r="Q1369" i="51"/>
  <c r="P1369" i="51"/>
  <c r="N1370" i="51"/>
  <c r="P1370" i="51" l="1"/>
  <c r="N1371" i="51"/>
  <c r="O1371" i="51"/>
  <c r="Q1370" i="51"/>
  <c r="Q1371" i="51" l="1"/>
  <c r="O1372" i="51"/>
  <c r="P1371" i="51"/>
  <c r="N1372" i="51"/>
  <c r="P1372" i="51" l="1"/>
  <c r="N1373" i="51"/>
  <c r="O1373" i="51"/>
  <c r="Q1372" i="51"/>
  <c r="O1374" i="51" l="1"/>
  <c r="Q1373" i="51"/>
  <c r="P1373" i="51"/>
  <c r="N1374" i="51"/>
  <c r="P1374" i="51" l="1"/>
  <c r="N1375" i="51"/>
  <c r="O1375" i="51"/>
  <c r="Q1374" i="51"/>
  <c r="Q1375" i="51" l="1"/>
  <c r="O1376" i="51"/>
  <c r="P1375" i="51"/>
  <c r="N1376" i="51"/>
  <c r="P1376" i="51" l="1"/>
  <c r="N1377" i="51"/>
  <c r="O1377" i="51"/>
  <c r="Q1376" i="51"/>
  <c r="O1378" i="51" l="1"/>
  <c r="Q1377" i="51"/>
  <c r="P1377" i="51"/>
  <c r="N1378" i="51"/>
  <c r="P1378" i="51" l="1"/>
  <c r="N1379" i="51"/>
  <c r="O1379" i="51"/>
  <c r="Q1378" i="51"/>
  <c r="O1380" i="51" l="1"/>
  <c r="Q1379" i="51"/>
  <c r="P1379" i="51"/>
  <c r="N1380" i="51"/>
  <c r="P1380" i="51" l="1"/>
  <c r="N1381" i="51"/>
  <c r="O1381" i="51"/>
  <c r="Q1380" i="51"/>
  <c r="O1382" i="51" l="1"/>
  <c r="Q1381" i="51"/>
  <c r="P1381" i="51"/>
  <c r="N1382" i="51"/>
  <c r="P1382" i="51" l="1"/>
  <c r="N1383" i="51"/>
  <c r="Q1382" i="51"/>
  <c r="O1383" i="51"/>
  <c r="O1384" i="51" l="1"/>
  <c r="Q1383" i="51"/>
  <c r="P1383" i="51"/>
  <c r="N1384" i="51"/>
  <c r="P1384" i="51" l="1"/>
  <c r="N1385" i="51"/>
  <c r="Q1384" i="51"/>
  <c r="O1385" i="51"/>
  <c r="O1386" i="51" l="1"/>
  <c r="Q1385" i="51"/>
  <c r="P1385" i="51"/>
  <c r="N1386" i="51"/>
  <c r="P1386" i="51" l="1"/>
  <c r="N1387" i="51"/>
  <c r="O1387" i="51"/>
  <c r="Q1386" i="51"/>
  <c r="O1388" i="51" l="1"/>
  <c r="Q1387" i="51"/>
  <c r="P1387" i="51"/>
  <c r="N1388" i="51"/>
  <c r="P1388" i="51" l="1"/>
  <c r="N1389" i="51"/>
  <c r="O1389" i="51"/>
  <c r="Q1388" i="51"/>
  <c r="O1390" i="51" l="1"/>
  <c r="Q1389" i="51"/>
  <c r="P1389" i="51"/>
  <c r="N1390" i="51"/>
  <c r="P1390" i="51" l="1"/>
  <c r="N1391" i="51"/>
  <c r="O1391" i="51"/>
  <c r="Q1390" i="51"/>
  <c r="O1392" i="51" l="1"/>
  <c r="Q1391" i="51"/>
  <c r="P1391" i="51"/>
  <c r="N1392" i="51"/>
  <c r="P1392" i="51" l="1"/>
  <c r="N1393" i="51"/>
  <c r="O1393" i="51"/>
  <c r="Q1392" i="51"/>
  <c r="O1394" i="51" l="1"/>
  <c r="Q1393" i="51"/>
  <c r="P1393" i="51"/>
  <c r="N1394" i="51"/>
  <c r="P1394" i="51" l="1"/>
  <c r="N1395" i="51"/>
  <c r="O1395" i="51"/>
  <c r="Q1394" i="51"/>
  <c r="O1396" i="51" l="1"/>
  <c r="Q1395" i="51"/>
  <c r="P1395" i="51"/>
  <c r="N1396" i="51"/>
  <c r="P1396" i="51" l="1"/>
  <c r="N1397" i="51"/>
  <c r="O1397" i="51"/>
  <c r="Q1396" i="51"/>
  <c r="O1398" i="51" l="1"/>
  <c r="Q1397" i="51"/>
  <c r="P1397" i="51"/>
  <c r="N1398" i="51"/>
  <c r="P1398" i="51" l="1"/>
  <c r="N1399" i="51"/>
  <c r="O1399" i="51"/>
  <c r="Q1398" i="51"/>
  <c r="O1400" i="51" l="1"/>
  <c r="Q1399" i="51"/>
  <c r="P1399" i="51"/>
  <c r="N1400" i="51"/>
  <c r="P1400" i="51" l="1"/>
  <c r="N1401" i="51"/>
  <c r="O1401" i="51"/>
  <c r="Q1400" i="51"/>
  <c r="O1402" i="51" l="1"/>
  <c r="Q1401" i="51"/>
  <c r="P1401" i="51"/>
  <c r="N1402" i="51"/>
  <c r="P1402" i="51" l="1"/>
  <c r="N1403" i="51"/>
  <c r="P1403" i="51" s="1"/>
  <c r="O1403" i="51"/>
  <c r="Q1403" i="51" s="1"/>
  <c r="V26" i="51" s="1"/>
  <c r="V27" i="51" s="1"/>
  <c r="Q1402" i="51"/>
  <c r="M315" i="50" l="1"/>
  <c r="L315" i="50"/>
  <c r="N315" i="50" s="1"/>
  <c r="K315" i="50"/>
  <c r="J315" i="50"/>
  <c r="F315" i="50"/>
  <c r="M314" i="50"/>
  <c r="L314" i="50"/>
  <c r="N314" i="50" s="1"/>
  <c r="K314" i="50"/>
  <c r="J314" i="50"/>
  <c r="F314" i="50"/>
  <c r="M313" i="50"/>
  <c r="L313" i="50"/>
  <c r="N313" i="50" s="1"/>
  <c r="K313" i="50"/>
  <c r="J313" i="50"/>
  <c r="F313" i="50"/>
  <c r="M312" i="50"/>
  <c r="K312" i="50"/>
  <c r="J312" i="50"/>
  <c r="F312" i="50"/>
  <c r="L312" i="50" s="1"/>
  <c r="N312" i="50" s="1"/>
  <c r="M311" i="50"/>
  <c r="K311" i="50"/>
  <c r="J311" i="50"/>
  <c r="F311" i="50"/>
  <c r="L311" i="50" s="1"/>
  <c r="N311" i="50" s="1"/>
  <c r="M310" i="50"/>
  <c r="L310" i="50"/>
  <c r="N310" i="50" s="1"/>
  <c r="K310" i="50"/>
  <c r="J310" i="50"/>
  <c r="F310" i="50"/>
  <c r="M309" i="50"/>
  <c r="L309" i="50"/>
  <c r="N309" i="50" s="1"/>
  <c r="K309" i="50"/>
  <c r="J309" i="50"/>
  <c r="F309" i="50"/>
  <c r="M308" i="50"/>
  <c r="L308" i="50"/>
  <c r="K308" i="50"/>
  <c r="N308" i="50" s="1"/>
  <c r="J308" i="50"/>
  <c r="F308" i="50"/>
  <c r="M307" i="50"/>
  <c r="L307" i="50"/>
  <c r="N307" i="50" s="1"/>
  <c r="K307" i="50"/>
  <c r="J307" i="50"/>
  <c r="F307" i="50"/>
  <c r="M306" i="50"/>
  <c r="L306" i="50"/>
  <c r="N306" i="50" s="1"/>
  <c r="K306" i="50"/>
  <c r="J306" i="50"/>
  <c r="F306" i="50"/>
  <c r="M305" i="50"/>
  <c r="L305" i="50"/>
  <c r="N305" i="50" s="1"/>
  <c r="K305" i="50"/>
  <c r="J305" i="50"/>
  <c r="F305" i="50"/>
  <c r="M304" i="50"/>
  <c r="L304" i="50"/>
  <c r="N304" i="50" s="1"/>
  <c r="K304" i="50"/>
  <c r="J304" i="50"/>
  <c r="F304" i="50"/>
  <c r="M303" i="50"/>
  <c r="L303" i="50"/>
  <c r="N303" i="50" s="1"/>
  <c r="K303" i="50"/>
  <c r="J303" i="50"/>
  <c r="F303" i="50"/>
  <c r="M302" i="50"/>
  <c r="L302" i="50"/>
  <c r="N302" i="50" s="1"/>
  <c r="K302" i="50"/>
  <c r="J302" i="50"/>
  <c r="F302" i="50"/>
  <c r="M301" i="50"/>
  <c r="L301" i="50"/>
  <c r="N301" i="50" s="1"/>
  <c r="K301" i="50"/>
  <c r="J301" i="50"/>
  <c r="F301" i="50"/>
  <c r="M300" i="50"/>
  <c r="L300" i="50"/>
  <c r="N300" i="50" s="1"/>
  <c r="K300" i="50"/>
  <c r="J300" i="50"/>
  <c r="F300" i="50"/>
  <c r="M299" i="50"/>
  <c r="L299" i="50"/>
  <c r="K299" i="50"/>
  <c r="N299" i="50" s="1"/>
  <c r="J299" i="50"/>
  <c r="F299" i="50"/>
  <c r="M298" i="50"/>
  <c r="L298" i="50"/>
  <c r="N298" i="50" s="1"/>
  <c r="K298" i="50"/>
  <c r="J298" i="50"/>
  <c r="F298" i="50"/>
  <c r="M297" i="50"/>
  <c r="L297" i="50"/>
  <c r="N297" i="50" s="1"/>
  <c r="K297" i="50"/>
  <c r="J297" i="50"/>
  <c r="F297" i="50"/>
  <c r="M296" i="50"/>
  <c r="L296" i="50"/>
  <c r="N296" i="50" s="1"/>
  <c r="K296" i="50"/>
  <c r="J296" i="50"/>
  <c r="F296" i="50"/>
  <c r="M295" i="50"/>
  <c r="L295" i="50"/>
  <c r="N295" i="50" s="1"/>
  <c r="K295" i="50"/>
  <c r="J295" i="50"/>
  <c r="F295" i="50"/>
  <c r="M294" i="50"/>
  <c r="L294" i="50"/>
  <c r="N294" i="50" s="1"/>
  <c r="K294" i="50"/>
  <c r="J294" i="50"/>
  <c r="F294" i="50"/>
  <c r="M293" i="50"/>
  <c r="L293" i="50"/>
  <c r="N293" i="50" s="1"/>
  <c r="K293" i="50"/>
  <c r="J293" i="50"/>
  <c r="F293" i="50"/>
  <c r="M292" i="50"/>
  <c r="L292" i="50"/>
  <c r="K292" i="50"/>
  <c r="N292" i="50" s="1"/>
  <c r="J292" i="50"/>
  <c r="F292" i="50"/>
  <c r="M291" i="50"/>
  <c r="L291" i="50"/>
  <c r="K291" i="50"/>
  <c r="N291" i="50" s="1"/>
  <c r="J291" i="50"/>
  <c r="F291" i="50"/>
  <c r="M290" i="50"/>
  <c r="L290" i="50"/>
  <c r="N290" i="50" s="1"/>
  <c r="K290" i="50"/>
  <c r="J290" i="50"/>
  <c r="F290" i="50"/>
  <c r="M289" i="50"/>
  <c r="L289" i="50"/>
  <c r="N289" i="50" s="1"/>
  <c r="K289" i="50"/>
  <c r="J289" i="50"/>
  <c r="F289" i="50"/>
  <c r="M288" i="50"/>
  <c r="L288" i="50"/>
  <c r="N288" i="50" s="1"/>
  <c r="K288" i="50"/>
  <c r="J288" i="50"/>
  <c r="F288" i="50"/>
  <c r="M287" i="50"/>
  <c r="L287" i="50"/>
  <c r="N287" i="50" s="1"/>
  <c r="K287" i="50"/>
  <c r="J287" i="50"/>
  <c r="F287" i="50"/>
  <c r="M286" i="50"/>
  <c r="L286" i="50"/>
  <c r="N286" i="50" s="1"/>
  <c r="K286" i="50"/>
  <c r="J286" i="50"/>
  <c r="F286" i="50"/>
  <c r="M285" i="50"/>
  <c r="K285" i="50"/>
  <c r="J285" i="50"/>
  <c r="F285" i="50"/>
  <c r="L285" i="50" s="1"/>
  <c r="N285" i="50" s="1"/>
  <c r="M284" i="50"/>
  <c r="L284" i="50"/>
  <c r="K284" i="50"/>
  <c r="N284" i="50" s="1"/>
  <c r="J284" i="50"/>
  <c r="F284" i="50"/>
  <c r="M283" i="50"/>
  <c r="K283" i="50"/>
  <c r="J283" i="50"/>
  <c r="F283" i="50"/>
  <c r="L283" i="50" s="1"/>
  <c r="N283" i="50" s="1"/>
  <c r="M282" i="50"/>
  <c r="L282" i="50"/>
  <c r="N282" i="50" s="1"/>
  <c r="K282" i="50"/>
  <c r="J282" i="50"/>
  <c r="F282" i="50"/>
  <c r="M281" i="50"/>
  <c r="K281" i="50"/>
  <c r="J281" i="50"/>
  <c r="F281" i="50"/>
  <c r="L281" i="50" s="1"/>
  <c r="N281" i="50" s="1"/>
  <c r="M280" i="50"/>
  <c r="K280" i="50"/>
  <c r="J280" i="50"/>
  <c r="F280" i="50"/>
  <c r="L280" i="50" s="1"/>
  <c r="N280" i="50" s="1"/>
  <c r="M279" i="50"/>
  <c r="K279" i="50"/>
  <c r="J279" i="50"/>
  <c r="F279" i="50"/>
  <c r="L279" i="50" s="1"/>
  <c r="N279" i="50" s="1"/>
  <c r="M278" i="50"/>
  <c r="K278" i="50"/>
  <c r="J278" i="50"/>
  <c r="F278" i="50"/>
  <c r="L278" i="50" s="1"/>
  <c r="N278" i="50" s="1"/>
  <c r="M277" i="50"/>
  <c r="L277" i="50"/>
  <c r="N277" i="50" s="1"/>
  <c r="K277" i="50"/>
  <c r="J277" i="50"/>
  <c r="F277" i="50"/>
  <c r="L276" i="50"/>
  <c r="K276" i="50"/>
  <c r="J276" i="50"/>
  <c r="F276" i="50"/>
  <c r="M276" i="50" s="1"/>
  <c r="M275" i="50"/>
  <c r="L275" i="50"/>
  <c r="N275" i="50" s="1"/>
  <c r="K275" i="50"/>
  <c r="J275" i="50"/>
  <c r="F275" i="50"/>
  <c r="M274" i="50"/>
  <c r="L274" i="50"/>
  <c r="N274" i="50" s="1"/>
  <c r="K274" i="50"/>
  <c r="J274" i="50"/>
  <c r="F274" i="50"/>
  <c r="M273" i="50"/>
  <c r="L273" i="50"/>
  <c r="N273" i="50" s="1"/>
  <c r="K273" i="50"/>
  <c r="J273" i="50"/>
  <c r="F273" i="50"/>
  <c r="M272" i="50"/>
  <c r="K272" i="50"/>
  <c r="J272" i="50"/>
  <c r="F272" i="50"/>
  <c r="L272" i="50" s="1"/>
  <c r="N272" i="50" s="1"/>
  <c r="M271" i="50"/>
  <c r="L271" i="50"/>
  <c r="N271" i="50" s="1"/>
  <c r="K271" i="50"/>
  <c r="J271" i="50"/>
  <c r="F271" i="50"/>
  <c r="M270" i="50"/>
  <c r="K270" i="50"/>
  <c r="J270" i="50"/>
  <c r="F270" i="50"/>
  <c r="L270" i="50" s="1"/>
  <c r="N270" i="50" s="1"/>
  <c r="M269" i="50"/>
  <c r="L269" i="50"/>
  <c r="N269" i="50" s="1"/>
  <c r="K269" i="50"/>
  <c r="J269" i="50"/>
  <c r="F269" i="50"/>
  <c r="M268" i="50"/>
  <c r="L268" i="50"/>
  <c r="K268" i="50"/>
  <c r="J268" i="50"/>
  <c r="N268" i="50" s="1"/>
  <c r="F268" i="50"/>
  <c r="M267" i="50"/>
  <c r="L267" i="50"/>
  <c r="N267" i="50" s="1"/>
  <c r="K267" i="50"/>
  <c r="J267" i="50"/>
  <c r="F267" i="50"/>
  <c r="M266" i="50"/>
  <c r="L266" i="50"/>
  <c r="N266" i="50" s="1"/>
  <c r="K266" i="50"/>
  <c r="J266" i="50"/>
  <c r="F266" i="50"/>
  <c r="M265" i="50"/>
  <c r="L265" i="50"/>
  <c r="N265" i="50" s="1"/>
  <c r="K265" i="50"/>
  <c r="J265" i="50"/>
  <c r="F265" i="50"/>
  <c r="M264" i="50"/>
  <c r="L264" i="50"/>
  <c r="N264" i="50" s="1"/>
  <c r="K264" i="50"/>
  <c r="J264" i="50"/>
  <c r="F264" i="50"/>
  <c r="M263" i="50"/>
  <c r="K263" i="50"/>
  <c r="J263" i="50"/>
  <c r="F263" i="50"/>
  <c r="L263" i="50" s="1"/>
  <c r="N263" i="50" s="1"/>
  <c r="M262" i="50"/>
  <c r="K262" i="50"/>
  <c r="J262" i="50"/>
  <c r="F262" i="50"/>
  <c r="L262" i="50" s="1"/>
  <c r="N262" i="50" s="1"/>
  <c r="M261" i="50"/>
  <c r="K261" i="50"/>
  <c r="J261" i="50"/>
  <c r="F261" i="50"/>
  <c r="L261" i="50" s="1"/>
  <c r="N261" i="50" s="1"/>
  <c r="M260" i="50"/>
  <c r="K260" i="50"/>
  <c r="J260" i="50"/>
  <c r="F260" i="50"/>
  <c r="L260" i="50" s="1"/>
  <c r="N260" i="50" s="1"/>
  <c r="M259" i="50"/>
  <c r="K259" i="50"/>
  <c r="J259" i="50"/>
  <c r="F259" i="50"/>
  <c r="L259" i="50" s="1"/>
  <c r="N259" i="50" s="1"/>
  <c r="M258" i="50"/>
  <c r="L258" i="50"/>
  <c r="N258" i="50" s="1"/>
  <c r="K258" i="50"/>
  <c r="J258" i="50"/>
  <c r="F258" i="50"/>
  <c r="M257" i="50"/>
  <c r="L257" i="50"/>
  <c r="N257" i="50" s="1"/>
  <c r="K257" i="50"/>
  <c r="J257" i="50"/>
  <c r="F257" i="50"/>
  <c r="M256" i="50"/>
  <c r="L256" i="50"/>
  <c r="N256" i="50" s="1"/>
  <c r="K256" i="50"/>
  <c r="J256" i="50"/>
  <c r="F256" i="50"/>
  <c r="M255" i="50"/>
  <c r="L255" i="50"/>
  <c r="N255" i="50" s="1"/>
  <c r="K255" i="50"/>
  <c r="J255" i="50"/>
  <c r="F255" i="50"/>
  <c r="M254" i="50"/>
  <c r="L254" i="50"/>
  <c r="N254" i="50" s="1"/>
  <c r="K254" i="50"/>
  <c r="J254" i="50"/>
  <c r="F254" i="50"/>
  <c r="M253" i="50"/>
  <c r="L253" i="50"/>
  <c r="N253" i="50" s="1"/>
  <c r="K253" i="50"/>
  <c r="J253" i="50"/>
  <c r="F253" i="50"/>
  <c r="M252" i="50"/>
  <c r="L252" i="50"/>
  <c r="K252" i="50"/>
  <c r="N252" i="50" s="1"/>
  <c r="J252" i="50"/>
  <c r="F252" i="50"/>
  <c r="M251" i="50"/>
  <c r="L251" i="50"/>
  <c r="K251" i="50"/>
  <c r="J251" i="50"/>
  <c r="N251" i="50" s="1"/>
  <c r="F251" i="50"/>
  <c r="M250" i="50"/>
  <c r="L250" i="50"/>
  <c r="N250" i="50" s="1"/>
  <c r="K250" i="50"/>
  <c r="J250" i="50"/>
  <c r="F250" i="50"/>
  <c r="M249" i="50"/>
  <c r="L249" i="50"/>
  <c r="N249" i="50" s="1"/>
  <c r="K249" i="50"/>
  <c r="J249" i="50"/>
  <c r="F249" i="50"/>
  <c r="M248" i="50"/>
  <c r="L248" i="50"/>
  <c r="N248" i="50" s="1"/>
  <c r="K248" i="50"/>
  <c r="J248" i="50"/>
  <c r="F248" i="50"/>
  <c r="M247" i="50"/>
  <c r="L247" i="50"/>
  <c r="N247" i="50" s="1"/>
  <c r="K247" i="50"/>
  <c r="J247" i="50"/>
  <c r="F247" i="50"/>
  <c r="M246" i="50"/>
  <c r="L246" i="50"/>
  <c r="N246" i="50" s="1"/>
  <c r="K246" i="50"/>
  <c r="J246" i="50"/>
  <c r="F246" i="50"/>
  <c r="M245" i="50"/>
  <c r="L245" i="50"/>
  <c r="N245" i="50" s="1"/>
  <c r="K245" i="50"/>
  <c r="J245" i="50"/>
  <c r="F245" i="50"/>
  <c r="M244" i="50"/>
  <c r="L244" i="50"/>
  <c r="K244" i="50"/>
  <c r="N244" i="50" s="1"/>
  <c r="J244" i="50"/>
  <c r="F244" i="50"/>
  <c r="M243" i="50"/>
  <c r="L243" i="50"/>
  <c r="K243" i="50"/>
  <c r="J243" i="50"/>
  <c r="N243" i="50" s="1"/>
  <c r="F243" i="50"/>
  <c r="M242" i="50"/>
  <c r="L242" i="50"/>
  <c r="N242" i="50" s="1"/>
  <c r="K242" i="50"/>
  <c r="J242" i="50"/>
  <c r="F242" i="50"/>
  <c r="M241" i="50"/>
  <c r="L241" i="50"/>
  <c r="N241" i="50" s="1"/>
  <c r="K241" i="50"/>
  <c r="J241" i="50"/>
  <c r="F241" i="50"/>
  <c r="M240" i="50"/>
  <c r="L240" i="50"/>
  <c r="N240" i="50" s="1"/>
  <c r="K240" i="50"/>
  <c r="J240" i="50"/>
  <c r="F240" i="50"/>
  <c r="M239" i="50"/>
  <c r="L239" i="50"/>
  <c r="N239" i="50" s="1"/>
  <c r="K239" i="50"/>
  <c r="J239" i="50"/>
  <c r="F239" i="50"/>
  <c r="M238" i="50"/>
  <c r="L238" i="50"/>
  <c r="N238" i="50" s="1"/>
  <c r="K238" i="50"/>
  <c r="J238" i="50"/>
  <c r="F238" i="50"/>
  <c r="M237" i="50"/>
  <c r="L237" i="50"/>
  <c r="N237" i="50" s="1"/>
  <c r="K237" i="50"/>
  <c r="J237" i="50"/>
  <c r="F237" i="50"/>
  <c r="M236" i="50"/>
  <c r="K236" i="50"/>
  <c r="J236" i="50"/>
  <c r="F236" i="50"/>
  <c r="L236" i="50" s="1"/>
  <c r="N236" i="50" s="1"/>
  <c r="M235" i="50"/>
  <c r="K235" i="50"/>
  <c r="J235" i="50"/>
  <c r="F235" i="50"/>
  <c r="L235" i="50" s="1"/>
  <c r="N235" i="50" s="1"/>
  <c r="M234" i="50"/>
  <c r="L234" i="50"/>
  <c r="N234" i="50" s="1"/>
  <c r="K234" i="50"/>
  <c r="J234" i="50"/>
  <c r="F234" i="50"/>
  <c r="M233" i="50"/>
  <c r="L233" i="50"/>
  <c r="N233" i="50" s="1"/>
  <c r="K233" i="50"/>
  <c r="J233" i="50"/>
  <c r="F233" i="50"/>
  <c r="M232" i="50"/>
  <c r="L232" i="50"/>
  <c r="N232" i="50" s="1"/>
  <c r="K232" i="50"/>
  <c r="J232" i="50"/>
  <c r="F232" i="50"/>
  <c r="M231" i="50"/>
  <c r="K231" i="50"/>
  <c r="J231" i="50"/>
  <c r="F231" i="50"/>
  <c r="L231" i="50" s="1"/>
  <c r="N231" i="50" s="1"/>
  <c r="M230" i="50"/>
  <c r="K230" i="50"/>
  <c r="J230" i="50"/>
  <c r="F230" i="50"/>
  <c r="L230" i="50" s="1"/>
  <c r="N230" i="50" s="1"/>
  <c r="M229" i="50"/>
  <c r="K229" i="50"/>
  <c r="J229" i="50"/>
  <c r="F229" i="50"/>
  <c r="L229" i="50" s="1"/>
  <c r="N229" i="50" s="1"/>
  <c r="M228" i="50"/>
  <c r="K228" i="50"/>
  <c r="J228" i="50"/>
  <c r="F228" i="50"/>
  <c r="L228" i="50" s="1"/>
  <c r="N228" i="50" s="1"/>
  <c r="M227" i="50"/>
  <c r="L227" i="50"/>
  <c r="K227" i="50"/>
  <c r="J227" i="50"/>
  <c r="N227" i="50" s="1"/>
  <c r="F227" i="50"/>
  <c r="M226" i="50"/>
  <c r="L226" i="50"/>
  <c r="N226" i="50" s="1"/>
  <c r="K226" i="50"/>
  <c r="J226" i="50"/>
  <c r="F226" i="50"/>
  <c r="M225" i="50"/>
  <c r="L225" i="50"/>
  <c r="N225" i="50" s="1"/>
  <c r="K225" i="50"/>
  <c r="J225" i="50"/>
  <c r="F225" i="50"/>
  <c r="M224" i="50"/>
  <c r="L224" i="50"/>
  <c r="N224" i="50" s="1"/>
  <c r="K224" i="50"/>
  <c r="J224" i="50"/>
  <c r="F224" i="50"/>
  <c r="M223" i="50"/>
  <c r="L223" i="50"/>
  <c r="N223" i="50" s="1"/>
  <c r="K223" i="50"/>
  <c r="J223" i="50"/>
  <c r="F223" i="50"/>
  <c r="M222" i="50"/>
  <c r="L222" i="50"/>
  <c r="N222" i="50" s="1"/>
  <c r="K222" i="50"/>
  <c r="J222" i="50"/>
  <c r="F222" i="50"/>
  <c r="M221" i="50"/>
  <c r="L221" i="50"/>
  <c r="N221" i="50" s="1"/>
  <c r="K221" i="50"/>
  <c r="J221" i="50"/>
  <c r="F221" i="50"/>
  <c r="M220" i="50"/>
  <c r="L220" i="50"/>
  <c r="K220" i="50"/>
  <c r="N220" i="50" s="1"/>
  <c r="J220" i="50"/>
  <c r="F220" i="50"/>
  <c r="M219" i="50"/>
  <c r="L219" i="50"/>
  <c r="K219" i="50"/>
  <c r="J219" i="50"/>
  <c r="N219" i="50" s="1"/>
  <c r="F219" i="50"/>
  <c r="M218" i="50"/>
  <c r="L218" i="50"/>
  <c r="N218" i="50" s="1"/>
  <c r="K218" i="50"/>
  <c r="J218" i="50"/>
  <c r="F218" i="50"/>
  <c r="M217" i="50"/>
  <c r="L217" i="50"/>
  <c r="N217" i="50" s="1"/>
  <c r="K217" i="50"/>
  <c r="J217" i="50"/>
  <c r="F217" i="50"/>
  <c r="M216" i="50"/>
  <c r="L216" i="50"/>
  <c r="N216" i="50" s="1"/>
  <c r="K216" i="50"/>
  <c r="J216" i="50"/>
  <c r="F216" i="50"/>
  <c r="M215" i="50"/>
  <c r="L215" i="50"/>
  <c r="N215" i="50" s="1"/>
  <c r="K215" i="50"/>
  <c r="J215" i="50"/>
  <c r="F215" i="50"/>
  <c r="M214" i="50"/>
  <c r="L214" i="50"/>
  <c r="N214" i="50" s="1"/>
  <c r="K214" i="50"/>
  <c r="J214" i="50"/>
  <c r="F214" i="50"/>
  <c r="M213" i="50"/>
  <c r="L213" i="50"/>
  <c r="N213" i="50" s="1"/>
  <c r="K213" i="50"/>
  <c r="J213" i="50"/>
  <c r="F213" i="50"/>
  <c r="M212" i="50"/>
  <c r="L212" i="50"/>
  <c r="K212" i="50"/>
  <c r="N212" i="50" s="1"/>
  <c r="J212" i="50"/>
  <c r="F212" i="50"/>
  <c r="M211" i="50"/>
  <c r="L211" i="50"/>
  <c r="K211" i="50"/>
  <c r="J211" i="50"/>
  <c r="N211" i="50" s="1"/>
  <c r="F211" i="50"/>
  <c r="M210" i="50"/>
  <c r="L210" i="50"/>
  <c r="N210" i="50" s="1"/>
  <c r="K210" i="50"/>
  <c r="J210" i="50"/>
  <c r="F210" i="50"/>
  <c r="M209" i="50"/>
  <c r="L209" i="50"/>
  <c r="N209" i="50" s="1"/>
  <c r="K209" i="50"/>
  <c r="J209" i="50"/>
  <c r="F209" i="50"/>
  <c r="M208" i="50"/>
  <c r="L208" i="50"/>
  <c r="N208" i="50" s="1"/>
  <c r="K208" i="50"/>
  <c r="J208" i="50"/>
  <c r="F208" i="50"/>
  <c r="M207" i="50"/>
  <c r="L207" i="50"/>
  <c r="N207" i="50" s="1"/>
  <c r="K207" i="50"/>
  <c r="J207" i="50"/>
  <c r="F207" i="50"/>
  <c r="M206" i="50"/>
  <c r="L206" i="50"/>
  <c r="N206" i="50" s="1"/>
  <c r="K206" i="50"/>
  <c r="J206" i="50"/>
  <c r="F206" i="50"/>
  <c r="M205" i="50"/>
  <c r="L205" i="50"/>
  <c r="N205" i="50" s="1"/>
  <c r="K205" i="50"/>
  <c r="J205" i="50"/>
  <c r="F205" i="50"/>
  <c r="M204" i="50"/>
  <c r="L204" i="50"/>
  <c r="K204" i="50"/>
  <c r="N204" i="50" s="1"/>
  <c r="J204" i="50"/>
  <c r="F204" i="50"/>
  <c r="M203" i="50"/>
  <c r="L203" i="50"/>
  <c r="K203" i="50"/>
  <c r="J203" i="50"/>
  <c r="N203" i="50" s="1"/>
  <c r="F203" i="50"/>
  <c r="M202" i="50"/>
  <c r="L202" i="50"/>
  <c r="N202" i="50" s="1"/>
  <c r="K202" i="50"/>
  <c r="J202" i="50"/>
  <c r="F202" i="50"/>
  <c r="M201" i="50"/>
  <c r="L201" i="50"/>
  <c r="N201" i="50" s="1"/>
  <c r="K201" i="50"/>
  <c r="J201" i="50"/>
  <c r="F201" i="50"/>
  <c r="M200" i="50"/>
  <c r="L200" i="50"/>
  <c r="N200" i="50" s="1"/>
  <c r="K200" i="50"/>
  <c r="J200" i="50"/>
  <c r="F200" i="50"/>
  <c r="M199" i="50"/>
  <c r="L199" i="50"/>
  <c r="N199" i="50" s="1"/>
  <c r="K199" i="50"/>
  <c r="J199" i="50"/>
  <c r="F199" i="50"/>
  <c r="M198" i="50"/>
  <c r="L198" i="50"/>
  <c r="N198" i="50" s="1"/>
  <c r="K198" i="50"/>
  <c r="J198" i="50"/>
  <c r="F198" i="50"/>
  <c r="M197" i="50"/>
  <c r="L197" i="50"/>
  <c r="N197" i="50" s="1"/>
  <c r="K197" i="50"/>
  <c r="J197" i="50"/>
  <c r="F197" i="50"/>
  <c r="M196" i="50"/>
  <c r="L196" i="50"/>
  <c r="K196" i="50"/>
  <c r="N196" i="50" s="1"/>
  <c r="J196" i="50"/>
  <c r="F196" i="50"/>
  <c r="M195" i="50"/>
  <c r="L195" i="50"/>
  <c r="K195" i="50"/>
  <c r="J195" i="50"/>
  <c r="N195" i="50" s="1"/>
  <c r="F195" i="50"/>
  <c r="M194" i="50"/>
  <c r="L194" i="50"/>
  <c r="N194" i="50" s="1"/>
  <c r="K194" i="50"/>
  <c r="J194" i="50"/>
  <c r="F194" i="50"/>
  <c r="M193" i="50"/>
  <c r="L193" i="50"/>
  <c r="N193" i="50" s="1"/>
  <c r="K193" i="50"/>
  <c r="J193" i="50"/>
  <c r="F193" i="50"/>
  <c r="M192" i="50"/>
  <c r="L192" i="50"/>
  <c r="N192" i="50" s="1"/>
  <c r="K192" i="50"/>
  <c r="J192" i="50"/>
  <c r="F192" i="50"/>
  <c r="M191" i="50"/>
  <c r="L191" i="50"/>
  <c r="N191" i="50" s="1"/>
  <c r="K191" i="50"/>
  <c r="J191" i="50"/>
  <c r="F191" i="50"/>
  <c r="M190" i="50"/>
  <c r="L190" i="50"/>
  <c r="N190" i="50" s="1"/>
  <c r="K190" i="50"/>
  <c r="J190" i="50"/>
  <c r="F190" i="50"/>
  <c r="M189" i="50"/>
  <c r="L189" i="50"/>
  <c r="N189" i="50" s="1"/>
  <c r="K189" i="50"/>
  <c r="J189" i="50"/>
  <c r="F189" i="50"/>
  <c r="M188" i="50"/>
  <c r="L188" i="50"/>
  <c r="K188" i="50"/>
  <c r="N188" i="50" s="1"/>
  <c r="J188" i="50"/>
  <c r="F188" i="50"/>
  <c r="M187" i="50"/>
  <c r="L187" i="50"/>
  <c r="K187" i="50"/>
  <c r="J187" i="50"/>
  <c r="N187" i="50" s="1"/>
  <c r="F187" i="50"/>
  <c r="M186" i="50"/>
  <c r="L186" i="50"/>
  <c r="N186" i="50" s="1"/>
  <c r="K186" i="50"/>
  <c r="J186" i="50"/>
  <c r="F186" i="50"/>
  <c r="M185" i="50"/>
  <c r="L185" i="50"/>
  <c r="N185" i="50" s="1"/>
  <c r="K185" i="50"/>
  <c r="J185" i="50"/>
  <c r="F185" i="50"/>
  <c r="M184" i="50"/>
  <c r="L184" i="50"/>
  <c r="N184" i="50" s="1"/>
  <c r="K184" i="50"/>
  <c r="J184" i="50"/>
  <c r="F184" i="50"/>
  <c r="M183" i="50"/>
  <c r="L183" i="50"/>
  <c r="N183" i="50" s="1"/>
  <c r="K183" i="50"/>
  <c r="J183" i="50"/>
  <c r="F183" i="50"/>
  <c r="M182" i="50"/>
  <c r="L182" i="50"/>
  <c r="N182" i="50" s="1"/>
  <c r="K182" i="50"/>
  <c r="J182" i="50"/>
  <c r="F182" i="50"/>
  <c r="M181" i="50"/>
  <c r="L181" i="50"/>
  <c r="N181" i="50" s="1"/>
  <c r="K181" i="50"/>
  <c r="J181" i="50"/>
  <c r="F181" i="50"/>
  <c r="M180" i="50"/>
  <c r="L180" i="50"/>
  <c r="K180" i="50"/>
  <c r="N180" i="50" s="1"/>
  <c r="J180" i="50"/>
  <c r="F180" i="50"/>
  <c r="M179" i="50"/>
  <c r="L179" i="50"/>
  <c r="K179" i="50"/>
  <c r="J179" i="50"/>
  <c r="N179" i="50" s="1"/>
  <c r="F179" i="50"/>
  <c r="M178" i="50"/>
  <c r="K178" i="50"/>
  <c r="J178" i="50"/>
  <c r="F178" i="50"/>
  <c r="L178" i="50" s="1"/>
  <c r="N178" i="50" s="1"/>
  <c r="M177" i="50"/>
  <c r="L177" i="50"/>
  <c r="N177" i="50" s="1"/>
  <c r="K177" i="50"/>
  <c r="J177" i="50"/>
  <c r="F177" i="50"/>
  <c r="M176" i="50"/>
  <c r="L176" i="50"/>
  <c r="N176" i="50" s="1"/>
  <c r="K176" i="50"/>
  <c r="J176" i="50"/>
  <c r="F176" i="50"/>
  <c r="M175" i="50"/>
  <c r="L175" i="50"/>
  <c r="N175" i="50" s="1"/>
  <c r="K175" i="50"/>
  <c r="J175" i="50"/>
  <c r="F175" i="50"/>
  <c r="M174" i="50"/>
  <c r="K174" i="50"/>
  <c r="J174" i="50"/>
  <c r="F174" i="50"/>
  <c r="L174" i="50" s="1"/>
  <c r="N174" i="50" s="1"/>
  <c r="M173" i="50"/>
  <c r="L173" i="50"/>
  <c r="N173" i="50" s="1"/>
  <c r="K173" i="50"/>
  <c r="J173" i="50"/>
  <c r="F173" i="50"/>
  <c r="M172" i="50"/>
  <c r="L172" i="50"/>
  <c r="K172" i="50"/>
  <c r="N172" i="50" s="1"/>
  <c r="J172" i="50"/>
  <c r="F172" i="50"/>
  <c r="M171" i="50"/>
  <c r="K171" i="50"/>
  <c r="J171" i="50"/>
  <c r="F171" i="50"/>
  <c r="L171" i="50" s="1"/>
  <c r="N171" i="50" s="1"/>
  <c r="M170" i="50"/>
  <c r="L170" i="50"/>
  <c r="N170" i="50" s="1"/>
  <c r="K170" i="50"/>
  <c r="J170" i="50"/>
  <c r="F170" i="50"/>
  <c r="M169" i="50"/>
  <c r="L169" i="50"/>
  <c r="N169" i="50" s="1"/>
  <c r="K169" i="50"/>
  <c r="J169" i="50"/>
  <c r="F169" i="50"/>
  <c r="M168" i="50"/>
  <c r="L168" i="50"/>
  <c r="K168" i="50"/>
  <c r="J168" i="50"/>
  <c r="N168" i="50" s="1"/>
  <c r="F168" i="50"/>
  <c r="M167" i="50"/>
  <c r="L167" i="50"/>
  <c r="N167" i="50" s="1"/>
  <c r="K167" i="50"/>
  <c r="J167" i="50"/>
  <c r="F167" i="50"/>
  <c r="M166" i="50"/>
  <c r="L166" i="50"/>
  <c r="N166" i="50" s="1"/>
  <c r="K166" i="50"/>
  <c r="J166" i="50"/>
  <c r="F166" i="50"/>
  <c r="M165" i="50"/>
  <c r="L165" i="50"/>
  <c r="N165" i="50" s="1"/>
  <c r="K165" i="50"/>
  <c r="J165" i="50"/>
  <c r="F165" i="50"/>
  <c r="M164" i="50"/>
  <c r="L164" i="50"/>
  <c r="K164" i="50"/>
  <c r="N164" i="50" s="1"/>
  <c r="J164" i="50"/>
  <c r="F164" i="50"/>
  <c r="M163" i="50"/>
  <c r="L163" i="50"/>
  <c r="K163" i="50"/>
  <c r="J163" i="50"/>
  <c r="N163" i="50" s="1"/>
  <c r="F163" i="50"/>
  <c r="M162" i="50"/>
  <c r="L162" i="50"/>
  <c r="N162" i="50" s="1"/>
  <c r="K162" i="50"/>
  <c r="J162" i="50"/>
  <c r="F162" i="50"/>
  <c r="M161" i="50"/>
  <c r="L161" i="50"/>
  <c r="K161" i="50"/>
  <c r="N161" i="50" s="1"/>
  <c r="J161" i="50"/>
  <c r="F161" i="50"/>
  <c r="M160" i="50"/>
  <c r="L160" i="50"/>
  <c r="K160" i="50"/>
  <c r="J160" i="50"/>
  <c r="N160" i="50" s="1"/>
  <c r="F160" i="50"/>
  <c r="M159" i="50"/>
  <c r="L159" i="50"/>
  <c r="N159" i="50" s="1"/>
  <c r="K159" i="50"/>
  <c r="J159" i="50"/>
  <c r="F159" i="50"/>
  <c r="M158" i="50"/>
  <c r="L158" i="50"/>
  <c r="N158" i="50" s="1"/>
  <c r="K158" i="50"/>
  <c r="J158" i="50"/>
  <c r="F158" i="50"/>
  <c r="M157" i="50"/>
  <c r="L157" i="50"/>
  <c r="N157" i="50" s="1"/>
  <c r="K157" i="50"/>
  <c r="J157" i="50"/>
  <c r="F157" i="50"/>
  <c r="M156" i="50"/>
  <c r="K156" i="50"/>
  <c r="J156" i="50"/>
  <c r="F156" i="50"/>
  <c r="L156" i="50" s="1"/>
  <c r="N156" i="50" s="1"/>
  <c r="M155" i="50"/>
  <c r="L155" i="50"/>
  <c r="K155" i="50"/>
  <c r="J155" i="50"/>
  <c r="N155" i="50" s="1"/>
  <c r="F155" i="50"/>
  <c r="M154" i="50"/>
  <c r="K154" i="50"/>
  <c r="J154" i="50"/>
  <c r="F154" i="50"/>
  <c r="L154" i="50" s="1"/>
  <c r="N154" i="50" s="1"/>
  <c r="M153" i="50"/>
  <c r="L153" i="50"/>
  <c r="N153" i="50" s="1"/>
  <c r="K153" i="50"/>
  <c r="J153" i="50"/>
  <c r="F153" i="50"/>
  <c r="M152" i="50"/>
  <c r="L152" i="50"/>
  <c r="N152" i="50" s="1"/>
  <c r="K152" i="50"/>
  <c r="J152" i="50"/>
  <c r="F152" i="50"/>
  <c r="M151" i="50"/>
  <c r="K151" i="50"/>
  <c r="J151" i="50"/>
  <c r="F151" i="50"/>
  <c r="L151" i="50" s="1"/>
  <c r="N151" i="50" s="1"/>
  <c r="M150" i="50"/>
  <c r="K150" i="50"/>
  <c r="J150" i="50"/>
  <c r="F150" i="50"/>
  <c r="L150" i="50" s="1"/>
  <c r="N150" i="50" s="1"/>
  <c r="M149" i="50"/>
  <c r="L149" i="50"/>
  <c r="N149" i="50" s="1"/>
  <c r="K149" i="50"/>
  <c r="J149" i="50"/>
  <c r="F149" i="50"/>
  <c r="M148" i="50"/>
  <c r="L148" i="50"/>
  <c r="K148" i="50"/>
  <c r="N148" i="50" s="1"/>
  <c r="J148" i="50"/>
  <c r="F148" i="50"/>
  <c r="M147" i="50"/>
  <c r="L147" i="50"/>
  <c r="K147" i="50"/>
  <c r="J147" i="50"/>
  <c r="N147" i="50" s="1"/>
  <c r="F147" i="50"/>
  <c r="M146" i="50"/>
  <c r="K146" i="50"/>
  <c r="J146" i="50"/>
  <c r="F146" i="50"/>
  <c r="L146" i="50" s="1"/>
  <c r="N146" i="50" s="1"/>
  <c r="M145" i="50"/>
  <c r="L145" i="50"/>
  <c r="N145" i="50" s="1"/>
  <c r="K145" i="50"/>
  <c r="J145" i="50"/>
  <c r="F145" i="50"/>
  <c r="M144" i="50"/>
  <c r="L144" i="50"/>
  <c r="N144" i="50" s="1"/>
  <c r="K144" i="50"/>
  <c r="J144" i="50"/>
  <c r="F144" i="50"/>
  <c r="M143" i="50"/>
  <c r="K143" i="50"/>
  <c r="J143" i="50"/>
  <c r="F143" i="50"/>
  <c r="L143" i="50" s="1"/>
  <c r="N143" i="50" s="1"/>
  <c r="M142" i="50"/>
  <c r="L142" i="50"/>
  <c r="N142" i="50" s="1"/>
  <c r="K142" i="50"/>
  <c r="J142" i="50"/>
  <c r="F142" i="50"/>
  <c r="M141" i="50"/>
  <c r="L141" i="50"/>
  <c r="N141" i="50" s="1"/>
  <c r="K141" i="50"/>
  <c r="J141" i="50"/>
  <c r="F141" i="50"/>
  <c r="M140" i="50"/>
  <c r="L140" i="50"/>
  <c r="K140" i="50"/>
  <c r="N140" i="50" s="1"/>
  <c r="J140" i="50"/>
  <c r="F140" i="50"/>
  <c r="M139" i="50"/>
  <c r="L139" i="50"/>
  <c r="K139" i="50"/>
  <c r="J139" i="50"/>
  <c r="N139" i="50" s="1"/>
  <c r="F139" i="50"/>
  <c r="M138" i="50"/>
  <c r="L138" i="50"/>
  <c r="N138" i="50" s="1"/>
  <c r="K138" i="50"/>
  <c r="J138" i="50"/>
  <c r="F138" i="50"/>
  <c r="N137" i="50"/>
  <c r="M137" i="50"/>
  <c r="L137" i="50"/>
  <c r="K137" i="50"/>
  <c r="J137" i="50"/>
  <c r="F137" i="50"/>
  <c r="M136" i="50"/>
  <c r="L136" i="50"/>
  <c r="N136" i="50" s="1"/>
  <c r="K136" i="50"/>
  <c r="J136" i="50"/>
  <c r="F136" i="50"/>
  <c r="M135" i="50"/>
  <c r="L135" i="50"/>
  <c r="N135" i="50" s="1"/>
  <c r="K135" i="50"/>
  <c r="J135" i="50"/>
  <c r="F135" i="50"/>
  <c r="M134" i="50"/>
  <c r="L134" i="50"/>
  <c r="N134" i="50" s="1"/>
  <c r="K134" i="50"/>
  <c r="J134" i="50"/>
  <c r="F134" i="50"/>
  <c r="M133" i="50"/>
  <c r="L133" i="50"/>
  <c r="N133" i="50" s="1"/>
  <c r="K133" i="50"/>
  <c r="J133" i="50"/>
  <c r="F133" i="50"/>
  <c r="M132" i="50"/>
  <c r="K132" i="50"/>
  <c r="J132" i="50"/>
  <c r="F132" i="50"/>
  <c r="L132" i="50" s="1"/>
  <c r="N132" i="50" s="1"/>
  <c r="L131" i="50"/>
  <c r="K131" i="50"/>
  <c r="J131" i="50"/>
  <c r="F131" i="50"/>
  <c r="M131" i="50" s="1"/>
  <c r="L130" i="50"/>
  <c r="N130" i="50" s="1"/>
  <c r="K130" i="50"/>
  <c r="J130" i="50"/>
  <c r="F130" i="50"/>
  <c r="M130" i="50" s="1"/>
  <c r="N129" i="50"/>
  <c r="M129" i="50"/>
  <c r="L129" i="50"/>
  <c r="K129" i="50"/>
  <c r="J129" i="50"/>
  <c r="F129" i="50"/>
  <c r="M128" i="50"/>
  <c r="L128" i="50"/>
  <c r="K128" i="50"/>
  <c r="J128" i="50"/>
  <c r="N128" i="50" s="1"/>
  <c r="F128" i="50"/>
  <c r="M127" i="50"/>
  <c r="L127" i="50"/>
  <c r="N127" i="50" s="1"/>
  <c r="K127" i="50"/>
  <c r="J127" i="50"/>
  <c r="F127" i="50"/>
  <c r="M126" i="50"/>
  <c r="L126" i="50"/>
  <c r="N126" i="50" s="1"/>
  <c r="K126" i="50"/>
  <c r="J126" i="50"/>
  <c r="F126" i="50"/>
  <c r="M125" i="50"/>
  <c r="L125" i="50"/>
  <c r="N125" i="50" s="1"/>
  <c r="K125" i="50"/>
  <c r="J125" i="50"/>
  <c r="F125" i="50"/>
  <c r="M124" i="50"/>
  <c r="L124" i="50"/>
  <c r="K124" i="50"/>
  <c r="N124" i="50" s="1"/>
  <c r="J124" i="50"/>
  <c r="F124" i="50"/>
  <c r="M123" i="50"/>
  <c r="L123" i="50"/>
  <c r="K123" i="50"/>
  <c r="J123" i="50"/>
  <c r="N123" i="50" s="1"/>
  <c r="F123" i="50"/>
  <c r="M122" i="50"/>
  <c r="L122" i="50"/>
  <c r="N122" i="50" s="1"/>
  <c r="K122" i="50"/>
  <c r="J122" i="50"/>
  <c r="F122" i="50"/>
  <c r="N121" i="50"/>
  <c r="M121" i="50"/>
  <c r="L121" i="50"/>
  <c r="K121" i="50"/>
  <c r="J121" i="50"/>
  <c r="F121" i="50"/>
  <c r="M120" i="50"/>
  <c r="L120" i="50"/>
  <c r="K120" i="50"/>
  <c r="N120" i="50" s="1"/>
  <c r="J120" i="50"/>
  <c r="F120" i="50"/>
  <c r="M119" i="50"/>
  <c r="L119" i="50"/>
  <c r="N119" i="50" s="1"/>
  <c r="K119" i="50"/>
  <c r="J119" i="50"/>
  <c r="F119" i="50"/>
  <c r="M118" i="50"/>
  <c r="L118" i="50"/>
  <c r="N118" i="50" s="1"/>
  <c r="K118" i="50"/>
  <c r="J118" i="50"/>
  <c r="F118" i="50"/>
  <c r="M117" i="50"/>
  <c r="L117" i="50"/>
  <c r="N117" i="50" s="1"/>
  <c r="K117" i="50"/>
  <c r="J117" i="50"/>
  <c r="F117" i="50"/>
  <c r="M116" i="50"/>
  <c r="L116" i="50"/>
  <c r="K116" i="50"/>
  <c r="N116" i="50" s="1"/>
  <c r="J116" i="50"/>
  <c r="F116" i="50"/>
  <c r="M115" i="50"/>
  <c r="L115" i="50"/>
  <c r="K115" i="50"/>
  <c r="J115" i="50"/>
  <c r="N115" i="50" s="1"/>
  <c r="F115" i="50"/>
  <c r="M114" i="50"/>
  <c r="L114" i="50"/>
  <c r="N114" i="50" s="1"/>
  <c r="K114" i="50"/>
  <c r="J114" i="50"/>
  <c r="F114" i="50"/>
  <c r="N113" i="50"/>
  <c r="M113" i="50"/>
  <c r="L113" i="50"/>
  <c r="K113" i="50"/>
  <c r="J113" i="50"/>
  <c r="F113" i="50"/>
  <c r="M112" i="50"/>
  <c r="L112" i="50"/>
  <c r="K112" i="50"/>
  <c r="N112" i="50" s="1"/>
  <c r="J112" i="50"/>
  <c r="F112" i="50"/>
  <c r="M111" i="50"/>
  <c r="L111" i="50"/>
  <c r="N111" i="50" s="1"/>
  <c r="K111" i="50"/>
  <c r="J111" i="50"/>
  <c r="F111" i="50"/>
  <c r="M110" i="50"/>
  <c r="L110" i="50"/>
  <c r="N110" i="50" s="1"/>
  <c r="K110" i="50"/>
  <c r="J110" i="50"/>
  <c r="F110" i="50"/>
  <c r="M109" i="50"/>
  <c r="L109" i="50"/>
  <c r="N109" i="50" s="1"/>
  <c r="K109" i="50"/>
  <c r="J109" i="50"/>
  <c r="F109" i="50"/>
  <c r="M108" i="50"/>
  <c r="L108" i="50"/>
  <c r="K108" i="50"/>
  <c r="N108" i="50" s="1"/>
  <c r="J108" i="50"/>
  <c r="F108" i="50"/>
  <c r="M107" i="50"/>
  <c r="L107" i="50"/>
  <c r="K107" i="50"/>
  <c r="J107" i="50"/>
  <c r="N107" i="50" s="1"/>
  <c r="F107" i="50"/>
  <c r="M106" i="50"/>
  <c r="L106" i="50"/>
  <c r="N106" i="50" s="1"/>
  <c r="K106" i="50"/>
  <c r="J106" i="50"/>
  <c r="F106" i="50"/>
  <c r="N105" i="50"/>
  <c r="M105" i="50"/>
  <c r="L105" i="50"/>
  <c r="K105" i="50"/>
  <c r="J105" i="50"/>
  <c r="F105" i="50"/>
  <c r="M104" i="50"/>
  <c r="L104" i="50"/>
  <c r="N104" i="50" s="1"/>
  <c r="K104" i="50"/>
  <c r="J104" i="50"/>
  <c r="F104" i="50"/>
  <c r="L103" i="50"/>
  <c r="K103" i="50"/>
  <c r="J103" i="50"/>
  <c r="F103" i="50"/>
  <c r="M103" i="50" s="1"/>
  <c r="M102" i="50"/>
  <c r="L102" i="50"/>
  <c r="N102" i="50" s="1"/>
  <c r="K102" i="50"/>
  <c r="J102" i="50"/>
  <c r="F102" i="50"/>
  <c r="L101" i="50"/>
  <c r="N101" i="50" s="1"/>
  <c r="K101" i="50"/>
  <c r="J101" i="50"/>
  <c r="F101" i="50"/>
  <c r="M101" i="50" s="1"/>
  <c r="M100" i="50"/>
  <c r="K100" i="50"/>
  <c r="J100" i="50"/>
  <c r="F100" i="50"/>
  <c r="L100" i="50" s="1"/>
  <c r="N100" i="50" s="1"/>
  <c r="M99" i="50"/>
  <c r="K99" i="50"/>
  <c r="J99" i="50"/>
  <c r="F99" i="50"/>
  <c r="L99" i="50" s="1"/>
  <c r="N99" i="50" s="1"/>
  <c r="M98" i="50"/>
  <c r="L98" i="50"/>
  <c r="N98" i="50" s="1"/>
  <c r="K98" i="50"/>
  <c r="J98" i="50"/>
  <c r="F98" i="50"/>
  <c r="N97" i="50"/>
  <c r="M97" i="50"/>
  <c r="L97" i="50"/>
  <c r="K97" i="50"/>
  <c r="J97" i="50"/>
  <c r="F97" i="50"/>
  <c r="M96" i="50"/>
  <c r="L96" i="50"/>
  <c r="K96" i="50"/>
  <c r="N96" i="50" s="1"/>
  <c r="J96" i="50"/>
  <c r="F96" i="50"/>
  <c r="M95" i="50"/>
  <c r="L95" i="50"/>
  <c r="N95" i="50" s="1"/>
  <c r="K95" i="50"/>
  <c r="J95" i="50"/>
  <c r="F95" i="50"/>
  <c r="M94" i="50"/>
  <c r="L94" i="50"/>
  <c r="N94" i="50" s="1"/>
  <c r="K94" i="50"/>
  <c r="J94" i="50"/>
  <c r="F94" i="50"/>
  <c r="M93" i="50"/>
  <c r="L93" i="50"/>
  <c r="N93" i="50" s="1"/>
  <c r="K93" i="50"/>
  <c r="J93" i="50"/>
  <c r="F93" i="50"/>
  <c r="N92" i="50"/>
  <c r="M92" i="50"/>
  <c r="L92" i="50"/>
  <c r="K92" i="50"/>
  <c r="J92" i="50"/>
  <c r="F92" i="50"/>
  <c r="M91" i="50"/>
  <c r="L91" i="50"/>
  <c r="K91" i="50"/>
  <c r="J91" i="50"/>
  <c r="N91" i="50" s="1"/>
  <c r="F91" i="50"/>
  <c r="M90" i="50"/>
  <c r="L90" i="50"/>
  <c r="N90" i="50" s="1"/>
  <c r="K90" i="50"/>
  <c r="J90" i="50"/>
  <c r="F90" i="50"/>
  <c r="N89" i="50"/>
  <c r="M89" i="50"/>
  <c r="L89" i="50"/>
  <c r="K89" i="50"/>
  <c r="J89" i="50"/>
  <c r="F89" i="50"/>
  <c r="M88" i="50"/>
  <c r="L88" i="50"/>
  <c r="K88" i="50"/>
  <c r="J88" i="50"/>
  <c r="F88" i="50"/>
  <c r="M87" i="50"/>
  <c r="L87" i="50"/>
  <c r="N87" i="50" s="1"/>
  <c r="K87" i="50"/>
  <c r="J87" i="50"/>
  <c r="F87" i="50"/>
  <c r="M86" i="50"/>
  <c r="K86" i="50"/>
  <c r="J86" i="50"/>
  <c r="F86" i="50"/>
  <c r="L86" i="50" s="1"/>
  <c r="M85" i="50"/>
  <c r="L85" i="50"/>
  <c r="N85" i="50" s="1"/>
  <c r="K85" i="50"/>
  <c r="J85" i="50"/>
  <c r="F85" i="50"/>
  <c r="L84" i="50"/>
  <c r="K84" i="50"/>
  <c r="J84" i="50"/>
  <c r="F84" i="50"/>
  <c r="M84" i="50" s="1"/>
  <c r="N84" i="50" s="1"/>
  <c r="M83" i="50"/>
  <c r="L83" i="50"/>
  <c r="K83" i="50"/>
  <c r="J83" i="50"/>
  <c r="N83" i="50" s="1"/>
  <c r="F83" i="50"/>
  <c r="M82" i="50"/>
  <c r="L82" i="50"/>
  <c r="N82" i="50" s="1"/>
  <c r="K82" i="50"/>
  <c r="J82" i="50"/>
  <c r="F82" i="50"/>
  <c r="N81" i="50"/>
  <c r="M81" i="50"/>
  <c r="L81" i="50"/>
  <c r="K81" i="50"/>
  <c r="J81" i="50"/>
  <c r="F81" i="50"/>
  <c r="M80" i="50"/>
  <c r="L80" i="50"/>
  <c r="K80" i="50"/>
  <c r="J80" i="50"/>
  <c r="F80" i="50"/>
  <c r="M79" i="50"/>
  <c r="L79" i="50"/>
  <c r="N79" i="50" s="1"/>
  <c r="K79" i="50"/>
  <c r="J79" i="50"/>
  <c r="F79" i="50"/>
  <c r="M78" i="50"/>
  <c r="L78" i="50"/>
  <c r="N78" i="50" s="1"/>
  <c r="K78" i="50"/>
  <c r="J78" i="50"/>
  <c r="F78" i="50"/>
  <c r="M77" i="50"/>
  <c r="L77" i="50"/>
  <c r="N77" i="50" s="1"/>
  <c r="K77" i="50"/>
  <c r="J77" i="50"/>
  <c r="F77" i="50"/>
  <c r="N76" i="50"/>
  <c r="M76" i="50"/>
  <c r="L76" i="50"/>
  <c r="K76" i="50"/>
  <c r="J76" i="50"/>
  <c r="F76" i="50"/>
  <c r="M75" i="50"/>
  <c r="N75" i="50" s="1"/>
  <c r="L75" i="50"/>
  <c r="K75" i="50"/>
  <c r="J75" i="50"/>
  <c r="F75" i="50"/>
  <c r="M74" i="50"/>
  <c r="L74" i="50"/>
  <c r="N74" i="50" s="1"/>
  <c r="K74" i="50"/>
  <c r="J74" i="50"/>
  <c r="F74" i="50"/>
  <c r="N73" i="50"/>
  <c r="M73" i="50"/>
  <c r="L73" i="50"/>
  <c r="K73" i="50"/>
  <c r="J73" i="50"/>
  <c r="F73" i="50"/>
  <c r="M72" i="50"/>
  <c r="L72" i="50"/>
  <c r="K72" i="50"/>
  <c r="J72" i="50"/>
  <c r="F72" i="50"/>
  <c r="M71" i="50"/>
  <c r="L71" i="50"/>
  <c r="N71" i="50" s="1"/>
  <c r="K71" i="50"/>
  <c r="J71" i="50"/>
  <c r="F71" i="50"/>
  <c r="M70" i="50"/>
  <c r="L70" i="50"/>
  <c r="N70" i="50" s="1"/>
  <c r="K70" i="50"/>
  <c r="J70" i="50"/>
  <c r="F70" i="50"/>
  <c r="M69" i="50"/>
  <c r="L69" i="50"/>
  <c r="N69" i="50" s="1"/>
  <c r="K69" i="50"/>
  <c r="J69" i="50"/>
  <c r="F69" i="50"/>
  <c r="N68" i="50"/>
  <c r="M68" i="50"/>
  <c r="L68" i="50"/>
  <c r="K68" i="50"/>
  <c r="J68" i="50"/>
  <c r="F68" i="50"/>
  <c r="M67" i="50"/>
  <c r="N67" i="50" s="1"/>
  <c r="L67" i="50"/>
  <c r="K67" i="50"/>
  <c r="J67" i="50"/>
  <c r="F67" i="50"/>
  <c r="M66" i="50"/>
  <c r="L66" i="50"/>
  <c r="N66" i="50" s="1"/>
  <c r="K66" i="50"/>
  <c r="J66" i="50"/>
  <c r="F66" i="50"/>
  <c r="N65" i="50"/>
  <c r="M65" i="50"/>
  <c r="L65" i="50"/>
  <c r="K65" i="50"/>
  <c r="J65" i="50"/>
  <c r="F65" i="50"/>
  <c r="M64" i="50"/>
  <c r="L64" i="50"/>
  <c r="K64" i="50"/>
  <c r="J64" i="50"/>
  <c r="F64" i="50"/>
  <c r="M63" i="50"/>
  <c r="L63" i="50"/>
  <c r="N63" i="50" s="1"/>
  <c r="K63" i="50"/>
  <c r="J63" i="50"/>
  <c r="F63" i="50"/>
  <c r="M62" i="50"/>
  <c r="K62" i="50"/>
  <c r="J62" i="50"/>
  <c r="F62" i="50"/>
  <c r="L62" i="50" s="1"/>
  <c r="N62" i="50" s="1"/>
  <c r="M61" i="50"/>
  <c r="L61" i="50"/>
  <c r="N61" i="50" s="1"/>
  <c r="K61" i="50"/>
  <c r="J61" i="50"/>
  <c r="F61" i="50"/>
  <c r="M60" i="50"/>
  <c r="K60" i="50"/>
  <c r="J60" i="50"/>
  <c r="F60" i="50"/>
  <c r="L60" i="50" s="1"/>
  <c r="N60" i="50" s="1"/>
  <c r="M59" i="50"/>
  <c r="K59" i="50"/>
  <c r="J59" i="50"/>
  <c r="F59" i="50"/>
  <c r="L59" i="50" s="1"/>
  <c r="N59" i="50" s="1"/>
  <c r="M58" i="50"/>
  <c r="L58" i="50"/>
  <c r="N58" i="50" s="1"/>
  <c r="K58" i="50"/>
  <c r="J58" i="50"/>
  <c r="F58" i="50"/>
  <c r="N57" i="50"/>
  <c r="M57" i="50"/>
  <c r="L57" i="50"/>
  <c r="K57" i="50"/>
  <c r="J57" i="50"/>
  <c r="F57" i="50"/>
  <c r="M56" i="50"/>
  <c r="L56" i="50"/>
  <c r="K56" i="50"/>
  <c r="J56" i="50"/>
  <c r="F56" i="50"/>
  <c r="M55" i="50"/>
  <c r="L55" i="50"/>
  <c r="N55" i="50" s="1"/>
  <c r="K55" i="50"/>
  <c r="J55" i="50"/>
  <c r="F55" i="50"/>
  <c r="M54" i="50"/>
  <c r="K54" i="50"/>
  <c r="J54" i="50"/>
  <c r="F54" i="50"/>
  <c r="L54" i="50" s="1"/>
  <c r="M53" i="50"/>
  <c r="L53" i="50"/>
  <c r="K53" i="50"/>
  <c r="J53" i="50"/>
  <c r="F53" i="50"/>
  <c r="M52" i="50"/>
  <c r="K52" i="50"/>
  <c r="J52" i="50"/>
  <c r="F52" i="50"/>
  <c r="L52" i="50" s="1"/>
  <c r="N52" i="50" s="1"/>
  <c r="M51" i="50"/>
  <c r="N51" i="50" s="1"/>
  <c r="L51" i="50"/>
  <c r="K51" i="50"/>
  <c r="J51" i="50"/>
  <c r="F51" i="50"/>
  <c r="M50" i="50"/>
  <c r="L50" i="50"/>
  <c r="N50" i="50" s="1"/>
  <c r="K50" i="50"/>
  <c r="J50" i="50"/>
  <c r="F50" i="50"/>
  <c r="N49" i="50"/>
  <c r="M49" i="50"/>
  <c r="L49" i="50"/>
  <c r="K49" i="50"/>
  <c r="J49" i="50"/>
  <c r="F49" i="50"/>
  <c r="M48" i="50"/>
  <c r="L48" i="50"/>
  <c r="K48" i="50"/>
  <c r="J48" i="50"/>
  <c r="F48" i="50"/>
  <c r="M47" i="50"/>
  <c r="L47" i="50"/>
  <c r="N47" i="50" s="1"/>
  <c r="K47" i="50"/>
  <c r="J47" i="50"/>
  <c r="F47" i="50"/>
  <c r="M46" i="50"/>
  <c r="L46" i="50"/>
  <c r="N46" i="50" s="1"/>
  <c r="K46" i="50"/>
  <c r="J46" i="50"/>
  <c r="F46" i="50"/>
  <c r="M45" i="50"/>
  <c r="L45" i="50"/>
  <c r="N45" i="50" s="1"/>
  <c r="K45" i="50"/>
  <c r="J45" i="50"/>
  <c r="F45" i="50"/>
  <c r="M44" i="50"/>
  <c r="L44" i="50"/>
  <c r="K44" i="50"/>
  <c r="N44" i="50" s="1"/>
  <c r="J44" i="50"/>
  <c r="F44" i="50"/>
  <c r="M43" i="50"/>
  <c r="L43" i="50"/>
  <c r="K43" i="50"/>
  <c r="J43" i="50"/>
  <c r="N43" i="50" s="1"/>
  <c r="F43" i="50"/>
  <c r="M42" i="50"/>
  <c r="L42" i="50"/>
  <c r="N42" i="50" s="1"/>
  <c r="K42" i="50"/>
  <c r="J42" i="50"/>
  <c r="F42" i="50"/>
  <c r="N41" i="50"/>
  <c r="M41" i="50"/>
  <c r="L41" i="50"/>
  <c r="K41" i="50"/>
  <c r="J41" i="50"/>
  <c r="F41" i="50"/>
  <c r="M40" i="50"/>
  <c r="L40" i="50"/>
  <c r="K40" i="50"/>
  <c r="J40" i="50"/>
  <c r="F40" i="50"/>
  <c r="M39" i="50"/>
  <c r="L39" i="50"/>
  <c r="N39" i="50" s="1"/>
  <c r="K39" i="50"/>
  <c r="J39" i="50"/>
  <c r="F39" i="50"/>
  <c r="M38" i="50"/>
  <c r="L38" i="50"/>
  <c r="K38" i="50"/>
  <c r="J38" i="50"/>
  <c r="F38" i="50"/>
  <c r="M37" i="50"/>
  <c r="L37" i="50"/>
  <c r="K37" i="50"/>
  <c r="J37" i="50"/>
  <c r="F37" i="50"/>
  <c r="M36" i="50"/>
  <c r="L36" i="50"/>
  <c r="K36" i="50"/>
  <c r="N36" i="50" s="1"/>
  <c r="J36" i="50"/>
  <c r="F36" i="50"/>
  <c r="M35" i="50"/>
  <c r="L35" i="50"/>
  <c r="K35" i="50"/>
  <c r="J35" i="50"/>
  <c r="N35" i="50" s="1"/>
  <c r="F35" i="50"/>
  <c r="M34" i="50"/>
  <c r="L34" i="50"/>
  <c r="N34" i="50" s="1"/>
  <c r="K34" i="50"/>
  <c r="J34" i="50"/>
  <c r="F34" i="50"/>
  <c r="N33" i="50"/>
  <c r="M33" i="50"/>
  <c r="L33" i="50"/>
  <c r="K33" i="50"/>
  <c r="J33" i="50"/>
  <c r="F33" i="50"/>
  <c r="M32" i="50"/>
  <c r="L32" i="50"/>
  <c r="K32" i="50"/>
  <c r="N32" i="50" s="1"/>
  <c r="J32" i="50"/>
  <c r="F32" i="50"/>
  <c r="M31" i="50"/>
  <c r="L31" i="50"/>
  <c r="N31" i="50" s="1"/>
  <c r="K31" i="50"/>
  <c r="J31" i="50"/>
  <c r="F31" i="50"/>
  <c r="M30" i="50"/>
  <c r="L30" i="50"/>
  <c r="K30" i="50"/>
  <c r="J30" i="50"/>
  <c r="F30" i="50"/>
  <c r="M29" i="50"/>
  <c r="L29" i="50"/>
  <c r="K29" i="50"/>
  <c r="J29" i="50"/>
  <c r="F29" i="50"/>
  <c r="N28" i="50"/>
  <c r="M28" i="50"/>
  <c r="L28" i="50"/>
  <c r="K28" i="50"/>
  <c r="J28" i="50"/>
  <c r="F28" i="50"/>
  <c r="N27" i="50"/>
  <c r="M27" i="50"/>
  <c r="L27" i="50"/>
  <c r="K27" i="50"/>
  <c r="J27" i="50"/>
  <c r="F27" i="50"/>
  <c r="M26" i="50"/>
  <c r="L26" i="50"/>
  <c r="N26" i="50" s="1"/>
  <c r="K26" i="50"/>
  <c r="J26" i="50"/>
  <c r="F26" i="50"/>
  <c r="M25" i="50"/>
  <c r="L25" i="50"/>
  <c r="N25" i="50" s="1"/>
  <c r="K25" i="50"/>
  <c r="J25" i="50"/>
  <c r="F25" i="50"/>
  <c r="M24" i="50"/>
  <c r="L24" i="50"/>
  <c r="K24" i="50"/>
  <c r="N24" i="50" s="1"/>
  <c r="J24" i="50"/>
  <c r="F24" i="50"/>
  <c r="M23" i="50"/>
  <c r="L23" i="50"/>
  <c r="K23" i="50"/>
  <c r="J23" i="50"/>
  <c r="N23" i="50" s="1"/>
  <c r="F23" i="50"/>
  <c r="M22" i="50"/>
  <c r="L22" i="50"/>
  <c r="K22" i="50"/>
  <c r="J22" i="50"/>
  <c r="F22" i="50"/>
  <c r="M21" i="50"/>
  <c r="L21" i="50"/>
  <c r="K21" i="50"/>
  <c r="J21" i="50"/>
  <c r="F21" i="50"/>
  <c r="M20" i="50"/>
  <c r="L20" i="50"/>
  <c r="K20" i="50"/>
  <c r="N20" i="50" s="1"/>
  <c r="J20" i="50"/>
  <c r="F20" i="50"/>
  <c r="M19" i="50"/>
  <c r="K19" i="50"/>
  <c r="J19" i="50"/>
  <c r="F19" i="50"/>
  <c r="L19" i="50" s="1"/>
  <c r="N19" i="50" s="1"/>
  <c r="M18" i="50"/>
  <c r="K18" i="50"/>
  <c r="J18" i="50"/>
  <c r="F18" i="50"/>
  <c r="L18" i="50" s="1"/>
  <c r="N18" i="50" s="1"/>
  <c r="N17" i="50"/>
  <c r="M17" i="50"/>
  <c r="L17" i="50"/>
  <c r="K17" i="50"/>
  <c r="J17" i="50"/>
  <c r="F17" i="50"/>
  <c r="M16" i="50"/>
  <c r="L16" i="50"/>
  <c r="N16" i="50" s="1"/>
  <c r="K16" i="50"/>
  <c r="J16" i="50"/>
  <c r="F16" i="50"/>
  <c r="M15" i="50"/>
  <c r="L15" i="50"/>
  <c r="N15" i="50" s="1"/>
  <c r="K15" i="50"/>
  <c r="J15" i="50"/>
  <c r="F15" i="50"/>
  <c r="M14" i="50"/>
  <c r="L14" i="50"/>
  <c r="K14" i="50"/>
  <c r="J14" i="50"/>
  <c r="F14" i="50"/>
  <c r="M13" i="50"/>
  <c r="K13" i="50"/>
  <c r="J13" i="50"/>
  <c r="F13" i="50"/>
  <c r="L13" i="50" s="1"/>
  <c r="N13" i="50" s="1"/>
  <c r="M12" i="50"/>
  <c r="K12" i="50"/>
  <c r="J12" i="50"/>
  <c r="F12" i="50"/>
  <c r="L12" i="50" s="1"/>
  <c r="N12" i="50" s="1"/>
  <c r="N11" i="50"/>
  <c r="M11" i="50"/>
  <c r="L11" i="50"/>
  <c r="K11" i="50"/>
  <c r="J11" i="50"/>
  <c r="F11" i="50"/>
  <c r="M10" i="50"/>
  <c r="L10" i="50"/>
  <c r="N10" i="50" s="1"/>
  <c r="K10" i="50"/>
  <c r="J10" i="50"/>
  <c r="F10" i="50"/>
  <c r="N9" i="50"/>
  <c r="M9" i="50"/>
  <c r="L9" i="50"/>
  <c r="K9" i="50"/>
  <c r="J9" i="50"/>
  <c r="F9" i="50"/>
  <c r="M8" i="50"/>
  <c r="L8" i="50"/>
  <c r="N8" i="50" s="1"/>
  <c r="K8" i="50"/>
  <c r="J8" i="50"/>
  <c r="F8" i="50"/>
  <c r="M7" i="50"/>
  <c r="L7" i="50"/>
  <c r="N7" i="50" s="1"/>
  <c r="K7" i="50"/>
  <c r="J7" i="50"/>
  <c r="F7" i="50"/>
  <c r="M6" i="50"/>
  <c r="L6" i="50"/>
  <c r="K6" i="50"/>
  <c r="N6" i="50" s="1"/>
  <c r="J6" i="50"/>
  <c r="F6" i="50"/>
  <c r="M5" i="50"/>
  <c r="K5" i="50"/>
  <c r="J5" i="50"/>
  <c r="F5" i="50"/>
  <c r="L5" i="50" s="1"/>
  <c r="N5" i="50" s="1"/>
  <c r="M4" i="50"/>
  <c r="L4" i="50"/>
  <c r="N4" i="50" s="1"/>
  <c r="K4" i="50"/>
  <c r="J4" i="50"/>
  <c r="F4" i="50"/>
  <c r="N3" i="50"/>
  <c r="M3" i="50"/>
  <c r="L3" i="50"/>
  <c r="K3" i="50"/>
  <c r="J3" i="50"/>
  <c r="F3" i="50"/>
  <c r="K2" i="50"/>
  <c r="N2" i="50" s="1"/>
  <c r="O2" i="50" s="1"/>
  <c r="J2" i="50"/>
  <c r="F2" i="50"/>
  <c r="H1044" i="49"/>
  <c r="G1044" i="49"/>
  <c r="F1044" i="49"/>
  <c r="H1043" i="49"/>
  <c r="F1043" i="49"/>
  <c r="G1043" i="49" s="1"/>
  <c r="H1042" i="49"/>
  <c r="F1042" i="49"/>
  <c r="G1042" i="49" s="1"/>
  <c r="H1041" i="49"/>
  <c r="G1041" i="49"/>
  <c r="F1041" i="49"/>
  <c r="H1040" i="49"/>
  <c r="G1040" i="49"/>
  <c r="F1040" i="49"/>
  <c r="H1039" i="49"/>
  <c r="F1039" i="49"/>
  <c r="G1039" i="49" s="1"/>
  <c r="H1038" i="49"/>
  <c r="F1038" i="49"/>
  <c r="G1038" i="49" s="1"/>
  <c r="H1037" i="49"/>
  <c r="I1044" i="49" s="1"/>
  <c r="G1037" i="49"/>
  <c r="F1037" i="49"/>
  <c r="H1036" i="49"/>
  <c r="I1043" i="49" s="1"/>
  <c r="G1036" i="49"/>
  <c r="F1036" i="49"/>
  <c r="H1035" i="49"/>
  <c r="I1042" i="49" s="1"/>
  <c r="F1035" i="49"/>
  <c r="G1035" i="49" s="1"/>
  <c r="H1034" i="49"/>
  <c r="I1041" i="49" s="1"/>
  <c r="F1034" i="49"/>
  <c r="G1034" i="49" s="1"/>
  <c r="H1033" i="49"/>
  <c r="I1040" i="49" s="1"/>
  <c r="G1033" i="49"/>
  <c r="F1033" i="49"/>
  <c r="H1032" i="49"/>
  <c r="G1032" i="49"/>
  <c r="F1032" i="49"/>
  <c r="H1031" i="49"/>
  <c r="I1038" i="49" s="1"/>
  <c r="F1031" i="49"/>
  <c r="G1031" i="49" s="1"/>
  <c r="H1030" i="49"/>
  <c r="I1037" i="49" s="1"/>
  <c r="F1030" i="49"/>
  <c r="G1030" i="49" s="1"/>
  <c r="H1029" i="49"/>
  <c r="G1029" i="49"/>
  <c r="F1029" i="49"/>
  <c r="H1028" i="49"/>
  <c r="I1035" i="49" s="1"/>
  <c r="G1028" i="49"/>
  <c r="F1028" i="49"/>
  <c r="H1027" i="49"/>
  <c r="F1027" i="49"/>
  <c r="G1027" i="49" s="1"/>
  <c r="H1026" i="49"/>
  <c r="F1026" i="49"/>
  <c r="G1026" i="49" s="1"/>
  <c r="H1025" i="49"/>
  <c r="I1032" i="49" s="1"/>
  <c r="L1032" i="49" s="1"/>
  <c r="G1025" i="49"/>
  <c r="F1025" i="49"/>
  <c r="H1024" i="49"/>
  <c r="G1024" i="49"/>
  <c r="F1024" i="49"/>
  <c r="H1023" i="49"/>
  <c r="I1030" i="49" s="1"/>
  <c r="F1023" i="49"/>
  <c r="G1023" i="49" s="1"/>
  <c r="H1022" i="49"/>
  <c r="F1022" i="49"/>
  <c r="G1022" i="49" s="1"/>
  <c r="H1021" i="49"/>
  <c r="I1028" i="49" s="1"/>
  <c r="L1028" i="49" s="1"/>
  <c r="G1021" i="49"/>
  <c r="F1021" i="49"/>
  <c r="H1020" i="49"/>
  <c r="I1027" i="49" s="1"/>
  <c r="G1020" i="49"/>
  <c r="F1020" i="49"/>
  <c r="H1019" i="49"/>
  <c r="I1026" i="49" s="1"/>
  <c r="F1019" i="49"/>
  <c r="G1019" i="49" s="1"/>
  <c r="H1018" i="49"/>
  <c r="I1025" i="49" s="1"/>
  <c r="F1018" i="49"/>
  <c r="G1018" i="49" s="1"/>
  <c r="H1017" i="49"/>
  <c r="G1017" i="49"/>
  <c r="F1017" i="49"/>
  <c r="H1016" i="49"/>
  <c r="G1016" i="49"/>
  <c r="F1016" i="49"/>
  <c r="H1015" i="49"/>
  <c r="F1015" i="49"/>
  <c r="G1015" i="49" s="1"/>
  <c r="H1014" i="49"/>
  <c r="F1014" i="49"/>
  <c r="G1014" i="49" s="1"/>
  <c r="H1013" i="49"/>
  <c r="I1020" i="49" s="1"/>
  <c r="L1020" i="49" s="1"/>
  <c r="G1013" i="49"/>
  <c r="F1013" i="49"/>
  <c r="H1012" i="49"/>
  <c r="G1012" i="49"/>
  <c r="F1012" i="49"/>
  <c r="H1011" i="49"/>
  <c r="F1011" i="49"/>
  <c r="G1011" i="49" s="1"/>
  <c r="H1010" i="49"/>
  <c r="I1017" i="49" s="1"/>
  <c r="J1017" i="49" s="1"/>
  <c r="F1010" i="49"/>
  <c r="G1010" i="49" s="1"/>
  <c r="H1009" i="49"/>
  <c r="G1009" i="49"/>
  <c r="F1009" i="49"/>
  <c r="H1008" i="49"/>
  <c r="G1008" i="49"/>
  <c r="F1008" i="49"/>
  <c r="H1007" i="49"/>
  <c r="F1007" i="49"/>
  <c r="G1007" i="49" s="1"/>
  <c r="H1006" i="49"/>
  <c r="F1006" i="49"/>
  <c r="G1006" i="49" s="1"/>
  <c r="H1005" i="49"/>
  <c r="I1012" i="49" s="1"/>
  <c r="G1005" i="49"/>
  <c r="F1005" i="49"/>
  <c r="H1004" i="49"/>
  <c r="I1011" i="49" s="1"/>
  <c r="L1011" i="49" s="1"/>
  <c r="G1004" i="49"/>
  <c r="F1004" i="49"/>
  <c r="H1003" i="49"/>
  <c r="F1003" i="49"/>
  <c r="G1003" i="49" s="1"/>
  <c r="H1002" i="49"/>
  <c r="I1009" i="49" s="1"/>
  <c r="G1002" i="49"/>
  <c r="F1002" i="49"/>
  <c r="H1001" i="49"/>
  <c r="I1008" i="49" s="1"/>
  <c r="G1001" i="49"/>
  <c r="F1001" i="49"/>
  <c r="H1000" i="49"/>
  <c r="I1007" i="49" s="1"/>
  <c r="G1000" i="49"/>
  <c r="F1000" i="49"/>
  <c r="H999" i="49"/>
  <c r="F999" i="49"/>
  <c r="G999" i="49" s="1"/>
  <c r="H998" i="49"/>
  <c r="I1005" i="49" s="1"/>
  <c r="G998" i="49"/>
  <c r="F998" i="49"/>
  <c r="H997" i="49"/>
  <c r="I1004" i="49" s="1"/>
  <c r="G997" i="49"/>
  <c r="F997" i="49"/>
  <c r="H996" i="49"/>
  <c r="I1003" i="49" s="1"/>
  <c r="G996" i="49"/>
  <c r="F996" i="49"/>
  <c r="I995" i="49"/>
  <c r="M995" i="49" s="1"/>
  <c r="H995" i="49"/>
  <c r="F995" i="49"/>
  <c r="G995" i="49" s="1"/>
  <c r="J994" i="49"/>
  <c r="H994" i="49"/>
  <c r="I1001" i="49" s="1"/>
  <c r="F994" i="49"/>
  <c r="G994" i="49" s="1"/>
  <c r="H993" i="49"/>
  <c r="F993" i="49"/>
  <c r="G993" i="49" s="1"/>
  <c r="H992" i="49"/>
  <c r="G992" i="49"/>
  <c r="F992" i="49"/>
  <c r="H991" i="49"/>
  <c r="F991" i="49"/>
  <c r="G991" i="49" s="1"/>
  <c r="H990" i="49"/>
  <c r="I997" i="49" s="1"/>
  <c r="G990" i="49"/>
  <c r="F990" i="49"/>
  <c r="H989" i="49"/>
  <c r="F989" i="49"/>
  <c r="G989" i="49" s="1"/>
  <c r="H988" i="49"/>
  <c r="F988" i="49"/>
  <c r="G988" i="49" s="1"/>
  <c r="H987" i="49"/>
  <c r="I994" i="49" s="1"/>
  <c r="M994" i="49" s="1"/>
  <c r="F987" i="49"/>
  <c r="G987" i="49" s="1"/>
  <c r="H986" i="49"/>
  <c r="I993" i="49" s="1"/>
  <c r="G986" i="49"/>
  <c r="F986" i="49"/>
  <c r="I985" i="49"/>
  <c r="M985" i="49" s="1"/>
  <c r="H985" i="49"/>
  <c r="I992" i="49" s="1"/>
  <c r="F985" i="49"/>
  <c r="G985" i="49" s="1"/>
  <c r="H984" i="49"/>
  <c r="I991" i="49" s="1"/>
  <c r="G984" i="49"/>
  <c r="F984" i="49"/>
  <c r="H983" i="49"/>
  <c r="F983" i="49"/>
  <c r="G983" i="49" s="1"/>
  <c r="H982" i="49"/>
  <c r="I989" i="49" s="1"/>
  <c r="G982" i="49"/>
  <c r="F982" i="49"/>
  <c r="I981" i="49"/>
  <c r="M981" i="49" s="1"/>
  <c r="H981" i="49"/>
  <c r="I988" i="49" s="1"/>
  <c r="F981" i="49"/>
  <c r="G981" i="49" s="1"/>
  <c r="H980" i="49"/>
  <c r="I987" i="49" s="1"/>
  <c r="G980" i="49"/>
  <c r="F980" i="49"/>
  <c r="H979" i="49"/>
  <c r="F979" i="49"/>
  <c r="G979" i="49" s="1"/>
  <c r="H978" i="49"/>
  <c r="G978" i="49"/>
  <c r="F978" i="49"/>
  <c r="I977" i="49"/>
  <c r="M977" i="49" s="1"/>
  <c r="H977" i="49"/>
  <c r="I984" i="49" s="1"/>
  <c r="F977" i="49"/>
  <c r="G977" i="49" s="1"/>
  <c r="H976" i="49"/>
  <c r="G976" i="49"/>
  <c r="F976" i="49"/>
  <c r="H975" i="49"/>
  <c r="I982" i="49" s="1"/>
  <c r="F975" i="49"/>
  <c r="G975" i="49" s="1"/>
  <c r="H974" i="49"/>
  <c r="G974" i="49"/>
  <c r="F974" i="49"/>
  <c r="I973" i="49"/>
  <c r="M973" i="49" s="1"/>
  <c r="H973" i="49"/>
  <c r="I980" i="49" s="1"/>
  <c r="F973" i="49"/>
  <c r="G973" i="49" s="1"/>
  <c r="H972" i="49"/>
  <c r="G972" i="49"/>
  <c r="F972" i="49"/>
  <c r="H971" i="49"/>
  <c r="I978" i="49" s="1"/>
  <c r="F971" i="49"/>
  <c r="G971" i="49" s="1"/>
  <c r="H970" i="49"/>
  <c r="G970" i="49"/>
  <c r="F970" i="49"/>
  <c r="H969" i="49"/>
  <c r="I976" i="49" s="1"/>
  <c r="F969" i="49"/>
  <c r="G969" i="49" s="1"/>
  <c r="H968" i="49"/>
  <c r="G968" i="49"/>
  <c r="F968" i="49"/>
  <c r="H967" i="49"/>
  <c r="I974" i="49" s="1"/>
  <c r="F967" i="49"/>
  <c r="G967" i="49" s="1"/>
  <c r="H966" i="49"/>
  <c r="G966" i="49"/>
  <c r="F966" i="49"/>
  <c r="H965" i="49"/>
  <c r="I972" i="49" s="1"/>
  <c r="F965" i="49"/>
  <c r="G965" i="49" s="1"/>
  <c r="H964" i="49"/>
  <c r="G964" i="49"/>
  <c r="F964" i="49"/>
  <c r="H963" i="49"/>
  <c r="I970" i="49" s="1"/>
  <c r="F963" i="49"/>
  <c r="G963" i="49" s="1"/>
  <c r="H962" i="49"/>
  <c r="I969" i="49" s="1"/>
  <c r="G962" i="49"/>
  <c r="F962" i="49"/>
  <c r="H961" i="49"/>
  <c r="I968" i="49" s="1"/>
  <c r="F961" i="49"/>
  <c r="G961" i="49" s="1"/>
  <c r="H960" i="49"/>
  <c r="G960" i="49"/>
  <c r="F960" i="49"/>
  <c r="H959" i="49"/>
  <c r="I966" i="49" s="1"/>
  <c r="F959" i="49"/>
  <c r="G959" i="49" s="1"/>
  <c r="H958" i="49"/>
  <c r="I965" i="49" s="1"/>
  <c r="G958" i="49"/>
  <c r="F958" i="49"/>
  <c r="H957" i="49"/>
  <c r="F957" i="49"/>
  <c r="G957" i="49" s="1"/>
  <c r="H956" i="49"/>
  <c r="G956" i="49"/>
  <c r="F956" i="49"/>
  <c r="I955" i="49"/>
  <c r="H955" i="49"/>
  <c r="I962" i="49" s="1"/>
  <c r="F955" i="49"/>
  <c r="G955" i="49" s="1"/>
  <c r="H954" i="49"/>
  <c r="I961" i="49" s="1"/>
  <c r="F954" i="49"/>
  <c r="G954" i="49" s="1"/>
  <c r="H953" i="49"/>
  <c r="F953" i="49"/>
  <c r="G953" i="49" s="1"/>
  <c r="K952" i="49"/>
  <c r="H952" i="49"/>
  <c r="G952" i="49"/>
  <c r="F952" i="49"/>
  <c r="I951" i="49"/>
  <c r="H951" i="49"/>
  <c r="I958" i="49" s="1"/>
  <c r="F951" i="49"/>
  <c r="G951" i="49" s="1"/>
  <c r="H950" i="49"/>
  <c r="I957" i="49" s="1"/>
  <c r="F950" i="49"/>
  <c r="G950" i="49" s="1"/>
  <c r="H949" i="49"/>
  <c r="F949" i="49"/>
  <c r="G949" i="49" s="1"/>
  <c r="K948" i="49"/>
  <c r="H948" i="49"/>
  <c r="G948" i="49"/>
  <c r="F948" i="49"/>
  <c r="I947" i="49"/>
  <c r="H947" i="49"/>
  <c r="I954" i="49" s="1"/>
  <c r="F947" i="49"/>
  <c r="G947" i="49" s="1"/>
  <c r="H946" i="49"/>
  <c r="I953" i="49" s="1"/>
  <c r="F946" i="49"/>
  <c r="G946" i="49" s="1"/>
  <c r="H945" i="49"/>
  <c r="I952" i="49" s="1"/>
  <c r="M952" i="49" s="1"/>
  <c r="F945" i="49"/>
  <c r="G945" i="49" s="1"/>
  <c r="K944" i="49"/>
  <c r="H944" i="49"/>
  <c r="G944" i="49"/>
  <c r="F944" i="49"/>
  <c r="I943" i="49"/>
  <c r="H943" i="49"/>
  <c r="I950" i="49" s="1"/>
  <c r="F943" i="49"/>
  <c r="G943" i="49" s="1"/>
  <c r="H942" i="49"/>
  <c r="I949" i="49" s="1"/>
  <c r="G942" i="49"/>
  <c r="F942" i="49"/>
  <c r="H941" i="49"/>
  <c r="I948" i="49" s="1"/>
  <c r="M948" i="49" s="1"/>
  <c r="F941" i="49"/>
  <c r="G941" i="49" s="1"/>
  <c r="H940" i="49"/>
  <c r="G940" i="49"/>
  <c r="F940" i="49"/>
  <c r="H939" i="49"/>
  <c r="I946" i="49" s="1"/>
  <c r="K946" i="49" s="1"/>
  <c r="F939" i="49"/>
  <c r="G939" i="49" s="1"/>
  <c r="H938" i="49"/>
  <c r="F938" i="49"/>
  <c r="G938" i="49" s="1"/>
  <c r="I937" i="49"/>
  <c r="K937" i="49" s="1"/>
  <c r="H937" i="49"/>
  <c r="I944" i="49" s="1"/>
  <c r="M944" i="49" s="1"/>
  <c r="F937" i="49"/>
  <c r="G937" i="49" s="1"/>
  <c r="I936" i="49"/>
  <c r="M936" i="49" s="1"/>
  <c r="H936" i="49"/>
  <c r="I941" i="49" s="1"/>
  <c r="F936" i="49"/>
  <c r="G936" i="49" s="1"/>
  <c r="H935" i="49"/>
  <c r="F935" i="49"/>
  <c r="G935" i="49" s="1"/>
  <c r="H934" i="49"/>
  <c r="F934" i="49"/>
  <c r="G934" i="49" s="1"/>
  <c r="H933" i="49"/>
  <c r="G933" i="49"/>
  <c r="F933" i="49"/>
  <c r="H932" i="49"/>
  <c r="I939" i="49" s="1"/>
  <c r="F932" i="49"/>
  <c r="G932" i="49" s="1"/>
  <c r="H931" i="49"/>
  <c r="F931" i="49"/>
  <c r="G931" i="49" s="1"/>
  <c r="H930" i="49"/>
  <c r="G930" i="49"/>
  <c r="F930" i="49"/>
  <c r="H929" i="49"/>
  <c r="G929" i="49"/>
  <c r="F929" i="49"/>
  <c r="I928" i="49"/>
  <c r="M928" i="49" s="1"/>
  <c r="H928" i="49"/>
  <c r="I935" i="49" s="1"/>
  <c r="F928" i="49"/>
  <c r="G928" i="49" s="1"/>
  <c r="H927" i="49"/>
  <c r="G927" i="49"/>
  <c r="F927" i="49"/>
  <c r="H926" i="49"/>
  <c r="I933" i="49" s="1"/>
  <c r="G926" i="49"/>
  <c r="F926" i="49"/>
  <c r="H925" i="49"/>
  <c r="I932" i="49" s="1"/>
  <c r="G925" i="49"/>
  <c r="F925" i="49"/>
  <c r="I924" i="49"/>
  <c r="M924" i="49" s="1"/>
  <c r="H924" i="49"/>
  <c r="I931" i="49" s="1"/>
  <c r="F924" i="49"/>
  <c r="G924" i="49" s="1"/>
  <c r="H923" i="49"/>
  <c r="I929" i="49" s="1"/>
  <c r="G923" i="49"/>
  <c r="F923" i="49"/>
  <c r="H922" i="49"/>
  <c r="G922" i="49"/>
  <c r="F922" i="49"/>
  <c r="H921" i="49"/>
  <c r="G921" i="49"/>
  <c r="F921" i="49"/>
  <c r="I920" i="49"/>
  <c r="M920" i="49" s="1"/>
  <c r="H920" i="49"/>
  <c r="I927" i="49" s="1"/>
  <c r="F920" i="49"/>
  <c r="G920" i="49" s="1"/>
  <c r="H919" i="49"/>
  <c r="I925" i="49" s="1"/>
  <c r="G919" i="49"/>
  <c r="F919" i="49"/>
  <c r="H918" i="49"/>
  <c r="G918" i="49"/>
  <c r="F918" i="49"/>
  <c r="H917" i="49"/>
  <c r="G917" i="49"/>
  <c r="F917" i="49"/>
  <c r="I916" i="49"/>
  <c r="M916" i="49" s="1"/>
  <c r="H916" i="49"/>
  <c r="I923" i="49" s="1"/>
  <c r="F916" i="49"/>
  <c r="G916" i="49" s="1"/>
  <c r="H915" i="49"/>
  <c r="I921" i="49" s="1"/>
  <c r="G915" i="49"/>
  <c r="F915" i="49"/>
  <c r="H914" i="49"/>
  <c r="G914" i="49"/>
  <c r="F914" i="49"/>
  <c r="H913" i="49"/>
  <c r="G913" i="49"/>
  <c r="F913" i="49"/>
  <c r="I912" i="49"/>
  <c r="M912" i="49" s="1"/>
  <c r="H912" i="49"/>
  <c r="I919" i="49" s="1"/>
  <c r="F912" i="49"/>
  <c r="G912" i="49" s="1"/>
  <c r="H911" i="49"/>
  <c r="I917" i="49" s="1"/>
  <c r="G911" i="49"/>
  <c r="F911" i="49"/>
  <c r="H910" i="49"/>
  <c r="G910" i="49"/>
  <c r="F910" i="49"/>
  <c r="H909" i="49"/>
  <c r="G909" i="49"/>
  <c r="F909" i="49"/>
  <c r="I908" i="49"/>
  <c r="M908" i="49" s="1"/>
  <c r="H908" i="49"/>
  <c r="I915" i="49" s="1"/>
  <c r="F908" i="49"/>
  <c r="G908" i="49" s="1"/>
  <c r="H907" i="49"/>
  <c r="I913" i="49" s="1"/>
  <c r="G907" i="49"/>
  <c r="F907" i="49"/>
  <c r="M906" i="49"/>
  <c r="I906" i="49"/>
  <c r="K906" i="49" s="1"/>
  <c r="H906" i="49"/>
  <c r="G906" i="49"/>
  <c r="F906" i="49"/>
  <c r="H905" i="49"/>
  <c r="G905" i="49"/>
  <c r="F905" i="49"/>
  <c r="I904" i="49"/>
  <c r="M904" i="49" s="1"/>
  <c r="H904" i="49"/>
  <c r="I911" i="49" s="1"/>
  <c r="F904" i="49"/>
  <c r="G904" i="49" s="1"/>
  <c r="H903" i="49"/>
  <c r="I909" i="49" s="1"/>
  <c r="G903" i="49"/>
  <c r="F903" i="49"/>
  <c r="M902" i="49"/>
  <c r="I902" i="49"/>
  <c r="K902" i="49" s="1"/>
  <c r="H902" i="49"/>
  <c r="G902" i="49"/>
  <c r="F902" i="49"/>
  <c r="H901" i="49"/>
  <c r="G901" i="49"/>
  <c r="F901" i="49"/>
  <c r="I900" i="49"/>
  <c r="M900" i="49" s="1"/>
  <c r="H900" i="49"/>
  <c r="I907" i="49" s="1"/>
  <c r="F900" i="49"/>
  <c r="G900" i="49" s="1"/>
  <c r="H899" i="49"/>
  <c r="I905" i="49" s="1"/>
  <c r="G899" i="49"/>
  <c r="F899" i="49"/>
  <c r="M898" i="49"/>
  <c r="I898" i="49"/>
  <c r="K898" i="49" s="1"/>
  <c r="H898" i="49"/>
  <c r="G898" i="49"/>
  <c r="F898" i="49"/>
  <c r="H897" i="49"/>
  <c r="G897" i="49"/>
  <c r="F897" i="49"/>
  <c r="I896" i="49"/>
  <c r="M896" i="49" s="1"/>
  <c r="H896" i="49"/>
  <c r="I903" i="49" s="1"/>
  <c r="F896" i="49"/>
  <c r="G896" i="49" s="1"/>
  <c r="H895" i="49"/>
  <c r="I901" i="49" s="1"/>
  <c r="G895" i="49"/>
  <c r="F895" i="49"/>
  <c r="M894" i="49"/>
  <c r="I894" i="49"/>
  <c r="K894" i="49" s="1"/>
  <c r="H894" i="49"/>
  <c r="G894" i="49"/>
  <c r="F894" i="49"/>
  <c r="H893" i="49"/>
  <c r="G893" i="49"/>
  <c r="F893" i="49"/>
  <c r="I892" i="49"/>
  <c r="M892" i="49" s="1"/>
  <c r="H892" i="49"/>
  <c r="I899" i="49" s="1"/>
  <c r="F892" i="49"/>
  <c r="G892" i="49" s="1"/>
  <c r="H891" i="49"/>
  <c r="I897" i="49" s="1"/>
  <c r="G891" i="49"/>
  <c r="F891" i="49"/>
  <c r="M890" i="49"/>
  <c r="I890" i="49"/>
  <c r="K890" i="49" s="1"/>
  <c r="H890" i="49"/>
  <c r="G890" i="49"/>
  <c r="F890" i="49"/>
  <c r="H889" i="49"/>
  <c r="G889" i="49"/>
  <c r="F889" i="49"/>
  <c r="I888" i="49"/>
  <c r="M888" i="49" s="1"/>
  <c r="H888" i="49"/>
  <c r="I895" i="49" s="1"/>
  <c r="F888" i="49"/>
  <c r="G888" i="49" s="1"/>
  <c r="H887" i="49"/>
  <c r="I893" i="49" s="1"/>
  <c r="G887" i="49"/>
  <c r="F887" i="49"/>
  <c r="M886" i="49"/>
  <c r="I886" i="49"/>
  <c r="K886" i="49" s="1"/>
  <c r="H886" i="49"/>
  <c r="G886" i="49"/>
  <c r="F886" i="49"/>
  <c r="H885" i="49"/>
  <c r="G885" i="49"/>
  <c r="F885" i="49"/>
  <c r="I884" i="49"/>
  <c r="M884" i="49" s="1"/>
  <c r="H884" i="49"/>
  <c r="I891" i="49" s="1"/>
  <c r="F884" i="49"/>
  <c r="G884" i="49" s="1"/>
  <c r="H883" i="49"/>
  <c r="I889" i="49" s="1"/>
  <c r="G883" i="49"/>
  <c r="F883" i="49"/>
  <c r="M882" i="49"/>
  <c r="I882" i="49"/>
  <c r="K882" i="49" s="1"/>
  <c r="H882" i="49"/>
  <c r="G882" i="49"/>
  <c r="F882" i="49"/>
  <c r="H881" i="49"/>
  <c r="G881" i="49"/>
  <c r="F881" i="49"/>
  <c r="I880" i="49"/>
  <c r="H880" i="49"/>
  <c r="I887" i="49" s="1"/>
  <c r="F880" i="49"/>
  <c r="G880" i="49" s="1"/>
  <c r="H879" i="49"/>
  <c r="I885" i="49" s="1"/>
  <c r="G879" i="49"/>
  <c r="F879" i="49"/>
  <c r="M878" i="49"/>
  <c r="I878" i="49"/>
  <c r="K878" i="49" s="1"/>
  <c r="H878" i="49"/>
  <c r="G878" i="49"/>
  <c r="F878" i="49"/>
  <c r="H877" i="49"/>
  <c r="G877" i="49"/>
  <c r="F877" i="49"/>
  <c r="I876" i="49"/>
  <c r="H876" i="49"/>
  <c r="I883" i="49" s="1"/>
  <c r="F876" i="49"/>
  <c r="G876" i="49" s="1"/>
  <c r="H875" i="49"/>
  <c r="G875" i="49"/>
  <c r="F875" i="49"/>
  <c r="M874" i="49"/>
  <c r="I874" i="49"/>
  <c r="K874" i="49" s="1"/>
  <c r="H874" i="49"/>
  <c r="I881" i="49" s="1"/>
  <c r="G874" i="49"/>
  <c r="F874" i="49"/>
  <c r="H873" i="49"/>
  <c r="G873" i="49"/>
  <c r="F873" i="49"/>
  <c r="I872" i="49"/>
  <c r="H872" i="49"/>
  <c r="I879" i="49" s="1"/>
  <c r="K879" i="49" s="1"/>
  <c r="F872" i="49"/>
  <c r="G872" i="49" s="1"/>
  <c r="H871" i="49"/>
  <c r="G871" i="49"/>
  <c r="F871" i="49"/>
  <c r="M870" i="49"/>
  <c r="I870" i="49"/>
  <c r="K870" i="49" s="1"/>
  <c r="H870" i="49"/>
  <c r="I877" i="49" s="1"/>
  <c r="G870" i="49"/>
  <c r="F870" i="49"/>
  <c r="H869" i="49"/>
  <c r="G869" i="49"/>
  <c r="F869" i="49"/>
  <c r="I868" i="49"/>
  <c r="H868" i="49"/>
  <c r="I875" i="49" s="1"/>
  <c r="K875" i="49" s="1"/>
  <c r="F868" i="49"/>
  <c r="G868" i="49" s="1"/>
  <c r="H867" i="49"/>
  <c r="G867" i="49"/>
  <c r="F867" i="49"/>
  <c r="M866" i="49"/>
  <c r="I866" i="49"/>
  <c r="K866" i="49" s="1"/>
  <c r="H866" i="49"/>
  <c r="I873" i="49" s="1"/>
  <c r="G866" i="49"/>
  <c r="F866" i="49"/>
  <c r="H865" i="49"/>
  <c r="G865" i="49"/>
  <c r="F865" i="49"/>
  <c r="I864" i="49"/>
  <c r="H864" i="49"/>
  <c r="I871" i="49" s="1"/>
  <c r="K871" i="49" s="1"/>
  <c r="F864" i="49"/>
  <c r="G864" i="49" s="1"/>
  <c r="H863" i="49"/>
  <c r="G863" i="49"/>
  <c r="F863" i="49"/>
  <c r="M862" i="49"/>
  <c r="I862" i="49"/>
  <c r="H862" i="49"/>
  <c r="I869" i="49" s="1"/>
  <c r="G862" i="49"/>
  <c r="F862" i="49"/>
  <c r="H861" i="49"/>
  <c r="G861" i="49"/>
  <c r="F861" i="49"/>
  <c r="M860" i="49"/>
  <c r="I860" i="49"/>
  <c r="H860" i="49"/>
  <c r="I867" i="49" s="1"/>
  <c r="F860" i="49"/>
  <c r="G860" i="49" s="1"/>
  <c r="H859" i="49"/>
  <c r="G859" i="49"/>
  <c r="F859" i="49"/>
  <c r="M858" i="49"/>
  <c r="I858" i="49"/>
  <c r="H858" i="49"/>
  <c r="I865" i="49" s="1"/>
  <c r="G858" i="49"/>
  <c r="F858" i="49"/>
  <c r="K857" i="49"/>
  <c r="H857" i="49"/>
  <c r="G857" i="49"/>
  <c r="F857" i="49"/>
  <c r="I856" i="49"/>
  <c r="H856" i="49"/>
  <c r="I863" i="49" s="1"/>
  <c r="F856" i="49"/>
  <c r="G856" i="49" s="1"/>
  <c r="H855" i="49"/>
  <c r="G855" i="49"/>
  <c r="F855" i="49"/>
  <c r="H854" i="49"/>
  <c r="I861" i="49" s="1"/>
  <c r="G854" i="49"/>
  <c r="F854" i="49"/>
  <c r="H853" i="49"/>
  <c r="G853" i="49"/>
  <c r="F853" i="49"/>
  <c r="H852" i="49"/>
  <c r="I859" i="49" s="1"/>
  <c r="K859" i="49" s="1"/>
  <c r="F852" i="49"/>
  <c r="G852" i="49" s="1"/>
  <c r="H851" i="49"/>
  <c r="G851" i="49"/>
  <c r="F851" i="49"/>
  <c r="H850" i="49"/>
  <c r="I857" i="49" s="1"/>
  <c r="G850" i="49"/>
  <c r="F850" i="49"/>
  <c r="H849" i="49"/>
  <c r="F849" i="49"/>
  <c r="G849" i="49" s="1"/>
  <c r="H848" i="49"/>
  <c r="I855" i="49" s="1"/>
  <c r="K855" i="49" s="1"/>
  <c r="F848" i="49"/>
  <c r="G848" i="49" s="1"/>
  <c r="H847" i="49"/>
  <c r="I854" i="49" s="1"/>
  <c r="G847" i="49"/>
  <c r="F847" i="49"/>
  <c r="H846" i="49"/>
  <c r="I853" i="49" s="1"/>
  <c r="K853" i="49" s="1"/>
  <c r="G846" i="49"/>
  <c r="F846" i="49"/>
  <c r="H845" i="49"/>
  <c r="I852" i="49" s="1"/>
  <c r="F845" i="49"/>
  <c r="G845" i="49" s="1"/>
  <c r="H844" i="49"/>
  <c r="F844" i="49"/>
  <c r="G844" i="49" s="1"/>
  <c r="H843" i="49"/>
  <c r="I849" i="49" s="1"/>
  <c r="G843" i="49"/>
  <c r="F843" i="49"/>
  <c r="H842" i="49"/>
  <c r="F842" i="49"/>
  <c r="G842" i="49" s="1"/>
  <c r="H841" i="49"/>
  <c r="F841" i="49"/>
  <c r="G841" i="49" s="1"/>
  <c r="H840" i="49"/>
  <c r="I847" i="49" s="1"/>
  <c r="M847" i="49" s="1"/>
  <c r="G840" i="49"/>
  <c r="F840" i="49"/>
  <c r="H839" i="49"/>
  <c r="I846" i="49" s="1"/>
  <c r="G839" i="49"/>
  <c r="F839" i="49"/>
  <c r="H838" i="49"/>
  <c r="F838" i="49"/>
  <c r="G838" i="49" s="1"/>
  <c r="H837" i="49"/>
  <c r="F837" i="49"/>
  <c r="G837" i="49" s="1"/>
  <c r="H836" i="49"/>
  <c r="I843" i="49" s="1"/>
  <c r="J843" i="49" s="1"/>
  <c r="G836" i="49"/>
  <c r="F836" i="49"/>
  <c r="H835" i="49"/>
  <c r="I842" i="49" s="1"/>
  <c r="G835" i="49"/>
  <c r="F835" i="49"/>
  <c r="H834" i="49"/>
  <c r="I841" i="49" s="1"/>
  <c r="F834" i="49"/>
  <c r="G834" i="49" s="1"/>
  <c r="H833" i="49"/>
  <c r="F833" i="49"/>
  <c r="G833" i="49" s="1"/>
  <c r="H832" i="49"/>
  <c r="I839" i="49" s="1"/>
  <c r="G832" i="49"/>
  <c r="F832" i="49"/>
  <c r="H831" i="49"/>
  <c r="I838" i="49" s="1"/>
  <c r="G831" i="49"/>
  <c r="F831" i="49"/>
  <c r="H830" i="49"/>
  <c r="I837" i="49" s="1"/>
  <c r="F830" i="49"/>
  <c r="G830" i="49" s="1"/>
  <c r="H829" i="49"/>
  <c r="F829" i="49"/>
  <c r="G829" i="49" s="1"/>
  <c r="H828" i="49"/>
  <c r="I835" i="49" s="1"/>
  <c r="G828" i="49"/>
  <c r="F828" i="49"/>
  <c r="H827" i="49"/>
  <c r="I834" i="49" s="1"/>
  <c r="G827" i="49"/>
  <c r="F827" i="49"/>
  <c r="H826" i="49"/>
  <c r="I833" i="49" s="1"/>
  <c r="F826" i="49"/>
  <c r="G826" i="49" s="1"/>
  <c r="H825" i="49"/>
  <c r="F825" i="49"/>
  <c r="G825" i="49" s="1"/>
  <c r="H824" i="49"/>
  <c r="I831" i="49" s="1"/>
  <c r="G824" i="49"/>
  <c r="F824" i="49"/>
  <c r="H823" i="49"/>
  <c r="I830" i="49" s="1"/>
  <c r="G823" i="49"/>
  <c r="F823" i="49"/>
  <c r="H822" i="49"/>
  <c r="I829" i="49" s="1"/>
  <c r="F822" i="49"/>
  <c r="G822" i="49" s="1"/>
  <c r="H821" i="49"/>
  <c r="F821" i="49"/>
  <c r="G821" i="49" s="1"/>
  <c r="H820" i="49"/>
  <c r="I827" i="49" s="1"/>
  <c r="G820" i="49"/>
  <c r="F820" i="49"/>
  <c r="H819" i="49"/>
  <c r="I826" i="49" s="1"/>
  <c r="G819" i="49"/>
  <c r="F819" i="49"/>
  <c r="H818" i="49"/>
  <c r="I825" i="49" s="1"/>
  <c r="F818" i="49"/>
  <c r="G818" i="49" s="1"/>
  <c r="H817" i="49"/>
  <c r="F817" i="49"/>
  <c r="G817" i="49" s="1"/>
  <c r="H816" i="49"/>
  <c r="I823" i="49" s="1"/>
  <c r="G816" i="49"/>
  <c r="F816" i="49"/>
  <c r="H815" i="49"/>
  <c r="I822" i="49" s="1"/>
  <c r="G815" i="49"/>
  <c r="F815" i="49"/>
  <c r="H814" i="49"/>
  <c r="I821" i="49" s="1"/>
  <c r="F814" i="49"/>
  <c r="G814" i="49" s="1"/>
  <c r="H813" i="49"/>
  <c r="F813" i="49"/>
  <c r="G813" i="49" s="1"/>
  <c r="H812" i="49"/>
  <c r="I819" i="49" s="1"/>
  <c r="G812" i="49"/>
  <c r="F812" i="49"/>
  <c r="H811" i="49"/>
  <c r="I818" i="49" s="1"/>
  <c r="G811" i="49"/>
  <c r="F811" i="49"/>
  <c r="H810" i="49"/>
  <c r="I817" i="49" s="1"/>
  <c r="F810" i="49"/>
  <c r="G810" i="49" s="1"/>
  <c r="H809" i="49"/>
  <c r="F809" i="49"/>
  <c r="G809" i="49" s="1"/>
  <c r="H808" i="49"/>
  <c r="I815" i="49" s="1"/>
  <c r="G808" i="49"/>
  <c r="F808" i="49"/>
  <c r="H807" i="49"/>
  <c r="I814" i="49" s="1"/>
  <c r="G807" i="49"/>
  <c r="F807" i="49"/>
  <c r="H806" i="49"/>
  <c r="I813" i="49" s="1"/>
  <c r="F806" i="49"/>
  <c r="G806" i="49" s="1"/>
  <c r="H805" i="49"/>
  <c r="F805" i="49"/>
  <c r="G805" i="49" s="1"/>
  <c r="H804" i="49"/>
  <c r="I811" i="49" s="1"/>
  <c r="G804" i="49"/>
  <c r="F804" i="49"/>
  <c r="H803" i="49"/>
  <c r="I810" i="49" s="1"/>
  <c r="G803" i="49"/>
  <c r="F803" i="49"/>
  <c r="H802" i="49"/>
  <c r="I809" i="49" s="1"/>
  <c r="F802" i="49"/>
  <c r="G802" i="49" s="1"/>
  <c r="H801" i="49"/>
  <c r="F801" i="49"/>
  <c r="G801" i="49" s="1"/>
  <c r="H800" i="49"/>
  <c r="I807" i="49" s="1"/>
  <c r="G800" i="49"/>
  <c r="F800" i="49"/>
  <c r="H799" i="49"/>
  <c r="I806" i="49" s="1"/>
  <c r="G799" i="49"/>
  <c r="F799" i="49"/>
  <c r="H798" i="49"/>
  <c r="I805" i="49" s="1"/>
  <c r="F798" i="49"/>
  <c r="G798" i="49" s="1"/>
  <c r="H797" i="49"/>
  <c r="F797" i="49"/>
  <c r="G797" i="49" s="1"/>
  <c r="H796" i="49"/>
  <c r="I803" i="49" s="1"/>
  <c r="G796" i="49"/>
  <c r="F796" i="49"/>
  <c r="H795" i="49"/>
  <c r="I802" i="49" s="1"/>
  <c r="G795" i="49"/>
  <c r="F795" i="49"/>
  <c r="H794" i="49"/>
  <c r="I801" i="49" s="1"/>
  <c r="F794" i="49"/>
  <c r="G794" i="49" s="1"/>
  <c r="H793" i="49"/>
  <c r="F793" i="49"/>
  <c r="G793" i="49" s="1"/>
  <c r="H792" i="49"/>
  <c r="I799" i="49" s="1"/>
  <c r="G792" i="49"/>
  <c r="F792" i="49"/>
  <c r="H791" i="49"/>
  <c r="I796" i="49" s="1"/>
  <c r="G791" i="49"/>
  <c r="F791" i="49"/>
  <c r="H790" i="49"/>
  <c r="I797" i="49" s="1"/>
  <c r="F790" i="49"/>
  <c r="G790" i="49" s="1"/>
  <c r="H789" i="49"/>
  <c r="F789" i="49"/>
  <c r="G789" i="49" s="1"/>
  <c r="H788" i="49"/>
  <c r="I795" i="49" s="1"/>
  <c r="G788" i="49"/>
  <c r="F788" i="49"/>
  <c r="H787" i="49"/>
  <c r="I792" i="49" s="1"/>
  <c r="G787" i="49"/>
  <c r="F787" i="49"/>
  <c r="H786" i="49"/>
  <c r="I793" i="49" s="1"/>
  <c r="F786" i="49"/>
  <c r="G786" i="49" s="1"/>
  <c r="H785" i="49"/>
  <c r="F785" i="49"/>
  <c r="G785" i="49" s="1"/>
  <c r="H784" i="49"/>
  <c r="I791" i="49" s="1"/>
  <c r="G784" i="49"/>
  <c r="F784" i="49"/>
  <c r="H783" i="49"/>
  <c r="I788" i="49" s="1"/>
  <c r="G783" i="49"/>
  <c r="F783" i="49"/>
  <c r="H782" i="49"/>
  <c r="I789" i="49" s="1"/>
  <c r="F782" i="49"/>
  <c r="G782" i="49" s="1"/>
  <c r="H781" i="49"/>
  <c r="F781" i="49"/>
  <c r="G781" i="49" s="1"/>
  <c r="H780" i="49"/>
  <c r="I787" i="49" s="1"/>
  <c r="G780" i="49"/>
  <c r="F780" i="49"/>
  <c r="H779" i="49"/>
  <c r="I784" i="49" s="1"/>
  <c r="G779" i="49"/>
  <c r="F779" i="49"/>
  <c r="H778" i="49"/>
  <c r="I785" i="49" s="1"/>
  <c r="F778" i="49"/>
  <c r="G778" i="49" s="1"/>
  <c r="H777" i="49"/>
  <c r="F777" i="49"/>
  <c r="G777" i="49" s="1"/>
  <c r="H776" i="49"/>
  <c r="I783" i="49" s="1"/>
  <c r="G776" i="49"/>
  <c r="F776" i="49"/>
  <c r="H775" i="49"/>
  <c r="G775" i="49"/>
  <c r="F775" i="49"/>
  <c r="H774" i="49"/>
  <c r="I781" i="49" s="1"/>
  <c r="F774" i="49"/>
  <c r="G774" i="49" s="1"/>
  <c r="H773" i="49"/>
  <c r="I780" i="49" s="1"/>
  <c r="F773" i="49"/>
  <c r="G773" i="49" s="1"/>
  <c r="H772" i="49"/>
  <c r="G772" i="49"/>
  <c r="F772" i="49"/>
  <c r="H771" i="49"/>
  <c r="G771" i="49"/>
  <c r="F771" i="49"/>
  <c r="H770" i="49"/>
  <c r="F770" i="49"/>
  <c r="G770" i="49" s="1"/>
  <c r="H769" i="49"/>
  <c r="I776" i="49" s="1"/>
  <c r="M776" i="49" s="1"/>
  <c r="F769" i="49"/>
  <c r="G769" i="49" s="1"/>
  <c r="H768" i="49"/>
  <c r="I774" i="49" s="1"/>
  <c r="G768" i="49"/>
  <c r="F768" i="49"/>
  <c r="H767" i="49"/>
  <c r="G767" i="49"/>
  <c r="F767" i="49"/>
  <c r="H766" i="49"/>
  <c r="I773" i="49" s="1"/>
  <c r="M773" i="49" s="1"/>
  <c r="F766" i="49"/>
  <c r="G766" i="49" s="1"/>
  <c r="H765" i="49"/>
  <c r="I772" i="49" s="1"/>
  <c r="M772" i="49" s="1"/>
  <c r="F765" i="49"/>
  <c r="G765" i="49" s="1"/>
  <c r="H764" i="49"/>
  <c r="I771" i="49" s="1"/>
  <c r="G764" i="49"/>
  <c r="F764" i="49"/>
  <c r="H763" i="49"/>
  <c r="G763" i="49"/>
  <c r="F763" i="49"/>
  <c r="H762" i="49"/>
  <c r="F762" i="49"/>
  <c r="G762" i="49" s="1"/>
  <c r="H761" i="49"/>
  <c r="I768" i="49" s="1"/>
  <c r="F761" i="49"/>
  <c r="G761" i="49" s="1"/>
  <c r="H760" i="49"/>
  <c r="F760" i="49"/>
  <c r="G760" i="49" s="1"/>
  <c r="H759" i="49"/>
  <c r="I766" i="49" s="1"/>
  <c r="G759" i="49"/>
  <c r="F759" i="49"/>
  <c r="H758" i="49"/>
  <c r="F758" i="49"/>
  <c r="G758" i="49" s="1"/>
  <c r="H757" i="49"/>
  <c r="G757" i="49"/>
  <c r="F757" i="49"/>
  <c r="H756" i="49"/>
  <c r="I763" i="49" s="1"/>
  <c r="F756" i="49"/>
  <c r="G756" i="49" s="1"/>
  <c r="H755" i="49"/>
  <c r="I762" i="49" s="1"/>
  <c r="G755" i="49"/>
  <c r="F755" i="49"/>
  <c r="H754" i="49"/>
  <c r="I761" i="49" s="1"/>
  <c r="M761" i="49" s="1"/>
  <c r="F754" i="49"/>
  <c r="G754" i="49" s="1"/>
  <c r="H753" i="49"/>
  <c r="I760" i="49" s="1"/>
  <c r="F753" i="49"/>
  <c r="G753" i="49" s="1"/>
  <c r="H752" i="49"/>
  <c r="I759" i="49" s="1"/>
  <c r="F752" i="49"/>
  <c r="G752" i="49" s="1"/>
  <c r="H751" i="49"/>
  <c r="I758" i="49" s="1"/>
  <c r="G751" i="49"/>
  <c r="F751" i="49"/>
  <c r="H750" i="49"/>
  <c r="I757" i="49" s="1"/>
  <c r="J757" i="49" s="1"/>
  <c r="F750" i="49"/>
  <c r="G750" i="49" s="1"/>
  <c r="H749" i="49"/>
  <c r="I756" i="49" s="1"/>
  <c r="G749" i="49"/>
  <c r="F749" i="49"/>
  <c r="H748" i="49"/>
  <c r="I755" i="49" s="1"/>
  <c r="G748" i="49"/>
  <c r="F748" i="49"/>
  <c r="H747" i="49"/>
  <c r="I754" i="49" s="1"/>
  <c r="G747" i="49"/>
  <c r="F747" i="49"/>
  <c r="H746" i="49"/>
  <c r="F746" i="49"/>
  <c r="G746" i="49" s="1"/>
  <c r="H745" i="49"/>
  <c r="I752" i="49" s="1"/>
  <c r="G745" i="49"/>
  <c r="F745" i="49"/>
  <c r="H744" i="49"/>
  <c r="I751" i="49" s="1"/>
  <c r="F744" i="49"/>
  <c r="G744" i="49" s="1"/>
  <c r="H743" i="49"/>
  <c r="I750" i="49" s="1"/>
  <c r="G743" i="49"/>
  <c r="F743" i="49"/>
  <c r="H742" i="49"/>
  <c r="F742" i="49"/>
  <c r="G742" i="49" s="1"/>
  <c r="H741" i="49"/>
  <c r="I748" i="49" s="1"/>
  <c r="G741" i="49"/>
  <c r="F741" i="49"/>
  <c r="H740" i="49"/>
  <c r="I747" i="49" s="1"/>
  <c r="F740" i="49"/>
  <c r="G740" i="49" s="1"/>
  <c r="H739" i="49"/>
  <c r="I746" i="49" s="1"/>
  <c r="G739" i="49"/>
  <c r="F739" i="49"/>
  <c r="H738" i="49"/>
  <c r="I745" i="49" s="1"/>
  <c r="F738" i="49"/>
  <c r="G738" i="49" s="1"/>
  <c r="H737" i="49"/>
  <c r="I744" i="49" s="1"/>
  <c r="G737" i="49"/>
  <c r="F737" i="49"/>
  <c r="H736" i="49"/>
  <c r="I743" i="49" s="1"/>
  <c r="F736" i="49"/>
  <c r="G736" i="49" s="1"/>
  <c r="H735" i="49"/>
  <c r="I742" i="49" s="1"/>
  <c r="G735" i="49"/>
  <c r="F735" i="49"/>
  <c r="H734" i="49"/>
  <c r="I741" i="49" s="1"/>
  <c r="F734" i="49"/>
  <c r="G734" i="49" s="1"/>
  <c r="H733" i="49"/>
  <c r="I740" i="49" s="1"/>
  <c r="G733" i="49"/>
  <c r="F733" i="49"/>
  <c r="H732" i="49"/>
  <c r="I739" i="49" s="1"/>
  <c r="F732" i="49"/>
  <c r="G732" i="49" s="1"/>
  <c r="H731" i="49"/>
  <c r="I738" i="49" s="1"/>
  <c r="G731" i="49"/>
  <c r="F731" i="49"/>
  <c r="H730" i="49"/>
  <c r="I737" i="49" s="1"/>
  <c r="F730" i="49"/>
  <c r="G730" i="49" s="1"/>
  <c r="H729" i="49"/>
  <c r="I736" i="49" s="1"/>
  <c r="G729" i="49"/>
  <c r="F729" i="49"/>
  <c r="H728" i="49"/>
  <c r="I735" i="49" s="1"/>
  <c r="F728" i="49"/>
  <c r="G728" i="49" s="1"/>
  <c r="H727" i="49"/>
  <c r="I734" i="49" s="1"/>
  <c r="F727" i="49"/>
  <c r="G727" i="49" s="1"/>
  <c r="H726" i="49"/>
  <c r="I733" i="49" s="1"/>
  <c r="F726" i="49"/>
  <c r="G726" i="49" s="1"/>
  <c r="H725" i="49"/>
  <c r="I732" i="49" s="1"/>
  <c r="G725" i="49"/>
  <c r="F725" i="49"/>
  <c r="H724" i="49"/>
  <c r="I731" i="49" s="1"/>
  <c r="F724" i="49"/>
  <c r="G724" i="49" s="1"/>
  <c r="H723" i="49"/>
  <c r="I730" i="49" s="1"/>
  <c r="F723" i="49"/>
  <c r="G723" i="49" s="1"/>
  <c r="H722" i="49"/>
  <c r="I729" i="49" s="1"/>
  <c r="F722" i="49"/>
  <c r="G722" i="49" s="1"/>
  <c r="H721" i="49"/>
  <c r="I728" i="49" s="1"/>
  <c r="G721" i="49"/>
  <c r="F721" i="49"/>
  <c r="H720" i="49"/>
  <c r="I727" i="49" s="1"/>
  <c r="F720" i="49"/>
  <c r="G720" i="49" s="1"/>
  <c r="H719" i="49"/>
  <c r="I726" i="49" s="1"/>
  <c r="F719" i="49"/>
  <c r="G719" i="49" s="1"/>
  <c r="H718" i="49"/>
  <c r="I725" i="49" s="1"/>
  <c r="F718" i="49"/>
  <c r="G718" i="49" s="1"/>
  <c r="H717" i="49"/>
  <c r="I724" i="49" s="1"/>
  <c r="G717" i="49"/>
  <c r="F717" i="49"/>
  <c r="H716" i="49"/>
  <c r="I723" i="49" s="1"/>
  <c r="F716" i="49"/>
  <c r="G716" i="49" s="1"/>
  <c r="H715" i="49"/>
  <c r="I722" i="49" s="1"/>
  <c r="F715" i="49"/>
  <c r="G715" i="49" s="1"/>
  <c r="H714" i="49"/>
  <c r="I721" i="49" s="1"/>
  <c r="F714" i="49"/>
  <c r="G714" i="49" s="1"/>
  <c r="H713" i="49"/>
  <c r="I720" i="49" s="1"/>
  <c r="G713" i="49"/>
  <c r="F713" i="49"/>
  <c r="H712" i="49"/>
  <c r="I719" i="49" s="1"/>
  <c r="F712" i="49"/>
  <c r="G712" i="49" s="1"/>
  <c r="H711" i="49"/>
  <c r="I718" i="49" s="1"/>
  <c r="F711" i="49"/>
  <c r="G711" i="49" s="1"/>
  <c r="H710" i="49"/>
  <c r="I717" i="49" s="1"/>
  <c r="F710" i="49"/>
  <c r="G710" i="49" s="1"/>
  <c r="H709" i="49"/>
  <c r="I716" i="49" s="1"/>
  <c r="F709" i="49"/>
  <c r="G709" i="49" s="1"/>
  <c r="H708" i="49"/>
  <c r="I715" i="49" s="1"/>
  <c r="F708" i="49"/>
  <c r="G708" i="49" s="1"/>
  <c r="H707" i="49"/>
  <c r="I714" i="49" s="1"/>
  <c r="F707" i="49"/>
  <c r="G707" i="49" s="1"/>
  <c r="H706" i="49"/>
  <c r="I713" i="49" s="1"/>
  <c r="F706" i="49"/>
  <c r="G706" i="49" s="1"/>
  <c r="H705" i="49"/>
  <c r="I712" i="49" s="1"/>
  <c r="F705" i="49"/>
  <c r="G705" i="49" s="1"/>
  <c r="H704" i="49"/>
  <c r="I711" i="49" s="1"/>
  <c r="F704" i="49"/>
  <c r="G704" i="49" s="1"/>
  <c r="H703" i="49"/>
  <c r="I710" i="49" s="1"/>
  <c r="F703" i="49"/>
  <c r="G703" i="49" s="1"/>
  <c r="H702" i="49"/>
  <c r="I709" i="49" s="1"/>
  <c r="F702" i="49"/>
  <c r="G702" i="49" s="1"/>
  <c r="H701" i="49"/>
  <c r="I708" i="49" s="1"/>
  <c r="F701" i="49"/>
  <c r="G701" i="49" s="1"/>
  <c r="H700" i="49"/>
  <c r="I707" i="49" s="1"/>
  <c r="F700" i="49"/>
  <c r="G700" i="49" s="1"/>
  <c r="H699" i="49"/>
  <c r="I706" i="49" s="1"/>
  <c r="F699" i="49"/>
  <c r="G699" i="49" s="1"/>
  <c r="H698" i="49"/>
  <c r="F698" i="49"/>
  <c r="G698" i="49" s="1"/>
  <c r="H697" i="49"/>
  <c r="I704" i="49" s="1"/>
  <c r="F697" i="49"/>
  <c r="G697" i="49" s="1"/>
  <c r="H696" i="49"/>
  <c r="F696" i="49"/>
  <c r="G696" i="49" s="1"/>
  <c r="H695" i="49"/>
  <c r="G695" i="49"/>
  <c r="F695" i="49"/>
  <c r="H694" i="49"/>
  <c r="I701" i="49" s="1"/>
  <c r="L701" i="49" s="1"/>
  <c r="F694" i="49"/>
  <c r="G694" i="49" s="1"/>
  <c r="H693" i="49"/>
  <c r="I700" i="49" s="1"/>
  <c r="F693" i="49"/>
  <c r="G693" i="49" s="1"/>
  <c r="H692" i="49"/>
  <c r="I699" i="49" s="1"/>
  <c r="F692" i="49"/>
  <c r="G692" i="49" s="1"/>
  <c r="H691" i="49"/>
  <c r="F691" i="49"/>
  <c r="G691" i="49" s="1"/>
  <c r="H690" i="49"/>
  <c r="F690" i="49"/>
  <c r="G690" i="49" s="1"/>
  <c r="H689" i="49"/>
  <c r="F689" i="49"/>
  <c r="G689" i="49" s="1"/>
  <c r="H688" i="49"/>
  <c r="I695" i="49" s="1"/>
  <c r="M695" i="49" s="1"/>
  <c r="G688" i="49"/>
  <c r="F688" i="49"/>
  <c r="H687" i="49"/>
  <c r="I693" i="49" s="1"/>
  <c r="G687" i="49"/>
  <c r="F687" i="49"/>
  <c r="H686" i="49"/>
  <c r="G686" i="49"/>
  <c r="F686" i="49"/>
  <c r="H685" i="49"/>
  <c r="F685" i="49"/>
  <c r="G685" i="49" s="1"/>
  <c r="H684" i="49"/>
  <c r="I691" i="49" s="1"/>
  <c r="G684" i="49"/>
  <c r="F684" i="49"/>
  <c r="H683" i="49"/>
  <c r="I690" i="49" s="1"/>
  <c r="G683" i="49"/>
  <c r="F683" i="49"/>
  <c r="H682" i="49"/>
  <c r="G682" i="49"/>
  <c r="F682" i="49"/>
  <c r="H681" i="49"/>
  <c r="I688" i="49" s="1"/>
  <c r="F681" i="49"/>
  <c r="G681" i="49" s="1"/>
  <c r="H680" i="49"/>
  <c r="I687" i="49" s="1"/>
  <c r="G680" i="49"/>
  <c r="F680" i="49"/>
  <c r="H679" i="49"/>
  <c r="I686" i="49" s="1"/>
  <c r="G679" i="49"/>
  <c r="F679" i="49"/>
  <c r="H678" i="49"/>
  <c r="G678" i="49"/>
  <c r="F678" i="49"/>
  <c r="H677" i="49"/>
  <c r="I684" i="49" s="1"/>
  <c r="F677" i="49"/>
  <c r="G677" i="49" s="1"/>
  <c r="H676" i="49"/>
  <c r="I683" i="49" s="1"/>
  <c r="F676" i="49"/>
  <c r="G676" i="49" s="1"/>
  <c r="H675" i="49"/>
  <c r="I682" i="49" s="1"/>
  <c r="G675" i="49"/>
  <c r="F675" i="49"/>
  <c r="H674" i="49"/>
  <c r="G674" i="49"/>
  <c r="F674" i="49"/>
  <c r="H673" i="49"/>
  <c r="I680" i="49" s="1"/>
  <c r="F673" i="49"/>
  <c r="G673" i="49" s="1"/>
  <c r="H672" i="49"/>
  <c r="I679" i="49" s="1"/>
  <c r="F672" i="49"/>
  <c r="G672" i="49" s="1"/>
  <c r="H671" i="49"/>
  <c r="I678" i="49" s="1"/>
  <c r="G671" i="49"/>
  <c r="F671" i="49"/>
  <c r="H670" i="49"/>
  <c r="G670" i="49"/>
  <c r="F670" i="49"/>
  <c r="H669" i="49"/>
  <c r="I676" i="49" s="1"/>
  <c r="F669" i="49"/>
  <c r="G669" i="49" s="1"/>
  <c r="H668" i="49"/>
  <c r="I675" i="49" s="1"/>
  <c r="F668" i="49"/>
  <c r="G668" i="49" s="1"/>
  <c r="H667" i="49"/>
  <c r="I674" i="49" s="1"/>
  <c r="G667" i="49"/>
  <c r="F667" i="49"/>
  <c r="H666" i="49"/>
  <c r="G666" i="49"/>
  <c r="F666" i="49"/>
  <c r="H665" i="49"/>
  <c r="I672" i="49" s="1"/>
  <c r="F665" i="49"/>
  <c r="G665" i="49" s="1"/>
  <c r="H664" i="49"/>
  <c r="I671" i="49" s="1"/>
  <c r="F664" i="49"/>
  <c r="G664" i="49" s="1"/>
  <c r="H663" i="49"/>
  <c r="I670" i="49" s="1"/>
  <c r="G663" i="49"/>
  <c r="F663" i="49"/>
  <c r="H662" i="49"/>
  <c r="G662" i="49"/>
  <c r="F662" i="49"/>
  <c r="H661" i="49"/>
  <c r="I668" i="49" s="1"/>
  <c r="F661" i="49"/>
  <c r="G661" i="49" s="1"/>
  <c r="H660" i="49"/>
  <c r="I667" i="49" s="1"/>
  <c r="F660" i="49"/>
  <c r="G660" i="49" s="1"/>
  <c r="H659" i="49"/>
  <c r="I666" i="49" s="1"/>
  <c r="G659" i="49"/>
  <c r="F659" i="49"/>
  <c r="H658" i="49"/>
  <c r="G658" i="49"/>
  <c r="F658" i="49"/>
  <c r="H657" i="49"/>
  <c r="I664" i="49" s="1"/>
  <c r="F657" i="49"/>
  <c r="G657" i="49" s="1"/>
  <c r="H656" i="49"/>
  <c r="I663" i="49" s="1"/>
  <c r="F656" i="49"/>
  <c r="G656" i="49" s="1"/>
  <c r="H655" i="49"/>
  <c r="I662" i="49" s="1"/>
  <c r="G655" i="49"/>
  <c r="F655" i="49"/>
  <c r="H654" i="49"/>
  <c r="G654" i="49"/>
  <c r="F654" i="49"/>
  <c r="H653" i="49"/>
  <c r="I660" i="49" s="1"/>
  <c r="F653" i="49"/>
  <c r="G653" i="49" s="1"/>
  <c r="H652" i="49"/>
  <c r="I659" i="49" s="1"/>
  <c r="F652" i="49"/>
  <c r="G652" i="49" s="1"/>
  <c r="H651" i="49"/>
  <c r="I658" i="49" s="1"/>
  <c r="G651" i="49"/>
  <c r="F651" i="49"/>
  <c r="H650" i="49"/>
  <c r="G650" i="49"/>
  <c r="F650" i="49"/>
  <c r="H649" i="49"/>
  <c r="I656" i="49" s="1"/>
  <c r="F649" i="49"/>
  <c r="G649" i="49" s="1"/>
  <c r="H648" i="49"/>
  <c r="I655" i="49" s="1"/>
  <c r="F648" i="49"/>
  <c r="G648" i="49" s="1"/>
  <c r="H647" i="49"/>
  <c r="I654" i="49" s="1"/>
  <c r="G647" i="49"/>
  <c r="F647" i="49"/>
  <c r="H646" i="49"/>
  <c r="G646" i="49"/>
  <c r="F646" i="49"/>
  <c r="H645" i="49"/>
  <c r="I652" i="49" s="1"/>
  <c r="F645" i="49"/>
  <c r="G645" i="49" s="1"/>
  <c r="H644" i="49"/>
  <c r="I651" i="49" s="1"/>
  <c r="F644" i="49"/>
  <c r="G644" i="49" s="1"/>
  <c r="H643" i="49"/>
  <c r="I650" i="49" s="1"/>
  <c r="G643" i="49"/>
  <c r="F643" i="49"/>
  <c r="H642" i="49"/>
  <c r="G642" i="49"/>
  <c r="F642" i="49"/>
  <c r="H641" i="49"/>
  <c r="I648" i="49" s="1"/>
  <c r="F641" i="49"/>
  <c r="G641" i="49" s="1"/>
  <c r="H640" i="49"/>
  <c r="I647" i="49" s="1"/>
  <c r="F640" i="49"/>
  <c r="G640" i="49" s="1"/>
  <c r="H639" i="49"/>
  <c r="I646" i="49" s="1"/>
  <c r="G639" i="49"/>
  <c r="F639" i="49"/>
  <c r="H638" i="49"/>
  <c r="G638" i="49"/>
  <c r="F638" i="49"/>
  <c r="I637" i="49"/>
  <c r="K637" i="49" s="1"/>
  <c r="H637" i="49"/>
  <c r="I644" i="49" s="1"/>
  <c r="F637" i="49"/>
  <c r="G637" i="49" s="1"/>
  <c r="H636" i="49"/>
  <c r="I643" i="49" s="1"/>
  <c r="F636" i="49"/>
  <c r="G636" i="49" s="1"/>
  <c r="H635" i="49"/>
  <c r="I642" i="49" s="1"/>
  <c r="G635" i="49"/>
  <c r="F635" i="49"/>
  <c r="H634" i="49"/>
  <c r="G634" i="49"/>
  <c r="F634" i="49"/>
  <c r="I633" i="49"/>
  <c r="K633" i="49" s="1"/>
  <c r="H633" i="49"/>
  <c r="I640" i="49" s="1"/>
  <c r="F633" i="49"/>
  <c r="G633" i="49" s="1"/>
  <c r="H632" i="49"/>
  <c r="I639" i="49" s="1"/>
  <c r="F632" i="49"/>
  <c r="G632" i="49" s="1"/>
  <c r="H631" i="49"/>
  <c r="I638" i="49" s="1"/>
  <c r="G631" i="49"/>
  <c r="F631" i="49"/>
  <c r="H630" i="49"/>
  <c r="G630" i="49"/>
  <c r="F630" i="49"/>
  <c r="I629" i="49"/>
  <c r="K629" i="49" s="1"/>
  <c r="H629" i="49"/>
  <c r="I636" i="49" s="1"/>
  <c r="F629" i="49"/>
  <c r="G629" i="49" s="1"/>
  <c r="H628" i="49"/>
  <c r="I635" i="49" s="1"/>
  <c r="F628" i="49"/>
  <c r="G628" i="49" s="1"/>
  <c r="H627" i="49"/>
  <c r="I634" i="49" s="1"/>
  <c r="G627" i="49"/>
  <c r="F627" i="49"/>
  <c r="H626" i="49"/>
  <c r="G626" i="49"/>
  <c r="F626" i="49"/>
  <c r="I625" i="49"/>
  <c r="K625" i="49" s="1"/>
  <c r="H625" i="49"/>
  <c r="I632" i="49" s="1"/>
  <c r="F625" i="49"/>
  <c r="G625" i="49" s="1"/>
  <c r="H624" i="49"/>
  <c r="I631" i="49" s="1"/>
  <c r="F624" i="49"/>
  <c r="G624" i="49" s="1"/>
  <c r="H623" i="49"/>
  <c r="I630" i="49" s="1"/>
  <c r="G623" i="49"/>
  <c r="F623" i="49"/>
  <c r="H622" i="49"/>
  <c r="G622" i="49"/>
  <c r="F622" i="49"/>
  <c r="I621" i="49"/>
  <c r="K621" i="49" s="1"/>
  <c r="H621" i="49"/>
  <c r="I628" i="49" s="1"/>
  <c r="F621" i="49"/>
  <c r="G621" i="49" s="1"/>
  <c r="H620" i="49"/>
  <c r="I627" i="49" s="1"/>
  <c r="F620" i="49"/>
  <c r="G620" i="49" s="1"/>
  <c r="H619" i="49"/>
  <c r="I626" i="49" s="1"/>
  <c r="G619" i="49"/>
  <c r="F619" i="49"/>
  <c r="H618" i="49"/>
  <c r="G618" i="49"/>
  <c r="F618" i="49"/>
  <c r="I617" i="49"/>
  <c r="K617" i="49" s="1"/>
  <c r="H617" i="49"/>
  <c r="I624" i="49" s="1"/>
  <c r="F617" i="49"/>
  <c r="G617" i="49" s="1"/>
  <c r="H616" i="49"/>
  <c r="I623" i="49" s="1"/>
  <c r="F616" i="49"/>
  <c r="G616" i="49" s="1"/>
  <c r="H615" i="49"/>
  <c r="I622" i="49" s="1"/>
  <c r="G615" i="49"/>
  <c r="F615" i="49"/>
  <c r="H614" i="49"/>
  <c r="G614" i="49"/>
  <c r="F614" i="49"/>
  <c r="I613" i="49"/>
  <c r="K613" i="49" s="1"/>
  <c r="H613" i="49"/>
  <c r="I620" i="49" s="1"/>
  <c r="F613" i="49"/>
  <c r="G613" i="49" s="1"/>
  <c r="H612" i="49"/>
  <c r="I619" i="49" s="1"/>
  <c r="F612" i="49"/>
  <c r="G612" i="49" s="1"/>
  <c r="H611" i="49"/>
  <c r="I618" i="49" s="1"/>
  <c r="G611" i="49"/>
  <c r="F611" i="49"/>
  <c r="H610" i="49"/>
  <c r="G610" i="49"/>
  <c r="F610" i="49"/>
  <c r="I609" i="49"/>
  <c r="K609" i="49" s="1"/>
  <c r="H609" i="49"/>
  <c r="I616" i="49" s="1"/>
  <c r="F609" i="49"/>
  <c r="G609" i="49" s="1"/>
  <c r="H608" i="49"/>
  <c r="I615" i="49" s="1"/>
  <c r="F608" i="49"/>
  <c r="G608" i="49" s="1"/>
  <c r="H607" i="49"/>
  <c r="I614" i="49" s="1"/>
  <c r="G607" i="49"/>
  <c r="F607" i="49"/>
  <c r="H606" i="49"/>
  <c r="G606" i="49"/>
  <c r="F606" i="49"/>
  <c r="I605" i="49"/>
  <c r="H605" i="49"/>
  <c r="I612" i="49" s="1"/>
  <c r="F605" i="49"/>
  <c r="G605" i="49" s="1"/>
  <c r="H604" i="49"/>
  <c r="I611" i="49" s="1"/>
  <c r="F604" i="49"/>
  <c r="G604" i="49" s="1"/>
  <c r="H603" i="49"/>
  <c r="I610" i="49" s="1"/>
  <c r="G603" i="49"/>
  <c r="F603" i="49"/>
  <c r="H602" i="49"/>
  <c r="G602" i="49"/>
  <c r="F602" i="49"/>
  <c r="I601" i="49"/>
  <c r="H601" i="49"/>
  <c r="I608" i="49" s="1"/>
  <c r="F601" i="49"/>
  <c r="G601" i="49" s="1"/>
  <c r="K600" i="49"/>
  <c r="H600" i="49"/>
  <c r="I607" i="49" s="1"/>
  <c r="F600" i="49"/>
  <c r="G600" i="49" s="1"/>
  <c r="H599" i="49"/>
  <c r="I606" i="49" s="1"/>
  <c r="G599" i="49"/>
  <c r="F599" i="49"/>
  <c r="H598" i="49"/>
  <c r="G598" i="49"/>
  <c r="F598" i="49"/>
  <c r="H597" i="49"/>
  <c r="I604" i="49" s="1"/>
  <c r="F597" i="49"/>
  <c r="G597" i="49" s="1"/>
  <c r="H596" i="49"/>
  <c r="I603" i="49" s="1"/>
  <c r="F596" i="49"/>
  <c r="G596" i="49" s="1"/>
  <c r="H595" i="49"/>
  <c r="I602" i="49" s="1"/>
  <c r="G595" i="49"/>
  <c r="F595" i="49"/>
  <c r="H594" i="49"/>
  <c r="G594" i="49"/>
  <c r="F594" i="49"/>
  <c r="H593" i="49"/>
  <c r="I600" i="49" s="1"/>
  <c r="F593" i="49"/>
  <c r="G593" i="49" s="1"/>
  <c r="H592" i="49"/>
  <c r="I599" i="49" s="1"/>
  <c r="F592" i="49"/>
  <c r="G592" i="49" s="1"/>
  <c r="H591" i="49"/>
  <c r="I598" i="49" s="1"/>
  <c r="G591" i="49"/>
  <c r="F591" i="49"/>
  <c r="H590" i="49"/>
  <c r="G590" i="49"/>
  <c r="F590" i="49"/>
  <c r="H589" i="49"/>
  <c r="F589" i="49"/>
  <c r="G589" i="49" s="1"/>
  <c r="H588" i="49"/>
  <c r="F588" i="49"/>
  <c r="G588" i="49" s="1"/>
  <c r="H587" i="49"/>
  <c r="I594" i="49" s="1"/>
  <c r="G587" i="49"/>
  <c r="F587" i="49"/>
  <c r="H586" i="49"/>
  <c r="G586" i="49"/>
  <c r="F586" i="49"/>
  <c r="H585" i="49"/>
  <c r="F585" i="49"/>
  <c r="G585" i="49" s="1"/>
  <c r="H584" i="49"/>
  <c r="F584" i="49"/>
  <c r="G584" i="49" s="1"/>
  <c r="H583" i="49"/>
  <c r="I590" i="49" s="1"/>
  <c r="G583" i="49"/>
  <c r="F583" i="49"/>
  <c r="H582" i="49"/>
  <c r="G582" i="49"/>
  <c r="F582" i="49"/>
  <c r="H581" i="49"/>
  <c r="F581" i="49"/>
  <c r="G581" i="49" s="1"/>
  <c r="H580" i="49"/>
  <c r="F580" i="49"/>
  <c r="G580" i="49" s="1"/>
  <c r="H579" i="49"/>
  <c r="I585" i="49" s="1"/>
  <c r="G579" i="49"/>
  <c r="F579" i="49"/>
  <c r="H578" i="49"/>
  <c r="G578" i="49"/>
  <c r="F578" i="49"/>
  <c r="H577" i="49"/>
  <c r="F577" i="49"/>
  <c r="G577" i="49" s="1"/>
  <c r="H576" i="49"/>
  <c r="F576" i="49"/>
  <c r="G576" i="49" s="1"/>
  <c r="H575" i="49"/>
  <c r="I581" i="49" s="1"/>
  <c r="G575" i="49"/>
  <c r="F575" i="49"/>
  <c r="H574" i="49"/>
  <c r="G574" i="49"/>
  <c r="F574" i="49"/>
  <c r="H573" i="49"/>
  <c r="F573" i="49"/>
  <c r="G573" i="49" s="1"/>
  <c r="H572" i="49"/>
  <c r="F572" i="49"/>
  <c r="G572" i="49" s="1"/>
  <c r="H571" i="49"/>
  <c r="I577" i="49" s="1"/>
  <c r="G571" i="49"/>
  <c r="F571" i="49"/>
  <c r="H570" i="49"/>
  <c r="G570" i="49"/>
  <c r="F570" i="49"/>
  <c r="H569" i="49"/>
  <c r="F569" i="49"/>
  <c r="G569" i="49" s="1"/>
  <c r="H568" i="49"/>
  <c r="F568" i="49"/>
  <c r="G568" i="49" s="1"/>
  <c r="H567" i="49"/>
  <c r="I574" i="49" s="1"/>
  <c r="G567" i="49"/>
  <c r="F567" i="49"/>
  <c r="H566" i="49"/>
  <c r="G566" i="49"/>
  <c r="F566" i="49"/>
  <c r="H565" i="49"/>
  <c r="I572" i="49" s="1"/>
  <c r="F565" i="49"/>
  <c r="G565" i="49" s="1"/>
  <c r="H564" i="49"/>
  <c r="I571" i="49" s="1"/>
  <c r="G564" i="49"/>
  <c r="F564" i="49"/>
  <c r="H563" i="49"/>
  <c r="I570" i="49" s="1"/>
  <c r="G563" i="49"/>
  <c r="F563" i="49"/>
  <c r="H562" i="49"/>
  <c r="G562" i="49"/>
  <c r="F562" i="49"/>
  <c r="H561" i="49"/>
  <c r="I568" i="49" s="1"/>
  <c r="M568" i="49" s="1"/>
  <c r="G561" i="49"/>
  <c r="F561" i="49"/>
  <c r="H560" i="49"/>
  <c r="G560" i="49"/>
  <c r="F560" i="49"/>
  <c r="H559" i="49"/>
  <c r="G559" i="49"/>
  <c r="F559" i="49"/>
  <c r="H558" i="49"/>
  <c r="F558" i="49"/>
  <c r="G558" i="49" s="1"/>
  <c r="H557" i="49"/>
  <c r="I564" i="49" s="1"/>
  <c r="G557" i="49"/>
  <c r="F557" i="49"/>
  <c r="H556" i="49"/>
  <c r="I563" i="49" s="1"/>
  <c r="G556" i="49"/>
  <c r="F556" i="49"/>
  <c r="H555" i="49"/>
  <c r="G555" i="49"/>
  <c r="F555" i="49"/>
  <c r="H554" i="49"/>
  <c r="I561" i="49" s="1"/>
  <c r="F554" i="49"/>
  <c r="G554" i="49" s="1"/>
  <c r="H553" i="49"/>
  <c r="I560" i="49" s="1"/>
  <c r="G553" i="49"/>
  <c r="F553" i="49"/>
  <c r="H552" i="49"/>
  <c r="I559" i="49" s="1"/>
  <c r="G552" i="49"/>
  <c r="F552" i="49"/>
  <c r="H551" i="49"/>
  <c r="G551" i="49"/>
  <c r="F551" i="49"/>
  <c r="H550" i="49"/>
  <c r="I557" i="49" s="1"/>
  <c r="F550" i="49"/>
  <c r="G550" i="49" s="1"/>
  <c r="H549" i="49"/>
  <c r="I556" i="49" s="1"/>
  <c r="G549" i="49"/>
  <c r="F549" i="49"/>
  <c r="H548" i="49"/>
  <c r="I555" i="49" s="1"/>
  <c r="G548" i="49"/>
  <c r="F548" i="49"/>
  <c r="H547" i="49"/>
  <c r="G547" i="49"/>
  <c r="F547" i="49"/>
  <c r="H546" i="49"/>
  <c r="I553" i="49" s="1"/>
  <c r="F546" i="49"/>
  <c r="G546" i="49" s="1"/>
  <c r="H545" i="49"/>
  <c r="I550" i="49" s="1"/>
  <c r="G545" i="49"/>
  <c r="F545" i="49"/>
  <c r="H544" i="49"/>
  <c r="I551" i="49" s="1"/>
  <c r="G544" i="49"/>
  <c r="F544" i="49"/>
  <c r="H543" i="49"/>
  <c r="G543" i="49"/>
  <c r="F543" i="49"/>
  <c r="H542" i="49"/>
  <c r="I549" i="49" s="1"/>
  <c r="F542" i="49"/>
  <c r="G542" i="49" s="1"/>
  <c r="H541" i="49"/>
  <c r="I546" i="49" s="1"/>
  <c r="G541" i="49"/>
  <c r="F541" i="49"/>
  <c r="H540" i="49"/>
  <c r="I547" i="49" s="1"/>
  <c r="G540" i="49"/>
  <c r="F540" i="49"/>
  <c r="H539" i="49"/>
  <c r="G539" i="49"/>
  <c r="F539" i="49"/>
  <c r="H538" i="49"/>
  <c r="I545" i="49" s="1"/>
  <c r="F538" i="49"/>
  <c r="G538" i="49" s="1"/>
  <c r="H537" i="49"/>
  <c r="I542" i="49" s="1"/>
  <c r="G537" i="49"/>
  <c r="F537" i="49"/>
  <c r="H536" i="49"/>
  <c r="I543" i="49" s="1"/>
  <c r="G536" i="49"/>
  <c r="F536" i="49"/>
  <c r="H535" i="49"/>
  <c r="G535" i="49"/>
  <c r="F535" i="49"/>
  <c r="H534" i="49"/>
  <c r="I541" i="49" s="1"/>
  <c r="F534" i="49"/>
  <c r="G534" i="49" s="1"/>
  <c r="H533" i="49"/>
  <c r="I538" i="49" s="1"/>
  <c r="G533" i="49"/>
  <c r="F533" i="49"/>
  <c r="H532" i="49"/>
  <c r="I539" i="49" s="1"/>
  <c r="G532" i="49"/>
  <c r="F532" i="49"/>
  <c r="H531" i="49"/>
  <c r="G531" i="49"/>
  <c r="F531" i="49"/>
  <c r="H530" i="49"/>
  <c r="I537" i="49" s="1"/>
  <c r="F530" i="49"/>
  <c r="G530" i="49" s="1"/>
  <c r="H529" i="49"/>
  <c r="I534" i="49" s="1"/>
  <c r="G529" i="49"/>
  <c r="F529" i="49"/>
  <c r="H528" i="49"/>
  <c r="I535" i="49" s="1"/>
  <c r="G528" i="49"/>
  <c r="F528" i="49"/>
  <c r="H527" i="49"/>
  <c r="G527" i="49"/>
  <c r="F527" i="49"/>
  <c r="I526" i="49"/>
  <c r="K526" i="49" s="1"/>
  <c r="H526" i="49"/>
  <c r="I533" i="49" s="1"/>
  <c r="F526" i="49"/>
  <c r="G526" i="49" s="1"/>
  <c r="H525" i="49"/>
  <c r="I530" i="49" s="1"/>
  <c r="G525" i="49"/>
  <c r="F525" i="49"/>
  <c r="H524" i="49"/>
  <c r="I531" i="49" s="1"/>
  <c r="G524" i="49"/>
  <c r="F524" i="49"/>
  <c r="H523" i="49"/>
  <c r="G523" i="49"/>
  <c r="F523" i="49"/>
  <c r="I522" i="49"/>
  <c r="K522" i="49" s="1"/>
  <c r="H522" i="49"/>
  <c r="I529" i="49" s="1"/>
  <c r="F522" i="49"/>
  <c r="G522" i="49" s="1"/>
  <c r="H521" i="49"/>
  <c r="I528" i="49" s="1"/>
  <c r="G521" i="49"/>
  <c r="F521" i="49"/>
  <c r="H520" i="49"/>
  <c r="I527" i="49" s="1"/>
  <c r="G520" i="49"/>
  <c r="F520" i="49"/>
  <c r="H519" i="49"/>
  <c r="G519" i="49"/>
  <c r="F519" i="49"/>
  <c r="I518" i="49"/>
  <c r="K518" i="49" s="1"/>
  <c r="H518" i="49"/>
  <c r="I525" i="49" s="1"/>
  <c r="F518" i="49"/>
  <c r="G518" i="49" s="1"/>
  <c r="H517" i="49"/>
  <c r="I524" i="49" s="1"/>
  <c r="G517" i="49"/>
  <c r="F517" i="49"/>
  <c r="H516" i="49"/>
  <c r="I523" i="49" s="1"/>
  <c r="G516" i="49"/>
  <c r="F516" i="49"/>
  <c r="H515" i="49"/>
  <c r="G515" i="49"/>
  <c r="F515" i="49"/>
  <c r="I514" i="49"/>
  <c r="K514" i="49" s="1"/>
  <c r="H514" i="49"/>
  <c r="I521" i="49" s="1"/>
  <c r="F514" i="49"/>
  <c r="G514" i="49" s="1"/>
  <c r="H513" i="49"/>
  <c r="I520" i="49" s="1"/>
  <c r="G513" i="49"/>
  <c r="F513" i="49"/>
  <c r="H512" i="49"/>
  <c r="I519" i="49" s="1"/>
  <c r="G512" i="49"/>
  <c r="F512" i="49"/>
  <c r="H511" i="49"/>
  <c r="G511" i="49"/>
  <c r="F511" i="49"/>
  <c r="I510" i="49"/>
  <c r="K510" i="49" s="1"/>
  <c r="H510" i="49"/>
  <c r="I517" i="49" s="1"/>
  <c r="F510" i="49"/>
  <c r="G510" i="49" s="1"/>
  <c r="H509" i="49"/>
  <c r="I516" i="49" s="1"/>
  <c r="G509" i="49"/>
  <c r="F509" i="49"/>
  <c r="H508" i="49"/>
  <c r="I515" i="49" s="1"/>
  <c r="G508" i="49"/>
  <c r="F508" i="49"/>
  <c r="H507" i="49"/>
  <c r="G507" i="49"/>
  <c r="F507" i="49"/>
  <c r="I506" i="49"/>
  <c r="K506" i="49" s="1"/>
  <c r="H506" i="49"/>
  <c r="I513" i="49" s="1"/>
  <c r="F506" i="49"/>
  <c r="G506" i="49" s="1"/>
  <c r="H505" i="49"/>
  <c r="I512" i="49" s="1"/>
  <c r="G505" i="49"/>
  <c r="F505" i="49"/>
  <c r="H504" i="49"/>
  <c r="I511" i="49" s="1"/>
  <c r="G504" i="49"/>
  <c r="F504" i="49"/>
  <c r="H503" i="49"/>
  <c r="G503" i="49"/>
  <c r="F503" i="49"/>
  <c r="I502" i="49"/>
  <c r="K502" i="49" s="1"/>
  <c r="H502" i="49"/>
  <c r="I509" i="49" s="1"/>
  <c r="F502" i="49"/>
  <c r="G502" i="49" s="1"/>
  <c r="H501" i="49"/>
  <c r="I508" i="49" s="1"/>
  <c r="G501" i="49"/>
  <c r="F501" i="49"/>
  <c r="H500" i="49"/>
  <c r="I507" i="49" s="1"/>
  <c r="G500" i="49"/>
  <c r="F500" i="49"/>
  <c r="H499" i="49"/>
  <c r="G499" i="49"/>
  <c r="F499" i="49"/>
  <c r="I498" i="49"/>
  <c r="K498" i="49" s="1"/>
  <c r="H498" i="49"/>
  <c r="I505" i="49" s="1"/>
  <c r="F498" i="49"/>
  <c r="G498" i="49" s="1"/>
  <c r="H497" i="49"/>
  <c r="I504" i="49" s="1"/>
  <c r="G497" i="49"/>
  <c r="F497" i="49"/>
  <c r="H496" i="49"/>
  <c r="I503" i="49" s="1"/>
  <c r="G496" i="49"/>
  <c r="F496" i="49"/>
  <c r="H495" i="49"/>
  <c r="G495" i="49"/>
  <c r="F495" i="49"/>
  <c r="I494" i="49"/>
  <c r="K494" i="49" s="1"/>
  <c r="H494" i="49"/>
  <c r="I501" i="49" s="1"/>
  <c r="F494" i="49"/>
  <c r="G494" i="49" s="1"/>
  <c r="H493" i="49"/>
  <c r="I500" i="49" s="1"/>
  <c r="G493" i="49"/>
  <c r="F493" i="49"/>
  <c r="H492" i="49"/>
  <c r="I499" i="49" s="1"/>
  <c r="G492" i="49"/>
  <c r="F492" i="49"/>
  <c r="H491" i="49"/>
  <c r="G491" i="49"/>
  <c r="F491" i="49"/>
  <c r="I490" i="49"/>
  <c r="K490" i="49" s="1"/>
  <c r="H490" i="49"/>
  <c r="I497" i="49" s="1"/>
  <c r="F490" i="49"/>
  <c r="G490" i="49" s="1"/>
  <c r="H489" i="49"/>
  <c r="I496" i="49" s="1"/>
  <c r="G489" i="49"/>
  <c r="F489" i="49"/>
  <c r="H488" i="49"/>
  <c r="I495" i="49" s="1"/>
  <c r="G488" i="49"/>
  <c r="F488" i="49"/>
  <c r="H487" i="49"/>
  <c r="G487" i="49"/>
  <c r="F487" i="49"/>
  <c r="I486" i="49"/>
  <c r="H486" i="49"/>
  <c r="I493" i="49" s="1"/>
  <c r="F486" i="49"/>
  <c r="G486" i="49" s="1"/>
  <c r="K485" i="49"/>
  <c r="H485" i="49"/>
  <c r="I492" i="49" s="1"/>
  <c r="G485" i="49"/>
  <c r="F485" i="49"/>
  <c r="H484" i="49"/>
  <c r="I491" i="49" s="1"/>
  <c r="G484" i="49"/>
  <c r="F484" i="49"/>
  <c r="H483" i="49"/>
  <c r="G483" i="49"/>
  <c r="F483" i="49"/>
  <c r="I482" i="49"/>
  <c r="H482" i="49"/>
  <c r="I489" i="49" s="1"/>
  <c r="F482" i="49"/>
  <c r="G482" i="49" s="1"/>
  <c r="K481" i="49"/>
  <c r="H481" i="49"/>
  <c r="I488" i="49" s="1"/>
  <c r="G481" i="49"/>
  <c r="F481" i="49"/>
  <c r="H480" i="49"/>
  <c r="I487" i="49" s="1"/>
  <c r="G480" i="49"/>
  <c r="F480" i="49"/>
  <c r="H479" i="49"/>
  <c r="G479" i="49"/>
  <c r="F479" i="49"/>
  <c r="I478" i="49"/>
  <c r="H478" i="49"/>
  <c r="I485" i="49" s="1"/>
  <c r="F478" i="49"/>
  <c r="G478" i="49" s="1"/>
  <c r="H477" i="49"/>
  <c r="I484" i="49" s="1"/>
  <c r="G477" i="49"/>
  <c r="F477" i="49"/>
  <c r="H476" i="49"/>
  <c r="I483" i="49" s="1"/>
  <c r="G476" i="49"/>
  <c r="F476" i="49"/>
  <c r="H475" i="49"/>
  <c r="G475" i="49"/>
  <c r="F475" i="49"/>
  <c r="I474" i="49"/>
  <c r="H474" i="49"/>
  <c r="I481" i="49" s="1"/>
  <c r="F474" i="49"/>
  <c r="G474" i="49" s="1"/>
  <c r="H473" i="49"/>
  <c r="I480" i="49" s="1"/>
  <c r="G473" i="49"/>
  <c r="F473" i="49"/>
  <c r="H472" i="49"/>
  <c r="I479" i="49" s="1"/>
  <c r="G472" i="49"/>
  <c r="F472" i="49"/>
  <c r="H471" i="49"/>
  <c r="G471" i="49"/>
  <c r="F471" i="49"/>
  <c r="H470" i="49"/>
  <c r="I477" i="49" s="1"/>
  <c r="K477" i="49" s="1"/>
  <c r="F470" i="49"/>
  <c r="G470" i="49" s="1"/>
  <c r="H469" i="49"/>
  <c r="I476" i="49" s="1"/>
  <c r="G469" i="49"/>
  <c r="F469" i="49"/>
  <c r="H468" i="49"/>
  <c r="I475" i="49" s="1"/>
  <c r="G468" i="49"/>
  <c r="F468" i="49"/>
  <c r="H467" i="49"/>
  <c r="G467" i="49"/>
  <c r="F467" i="49"/>
  <c r="H466" i="49"/>
  <c r="I473" i="49" s="1"/>
  <c r="F466" i="49"/>
  <c r="G466" i="49" s="1"/>
  <c r="H465" i="49"/>
  <c r="I472" i="49" s="1"/>
  <c r="M472" i="49" s="1"/>
  <c r="G465" i="49"/>
  <c r="F465" i="49"/>
  <c r="I464" i="49"/>
  <c r="H464" i="49"/>
  <c r="I471" i="49" s="1"/>
  <c r="G464" i="49"/>
  <c r="F464" i="49"/>
  <c r="H463" i="49"/>
  <c r="G463" i="49"/>
  <c r="F463" i="49"/>
  <c r="H462" i="49"/>
  <c r="F462" i="49"/>
  <c r="G462" i="49" s="1"/>
  <c r="H461" i="49"/>
  <c r="I468" i="49" s="1"/>
  <c r="M468" i="49" s="1"/>
  <c r="G461" i="49"/>
  <c r="F461" i="49"/>
  <c r="H460" i="49"/>
  <c r="I467" i="49" s="1"/>
  <c r="G460" i="49"/>
  <c r="F460" i="49"/>
  <c r="I459" i="49"/>
  <c r="H459" i="49"/>
  <c r="G459" i="49"/>
  <c r="F459" i="49"/>
  <c r="H458" i="49"/>
  <c r="I465" i="49" s="1"/>
  <c r="K465" i="49" s="1"/>
  <c r="F458" i="49"/>
  <c r="G458" i="49" s="1"/>
  <c r="H457" i="49"/>
  <c r="F457" i="49"/>
  <c r="G457" i="49" s="1"/>
  <c r="H456" i="49"/>
  <c r="G456" i="49"/>
  <c r="F456" i="49"/>
  <c r="H455" i="49"/>
  <c r="G455" i="49"/>
  <c r="F455" i="49"/>
  <c r="H454" i="49"/>
  <c r="F454" i="49"/>
  <c r="G454" i="49" s="1"/>
  <c r="H453" i="49"/>
  <c r="I460" i="49" s="1"/>
  <c r="F453" i="49"/>
  <c r="G453" i="49" s="1"/>
  <c r="H452" i="49"/>
  <c r="I458" i="49" s="1"/>
  <c r="G452" i="49"/>
  <c r="F452" i="49"/>
  <c r="H451" i="49"/>
  <c r="G451" i="49"/>
  <c r="F451" i="49"/>
  <c r="H450" i="49"/>
  <c r="I457" i="49" s="1"/>
  <c r="M457" i="49" s="1"/>
  <c r="F450" i="49"/>
  <c r="G450" i="49" s="1"/>
  <c r="H449" i="49"/>
  <c r="I456" i="49" s="1"/>
  <c r="F449" i="49"/>
  <c r="G449" i="49" s="1"/>
  <c r="H448" i="49"/>
  <c r="I455" i="49" s="1"/>
  <c r="F448" i="49"/>
  <c r="G448" i="49" s="1"/>
  <c r="H447" i="49"/>
  <c r="I454" i="49" s="1"/>
  <c r="F447" i="49"/>
  <c r="G447" i="49" s="1"/>
  <c r="H446" i="49"/>
  <c r="I453" i="49" s="1"/>
  <c r="M453" i="49" s="1"/>
  <c r="G446" i="49"/>
  <c r="F446" i="49"/>
  <c r="H445" i="49"/>
  <c r="I452" i="49" s="1"/>
  <c r="G445" i="49"/>
  <c r="F445" i="49"/>
  <c r="H444" i="49"/>
  <c r="F444" i="49"/>
  <c r="G444" i="49" s="1"/>
  <c r="H443" i="49"/>
  <c r="I450" i="49" s="1"/>
  <c r="F443" i="49"/>
  <c r="G443" i="49" s="1"/>
  <c r="H442" i="49"/>
  <c r="I449" i="49" s="1"/>
  <c r="M449" i="49" s="1"/>
  <c r="G442" i="49"/>
  <c r="F442" i="49"/>
  <c r="H441" i="49"/>
  <c r="I448" i="49" s="1"/>
  <c r="G441" i="49"/>
  <c r="F441" i="49"/>
  <c r="H440" i="49"/>
  <c r="I447" i="49" s="1"/>
  <c r="F440" i="49"/>
  <c r="G440" i="49" s="1"/>
  <c r="H439" i="49"/>
  <c r="I446" i="49" s="1"/>
  <c r="F439" i="49"/>
  <c r="G439" i="49" s="1"/>
  <c r="H438" i="49"/>
  <c r="I445" i="49" s="1"/>
  <c r="G438" i="49"/>
  <c r="F438" i="49"/>
  <c r="H437" i="49"/>
  <c r="I444" i="49" s="1"/>
  <c r="G437" i="49"/>
  <c r="F437" i="49"/>
  <c r="H436" i="49"/>
  <c r="I443" i="49" s="1"/>
  <c r="F436" i="49"/>
  <c r="G436" i="49" s="1"/>
  <c r="H435" i="49"/>
  <c r="I442" i="49" s="1"/>
  <c r="F435" i="49"/>
  <c r="G435" i="49" s="1"/>
  <c r="H434" i="49"/>
  <c r="I441" i="49" s="1"/>
  <c r="G434" i="49"/>
  <c r="F434" i="49"/>
  <c r="H433" i="49"/>
  <c r="I440" i="49" s="1"/>
  <c r="G433" i="49"/>
  <c r="F433" i="49"/>
  <c r="H432" i="49"/>
  <c r="I439" i="49" s="1"/>
  <c r="F432" i="49"/>
  <c r="G432" i="49" s="1"/>
  <c r="H431" i="49"/>
  <c r="I438" i="49" s="1"/>
  <c r="F431" i="49"/>
  <c r="G431" i="49" s="1"/>
  <c r="H430" i="49"/>
  <c r="I436" i="49" s="1"/>
  <c r="G430" i="49"/>
  <c r="F430" i="49"/>
  <c r="H429" i="49"/>
  <c r="G429" i="49"/>
  <c r="F429" i="49"/>
  <c r="H428" i="49"/>
  <c r="I435" i="49" s="1"/>
  <c r="F428" i="49"/>
  <c r="G428" i="49" s="1"/>
  <c r="H427" i="49"/>
  <c r="I434" i="49" s="1"/>
  <c r="F427" i="49"/>
  <c r="G427" i="49" s="1"/>
  <c r="H426" i="49"/>
  <c r="I432" i="49" s="1"/>
  <c r="G426" i="49"/>
  <c r="F426" i="49"/>
  <c r="H425" i="49"/>
  <c r="G425" i="49"/>
  <c r="F425" i="49"/>
  <c r="H424" i="49"/>
  <c r="I431" i="49" s="1"/>
  <c r="F424" i="49"/>
  <c r="G424" i="49" s="1"/>
  <c r="H423" i="49"/>
  <c r="I430" i="49" s="1"/>
  <c r="F423" i="49"/>
  <c r="G423" i="49" s="1"/>
  <c r="H422" i="49"/>
  <c r="I428" i="49" s="1"/>
  <c r="G422" i="49"/>
  <c r="F422" i="49"/>
  <c r="H421" i="49"/>
  <c r="G421" i="49"/>
  <c r="F421" i="49"/>
  <c r="H420" i="49"/>
  <c r="I427" i="49" s="1"/>
  <c r="F420" i="49"/>
  <c r="G420" i="49" s="1"/>
  <c r="H419" i="49"/>
  <c r="I426" i="49" s="1"/>
  <c r="F419" i="49"/>
  <c r="G419" i="49" s="1"/>
  <c r="H418" i="49"/>
  <c r="I424" i="49" s="1"/>
  <c r="G418" i="49"/>
  <c r="F418" i="49"/>
  <c r="H417" i="49"/>
  <c r="G417" i="49"/>
  <c r="F417" i="49"/>
  <c r="H416" i="49"/>
  <c r="I423" i="49" s="1"/>
  <c r="F416" i="49"/>
  <c r="G416" i="49" s="1"/>
  <c r="H415" i="49"/>
  <c r="I422" i="49" s="1"/>
  <c r="F415" i="49"/>
  <c r="G415" i="49" s="1"/>
  <c r="H414" i="49"/>
  <c r="I420" i="49" s="1"/>
  <c r="G414" i="49"/>
  <c r="F414" i="49"/>
  <c r="H413" i="49"/>
  <c r="G413" i="49"/>
  <c r="F413" i="49"/>
  <c r="H412" i="49"/>
  <c r="I419" i="49" s="1"/>
  <c r="F412" i="49"/>
  <c r="G412" i="49" s="1"/>
  <c r="H411" i="49"/>
  <c r="I418" i="49" s="1"/>
  <c r="F411" i="49"/>
  <c r="G411" i="49" s="1"/>
  <c r="H410" i="49"/>
  <c r="I416" i="49" s="1"/>
  <c r="G410" i="49"/>
  <c r="F410" i="49"/>
  <c r="H409" i="49"/>
  <c r="G409" i="49"/>
  <c r="F409" i="49"/>
  <c r="H408" i="49"/>
  <c r="I415" i="49" s="1"/>
  <c r="F408" i="49"/>
  <c r="G408" i="49" s="1"/>
  <c r="H407" i="49"/>
  <c r="I414" i="49" s="1"/>
  <c r="F407" i="49"/>
  <c r="G407" i="49" s="1"/>
  <c r="H406" i="49"/>
  <c r="I412" i="49" s="1"/>
  <c r="G406" i="49"/>
  <c r="F406" i="49"/>
  <c r="H405" i="49"/>
  <c r="G405" i="49"/>
  <c r="F405" i="49"/>
  <c r="H404" i="49"/>
  <c r="I411" i="49" s="1"/>
  <c r="F404" i="49"/>
  <c r="G404" i="49" s="1"/>
  <c r="H403" i="49"/>
  <c r="I410" i="49" s="1"/>
  <c r="F403" i="49"/>
  <c r="G403" i="49" s="1"/>
  <c r="H402" i="49"/>
  <c r="I408" i="49" s="1"/>
  <c r="G402" i="49"/>
  <c r="F402" i="49"/>
  <c r="H401" i="49"/>
  <c r="G401" i="49"/>
  <c r="F401" i="49"/>
  <c r="H400" i="49"/>
  <c r="I407" i="49" s="1"/>
  <c r="F400" i="49"/>
  <c r="G400" i="49" s="1"/>
  <c r="H399" i="49"/>
  <c r="I406" i="49" s="1"/>
  <c r="F399" i="49"/>
  <c r="G399" i="49" s="1"/>
  <c r="H398" i="49"/>
  <c r="I404" i="49" s="1"/>
  <c r="G398" i="49"/>
  <c r="F398" i="49"/>
  <c r="H397" i="49"/>
  <c r="G397" i="49"/>
  <c r="F397" i="49"/>
  <c r="H396" i="49"/>
  <c r="I403" i="49" s="1"/>
  <c r="F396" i="49"/>
  <c r="G396" i="49" s="1"/>
  <c r="H395" i="49"/>
  <c r="I402" i="49" s="1"/>
  <c r="F395" i="49"/>
  <c r="G395" i="49" s="1"/>
  <c r="H394" i="49"/>
  <c r="I400" i="49" s="1"/>
  <c r="F394" i="49"/>
  <c r="G394" i="49" s="1"/>
  <c r="H393" i="49"/>
  <c r="G393" i="49"/>
  <c r="F393" i="49"/>
  <c r="H392" i="49"/>
  <c r="I399" i="49" s="1"/>
  <c r="F392" i="49"/>
  <c r="G392" i="49" s="1"/>
  <c r="H391" i="49"/>
  <c r="I398" i="49" s="1"/>
  <c r="F391" i="49"/>
  <c r="G391" i="49" s="1"/>
  <c r="H390" i="49"/>
  <c r="I396" i="49" s="1"/>
  <c r="F390" i="49"/>
  <c r="G390" i="49" s="1"/>
  <c r="H389" i="49"/>
  <c r="I395" i="49" s="1"/>
  <c r="G389" i="49"/>
  <c r="F389" i="49"/>
  <c r="H388" i="49"/>
  <c r="G388" i="49"/>
  <c r="F388" i="49"/>
  <c r="H387" i="49"/>
  <c r="I394" i="49" s="1"/>
  <c r="F387" i="49"/>
  <c r="G387" i="49" s="1"/>
  <c r="H386" i="49"/>
  <c r="I393" i="49" s="1"/>
  <c r="F386" i="49"/>
  <c r="G386" i="49" s="1"/>
  <c r="H385" i="49"/>
  <c r="I392" i="49" s="1"/>
  <c r="G385" i="49"/>
  <c r="F385" i="49"/>
  <c r="H384" i="49"/>
  <c r="G384" i="49"/>
  <c r="F384" i="49"/>
  <c r="H383" i="49"/>
  <c r="I390" i="49" s="1"/>
  <c r="F383" i="49"/>
  <c r="G383" i="49" s="1"/>
  <c r="H382" i="49"/>
  <c r="I389" i="49" s="1"/>
  <c r="F382" i="49"/>
  <c r="G382" i="49" s="1"/>
  <c r="H381" i="49"/>
  <c r="I388" i="49" s="1"/>
  <c r="G381" i="49"/>
  <c r="F381" i="49"/>
  <c r="H380" i="49"/>
  <c r="G380" i="49"/>
  <c r="F380" i="49"/>
  <c r="H379" i="49"/>
  <c r="I386" i="49" s="1"/>
  <c r="F379" i="49"/>
  <c r="G379" i="49" s="1"/>
  <c r="H378" i="49"/>
  <c r="I385" i="49" s="1"/>
  <c r="F378" i="49"/>
  <c r="G378" i="49" s="1"/>
  <c r="H377" i="49"/>
  <c r="I384" i="49" s="1"/>
  <c r="G377" i="49"/>
  <c r="F377" i="49"/>
  <c r="H376" i="49"/>
  <c r="G376" i="49"/>
  <c r="F376" i="49"/>
  <c r="H375" i="49"/>
  <c r="I382" i="49" s="1"/>
  <c r="F375" i="49"/>
  <c r="G375" i="49" s="1"/>
  <c r="H374" i="49"/>
  <c r="I381" i="49" s="1"/>
  <c r="F374" i="49"/>
  <c r="G374" i="49" s="1"/>
  <c r="H373" i="49"/>
  <c r="I380" i="49" s="1"/>
  <c r="G373" i="49"/>
  <c r="F373" i="49"/>
  <c r="H372" i="49"/>
  <c r="G372" i="49"/>
  <c r="F372" i="49"/>
  <c r="H371" i="49"/>
  <c r="I378" i="49" s="1"/>
  <c r="F371" i="49"/>
  <c r="G371" i="49" s="1"/>
  <c r="H370" i="49"/>
  <c r="I377" i="49" s="1"/>
  <c r="F370" i="49"/>
  <c r="G370" i="49" s="1"/>
  <c r="H369" i="49"/>
  <c r="I376" i="49" s="1"/>
  <c r="G369" i="49"/>
  <c r="F369" i="49"/>
  <c r="H368" i="49"/>
  <c r="G368" i="49"/>
  <c r="F368" i="49"/>
  <c r="H367" i="49"/>
  <c r="I374" i="49" s="1"/>
  <c r="F367" i="49"/>
  <c r="G367" i="49" s="1"/>
  <c r="H366" i="49"/>
  <c r="I373" i="49" s="1"/>
  <c r="F366" i="49"/>
  <c r="G366" i="49" s="1"/>
  <c r="H365" i="49"/>
  <c r="I372" i="49" s="1"/>
  <c r="G365" i="49"/>
  <c r="F365" i="49"/>
  <c r="H364" i="49"/>
  <c r="G364" i="49"/>
  <c r="F364" i="49"/>
  <c r="H363" i="49"/>
  <c r="I370" i="49" s="1"/>
  <c r="F363" i="49"/>
  <c r="G363" i="49" s="1"/>
  <c r="H362" i="49"/>
  <c r="I369" i="49" s="1"/>
  <c r="F362" i="49"/>
  <c r="G362" i="49" s="1"/>
  <c r="H361" i="49"/>
  <c r="I368" i="49" s="1"/>
  <c r="G361" i="49"/>
  <c r="F361" i="49"/>
  <c r="H360" i="49"/>
  <c r="G360" i="49"/>
  <c r="F360" i="49"/>
  <c r="H359" i="49"/>
  <c r="I366" i="49" s="1"/>
  <c r="F359" i="49"/>
  <c r="G359" i="49" s="1"/>
  <c r="H358" i="49"/>
  <c r="I365" i="49" s="1"/>
  <c r="F358" i="49"/>
  <c r="G358" i="49" s="1"/>
  <c r="H357" i="49"/>
  <c r="I364" i="49" s="1"/>
  <c r="G357" i="49"/>
  <c r="F357" i="49"/>
  <c r="H356" i="49"/>
  <c r="G356" i="49"/>
  <c r="F356" i="49"/>
  <c r="H355" i="49"/>
  <c r="I362" i="49" s="1"/>
  <c r="F355" i="49"/>
  <c r="G355" i="49" s="1"/>
  <c r="H354" i="49"/>
  <c r="F354" i="49"/>
  <c r="G354" i="49" s="1"/>
  <c r="H353" i="49"/>
  <c r="I360" i="49" s="1"/>
  <c r="G353" i="49"/>
  <c r="F353" i="49"/>
  <c r="H352" i="49"/>
  <c r="G352" i="49"/>
  <c r="F352" i="49"/>
  <c r="H351" i="49"/>
  <c r="I358" i="49" s="1"/>
  <c r="F351" i="49"/>
  <c r="G351" i="49" s="1"/>
  <c r="H350" i="49"/>
  <c r="F350" i="49"/>
  <c r="G350" i="49" s="1"/>
  <c r="H349" i="49"/>
  <c r="I355" i="49" s="1"/>
  <c r="G349" i="49"/>
  <c r="F349" i="49"/>
  <c r="H348" i="49"/>
  <c r="F348" i="49"/>
  <c r="G348" i="49" s="1"/>
  <c r="H347" i="49"/>
  <c r="F347" i="49"/>
  <c r="G347" i="49" s="1"/>
  <c r="H346" i="49"/>
  <c r="F346" i="49"/>
  <c r="G346" i="49" s="1"/>
  <c r="H345" i="49"/>
  <c r="I351" i="49" s="1"/>
  <c r="G345" i="49"/>
  <c r="F345" i="49"/>
  <c r="H344" i="49"/>
  <c r="G344" i="49"/>
  <c r="F344" i="49"/>
  <c r="H343" i="49"/>
  <c r="F343" i="49"/>
  <c r="G343" i="49" s="1"/>
  <c r="H342" i="49"/>
  <c r="I349" i="49" s="1"/>
  <c r="K349" i="49" s="1"/>
  <c r="F342" i="49"/>
  <c r="G342" i="49" s="1"/>
  <c r="H341" i="49"/>
  <c r="I347" i="49" s="1"/>
  <c r="G341" i="49"/>
  <c r="F341" i="49"/>
  <c r="H340" i="49"/>
  <c r="F340" i="49"/>
  <c r="G340" i="49" s="1"/>
  <c r="H339" i="49"/>
  <c r="F339" i="49"/>
  <c r="G339" i="49" s="1"/>
  <c r="H338" i="49"/>
  <c r="I345" i="49" s="1"/>
  <c r="K345" i="49" s="1"/>
  <c r="G338" i="49"/>
  <c r="F338" i="49"/>
  <c r="H337" i="49"/>
  <c r="I343" i="49" s="1"/>
  <c r="G337" i="49"/>
  <c r="F337" i="49"/>
  <c r="H336" i="49"/>
  <c r="F336" i="49"/>
  <c r="G336" i="49" s="1"/>
  <c r="H335" i="49"/>
  <c r="F335" i="49"/>
  <c r="G335" i="49" s="1"/>
  <c r="H334" i="49"/>
  <c r="I341" i="49" s="1"/>
  <c r="K341" i="49" s="1"/>
  <c r="G334" i="49"/>
  <c r="F334" i="49"/>
  <c r="H333" i="49"/>
  <c r="I336" i="49" s="1"/>
  <c r="G333" i="49"/>
  <c r="F333" i="49"/>
  <c r="H332" i="49"/>
  <c r="F332" i="49"/>
  <c r="G332" i="49" s="1"/>
  <c r="H331" i="49"/>
  <c r="F331" i="49"/>
  <c r="G331" i="49" s="1"/>
  <c r="H330" i="49"/>
  <c r="I337" i="49" s="1"/>
  <c r="G330" i="49"/>
  <c r="F330" i="49"/>
  <c r="H329" i="49"/>
  <c r="F329" i="49"/>
  <c r="G329" i="49" s="1"/>
  <c r="H328" i="49"/>
  <c r="G328" i="49"/>
  <c r="F328" i="49"/>
  <c r="H327" i="49"/>
  <c r="I334" i="49" s="1"/>
  <c r="L334" i="49" s="1"/>
  <c r="F327" i="49"/>
  <c r="G327" i="49" s="1"/>
  <c r="H326" i="49"/>
  <c r="I333" i="49" s="1"/>
  <c r="G326" i="49"/>
  <c r="F326" i="49"/>
  <c r="H325" i="49"/>
  <c r="G325" i="49"/>
  <c r="F325" i="49"/>
  <c r="H324" i="49"/>
  <c r="I331" i="49" s="1"/>
  <c r="F324" i="49"/>
  <c r="G324" i="49" s="1"/>
  <c r="H323" i="49"/>
  <c r="F323" i="49"/>
  <c r="G323" i="49" s="1"/>
  <c r="H322" i="49"/>
  <c r="I329" i="49" s="1"/>
  <c r="G322" i="49"/>
  <c r="F322" i="49"/>
  <c r="H321" i="49"/>
  <c r="I328" i="49" s="1"/>
  <c r="G321" i="49"/>
  <c r="F321" i="49"/>
  <c r="H320" i="49"/>
  <c r="I327" i="49" s="1"/>
  <c r="F320" i="49"/>
  <c r="G320" i="49" s="1"/>
  <c r="H319" i="49"/>
  <c r="F319" i="49"/>
  <c r="G319" i="49" s="1"/>
  <c r="H318" i="49"/>
  <c r="I325" i="49" s="1"/>
  <c r="G318" i="49"/>
  <c r="F318" i="49"/>
  <c r="H317" i="49"/>
  <c r="G317" i="49"/>
  <c r="F317" i="49"/>
  <c r="H316" i="49"/>
  <c r="I323" i="49" s="1"/>
  <c r="F316" i="49"/>
  <c r="G316" i="49" s="1"/>
  <c r="H315" i="49"/>
  <c r="I322" i="49" s="1"/>
  <c r="F315" i="49"/>
  <c r="G315" i="49" s="1"/>
  <c r="H314" i="49"/>
  <c r="I321" i="49" s="1"/>
  <c r="F314" i="49"/>
  <c r="G314" i="49" s="1"/>
  <c r="H313" i="49"/>
  <c r="G313" i="49"/>
  <c r="F313" i="49"/>
  <c r="H312" i="49"/>
  <c r="I319" i="49" s="1"/>
  <c r="F312" i="49"/>
  <c r="G312" i="49" s="1"/>
  <c r="H311" i="49"/>
  <c r="I318" i="49" s="1"/>
  <c r="F311" i="49"/>
  <c r="G311" i="49" s="1"/>
  <c r="H310" i="49"/>
  <c r="I317" i="49" s="1"/>
  <c r="F310" i="49"/>
  <c r="G310" i="49" s="1"/>
  <c r="H309" i="49"/>
  <c r="G309" i="49"/>
  <c r="F309" i="49"/>
  <c r="H308" i="49"/>
  <c r="I315" i="49" s="1"/>
  <c r="F308" i="49"/>
  <c r="G308" i="49" s="1"/>
  <c r="H307" i="49"/>
  <c r="I314" i="49" s="1"/>
  <c r="F307" i="49"/>
  <c r="G307" i="49" s="1"/>
  <c r="H306" i="49"/>
  <c r="I313" i="49" s="1"/>
  <c r="F306" i="49"/>
  <c r="G306" i="49" s="1"/>
  <c r="H305" i="49"/>
  <c r="G305" i="49"/>
  <c r="F305" i="49"/>
  <c r="H304" i="49"/>
  <c r="I311" i="49" s="1"/>
  <c r="F304" i="49"/>
  <c r="G304" i="49" s="1"/>
  <c r="H303" i="49"/>
  <c r="I310" i="49" s="1"/>
  <c r="F303" i="49"/>
  <c r="G303" i="49" s="1"/>
  <c r="H302" i="49"/>
  <c r="I309" i="49" s="1"/>
  <c r="F302" i="49"/>
  <c r="G302" i="49" s="1"/>
  <c r="H301" i="49"/>
  <c r="G301" i="49"/>
  <c r="F301" i="49"/>
  <c r="H300" i="49"/>
  <c r="I307" i="49" s="1"/>
  <c r="F300" i="49"/>
  <c r="G300" i="49" s="1"/>
  <c r="H299" i="49"/>
  <c r="I306" i="49" s="1"/>
  <c r="F299" i="49"/>
  <c r="G299" i="49" s="1"/>
  <c r="H298" i="49"/>
  <c r="I305" i="49" s="1"/>
  <c r="F298" i="49"/>
  <c r="G298" i="49" s="1"/>
  <c r="H297" i="49"/>
  <c r="G297" i="49"/>
  <c r="F297" i="49"/>
  <c r="H296" i="49"/>
  <c r="I303" i="49" s="1"/>
  <c r="F296" i="49"/>
  <c r="G296" i="49" s="1"/>
  <c r="H295" i="49"/>
  <c r="I302" i="49" s="1"/>
  <c r="F295" i="49"/>
  <c r="G295" i="49" s="1"/>
  <c r="H294" i="49"/>
  <c r="I301" i="49" s="1"/>
  <c r="F294" i="49"/>
  <c r="G294" i="49" s="1"/>
  <c r="H293" i="49"/>
  <c r="G293" i="49"/>
  <c r="F293" i="49"/>
  <c r="H292" i="49"/>
  <c r="I299" i="49" s="1"/>
  <c r="F292" i="49"/>
  <c r="G292" i="49" s="1"/>
  <c r="H291" i="49"/>
  <c r="I298" i="49" s="1"/>
  <c r="F291" i="49"/>
  <c r="G291" i="49" s="1"/>
  <c r="H290" i="49"/>
  <c r="I297" i="49" s="1"/>
  <c r="F290" i="49"/>
  <c r="G290" i="49" s="1"/>
  <c r="H289" i="49"/>
  <c r="G289" i="49"/>
  <c r="F289" i="49"/>
  <c r="H288" i="49"/>
  <c r="I295" i="49" s="1"/>
  <c r="F288" i="49"/>
  <c r="G288" i="49" s="1"/>
  <c r="H287" i="49"/>
  <c r="I294" i="49" s="1"/>
  <c r="F287" i="49"/>
  <c r="G287" i="49" s="1"/>
  <c r="H286" i="49"/>
  <c r="I293" i="49" s="1"/>
  <c r="F286" i="49"/>
  <c r="G286" i="49" s="1"/>
  <c r="H285" i="49"/>
  <c r="G285" i="49"/>
  <c r="F285" i="49"/>
  <c r="H284" i="49"/>
  <c r="I291" i="49" s="1"/>
  <c r="F284" i="49"/>
  <c r="G284" i="49" s="1"/>
  <c r="H283" i="49"/>
  <c r="I290" i="49" s="1"/>
  <c r="F283" i="49"/>
  <c r="G283" i="49" s="1"/>
  <c r="H282" i="49"/>
  <c r="I289" i="49" s="1"/>
  <c r="F282" i="49"/>
  <c r="G282" i="49" s="1"/>
  <c r="H281" i="49"/>
  <c r="G281" i="49"/>
  <c r="F281" i="49"/>
  <c r="H280" i="49"/>
  <c r="I287" i="49" s="1"/>
  <c r="F280" i="49"/>
  <c r="G280" i="49" s="1"/>
  <c r="H279" i="49"/>
  <c r="I286" i="49" s="1"/>
  <c r="F279" i="49"/>
  <c r="G279" i="49" s="1"/>
  <c r="H278" i="49"/>
  <c r="I285" i="49" s="1"/>
  <c r="F278" i="49"/>
  <c r="G278" i="49" s="1"/>
  <c r="H277" i="49"/>
  <c r="G277" i="49"/>
  <c r="F277" i="49"/>
  <c r="H276" i="49"/>
  <c r="I283" i="49" s="1"/>
  <c r="F276" i="49"/>
  <c r="G276" i="49" s="1"/>
  <c r="H275" i="49"/>
  <c r="I282" i="49" s="1"/>
  <c r="F275" i="49"/>
  <c r="G275" i="49" s="1"/>
  <c r="H274" i="49"/>
  <c r="I281" i="49" s="1"/>
  <c r="F274" i="49"/>
  <c r="G274" i="49" s="1"/>
  <c r="H273" i="49"/>
  <c r="G273" i="49"/>
  <c r="F273" i="49"/>
  <c r="H272" i="49"/>
  <c r="I279" i="49" s="1"/>
  <c r="F272" i="49"/>
  <c r="G272" i="49" s="1"/>
  <c r="H271" i="49"/>
  <c r="I278" i="49" s="1"/>
  <c r="F271" i="49"/>
  <c r="G271" i="49" s="1"/>
  <c r="H270" i="49"/>
  <c r="I277" i="49" s="1"/>
  <c r="F270" i="49"/>
  <c r="G270" i="49" s="1"/>
  <c r="H269" i="49"/>
  <c r="G269" i="49"/>
  <c r="F269" i="49"/>
  <c r="H268" i="49"/>
  <c r="I275" i="49" s="1"/>
  <c r="F268" i="49"/>
  <c r="G268" i="49" s="1"/>
  <c r="H267" i="49"/>
  <c r="I274" i="49" s="1"/>
  <c r="F267" i="49"/>
  <c r="G267" i="49" s="1"/>
  <c r="H266" i="49"/>
  <c r="I273" i="49" s="1"/>
  <c r="F266" i="49"/>
  <c r="G266" i="49" s="1"/>
  <c r="H265" i="49"/>
  <c r="G265" i="49"/>
  <c r="F265" i="49"/>
  <c r="H264" i="49"/>
  <c r="I271" i="49" s="1"/>
  <c r="F264" i="49"/>
  <c r="G264" i="49" s="1"/>
  <c r="H263" i="49"/>
  <c r="I270" i="49" s="1"/>
  <c r="F263" i="49"/>
  <c r="G263" i="49" s="1"/>
  <c r="H262" i="49"/>
  <c r="I269" i="49" s="1"/>
  <c r="F262" i="49"/>
  <c r="G262" i="49" s="1"/>
  <c r="H261" i="49"/>
  <c r="G261" i="49"/>
  <c r="F261" i="49"/>
  <c r="H260" i="49"/>
  <c r="I267" i="49" s="1"/>
  <c r="F260" i="49"/>
  <c r="G260" i="49" s="1"/>
  <c r="H259" i="49"/>
  <c r="I266" i="49" s="1"/>
  <c r="F259" i="49"/>
  <c r="G259" i="49" s="1"/>
  <c r="H258" i="49"/>
  <c r="I265" i="49" s="1"/>
  <c r="F258" i="49"/>
  <c r="G258" i="49" s="1"/>
  <c r="H257" i="49"/>
  <c r="G257" i="49"/>
  <c r="F257" i="49"/>
  <c r="H256" i="49"/>
  <c r="I263" i="49" s="1"/>
  <c r="F256" i="49"/>
  <c r="G256" i="49" s="1"/>
  <c r="H255" i="49"/>
  <c r="I262" i="49" s="1"/>
  <c r="F255" i="49"/>
  <c r="G255" i="49" s="1"/>
  <c r="H254" i="49"/>
  <c r="I261" i="49" s="1"/>
  <c r="F254" i="49"/>
  <c r="G254" i="49" s="1"/>
  <c r="H253" i="49"/>
  <c r="G253" i="49"/>
  <c r="F253" i="49"/>
  <c r="H252" i="49"/>
  <c r="I259" i="49" s="1"/>
  <c r="F252" i="49"/>
  <c r="G252" i="49" s="1"/>
  <c r="H251" i="49"/>
  <c r="I258" i="49" s="1"/>
  <c r="F251" i="49"/>
  <c r="G251" i="49" s="1"/>
  <c r="H250" i="49"/>
  <c r="I257" i="49" s="1"/>
  <c r="F250" i="49"/>
  <c r="G250" i="49" s="1"/>
  <c r="H249" i="49"/>
  <c r="G249" i="49"/>
  <c r="F249" i="49"/>
  <c r="H248" i="49"/>
  <c r="I255" i="49" s="1"/>
  <c r="F248" i="49"/>
  <c r="G248" i="49" s="1"/>
  <c r="H247" i="49"/>
  <c r="I254" i="49" s="1"/>
  <c r="F247" i="49"/>
  <c r="G247" i="49" s="1"/>
  <c r="H246" i="49"/>
  <c r="I253" i="49" s="1"/>
  <c r="F246" i="49"/>
  <c r="G246" i="49" s="1"/>
  <c r="H245" i="49"/>
  <c r="F245" i="49"/>
  <c r="G245" i="49" s="1"/>
  <c r="H244" i="49"/>
  <c r="I251" i="49" s="1"/>
  <c r="F244" i="49"/>
  <c r="G244" i="49" s="1"/>
  <c r="H243" i="49"/>
  <c r="I250" i="49" s="1"/>
  <c r="F243" i="49"/>
  <c r="G243" i="49" s="1"/>
  <c r="H242" i="49"/>
  <c r="I249" i="49" s="1"/>
  <c r="F242" i="49"/>
  <c r="G242" i="49" s="1"/>
  <c r="H241" i="49"/>
  <c r="F241" i="49"/>
  <c r="G241" i="49" s="1"/>
  <c r="H240" i="49"/>
  <c r="I247" i="49" s="1"/>
  <c r="F240" i="49"/>
  <c r="G240" i="49" s="1"/>
  <c r="H239" i="49"/>
  <c r="I246" i="49" s="1"/>
  <c r="F239" i="49"/>
  <c r="G239" i="49" s="1"/>
  <c r="H238" i="49"/>
  <c r="I245" i="49" s="1"/>
  <c r="F238" i="49"/>
  <c r="G238" i="49" s="1"/>
  <c r="H237" i="49"/>
  <c r="F237" i="49"/>
  <c r="G237" i="49" s="1"/>
  <c r="H236" i="49"/>
  <c r="I243" i="49" s="1"/>
  <c r="F236" i="49"/>
  <c r="G236" i="49" s="1"/>
  <c r="H235" i="49"/>
  <c r="I242" i="49" s="1"/>
  <c r="F235" i="49"/>
  <c r="G235" i="49" s="1"/>
  <c r="H234" i="49"/>
  <c r="I241" i="49" s="1"/>
  <c r="F234" i="49"/>
  <c r="G234" i="49" s="1"/>
  <c r="H233" i="49"/>
  <c r="F233" i="49"/>
  <c r="G233" i="49" s="1"/>
  <c r="H232" i="49"/>
  <c r="I239" i="49" s="1"/>
  <c r="F232" i="49"/>
  <c r="G232" i="49" s="1"/>
  <c r="H231" i="49"/>
  <c r="I238" i="49" s="1"/>
  <c r="F231" i="49"/>
  <c r="G231" i="49" s="1"/>
  <c r="H230" i="49"/>
  <c r="I237" i="49" s="1"/>
  <c r="F230" i="49"/>
  <c r="G230" i="49" s="1"/>
  <c r="H229" i="49"/>
  <c r="I236" i="49" s="1"/>
  <c r="F229" i="49"/>
  <c r="G229" i="49" s="1"/>
  <c r="H228" i="49"/>
  <c r="I235" i="49" s="1"/>
  <c r="F228" i="49"/>
  <c r="G228" i="49" s="1"/>
  <c r="H227" i="49"/>
  <c r="I234" i="49" s="1"/>
  <c r="F227" i="49"/>
  <c r="G227" i="49" s="1"/>
  <c r="H226" i="49"/>
  <c r="I233" i="49" s="1"/>
  <c r="F226" i="49"/>
  <c r="G226" i="49" s="1"/>
  <c r="H225" i="49"/>
  <c r="I232" i="49" s="1"/>
  <c r="F225" i="49"/>
  <c r="G225" i="49" s="1"/>
  <c r="H224" i="49"/>
  <c r="I231" i="49" s="1"/>
  <c r="F224" i="49"/>
  <c r="G224" i="49" s="1"/>
  <c r="H223" i="49"/>
  <c r="I230" i="49" s="1"/>
  <c r="F223" i="49"/>
  <c r="G223" i="49" s="1"/>
  <c r="H222" i="49"/>
  <c r="I229" i="49" s="1"/>
  <c r="F222" i="49"/>
  <c r="G222" i="49" s="1"/>
  <c r="H221" i="49"/>
  <c r="F221" i="49"/>
  <c r="G221" i="49" s="1"/>
  <c r="H220" i="49"/>
  <c r="I227" i="49" s="1"/>
  <c r="F220" i="49"/>
  <c r="G220" i="49" s="1"/>
  <c r="H219" i="49"/>
  <c r="F219" i="49"/>
  <c r="G219" i="49" s="1"/>
  <c r="H218" i="49"/>
  <c r="F218" i="49"/>
  <c r="G218" i="49" s="1"/>
  <c r="H217" i="49"/>
  <c r="F217" i="49"/>
  <c r="G217" i="49" s="1"/>
  <c r="H216" i="49"/>
  <c r="F216" i="49"/>
  <c r="G216" i="49" s="1"/>
  <c r="H215" i="49"/>
  <c r="F215" i="49"/>
  <c r="G215" i="49" s="1"/>
  <c r="H214" i="49"/>
  <c r="F214" i="49"/>
  <c r="G214" i="49" s="1"/>
  <c r="H213" i="49"/>
  <c r="I220" i="49" s="1"/>
  <c r="F213" i="49"/>
  <c r="G213" i="49" s="1"/>
  <c r="H212" i="49"/>
  <c r="F212" i="49"/>
  <c r="G212" i="49" s="1"/>
  <c r="H211" i="49"/>
  <c r="I218" i="49" s="1"/>
  <c r="F211" i="49"/>
  <c r="G211" i="49" s="1"/>
  <c r="H210" i="49"/>
  <c r="F210" i="49"/>
  <c r="G210" i="49" s="1"/>
  <c r="H209" i="49"/>
  <c r="I216" i="49" s="1"/>
  <c r="F209" i="49"/>
  <c r="G209" i="49" s="1"/>
  <c r="H208" i="49"/>
  <c r="I215" i="49" s="1"/>
  <c r="F208" i="49"/>
  <c r="G208" i="49" s="1"/>
  <c r="H207" i="49"/>
  <c r="F207" i="49"/>
  <c r="G207" i="49" s="1"/>
  <c r="H206" i="49"/>
  <c r="F206" i="49"/>
  <c r="G206" i="49" s="1"/>
  <c r="H205" i="49"/>
  <c r="F205" i="49"/>
  <c r="G205" i="49" s="1"/>
  <c r="H204" i="49"/>
  <c r="I211" i="49" s="1"/>
  <c r="F204" i="49"/>
  <c r="G204" i="49" s="1"/>
  <c r="H203" i="49"/>
  <c r="I208" i="49" s="1"/>
  <c r="F203" i="49"/>
  <c r="G203" i="49" s="1"/>
  <c r="H202" i="49"/>
  <c r="F202" i="49"/>
  <c r="G202" i="49" s="1"/>
  <c r="H201" i="49"/>
  <c r="F201" i="49"/>
  <c r="G201" i="49" s="1"/>
  <c r="H200" i="49"/>
  <c r="I207" i="49" s="1"/>
  <c r="F200" i="49"/>
  <c r="G200" i="49" s="1"/>
  <c r="H199" i="49"/>
  <c r="I206" i="49" s="1"/>
  <c r="F199" i="49"/>
  <c r="G199" i="49" s="1"/>
  <c r="H198" i="49"/>
  <c r="I205" i="49" s="1"/>
  <c r="F198" i="49"/>
  <c r="G198" i="49" s="1"/>
  <c r="H197" i="49"/>
  <c r="F197" i="49"/>
  <c r="G197" i="49" s="1"/>
  <c r="H196" i="49"/>
  <c r="I200" i="49" s="1"/>
  <c r="F196" i="49"/>
  <c r="G196" i="49" s="1"/>
  <c r="H195" i="49"/>
  <c r="I202" i="49" s="1"/>
  <c r="F195" i="49"/>
  <c r="G195" i="49" s="1"/>
  <c r="H194" i="49"/>
  <c r="I201" i="49" s="1"/>
  <c r="F194" i="49"/>
  <c r="G194" i="49" s="1"/>
  <c r="H193" i="49"/>
  <c r="F193" i="49"/>
  <c r="G193" i="49" s="1"/>
  <c r="H192" i="49"/>
  <c r="I196" i="49" s="1"/>
  <c r="F192" i="49"/>
  <c r="G192" i="49" s="1"/>
  <c r="H191" i="49"/>
  <c r="I198" i="49" s="1"/>
  <c r="F191" i="49"/>
  <c r="G191" i="49" s="1"/>
  <c r="H190" i="49"/>
  <c r="I197" i="49" s="1"/>
  <c r="F190" i="49"/>
  <c r="G190" i="49" s="1"/>
  <c r="H189" i="49"/>
  <c r="F189" i="49"/>
  <c r="G189" i="49" s="1"/>
  <c r="H188" i="49"/>
  <c r="I195" i="49" s="1"/>
  <c r="F188" i="49"/>
  <c r="G188" i="49" s="1"/>
  <c r="H187" i="49"/>
  <c r="I194" i="49" s="1"/>
  <c r="F187" i="49"/>
  <c r="G187" i="49" s="1"/>
  <c r="H186" i="49"/>
  <c r="I193" i="49" s="1"/>
  <c r="G186" i="49"/>
  <c r="F186" i="49"/>
  <c r="H185" i="49"/>
  <c r="I192" i="49" s="1"/>
  <c r="F185" i="49"/>
  <c r="G185" i="49" s="1"/>
  <c r="H184" i="49"/>
  <c r="I191" i="49" s="1"/>
  <c r="F184" i="49"/>
  <c r="G184" i="49" s="1"/>
  <c r="H183" i="49"/>
  <c r="I190" i="49" s="1"/>
  <c r="F183" i="49"/>
  <c r="G183" i="49" s="1"/>
  <c r="H182" i="49"/>
  <c r="I189" i="49" s="1"/>
  <c r="F182" i="49"/>
  <c r="G182" i="49" s="1"/>
  <c r="H181" i="49"/>
  <c r="I188" i="49" s="1"/>
  <c r="F181" i="49"/>
  <c r="G181" i="49" s="1"/>
  <c r="H180" i="49"/>
  <c r="I187" i="49" s="1"/>
  <c r="F180" i="49"/>
  <c r="G180" i="49" s="1"/>
  <c r="H179" i="49"/>
  <c r="I186" i="49" s="1"/>
  <c r="F179" i="49"/>
  <c r="G179" i="49" s="1"/>
  <c r="H178" i="49"/>
  <c r="I185" i="49" s="1"/>
  <c r="F178" i="49"/>
  <c r="G178" i="49" s="1"/>
  <c r="H177" i="49"/>
  <c r="I184" i="49" s="1"/>
  <c r="F177" i="49"/>
  <c r="G177" i="49" s="1"/>
  <c r="H176" i="49"/>
  <c r="I183" i="49" s="1"/>
  <c r="F176" i="49"/>
  <c r="G176" i="49" s="1"/>
  <c r="H175" i="49"/>
  <c r="I182" i="49" s="1"/>
  <c r="F175" i="49"/>
  <c r="G175" i="49" s="1"/>
  <c r="H174" i="49"/>
  <c r="I181" i="49" s="1"/>
  <c r="F174" i="49"/>
  <c r="G174" i="49" s="1"/>
  <c r="H173" i="49"/>
  <c r="I180" i="49" s="1"/>
  <c r="F173" i="49"/>
  <c r="G173" i="49" s="1"/>
  <c r="H172" i="49"/>
  <c r="I179" i="49" s="1"/>
  <c r="F172" i="49"/>
  <c r="G172" i="49" s="1"/>
  <c r="H171" i="49"/>
  <c r="I178" i="49" s="1"/>
  <c r="F171" i="49"/>
  <c r="G171" i="49" s="1"/>
  <c r="H170" i="49"/>
  <c r="I177" i="49" s="1"/>
  <c r="F170" i="49"/>
  <c r="G170" i="49" s="1"/>
  <c r="H169" i="49"/>
  <c r="I176" i="49" s="1"/>
  <c r="F169" i="49"/>
  <c r="G169" i="49" s="1"/>
  <c r="H168" i="49"/>
  <c r="I175" i="49" s="1"/>
  <c r="F168" i="49"/>
  <c r="G168" i="49" s="1"/>
  <c r="H167" i="49"/>
  <c r="I174" i="49" s="1"/>
  <c r="F167" i="49"/>
  <c r="G167" i="49" s="1"/>
  <c r="H166" i="49"/>
  <c r="I173" i="49" s="1"/>
  <c r="F166" i="49"/>
  <c r="G166" i="49" s="1"/>
  <c r="H165" i="49"/>
  <c r="I172" i="49" s="1"/>
  <c r="F165" i="49"/>
  <c r="G165" i="49" s="1"/>
  <c r="H164" i="49"/>
  <c r="I171" i="49" s="1"/>
  <c r="F164" i="49"/>
  <c r="G164" i="49" s="1"/>
  <c r="H163" i="49"/>
  <c r="I170" i="49" s="1"/>
  <c r="F163" i="49"/>
  <c r="G163" i="49" s="1"/>
  <c r="H162" i="49"/>
  <c r="I169" i="49" s="1"/>
  <c r="F162" i="49"/>
  <c r="G162" i="49" s="1"/>
  <c r="H161" i="49"/>
  <c r="I168" i="49" s="1"/>
  <c r="F161" i="49"/>
  <c r="G161" i="49" s="1"/>
  <c r="H160" i="49"/>
  <c r="I167" i="49" s="1"/>
  <c r="F160" i="49"/>
  <c r="G160" i="49" s="1"/>
  <c r="H159" i="49"/>
  <c r="I166" i="49" s="1"/>
  <c r="F159" i="49"/>
  <c r="G159" i="49" s="1"/>
  <c r="H158" i="49"/>
  <c r="I165" i="49" s="1"/>
  <c r="F158" i="49"/>
  <c r="G158" i="49" s="1"/>
  <c r="H157" i="49"/>
  <c r="I164" i="49" s="1"/>
  <c r="F157" i="49"/>
  <c r="G157" i="49" s="1"/>
  <c r="H156" i="49"/>
  <c r="I163" i="49" s="1"/>
  <c r="F156" i="49"/>
  <c r="G156" i="49" s="1"/>
  <c r="H155" i="49"/>
  <c r="I162" i="49" s="1"/>
  <c r="F155" i="49"/>
  <c r="G155" i="49" s="1"/>
  <c r="H154" i="49"/>
  <c r="I161" i="49" s="1"/>
  <c r="F154" i="49"/>
  <c r="G154" i="49" s="1"/>
  <c r="H153" i="49"/>
  <c r="I160" i="49" s="1"/>
  <c r="F153" i="49"/>
  <c r="G153" i="49" s="1"/>
  <c r="H152" i="49"/>
  <c r="I159" i="49" s="1"/>
  <c r="F152" i="49"/>
  <c r="G152" i="49" s="1"/>
  <c r="H151" i="49"/>
  <c r="I158" i="49" s="1"/>
  <c r="F151" i="49"/>
  <c r="G151" i="49" s="1"/>
  <c r="H150" i="49"/>
  <c r="I157" i="49" s="1"/>
  <c r="F150" i="49"/>
  <c r="G150" i="49" s="1"/>
  <c r="H149" i="49"/>
  <c r="I156" i="49" s="1"/>
  <c r="F149" i="49"/>
  <c r="G149" i="49" s="1"/>
  <c r="H148" i="49"/>
  <c r="I155" i="49" s="1"/>
  <c r="F148" i="49"/>
  <c r="G148" i="49" s="1"/>
  <c r="H147" i="49"/>
  <c r="I154" i="49" s="1"/>
  <c r="F147" i="49"/>
  <c r="G147" i="49" s="1"/>
  <c r="H146" i="49"/>
  <c r="I153" i="49" s="1"/>
  <c r="F146" i="49"/>
  <c r="G146" i="49" s="1"/>
  <c r="H145" i="49"/>
  <c r="I152" i="49" s="1"/>
  <c r="F145" i="49"/>
  <c r="G145" i="49" s="1"/>
  <c r="H144" i="49"/>
  <c r="I151" i="49" s="1"/>
  <c r="F144" i="49"/>
  <c r="G144" i="49" s="1"/>
  <c r="H143" i="49"/>
  <c r="I150" i="49" s="1"/>
  <c r="F143" i="49"/>
  <c r="G143" i="49" s="1"/>
  <c r="H142" i="49"/>
  <c r="I149" i="49" s="1"/>
  <c r="F142" i="49"/>
  <c r="G142" i="49" s="1"/>
  <c r="H141" i="49"/>
  <c r="I148" i="49" s="1"/>
  <c r="F141" i="49"/>
  <c r="G141" i="49" s="1"/>
  <c r="H140" i="49"/>
  <c r="I147" i="49" s="1"/>
  <c r="F140" i="49"/>
  <c r="G140" i="49" s="1"/>
  <c r="H139" i="49"/>
  <c r="I146" i="49" s="1"/>
  <c r="F139" i="49"/>
  <c r="G139" i="49" s="1"/>
  <c r="H138" i="49"/>
  <c r="I145" i="49" s="1"/>
  <c r="F138" i="49"/>
  <c r="G138" i="49" s="1"/>
  <c r="H137" i="49"/>
  <c r="I144" i="49" s="1"/>
  <c r="F137" i="49"/>
  <c r="G137" i="49" s="1"/>
  <c r="H136" i="49"/>
  <c r="I143" i="49" s="1"/>
  <c r="F136" i="49"/>
  <c r="G136" i="49" s="1"/>
  <c r="H135" i="49"/>
  <c r="I142" i="49" s="1"/>
  <c r="F135" i="49"/>
  <c r="G135" i="49" s="1"/>
  <c r="H134" i="49"/>
  <c r="I141" i="49" s="1"/>
  <c r="F134" i="49"/>
  <c r="G134" i="49" s="1"/>
  <c r="H133" i="49"/>
  <c r="I140" i="49" s="1"/>
  <c r="F133" i="49"/>
  <c r="G133" i="49" s="1"/>
  <c r="H132" i="49"/>
  <c r="I139" i="49" s="1"/>
  <c r="F132" i="49"/>
  <c r="G132" i="49" s="1"/>
  <c r="H131" i="49"/>
  <c r="I138" i="49" s="1"/>
  <c r="F131" i="49"/>
  <c r="G131" i="49" s="1"/>
  <c r="H130" i="49"/>
  <c r="I137" i="49" s="1"/>
  <c r="F130" i="49"/>
  <c r="G130" i="49" s="1"/>
  <c r="H129" i="49"/>
  <c r="I136" i="49" s="1"/>
  <c r="F129" i="49"/>
  <c r="G129" i="49" s="1"/>
  <c r="H128" i="49"/>
  <c r="I135" i="49" s="1"/>
  <c r="F128" i="49"/>
  <c r="G128" i="49" s="1"/>
  <c r="H127" i="49"/>
  <c r="I134" i="49" s="1"/>
  <c r="F127" i="49"/>
  <c r="G127" i="49" s="1"/>
  <c r="H126" i="49"/>
  <c r="I133" i="49" s="1"/>
  <c r="F126" i="49"/>
  <c r="G126" i="49" s="1"/>
  <c r="H125" i="49"/>
  <c r="I132" i="49" s="1"/>
  <c r="F125" i="49"/>
  <c r="G125" i="49" s="1"/>
  <c r="H124" i="49"/>
  <c r="I131" i="49" s="1"/>
  <c r="F124" i="49"/>
  <c r="G124" i="49" s="1"/>
  <c r="H123" i="49"/>
  <c r="I130" i="49" s="1"/>
  <c r="F123" i="49"/>
  <c r="G123" i="49" s="1"/>
  <c r="H122" i="49"/>
  <c r="I129" i="49" s="1"/>
  <c r="F122" i="49"/>
  <c r="G122" i="49" s="1"/>
  <c r="H121" i="49"/>
  <c r="I128" i="49" s="1"/>
  <c r="F121" i="49"/>
  <c r="G121" i="49" s="1"/>
  <c r="H120" i="49"/>
  <c r="I127" i="49" s="1"/>
  <c r="F120" i="49"/>
  <c r="G120" i="49" s="1"/>
  <c r="H119" i="49"/>
  <c r="I126" i="49" s="1"/>
  <c r="F119" i="49"/>
  <c r="G119" i="49" s="1"/>
  <c r="H118" i="49"/>
  <c r="I125" i="49" s="1"/>
  <c r="F118" i="49"/>
  <c r="G118" i="49" s="1"/>
  <c r="H117" i="49"/>
  <c r="I124" i="49" s="1"/>
  <c r="F117" i="49"/>
  <c r="G117" i="49" s="1"/>
  <c r="H116" i="49"/>
  <c r="I123" i="49" s="1"/>
  <c r="F116" i="49"/>
  <c r="G116" i="49" s="1"/>
  <c r="H115" i="49"/>
  <c r="I122" i="49" s="1"/>
  <c r="F115" i="49"/>
  <c r="G115" i="49" s="1"/>
  <c r="H114" i="49"/>
  <c r="I121" i="49" s="1"/>
  <c r="F114" i="49"/>
  <c r="G114" i="49" s="1"/>
  <c r="H113" i="49"/>
  <c r="I120" i="49" s="1"/>
  <c r="F113" i="49"/>
  <c r="G113" i="49" s="1"/>
  <c r="H112" i="49"/>
  <c r="I119" i="49" s="1"/>
  <c r="F112" i="49"/>
  <c r="G112" i="49" s="1"/>
  <c r="H111" i="49"/>
  <c r="I118" i="49" s="1"/>
  <c r="F111" i="49"/>
  <c r="G111" i="49" s="1"/>
  <c r="H110" i="49"/>
  <c r="I117" i="49" s="1"/>
  <c r="F110" i="49"/>
  <c r="G110" i="49" s="1"/>
  <c r="H109" i="49"/>
  <c r="I116" i="49" s="1"/>
  <c r="F109" i="49"/>
  <c r="G109" i="49" s="1"/>
  <c r="H108" i="49"/>
  <c r="I115" i="49" s="1"/>
  <c r="F108" i="49"/>
  <c r="G108" i="49" s="1"/>
  <c r="H107" i="49"/>
  <c r="I114" i="49" s="1"/>
  <c r="F107" i="49"/>
  <c r="G107" i="49" s="1"/>
  <c r="H106" i="49"/>
  <c r="I113" i="49" s="1"/>
  <c r="F106" i="49"/>
  <c r="G106" i="49" s="1"/>
  <c r="H105" i="49"/>
  <c r="I112" i="49" s="1"/>
  <c r="F105" i="49"/>
  <c r="G105" i="49" s="1"/>
  <c r="H104" i="49"/>
  <c r="I111" i="49" s="1"/>
  <c r="F104" i="49"/>
  <c r="G104" i="49" s="1"/>
  <c r="H103" i="49"/>
  <c r="I110" i="49" s="1"/>
  <c r="F103" i="49"/>
  <c r="G103" i="49" s="1"/>
  <c r="H102" i="49"/>
  <c r="I109" i="49" s="1"/>
  <c r="F102" i="49"/>
  <c r="G102" i="49" s="1"/>
  <c r="H101" i="49"/>
  <c r="I108" i="49" s="1"/>
  <c r="F101" i="49"/>
  <c r="G101" i="49" s="1"/>
  <c r="H100" i="49"/>
  <c r="I107" i="49" s="1"/>
  <c r="F100" i="49"/>
  <c r="G100" i="49" s="1"/>
  <c r="H99" i="49"/>
  <c r="I106" i="49" s="1"/>
  <c r="F99" i="49"/>
  <c r="G99" i="49" s="1"/>
  <c r="H98" i="49"/>
  <c r="I105" i="49" s="1"/>
  <c r="F98" i="49"/>
  <c r="G98" i="49" s="1"/>
  <c r="H97" i="49"/>
  <c r="I104" i="49" s="1"/>
  <c r="F97" i="49"/>
  <c r="G97" i="49" s="1"/>
  <c r="H96" i="49"/>
  <c r="I103" i="49" s="1"/>
  <c r="F96" i="49"/>
  <c r="G96" i="49" s="1"/>
  <c r="H95" i="49"/>
  <c r="I102" i="49" s="1"/>
  <c r="F95" i="49"/>
  <c r="G95" i="49" s="1"/>
  <c r="H94" i="49"/>
  <c r="I101" i="49" s="1"/>
  <c r="F94" i="49"/>
  <c r="G94" i="49" s="1"/>
  <c r="H93" i="49"/>
  <c r="I100" i="49" s="1"/>
  <c r="F93" i="49"/>
  <c r="G93" i="49" s="1"/>
  <c r="H92" i="49"/>
  <c r="I99" i="49" s="1"/>
  <c r="F92" i="49"/>
  <c r="G92" i="49" s="1"/>
  <c r="H91" i="49"/>
  <c r="I98" i="49" s="1"/>
  <c r="F91" i="49"/>
  <c r="G91" i="49" s="1"/>
  <c r="H90" i="49"/>
  <c r="F90" i="49"/>
  <c r="G90" i="49" s="1"/>
  <c r="H89" i="49"/>
  <c r="F89" i="49"/>
  <c r="G89" i="49" s="1"/>
  <c r="H88" i="49"/>
  <c r="I95" i="49" s="1"/>
  <c r="F88" i="49"/>
  <c r="G88" i="49" s="1"/>
  <c r="H87" i="49"/>
  <c r="F87" i="49"/>
  <c r="G87" i="49" s="1"/>
  <c r="H86" i="49"/>
  <c r="I93" i="49" s="1"/>
  <c r="L93" i="49" s="1"/>
  <c r="F86" i="49"/>
  <c r="G86" i="49" s="1"/>
  <c r="H85" i="49"/>
  <c r="F85" i="49"/>
  <c r="G85" i="49" s="1"/>
  <c r="H84" i="49"/>
  <c r="I91" i="49" s="1"/>
  <c r="F84" i="49"/>
  <c r="G84" i="49" s="1"/>
  <c r="H83" i="49"/>
  <c r="I90" i="49" s="1"/>
  <c r="F83" i="49"/>
  <c r="G83" i="49" s="1"/>
  <c r="H82" i="49"/>
  <c r="F82" i="49"/>
  <c r="G82" i="49" s="1"/>
  <c r="H81" i="49"/>
  <c r="I88" i="49" s="1"/>
  <c r="G81" i="49"/>
  <c r="F81" i="49"/>
  <c r="H80" i="49"/>
  <c r="I87" i="49" s="1"/>
  <c r="F80" i="49"/>
  <c r="G80" i="49" s="1"/>
  <c r="H79" i="49"/>
  <c r="I86" i="49" s="1"/>
  <c r="G79" i="49"/>
  <c r="F79" i="49"/>
  <c r="H78" i="49"/>
  <c r="G78" i="49"/>
  <c r="F78" i="49"/>
  <c r="H77" i="49"/>
  <c r="F77" i="49"/>
  <c r="G77" i="49" s="1"/>
  <c r="H76" i="49"/>
  <c r="I83" i="49" s="1"/>
  <c r="M83" i="49" s="1"/>
  <c r="F76" i="49"/>
  <c r="G76" i="49" s="1"/>
  <c r="H75" i="49"/>
  <c r="I82" i="49" s="1"/>
  <c r="K82" i="49" s="1"/>
  <c r="G75" i="49"/>
  <c r="F75" i="49"/>
  <c r="H74" i="49"/>
  <c r="I81" i="49" s="1"/>
  <c r="G74" i="49"/>
  <c r="F74" i="49"/>
  <c r="H73" i="49"/>
  <c r="F73" i="49"/>
  <c r="G73" i="49" s="1"/>
  <c r="H72" i="49"/>
  <c r="I79" i="49" s="1"/>
  <c r="M79" i="49" s="1"/>
  <c r="F72" i="49"/>
  <c r="G72" i="49" s="1"/>
  <c r="H71" i="49"/>
  <c r="I78" i="49" s="1"/>
  <c r="G71" i="49"/>
  <c r="F71" i="49"/>
  <c r="H70" i="49"/>
  <c r="I77" i="49" s="1"/>
  <c r="G70" i="49"/>
  <c r="F70" i="49"/>
  <c r="H69" i="49"/>
  <c r="I76" i="49" s="1"/>
  <c r="F69" i="49"/>
  <c r="G69" i="49" s="1"/>
  <c r="H68" i="49"/>
  <c r="I75" i="49" s="1"/>
  <c r="F68" i="49"/>
  <c r="G68" i="49" s="1"/>
  <c r="H67" i="49"/>
  <c r="I74" i="49" s="1"/>
  <c r="G67" i="49"/>
  <c r="F67" i="49"/>
  <c r="H66" i="49"/>
  <c r="I73" i="49" s="1"/>
  <c r="G66" i="49"/>
  <c r="F66" i="49"/>
  <c r="H65" i="49"/>
  <c r="I72" i="49" s="1"/>
  <c r="F65" i="49"/>
  <c r="G65" i="49" s="1"/>
  <c r="H64" i="49"/>
  <c r="I71" i="49" s="1"/>
  <c r="F64" i="49"/>
  <c r="G64" i="49" s="1"/>
  <c r="H63" i="49"/>
  <c r="I70" i="49" s="1"/>
  <c r="G63" i="49"/>
  <c r="F63" i="49"/>
  <c r="H62" i="49"/>
  <c r="I69" i="49" s="1"/>
  <c r="G62" i="49"/>
  <c r="F62" i="49"/>
  <c r="H61" i="49"/>
  <c r="I68" i="49" s="1"/>
  <c r="F61" i="49"/>
  <c r="G61" i="49" s="1"/>
  <c r="H60" i="49"/>
  <c r="I67" i="49" s="1"/>
  <c r="F60" i="49"/>
  <c r="G60" i="49" s="1"/>
  <c r="H59" i="49"/>
  <c r="I66" i="49" s="1"/>
  <c r="G59" i="49"/>
  <c r="F59" i="49"/>
  <c r="H58" i="49"/>
  <c r="I65" i="49" s="1"/>
  <c r="G58" i="49"/>
  <c r="F58" i="49"/>
  <c r="H57" i="49"/>
  <c r="I64" i="49" s="1"/>
  <c r="F57" i="49"/>
  <c r="G57" i="49" s="1"/>
  <c r="H56" i="49"/>
  <c r="I63" i="49" s="1"/>
  <c r="F56" i="49"/>
  <c r="G56" i="49" s="1"/>
  <c r="H55" i="49"/>
  <c r="I62" i="49" s="1"/>
  <c r="G55" i="49"/>
  <c r="F55" i="49"/>
  <c r="H54" i="49"/>
  <c r="I61" i="49" s="1"/>
  <c r="G54" i="49"/>
  <c r="F54" i="49"/>
  <c r="H53" i="49"/>
  <c r="I60" i="49" s="1"/>
  <c r="F53" i="49"/>
  <c r="G53" i="49" s="1"/>
  <c r="H52" i="49"/>
  <c r="I59" i="49" s="1"/>
  <c r="F52" i="49"/>
  <c r="G52" i="49" s="1"/>
  <c r="H51" i="49"/>
  <c r="I58" i="49" s="1"/>
  <c r="G51" i="49"/>
  <c r="F51" i="49"/>
  <c r="H50" i="49"/>
  <c r="I57" i="49" s="1"/>
  <c r="G50" i="49"/>
  <c r="F50" i="49"/>
  <c r="H49" i="49"/>
  <c r="I56" i="49" s="1"/>
  <c r="F49" i="49"/>
  <c r="G49" i="49" s="1"/>
  <c r="H48" i="49"/>
  <c r="I55" i="49" s="1"/>
  <c r="F48" i="49"/>
  <c r="G48" i="49" s="1"/>
  <c r="H47" i="49"/>
  <c r="I54" i="49" s="1"/>
  <c r="G47" i="49"/>
  <c r="F47" i="49"/>
  <c r="H46" i="49"/>
  <c r="I53" i="49" s="1"/>
  <c r="G46" i="49"/>
  <c r="F46" i="49"/>
  <c r="H45" i="49"/>
  <c r="I52" i="49" s="1"/>
  <c r="F45" i="49"/>
  <c r="G45" i="49" s="1"/>
  <c r="H44" i="49"/>
  <c r="I51" i="49" s="1"/>
  <c r="F44" i="49"/>
  <c r="G44" i="49" s="1"/>
  <c r="H43" i="49"/>
  <c r="I50" i="49" s="1"/>
  <c r="G43" i="49"/>
  <c r="F43" i="49"/>
  <c r="H42" i="49"/>
  <c r="I49" i="49" s="1"/>
  <c r="G42" i="49"/>
  <c r="F42" i="49"/>
  <c r="H41" i="49"/>
  <c r="I48" i="49" s="1"/>
  <c r="F41" i="49"/>
  <c r="G41" i="49" s="1"/>
  <c r="H40" i="49"/>
  <c r="I47" i="49" s="1"/>
  <c r="F40" i="49"/>
  <c r="G40" i="49" s="1"/>
  <c r="H39" i="49"/>
  <c r="I46" i="49" s="1"/>
  <c r="G39" i="49"/>
  <c r="F39" i="49"/>
  <c r="H38" i="49"/>
  <c r="I45" i="49" s="1"/>
  <c r="G38" i="49"/>
  <c r="F38" i="49"/>
  <c r="H37" i="49"/>
  <c r="I44" i="49" s="1"/>
  <c r="F37" i="49"/>
  <c r="G37" i="49" s="1"/>
  <c r="H36" i="49"/>
  <c r="I43" i="49" s="1"/>
  <c r="F36" i="49"/>
  <c r="G36" i="49" s="1"/>
  <c r="H35" i="49"/>
  <c r="I42" i="49" s="1"/>
  <c r="G35" i="49"/>
  <c r="F35" i="49"/>
  <c r="H34" i="49"/>
  <c r="I41" i="49" s="1"/>
  <c r="G34" i="49"/>
  <c r="F34" i="49"/>
  <c r="H33" i="49"/>
  <c r="I40" i="49" s="1"/>
  <c r="F33" i="49"/>
  <c r="G33" i="49" s="1"/>
  <c r="H32" i="49"/>
  <c r="I39" i="49" s="1"/>
  <c r="F32" i="49"/>
  <c r="G32" i="49" s="1"/>
  <c r="H31" i="49"/>
  <c r="I38" i="49" s="1"/>
  <c r="G31" i="49"/>
  <c r="F31" i="49"/>
  <c r="H30" i="49"/>
  <c r="I37" i="49" s="1"/>
  <c r="G30" i="49"/>
  <c r="F30" i="49"/>
  <c r="H29" i="49"/>
  <c r="I36" i="49" s="1"/>
  <c r="F29" i="49"/>
  <c r="G29" i="49" s="1"/>
  <c r="H28" i="49"/>
  <c r="I35" i="49" s="1"/>
  <c r="F28" i="49"/>
  <c r="G28" i="49" s="1"/>
  <c r="H27" i="49"/>
  <c r="I34" i="49" s="1"/>
  <c r="G27" i="49"/>
  <c r="F27" i="49"/>
  <c r="H26" i="49"/>
  <c r="I33" i="49" s="1"/>
  <c r="G26" i="49"/>
  <c r="F26" i="49"/>
  <c r="H25" i="49"/>
  <c r="I32" i="49" s="1"/>
  <c r="F25" i="49"/>
  <c r="G25" i="49" s="1"/>
  <c r="H24" i="49"/>
  <c r="I31" i="49" s="1"/>
  <c r="F24" i="49"/>
  <c r="G24" i="49" s="1"/>
  <c r="H23" i="49"/>
  <c r="I30" i="49" s="1"/>
  <c r="G23" i="49"/>
  <c r="F23" i="49"/>
  <c r="H22" i="49"/>
  <c r="I29" i="49" s="1"/>
  <c r="G22" i="49"/>
  <c r="F22" i="49"/>
  <c r="H21" i="49"/>
  <c r="I28" i="49" s="1"/>
  <c r="F21" i="49"/>
  <c r="G21" i="49" s="1"/>
  <c r="H20" i="49"/>
  <c r="I27" i="49" s="1"/>
  <c r="F20" i="49"/>
  <c r="G20" i="49" s="1"/>
  <c r="H19" i="49"/>
  <c r="I26" i="49" s="1"/>
  <c r="G19" i="49"/>
  <c r="F19" i="49"/>
  <c r="H18" i="49"/>
  <c r="I25" i="49" s="1"/>
  <c r="G18" i="49"/>
  <c r="F18" i="49"/>
  <c r="H17" i="49"/>
  <c r="I24" i="49" s="1"/>
  <c r="F17" i="49"/>
  <c r="G17" i="49" s="1"/>
  <c r="H16" i="49"/>
  <c r="I23" i="49" s="1"/>
  <c r="F16" i="49"/>
  <c r="G16" i="49" s="1"/>
  <c r="H15" i="49"/>
  <c r="I22" i="49" s="1"/>
  <c r="G15" i="49"/>
  <c r="F15" i="49"/>
  <c r="H14" i="49"/>
  <c r="I21" i="49" s="1"/>
  <c r="G14" i="49"/>
  <c r="F14" i="49"/>
  <c r="H13" i="49"/>
  <c r="I20" i="49" s="1"/>
  <c r="F13" i="49"/>
  <c r="G13" i="49" s="1"/>
  <c r="H12" i="49"/>
  <c r="I19" i="49" s="1"/>
  <c r="F12" i="49"/>
  <c r="G12" i="49" s="1"/>
  <c r="H11" i="49"/>
  <c r="I18" i="49" s="1"/>
  <c r="G11" i="49"/>
  <c r="F11" i="49"/>
  <c r="H10" i="49"/>
  <c r="I17" i="49" s="1"/>
  <c r="G10" i="49"/>
  <c r="F10" i="49"/>
  <c r="H9" i="49"/>
  <c r="I16" i="49" s="1"/>
  <c r="F9" i="49"/>
  <c r="G9" i="49" s="1"/>
  <c r="M8" i="49"/>
  <c r="N8" i="49" s="1"/>
  <c r="L8" i="49"/>
  <c r="K8" i="49"/>
  <c r="J8" i="49"/>
  <c r="H8" i="49"/>
  <c r="I15" i="49" s="1"/>
  <c r="G8" i="49"/>
  <c r="F8" i="49"/>
  <c r="N7" i="49"/>
  <c r="M7" i="49"/>
  <c r="L7" i="49"/>
  <c r="K7" i="49"/>
  <c r="J7" i="49"/>
  <c r="H7" i="49"/>
  <c r="I13" i="49" s="1"/>
  <c r="F7" i="49"/>
  <c r="G7" i="49" s="1"/>
  <c r="M6" i="49"/>
  <c r="L6" i="49"/>
  <c r="K6" i="49"/>
  <c r="J6" i="49"/>
  <c r="N6" i="49" s="1"/>
  <c r="H6" i="49"/>
  <c r="F6" i="49"/>
  <c r="G6" i="49" s="1"/>
  <c r="M5" i="49"/>
  <c r="L5" i="49"/>
  <c r="K5" i="49"/>
  <c r="N5" i="49" s="1"/>
  <c r="J5" i="49"/>
  <c r="H5" i="49"/>
  <c r="I12" i="49" s="1"/>
  <c r="G5" i="49"/>
  <c r="F5" i="49"/>
  <c r="M4" i="49"/>
  <c r="L4" i="49"/>
  <c r="N4" i="49" s="1"/>
  <c r="K4" i="49"/>
  <c r="J4" i="49"/>
  <c r="H4" i="49"/>
  <c r="I11" i="49" s="1"/>
  <c r="F4" i="49"/>
  <c r="G4" i="49" s="1"/>
  <c r="M3" i="49"/>
  <c r="L3" i="49"/>
  <c r="N3" i="49" s="1"/>
  <c r="K3" i="49"/>
  <c r="J3" i="49"/>
  <c r="H3" i="49"/>
  <c r="I9" i="49" s="1"/>
  <c r="G3" i="49"/>
  <c r="F3" i="49"/>
  <c r="M2" i="49"/>
  <c r="L2" i="49"/>
  <c r="N2" i="49" s="1"/>
  <c r="O2" i="49" s="1"/>
  <c r="K2" i="49"/>
  <c r="J2" i="49"/>
  <c r="G2" i="49"/>
  <c r="F2" i="49"/>
  <c r="M13" i="49" l="1"/>
  <c r="L13" i="49"/>
  <c r="K13" i="49"/>
  <c r="J13" i="49"/>
  <c r="M17" i="49"/>
  <c r="L17" i="49"/>
  <c r="K17" i="49"/>
  <c r="J17" i="49"/>
  <c r="M33" i="49"/>
  <c r="L33" i="49"/>
  <c r="K33" i="49"/>
  <c r="J33" i="49"/>
  <c r="M49" i="49"/>
  <c r="L49" i="49"/>
  <c r="N49" i="49" s="1"/>
  <c r="K49" i="49"/>
  <c r="J49" i="49"/>
  <c r="M65" i="49"/>
  <c r="L65" i="49"/>
  <c r="K65" i="49"/>
  <c r="J65" i="49"/>
  <c r="M81" i="49"/>
  <c r="L81" i="49"/>
  <c r="N81" i="49" s="1"/>
  <c r="K81" i="49"/>
  <c r="J81" i="49"/>
  <c r="K24" i="49"/>
  <c r="J24" i="49"/>
  <c r="M24" i="49"/>
  <c r="L24" i="49"/>
  <c r="N24" i="49" s="1"/>
  <c r="M27" i="49"/>
  <c r="L27" i="49"/>
  <c r="N27" i="49" s="1"/>
  <c r="K27" i="49"/>
  <c r="J27" i="49"/>
  <c r="M30" i="49"/>
  <c r="L30" i="49"/>
  <c r="K30" i="49"/>
  <c r="J30" i="49"/>
  <c r="K40" i="49"/>
  <c r="J40" i="49"/>
  <c r="M40" i="49"/>
  <c r="L40" i="49"/>
  <c r="M43" i="49"/>
  <c r="L43" i="49"/>
  <c r="K43" i="49"/>
  <c r="J43" i="49"/>
  <c r="M46" i="49"/>
  <c r="L46" i="49"/>
  <c r="N46" i="49" s="1"/>
  <c r="K46" i="49"/>
  <c r="J46" i="49"/>
  <c r="K56" i="49"/>
  <c r="J56" i="49"/>
  <c r="M56" i="49"/>
  <c r="L56" i="49"/>
  <c r="N56" i="49" s="1"/>
  <c r="M59" i="49"/>
  <c r="L59" i="49"/>
  <c r="N59" i="49" s="1"/>
  <c r="K59" i="49"/>
  <c r="J59" i="49"/>
  <c r="M62" i="49"/>
  <c r="L62" i="49"/>
  <c r="K62" i="49"/>
  <c r="J62" i="49"/>
  <c r="K72" i="49"/>
  <c r="J72" i="49"/>
  <c r="M72" i="49"/>
  <c r="L72" i="49"/>
  <c r="M75" i="49"/>
  <c r="L75" i="49"/>
  <c r="K75" i="49"/>
  <c r="J75" i="49"/>
  <c r="K78" i="49"/>
  <c r="M78" i="49"/>
  <c r="L78" i="49"/>
  <c r="J78" i="49"/>
  <c r="M21" i="49"/>
  <c r="L21" i="49"/>
  <c r="K21" i="49"/>
  <c r="J21" i="49"/>
  <c r="M37" i="49"/>
  <c r="L37" i="49"/>
  <c r="N37" i="49" s="1"/>
  <c r="K37" i="49"/>
  <c r="J37" i="49"/>
  <c r="M53" i="49"/>
  <c r="L53" i="49"/>
  <c r="K53" i="49"/>
  <c r="J53" i="49"/>
  <c r="M69" i="49"/>
  <c r="L69" i="49"/>
  <c r="N69" i="49" s="1"/>
  <c r="K69" i="49"/>
  <c r="J69" i="49"/>
  <c r="K12" i="49"/>
  <c r="J12" i="49"/>
  <c r="M12" i="49"/>
  <c r="L12" i="49"/>
  <c r="N12" i="49" s="1"/>
  <c r="M18" i="49"/>
  <c r="L18" i="49"/>
  <c r="N18" i="49" s="1"/>
  <c r="K18" i="49"/>
  <c r="J18" i="49"/>
  <c r="K28" i="49"/>
  <c r="J28" i="49"/>
  <c r="M28" i="49"/>
  <c r="L28" i="49"/>
  <c r="N28" i="49" s="1"/>
  <c r="M31" i="49"/>
  <c r="L31" i="49"/>
  <c r="N31" i="49" s="1"/>
  <c r="K31" i="49"/>
  <c r="J31" i="49"/>
  <c r="M34" i="49"/>
  <c r="L34" i="49"/>
  <c r="K34" i="49"/>
  <c r="J34" i="49"/>
  <c r="K44" i="49"/>
  <c r="J44" i="49"/>
  <c r="M44" i="49"/>
  <c r="L44" i="49"/>
  <c r="M47" i="49"/>
  <c r="L47" i="49"/>
  <c r="K47" i="49"/>
  <c r="J47" i="49"/>
  <c r="M50" i="49"/>
  <c r="L50" i="49"/>
  <c r="N50" i="49" s="1"/>
  <c r="K50" i="49"/>
  <c r="J50" i="49"/>
  <c r="K60" i="49"/>
  <c r="J60" i="49"/>
  <c r="M60" i="49"/>
  <c r="L60" i="49"/>
  <c r="N60" i="49" s="1"/>
  <c r="M63" i="49"/>
  <c r="L63" i="49"/>
  <c r="N63" i="49" s="1"/>
  <c r="K63" i="49"/>
  <c r="J63" i="49"/>
  <c r="M66" i="49"/>
  <c r="L66" i="49"/>
  <c r="K66" i="49"/>
  <c r="J66" i="49"/>
  <c r="K76" i="49"/>
  <c r="J76" i="49"/>
  <c r="M76" i="49"/>
  <c r="L76" i="49"/>
  <c r="M25" i="49"/>
  <c r="L25" i="49"/>
  <c r="K25" i="49"/>
  <c r="J25" i="49"/>
  <c r="M41" i="49"/>
  <c r="L41" i="49"/>
  <c r="K41" i="49"/>
  <c r="J41" i="49"/>
  <c r="M57" i="49"/>
  <c r="L57" i="49"/>
  <c r="K57" i="49"/>
  <c r="J57" i="49"/>
  <c r="M73" i="49"/>
  <c r="L73" i="49"/>
  <c r="K73" i="49"/>
  <c r="J73" i="49"/>
  <c r="O3" i="49"/>
  <c r="M11" i="49"/>
  <c r="L11" i="49"/>
  <c r="J11" i="49"/>
  <c r="K11" i="49"/>
  <c r="K16" i="49"/>
  <c r="J16" i="49"/>
  <c r="M16" i="49"/>
  <c r="L16" i="49"/>
  <c r="N16" i="49" s="1"/>
  <c r="M19" i="49"/>
  <c r="L19" i="49"/>
  <c r="N19" i="49" s="1"/>
  <c r="J19" i="49"/>
  <c r="K19" i="49"/>
  <c r="M22" i="49"/>
  <c r="L22" i="49"/>
  <c r="K22" i="49"/>
  <c r="J22" i="49"/>
  <c r="K32" i="49"/>
  <c r="J32" i="49"/>
  <c r="M32" i="49"/>
  <c r="L32" i="49"/>
  <c r="M35" i="49"/>
  <c r="L35" i="49"/>
  <c r="K35" i="49"/>
  <c r="J35" i="49"/>
  <c r="M38" i="49"/>
  <c r="L38" i="49"/>
  <c r="N38" i="49" s="1"/>
  <c r="K38" i="49"/>
  <c r="J38" i="49"/>
  <c r="K48" i="49"/>
  <c r="J48" i="49"/>
  <c r="M48" i="49"/>
  <c r="L48" i="49"/>
  <c r="N48" i="49" s="1"/>
  <c r="M51" i="49"/>
  <c r="L51" i="49"/>
  <c r="N51" i="49" s="1"/>
  <c r="K51" i="49"/>
  <c r="J51" i="49"/>
  <c r="M54" i="49"/>
  <c r="L54" i="49"/>
  <c r="K54" i="49"/>
  <c r="J54" i="49"/>
  <c r="K64" i="49"/>
  <c r="J64" i="49"/>
  <c r="M64" i="49"/>
  <c r="L64" i="49"/>
  <c r="M67" i="49"/>
  <c r="L67" i="49"/>
  <c r="K67" i="49"/>
  <c r="J67" i="49"/>
  <c r="M70" i="49"/>
  <c r="L70" i="49"/>
  <c r="N70" i="49" s="1"/>
  <c r="K70" i="49"/>
  <c r="J70" i="49"/>
  <c r="M9" i="49"/>
  <c r="L9" i="49"/>
  <c r="K9" i="49"/>
  <c r="J9" i="49"/>
  <c r="M29" i="49"/>
  <c r="L29" i="49"/>
  <c r="K29" i="49"/>
  <c r="J29" i="49"/>
  <c r="M45" i="49"/>
  <c r="L45" i="49"/>
  <c r="K45" i="49"/>
  <c r="J45" i="49"/>
  <c r="M61" i="49"/>
  <c r="L61" i="49"/>
  <c r="K61" i="49"/>
  <c r="J61" i="49"/>
  <c r="M77" i="49"/>
  <c r="L77" i="49"/>
  <c r="K77" i="49"/>
  <c r="J77" i="49"/>
  <c r="O4" i="49"/>
  <c r="O5" i="49" s="1"/>
  <c r="O6" i="49" s="1"/>
  <c r="O7" i="49" s="1"/>
  <c r="O8" i="49" s="1"/>
  <c r="M15" i="49"/>
  <c r="L15" i="49"/>
  <c r="J15" i="49"/>
  <c r="K15" i="49"/>
  <c r="K20" i="49"/>
  <c r="J20" i="49"/>
  <c r="M20" i="49"/>
  <c r="L20" i="49"/>
  <c r="N20" i="49" s="1"/>
  <c r="M23" i="49"/>
  <c r="L23" i="49"/>
  <c r="K23" i="49"/>
  <c r="J23" i="49"/>
  <c r="M26" i="49"/>
  <c r="L26" i="49"/>
  <c r="K26" i="49"/>
  <c r="J26" i="49"/>
  <c r="K36" i="49"/>
  <c r="J36" i="49"/>
  <c r="M36" i="49"/>
  <c r="L36" i="49"/>
  <c r="M39" i="49"/>
  <c r="L39" i="49"/>
  <c r="K39" i="49"/>
  <c r="J39" i="49"/>
  <c r="M42" i="49"/>
  <c r="L42" i="49"/>
  <c r="K42" i="49"/>
  <c r="J42" i="49"/>
  <c r="K52" i="49"/>
  <c r="J52" i="49"/>
  <c r="M52" i="49"/>
  <c r="L52" i="49"/>
  <c r="N52" i="49" s="1"/>
  <c r="M55" i="49"/>
  <c r="L55" i="49"/>
  <c r="K55" i="49"/>
  <c r="J55" i="49"/>
  <c r="M58" i="49"/>
  <c r="L58" i="49"/>
  <c r="K58" i="49"/>
  <c r="J58" i="49"/>
  <c r="K68" i="49"/>
  <c r="J68" i="49"/>
  <c r="M68" i="49"/>
  <c r="L68" i="49"/>
  <c r="M71" i="49"/>
  <c r="L71" i="49"/>
  <c r="K71" i="49"/>
  <c r="J71" i="49"/>
  <c r="M74" i="49"/>
  <c r="L74" i="49"/>
  <c r="K74" i="49"/>
  <c r="J74" i="49"/>
  <c r="I85" i="49"/>
  <c r="I94" i="49"/>
  <c r="I96" i="49"/>
  <c r="M100" i="49"/>
  <c r="L100" i="49"/>
  <c r="K100" i="49"/>
  <c r="J100" i="49"/>
  <c r="M103" i="49"/>
  <c r="L103" i="49"/>
  <c r="K103" i="49"/>
  <c r="J103" i="49"/>
  <c r="M107" i="49"/>
  <c r="L107" i="49"/>
  <c r="K107" i="49"/>
  <c r="J107" i="49"/>
  <c r="M111" i="49"/>
  <c r="L111" i="49"/>
  <c r="K111" i="49"/>
  <c r="J111" i="49"/>
  <c r="M115" i="49"/>
  <c r="L115" i="49"/>
  <c r="K115" i="49"/>
  <c r="J115" i="49"/>
  <c r="M119" i="49"/>
  <c r="L119" i="49"/>
  <c r="K119" i="49"/>
  <c r="J119" i="49"/>
  <c r="M123" i="49"/>
  <c r="L123" i="49"/>
  <c r="K123" i="49"/>
  <c r="J123" i="49"/>
  <c r="M127" i="49"/>
  <c r="L127" i="49"/>
  <c r="K127" i="49"/>
  <c r="J127" i="49"/>
  <c r="M131" i="49"/>
  <c r="L131" i="49"/>
  <c r="K131" i="49"/>
  <c r="J131" i="49"/>
  <c r="M135" i="49"/>
  <c r="L135" i="49"/>
  <c r="K135" i="49"/>
  <c r="J135" i="49"/>
  <c r="M139" i="49"/>
  <c r="L139" i="49"/>
  <c r="K139" i="49"/>
  <c r="J139" i="49"/>
  <c r="M143" i="49"/>
  <c r="L143" i="49"/>
  <c r="K143" i="49"/>
  <c r="J143" i="49"/>
  <c r="M147" i="49"/>
  <c r="L147" i="49"/>
  <c r="K147" i="49"/>
  <c r="J147" i="49"/>
  <c r="M151" i="49"/>
  <c r="L151" i="49"/>
  <c r="K151" i="49"/>
  <c r="J151" i="49"/>
  <c r="M155" i="49"/>
  <c r="L155" i="49"/>
  <c r="K155" i="49"/>
  <c r="J155" i="49"/>
  <c r="M159" i="49"/>
  <c r="L159" i="49"/>
  <c r="K159" i="49"/>
  <c r="J159" i="49"/>
  <c r="M163" i="49"/>
  <c r="L163" i="49"/>
  <c r="K163" i="49"/>
  <c r="J163" i="49"/>
  <c r="M167" i="49"/>
  <c r="L167" i="49"/>
  <c r="K167" i="49"/>
  <c r="J167" i="49"/>
  <c r="M171" i="49"/>
  <c r="L171" i="49"/>
  <c r="K171" i="49"/>
  <c r="J171" i="49"/>
  <c r="M175" i="49"/>
  <c r="L175" i="49"/>
  <c r="K175" i="49"/>
  <c r="J175" i="49"/>
  <c r="M179" i="49"/>
  <c r="L179" i="49"/>
  <c r="K179" i="49"/>
  <c r="J179" i="49"/>
  <c r="M183" i="49"/>
  <c r="L183" i="49"/>
  <c r="K183" i="49"/>
  <c r="J183" i="49"/>
  <c r="M187" i="49"/>
  <c r="L187" i="49"/>
  <c r="K187" i="49"/>
  <c r="J187" i="49"/>
  <c r="M191" i="49"/>
  <c r="L191" i="49"/>
  <c r="K191" i="49"/>
  <c r="J191" i="49"/>
  <c r="I10" i="49"/>
  <c r="I14" i="49"/>
  <c r="M86" i="49"/>
  <c r="K86" i="49"/>
  <c r="M87" i="49"/>
  <c r="L87" i="49"/>
  <c r="K87" i="49"/>
  <c r="M91" i="49"/>
  <c r="L91" i="49"/>
  <c r="N91" i="49" s="1"/>
  <c r="K91" i="49"/>
  <c r="J91" i="49"/>
  <c r="J87" i="49"/>
  <c r="J98" i="49"/>
  <c r="M98" i="49"/>
  <c r="L98" i="49"/>
  <c r="N98" i="49" s="1"/>
  <c r="K98" i="49"/>
  <c r="J93" i="49"/>
  <c r="M195" i="49"/>
  <c r="L195" i="49"/>
  <c r="K195" i="49"/>
  <c r="J195" i="49"/>
  <c r="M196" i="49"/>
  <c r="L196" i="49"/>
  <c r="K196" i="49"/>
  <c r="J196" i="49"/>
  <c r="M200" i="49"/>
  <c r="L200" i="49"/>
  <c r="K200" i="49"/>
  <c r="J200" i="49"/>
  <c r="M207" i="49"/>
  <c r="L207" i="49"/>
  <c r="K207" i="49"/>
  <c r="J207" i="49"/>
  <c r="J79" i="49"/>
  <c r="I80" i="49"/>
  <c r="M88" i="49"/>
  <c r="K88" i="49"/>
  <c r="J88" i="49"/>
  <c r="M90" i="49"/>
  <c r="K90" i="49"/>
  <c r="M104" i="49"/>
  <c r="L104" i="49"/>
  <c r="K104" i="49"/>
  <c r="J104" i="49"/>
  <c r="M108" i="49"/>
  <c r="L108" i="49"/>
  <c r="K108" i="49"/>
  <c r="J108" i="49"/>
  <c r="M112" i="49"/>
  <c r="L112" i="49"/>
  <c r="K112" i="49"/>
  <c r="J112" i="49"/>
  <c r="M116" i="49"/>
  <c r="L116" i="49"/>
  <c r="K116" i="49"/>
  <c r="J116" i="49"/>
  <c r="M120" i="49"/>
  <c r="L120" i="49"/>
  <c r="K120" i="49"/>
  <c r="J120" i="49"/>
  <c r="M124" i="49"/>
  <c r="L124" i="49"/>
  <c r="K124" i="49"/>
  <c r="J124" i="49"/>
  <c r="M128" i="49"/>
  <c r="L128" i="49"/>
  <c r="K128" i="49"/>
  <c r="J128" i="49"/>
  <c r="M132" i="49"/>
  <c r="L132" i="49"/>
  <c r="N132" i="49" s="1"/>
  <c r="K132" i="49"/>
  <c r="J132" i="49"/>
  <c r="M136" i="49"/>
  <c r="L136" i="49"/>
  <c r="K136" i="49"/>
  <c r="J136" i="49"/>
  <c r="M140" i="49"/>
  <c r="L140" i="49"/>
  <c r="N140" i="49" s="1"/>
  <c r="K140" i="49"/>
  <c r="J140" i="49"/>
  <c r="M144" i="49"/>
  <c r="L144" i="49"/>
  <c r="K144" i="49"/>
  <c r="J144" i="49"/>
  <c r="M148" i="49"/>
  <c r="L148" i="49"/>
  <c r="N148" i="49" s="1"/>
  <c r="K148" i="49"/>
  <c r="J148" i="49"/>
  <c r="M152" i="49"/>
  <c r="L152" i="49"/>
  <c r="K152" i="49"/>
  <c r="J152" i="49"/>
  <c r="M156" i="49"/>
  <c r="L156" i="49"/>
  <c r="N156" i="49" s="1"/>
  <c r="K156" i="49"/>
  <c r="J156" i="49"/>
  <c r="M160" i="49"/>
  <c r="L160" i="49"/>
  <c r="K160" i="49"/>
  <c r="J160" i="49"/>
  <c r="M164" i="49"/>
  <c r="L164" i="49"/>
  <c r="N164" i="49" s="1"/>
  <c r="K164" i="49"/>
  <c r="J164" i="49"/>
  <c r="M168" i="49"/>
  <c r="L168" i="49"/>
  <c r="K168" i="49"/>
  <c r="J168" i="49"/>
  <c r="M172" i="49"/>
  <c r="L172" i="49"/>
  <c r="N172" i="49" s="1"/>
  <c r="K172" i="49"/>
  <c r="J172" i="49"/>
  <c r="M176" i="49"/>
  <c r="L176" i="49"/>
  <c r="K176" i="49"/>
  <c r="J176" i="49"/>
  <c r="M180" i="49"/>
  <c r="L180" i="49"/>
  <c r="N180" i="49" s="1"/>
  <c r="K180" i="49"/>
  <c r="J180" i="49"/>
  <c r="M184" i="49"/>
  <c r="L184" i="49"/>
  <c r="K184" i="49"/>
  <c r="J184" i="49"/>
  <c r="M188" i="49"/>
  <c r="L188" i="49"/>
  <c r="N188" i="49" s="1"/>
  <c r="K188" i="49"/>
  <c r="J188" i="49"/>
  <c r="M192" i="49"/>
  <c r="L192" i="49"/>
  <c r="K192" i="49"/>
  <c r="J192" i="49"/>
  <c r="K79" i="49"/>
  <c r="I89" i="49"/>
  <c r="J83" i="49"/>
  <c r="L79" i="49"/>
  <c r="N79" i="49" s="1"/>
  <c r="J82" i="49"/>
  <c r="K83" i="49"/>
  <c r="K93" i="49"/>
  <c r="N93" i="49" s="1"/>
  <c r="M93" i="49"/>
  <c r="M95" i="49"/>
  <c r="L95" i="49"/>
  <c r="N95" i="49" s="1"/>
  <c r="K95" i="49"/>
  <c r="J95" i="49"/>
  <c r="M99" i="49"/>
  <c r="L99" i="49"/>
  <c r="K99" i="49"/>
  <c r="J99" i="49"/>
  <c r="L101" i="49"/>
  <c r="K101" i="49"/>
  <c r="J101" i="49"/>
  <c r="M101" i="49"/>
  <c r="L105" i="49"/>
  <c r="N105" i="49" s="1"/>
  <c r="K105" i="49"/>
  <c r="J105" i="49"/>
  <c r="M105" i="49"/>
  <c r="L109" i="49"/>
  <c r="K109" i="49"/>
  <c r="J109" i="49"/>
  <c r="M109" i="49"/>
  <c r="L113" i="49"/>
  <c r="N113" i="49" s="1"/>
  <c r="K113" i="49"/>
  <c r="J113" i="49"/>
  <c r="M113" i="49"/>
  <c r="L117" i="49"/>
  <c r="K117" i="49"/>
  <c r="J117" i="49"/>
  <c r="M117" i="49"/>
  <c r="L121" i="49"/>
  <c r="N121" i="49" s="1"/>
  <c r="K121" i="49"/>
  <c r="J121" i="49"/>
  <c r="M121" i="49"/>
  <c r="L125" i="49"/>
  <c r="K125" i="49"/>
  <c r="J125" i="49"/>
  <c r="M125" i="49"/>
  <c r="L129" i="49"/>
  <c r="N129" i="49" s="1"/>
  <c r="K129" i="49"/>
  <c r="J129" i="49"/>
  <c r="M129" i="49"/>
  <c r="L133" i="49"/>
  <c r="K133" i="49"/>
  <c r="J133" i="49"/>
  <c r="M133" i="49"/>
  <c r="L137" i="49"/>
  <c r="N137" i="49" s="1"/>
  <c r="K137" i="49"/>
  <c r="J137" i="49"/>
  <c r="M137" i="49"/>
  <c r="L141" i="49"/>
  <c r="K141" i="49"/>
  <c r="J141" i="49"/>
  <c r="M141" i="49"/>
  <c r="L145" i="49"/>
  <c r="N145" i="49" s="1"/>
  <c r="K145" i="49"/>
  <c r="J145" i="49"/>
  <c r="M145" i="49"/>
  <c r="L149" i="49"/>
  <c r="K149" i="49"/>
  <c r="J149" i="49"/>
  <c r="M149" i="49"/>
  <c r="L153" i="49"/>
  <c r="N153" i="49" s="1"/>
  <c r="K153" i="49"/>
  <c r="J153" i="49"/>
  <c r="M153" i="49"/>
  <c r="L157" i="49"/>
  <c r="K157" i="49"/>
  <c r="J157" i="49"/>
  <c r="M157" i="49"/>
  <c r="L161" i="49"/>
  <c r="N161" i="49" s="1"/>
  <c r="K161" i="49"/>
  <c r="J161" i="49"/>
  <c r="M161" i="49"/>
  <c r="L165" i="49"/>
  <c r="K165" i="49"/>
  <c r="J165" i="49"/>
  <c r="M165" i="49"/>
  <c r="L169" i="49"/>
  <c r="N169" i="49" s="1"/>
  <c r="K169" i="49"/>
  <c r="J169" i="49"/>
  <c r="M169" i="49"/>
  <c r="L173" i="49"/>
  <c r="K173" i="49"/>
  <c r="J173" i="49"/>
  <c r="M173" i="49"/>
  <c r="L177" i="49"/>
  <c r="N177" i="49" s="1"/>
  <c r="K177" i="49"/>
  <c r="J177" i="49"/>
  <c r="M177" i="49"/>
  <c r="L181" i="49"/>
  <c r="K181" i="49"/>
  <c r="J181" i="49"/>
  <c r="M181" i="49"/>
  <c r="L185" i="49"/>
  <c r="N185" i="49" s="1"/>
  <c r="K185" i="49"/>
  <c r="J185" i="49"/>
  <c r="M185" i="49"/>
  <c r="L189" i="49"/>
  <c r="K189" i="49"/>
  <c r="J189" i="49"/>
  <c r="M189" i="49"/>
  <c r="L82" i="49"/>
  <c r="N82" i="49" s="1"/>
  <c r="L83" i="49"/>
  <c r="N83" i="49" s="1"/>
  <c r="J86" i="49"/>
  <c r="L88" i="49"/>
  <c r="N88" i="49" s="1"/>
  <c r="I97" i="49"/>
  <c r="L193" i="49"/>
  <c r="K193" i="49"/>
  <c r="J193" i="49"/>
  <c r="M193" i="49"/>
  <c r="L197" i="49"/>
  <c r="N197" i="49" s="1"/>
  <c r="K197" i="49"/>
  <c r="J197" i="49"/>
  <c r="M197" i="49"/>
  <c r="L201" i="49"/>
  <c r="K201" i="49"/>
  <c r="J201" i="49"/>
  <c r="M201" i="49"/>
  <c r="L205" i="49"/>
  <c r="N205" i="49" s="1"/>
  <c r="K205" i="49"/>
  <c r="J205" i="49"/>
  <c r="M205" i="49"/>
  <c r="I84" i="49"/>
  <c r="M82" i="49"/>
  <c r="L86" i="49"/>
  <c r="N86" i="49" s="1"/>
  <c r="J90" i="49"/>
  <c r="J102" i="49"/>
  <c r="M102" i="49"/>
  <c r="L102" i="49"/>
  <c r="K102" i="49"/>
  <c r="J106" i="49"/>
  <c r="M106" i="49"/>
  <c r="L106" i="49"/>
  <c r="K106" i="49"/>
  <c r="J110" i="49"/>
  <c r="M110" i="49"/>
  <c r="L110" i="49"/>
  <c r="K110" i="49"/>
  <c r="J114" i="49"/>
  <c r="M114" i="49"/>
  <c r="L114" i="49"/>
  <c r="K114" i="49"/>
  <c r="J118" i="49"/>
  <c r="M118" i="49"/>
  <c r="L118" i="49"/>
  <c r="K118" i="49"/>
  <c r="J122" i="49"/>
  <c r="M122" i="49"/>
  <c r="L122" i="49"/>
  <c r="K122" i="49"/>
  <c r="J126" i="49"/>
  <c r="M126" i="49"/>
  <c r="L126" i="49"/>
  <c r="K126" i="49"/>
  <c r="J130" i="49"/>
  <c r="M130" i="49"/>
  <c r="L130" i="49"/>
  <c r="K130" i="49"/>
  <c r="J134" i="49"/>
  <c r="M134" i="49"/>
  <c r="L134" i="49"/>
  <c r="K134" i="49"/>
  <c r="J138" i="49"/>
  <c r="M138" i="49"/>
  <c r="L138" i="49"/>
  <c r="K138" i="49"/>
  <c r="J142" i="49"/>
  <c r="M142" i="49"/>
  <c r="L142" i="49"/>
  <c r="K142" i="49"/>
  <c r="J146" i="49"/>
  <c r="M146" i="49"/>
  <c r="L146" i="49"/>
  <c r="K146" i="49"/>
  <c r="J150" i="49"/>
  <c r="M150" i="49"/>
  <c r="L150" i="49"/>
  <c r="K150" i="49"/>
  <c r="J154" i="49"/>
  <c r="M154" i="49"/>
  <c r="L154" i="49"/>
  <c r="K154" i="49"/>
  <c r="J158" i="49"/>
  <c r="M158" i="49"/>
  <c r="L158" i="49"/>
  <c r="K158" i="49"/>
  <c r="J162" i="49"/>
  <c r="M162" i="49"/>
  <c r="L162" i="49"/>
  <c r="K162" i="49"/>
  <c r="J166" i="49"/>
  <c r="M166" i="49"/>
  <c r="L166" i="49"/>
  <c r="K166" i="49"/>
  <c r="J170" i="49"/>
  <c r="M170" i="49"/>
  <c r="L170" i="49"/>
  <c r="K170" i="49"/>
  <c r="J174" i="49"/>
  <c r="M174" i="49"/>
  <c r="L174" i="49"/>
  <c r="K174" i="49"/>
  <c r="J178" i="49"/>
  <c r="M178" i="49"/>
  <c r="L178" i="49"/>
  <c r="K178" i="49"/>
  <c r="J182" i="49"/>
  <c r="M182" i="49"/>
  <c r="L182" i="49"/>
  <c r="K182" i="49"/>
  <c r="J186" i="49"/>
  <c r="M186" i="49"/>
  <c r="L186" i="49"/>
  <c r="K186" i="49"/>
  <c r="J190" i="49"/>
  <c r="M190" i="49"/>
  <c r="L190" i="49"/>
  <c r="K190" i="49"/>
  <c r="I92" i="49"/>
  <c r="L90" i="49"/>
  <c r="J194" i="49"/>
  <c r="M194" i="49"/>
  <c r="L194" i="49"/>
  <c r="K194" i="49"/>
  <c r="J198" i="49"/>
  <c r="M198" i="49"/>
  <c r="L198" i="49"/>
  <c r="N198" i="49" s="1"/>
  <c r="K198" i="49"/>
  <c r="J202" i="49"/>
  <c r="M202" i="49"/>
  <c r="L202" i="49"/>
  <c r="K202" i="49"/>
  <c r="J206" i="49"/>
  <c r="M206" i="49"/>
  <c r="L206" i="49"/>
  <c r="N206" i="49" s="1"/>
  <c r="K206" i="49"/>
  <c r="M208" i="49"/>
  <c r="L208" i="49"/>
  <c r="N208" i="49" s="1"/>
  <c r="K208" i="49"/>
  <c r="J208" i="49"/>
  <c r="I199" i="49"/>
  <c r="I203" i="49"/>
  <c r="I222" i="49"/>
  <c r="J258" i="49"/>
  <c r="M258" i="49"/>
  <c r="L258" i="49"/>
  <c r="N258" i="49" s="1"/>
  <c r="K258" i="49"/>
  <c r="L265" i="49"/>
  <c r="K265" i="49"/>
  <c r="J265" i="49"/>
  <c r="M265" i="49"/>
  <c r="M283" i="49"/>
  <c r="L283" i="49"/>
  <c r="K283" i="49"/>
  <c r="J283" i="49"/>
  <c r="J290" i="49"/>
  <c r="M290" i="49"/>
  <c r="L290" i="49"/>
  <c r="K290" i="49"/>
  <c r="L297" i="49"/>
  <c r="K297" i="49"/>
  <c r="J297" i="49"/>
  <c r="M297" i="49"/>
  <c r="M315" i="49"/>
  <c r="L315" i="49"/>
  <c r="K315" i="49"/>
  <c r="J315" i="49"/>
  <c r="J322" i="49"/>
  <c r="M322" i="49"/>
  <c r="L322" i="49"/>
  <c r="N322" i="49" s="1"/>
  <c r="K322" i="49"/>
  <c r="L325" i="49"/>
  <c r="K325" i="49"/>
  <c r="J325" i="49"/>
  <c r="M325" i="49"/>
  <c r="M211" i="49"/>
  <c r="L211" i="49"/>
  <c r="K211" i="49"/>
  <c r="J211" i="49"/>
  <c r="M215" i="49"/>
  <c r="L215" i="49"/>
  <c r="K215" i="49"/>
  <c r="J215" i="49"/>
  <c r="M220" i="49"/>
  <c r="K220" i="49"/>
  <c r="J220" i="49"/>
  <c r="M227" i="49"/>
  <c r="L227" i="49"/>
  <c r="K227" i="49"/>
  <c r="J227" i="49"/>
  <c r="L229" i="49"/>
  <c r="K229" i="49"/>
  <c r="J229" i="49"/>
  <c r="M229" i="49"/>
  <c r="M235" i="49"/>
  <c r="L235" i="49"/>
  <c r="K235" i="49"/>
  <c r="J235" i="49"/>
  <c r="M239" i="49"/>
  <c r="L239" i="49"/>
  <c r="K239" i="49"/>
  <c r="J239" i="49"/>
  <c r="M243" i="49"/>
  <c r="L243" i="49"/>
  <c r="K243" i="49"/>
  <c r="J243" i="49"/>
  <c r="M247" i="49"/>
  <c r="L247" i="49"/>
  <c r="K247" i="49"/>
  <c r="J247" i="49"/>
  <c r="M251" i="49"/>
  <c r="L251" i="49"/>
  <c r="K251" i="49"/>
  <c r="J251" i="49"/>
  <c r="M255" i="49"/>
  <c r="L255" i="49"/>
  <c r="K255" i="49"/>
  <c r="J255" i="49"/>
  <c r="J262" i="49"/>
  <c r="M262" i="49"/>
  <c r="L262" i="49"/>
  <c r="K262" i="49"/>
  <c r="L269" i="49"/>
  <c r="K269" i="49"/>
  <c r="J269" i="49"/>
  <c r="M269" i="49"/>
  <c r="M287" i="49"/>
  <c r="L287" i="49"/>
  <c r="K287" i="49"/>
  <c r="J287" i="49"/>
  <c r="J294" i="49"/>
  <c r="M294" i="49"/>
  <c r="L294" i="49"/>
  <c r="K294" i="49"/>
  <c r="L301" i="49"/>
  <c r="N301" i="49" s="1"/>
  <c r="K301" i="49"/>
  <c r="J301" i="49"/>
  <c r="M301" i="49"/>
  <c r="M319" i="49"/>
  <c r="L319" i="49"/>
  <c r="K319" i="49"/>
  <c r="J319" i="49"/>
  <c r="J347" i="49"/>
  <c r="M347" i="49"/>
  <c r="L347" i="49"/>
  <c r="K347" i="49"/>
  <c r="I204" i="49"/>
  <c r="M216" i="49"/>
  <c r="K216" i="49"/>
  <c r="J216" i="49"/>
  <c r="M218" i="49"/>
  <c r="L218" i="49"/>
  <c r="K218" i="49"/>
  <c r="L220" i="49"/>
  <c r="M232" i="49"/>
  <c r="L232" i="49"/>
  <c r="K232" i="49"/>
  <c r="J232" i="49"/>
  <c r="M259" i="49"/>
  <c r="L259" i="49"/>
  <c r="K259" i="49"/>
  <c r="J259" i="49"/>
  <c r="J266" i="49"/>
  <c r="M266" i="49"/>
  <c r="L266" i="49"/>
  <c r="K266" i="49"/>
  <c r="L273" i="49"/>
  <c r="N273" i="49" s="1"/>
  <c r="K273" i="49"/>
  <c r="J273" i="49"/>
  <c r="M273" i="49"/>
  <c r="M291" i="49"/>
  <c r="L291" i="49"/>
  <c r="K291" i="49"/>
  <c r="J291" i="49"/>
  <c r="J298" i="49"/>
  <c r="M298" i="49"/>
  <c r="L298" i="49"/>
  <c r="K298" i="49"/>
  <c r="L305" i="49"/>
  <c r="K305" i="49"/>
  <c r="J305" i="49"/>
  <c r="M305" i="49"/>
  <c r="M323" i="49"/>
  <c r="L323" i="49"/>
  <c r="K323" i="49"/>
  <c r="J323" i="49"/>
  <c r="K329" i="49"/>
  <c r="M329" i="49"/>
  <c r="L329" i="49"/>
  <c r="J329" i="49"/>
  <c r="I212" i="49"/>
  <c r="I223" i="49"/>
  <c r="I225" i="49"/>
  <c r="M236" i="49"/>
  <c r="L236" i="49"/>
  <c r="N236" i="49" s="1"/>
  <c r="K236" i="49"/>
  <c r="J236" i="49"/>
  <c r="M263" i="49"/>
  <c r="L263" i="49"/>
  <c r="K263" i="49"/>
  <c r="J263" i="49"/>
  <c r="J270" i="49"/>
  <c r="M270" i="49"/>
  <c r="L270" i="49"/>
  <c r="K270" i="49"/>
  <c r="L277" i="49"/>
  <c r="N277" i="49" s="1"/>
  <c r="K277" i="49"/>
  <c r="J277" i="49"/>
  <c r="M277" i="49"/>
  <c r="M295" i="49"/>
  <c r="L295" i="49"/>
  <c r="N295" i="49" s="1"/>
  <c r="K295" i="49"/>
  <c r="J295" i="49"/>
  <c r="J302" i="49"/>
  <c r="M302" i="49"/>
  <c r="L302" i="49"/>
  <c r="K302" i="49"/>
  <c r="L309" i="49"/>
  <c r="K309" i="49"/>
  <c r="J309" i="49"/>
  <c r="M309" i="49"/>
  <c r="J351" i="49"/>
  <c r="M351" i="49"/>
  <c r="L351" i="49"/>
  <c r="K351" i="49"/>
  <c r="L216" i="49"/>
  <c r="J218" i="49"/>
  <c r="J230" i="49"/>
  <c r="M230" i="49"/>
  <c r="L230" i="49"/>
  <c r="N230" i="49" s="1"/>
  <c r="K230" i="49"/>
  <c r="M267" i="49"/>
  <c r="L267" i="49"/>
  <c r="K267" i="49"/>
  <c r="J267" i="49"/>
  <c r="J274" i="49"/>
  <c r="M274" i="49"/>
  <c r="L274" i="49"/>
  <c r="N274" i="49" s="1"/>
  <c r="K274" i="49"/>
  <c r="L281" i="49"/>
  <c r="K281" i="49"/>
  <c r="J281" i="49"/>
  <c r="M281" i="49"/>
  <c r="M299" i="49"/>
  <c r="L299" i="49"/>
  <c r="K299" i="49"/>
  <c r="J299" i="49"/>
  <c r="J306" i="49"/>
  <c r="M306" i="49"/>
  <c r="L306" i="49"/>
  <c r="K306" i="49"/>
  <c r="L313" i="49"/>
  <c r="K313" i="49"/>
  <c r="J313" i="49"/>
  <c r="M313" i="49"/>
  <c r="J327" i="49"/>
  <c r="M327" i="49"/>
  <c r="L327" i="49"/>
  <c r="K327" i="49"/>
  <c r="K333" i="49"/>
  <c r="M333" i="49"/>
  <c r="L333" i="49"/>
  <c r="N333" i="49" s="1"/>
  <c r="J333" i="49"/>
  <c r="J355" i="49"/>
  <c r="M355" i="49"/>
  <c r="L355" i="49"/>
  <c r="K355" i="49"/>
  <c r="I209" i="49"/>
  <c r="I213" i="49"/>
  <c r="I219" i="49"/>
  <c r="I221" i="49"/>
  <c r="I228" i="49"/>
  <c r="L233" i="49"/>
  <c r="K233" i="49"/>
  <c r="J233" i="49"/>
  <c r="M233" i="49"/>
  <c r="L237" i="49"/>
  <c r="K237" i="49"/>
  <c r="J237" i="49"/>
  <c r="M237" i="49"/>
  <c r="L241" i="49"/>
  <c r="K241" i="49"/>
  <c r="J241" i="49"/>
  <c r="M241" i="49"/>
  <c r="L245" i="49"/>
  <c r="K245" i="49"/>
  <c r="J245" i="49"/>
  <c r="M245" i="49"/>
  <c r="L249" i="49"/>
  <c r="K249" i="49"/>
  <c r="J249" i="49"/>
  <c r="M249" i="49"/>
  <c r="L253" i="49"/>
  <c r="K253" i="49"/>
  <c r="J253" i="49"/>
  <c r="M253" i="49"/>
  <c r="M271" i="49"/>
  <c r="L271" i="49"/>
  <c r="K271" i="49"/>
  <c r="J271" i="49"/>
  <c r="J278" i="49"/>
  <c r="M278" i="49"/>
  <c r="L278" i="49"/>
  <c r="K278" i="49"/>
  <c r="L285" i="49"/>
  <c r="K285" i="49"/>
  <c r="J285" i="49"/>
  <c r="M285" i="49"/>
  <c r="M303" i="49"/>
  <c r="L303" i="49"/>
  <c r="N303" i="49" s="1"/>
  <c r="K303" i="49"/>
  <c r="J303" i="49"/>
  <c r="J310" i="49"/>
  <c r="M310" i="49"/>
  <c r="L310" i="49"/>
  <c r="N310" i="49" s="1"/>
  <c r="K310" i="49"/>
  <c r="L317" i="49"/>
  <c r="K317" i="49"/>
  <c r="J317" i="49"/>
  <c r="M317" i="49"/>
  <c r="M336" i="49"/>
  <c r="L336" i="49"/>
  <c r="K336" i="49"/>
  <c r="J336" i="49"/>
  <c r="I226" i="49"/>
  <c r="L257" i="49"/>
  <c r="N257" i="49" s="1"/>
  <c r="K257" i="49"/>
  <c r="J257" i="49"/>
  <c r="M257" i="49"/>
  <c r="M275" i="49"/>
  <c r="L275" i="49"/>
  <c r="K275" i="49"/>
  <c r="J275" i="49"/>
  <c r="J282" i="49"/>
  <c r="M282" i="49"/>
  <c r="L282" i="49"/>
  <c r="K282" i="49"/>
  <c r="L289" i="49"/>
  <c r="K289" i="49"/>
  <c r="J289" i="49"/>
  <c r="M289" i="49"/>
  <c r="M307" i="49"/>
  <c r="L307" i="49"/>
  <c r="K307" i="49"/>
  <c r="J307" i="49"/>
  <c r="J314" i="49"/>
  <c r="M314" i="49"/>
  <c r="L314" i="49"/>
  <c r="K314" i="49"/>
  <c r="L321" i="49"/>
  <c r="N321" i="49" s="1"/>
  <c r="K321" i="49"/>
  <c r="J321" i="49"/>
  <c r="M321" i="49"/>
  <c r="M331" i="49"/>
  <c r="L331" i="49"/>
  <c r="K331" i="49"/>
  <c r="J331" i="49"/>
  <c r="K337" i="49"/>
  <c r="M337" i="49"/>
  <c r="L337" i="49"/>
  <c r="J337" i="49"/>
  <c r="I210" i="49"/>
  <c r="I214" i="49"/>
  <c r="I217" i="49"/>
  <c r="I224" i="49"/>
  <c r="M231" i="49"/>
  <c r="L231" i="49"/>
  <c r="K231" i="49"/>
  <c r="J231" i="49"/>
  <c r="J234" i="49"/>
  <c r="M234" i="49"/>
  <c r="L234" i="49"/>
  <c r="K234" i="49"/>
  <c r="J238" i="49"/>
  <c r="M238" i="49"/>
  <c r="L238" i="49"/>
  <c r="K238" i="49"/>
  <c r="J242" i="49"/>
  <c r="M242" i="49"/>
  <c r="L242" i="49"/>
  <c r="K242" i="49"/>
  <c r="J246" i="49"/>
  <c r="M246" i="49"/>
  <c r="L246" i="49"/>
  <c r="K246" i="49"/>
  <c r="J250" i="49"/>
  <c r="M250" i="49"/>
  <c r="L250" i="49"/>
  <c r="K250" i="49"/>
  <c r="J254" i="49"/>
  <c r="M254" i="49"/>
  <c r="L254" i="49"/>
  <c r="K254" i="49"/>
  <c r="L261" i="49"/>
  <c r="K261" i="49"/>
  <c r="J261" i="49"/>
  <c r="M261" i="49"/>
  <c r="M279" i="49"/>
  <c r="L279" i="49"/>
  <c r="K279" i="49"/>
  <c r="J279" i="49"/>
  <c r="J286" i="49"/>
  <c r="M286" i="49"/>
  <c r="L286" i="49"/>
  <c r="K286" i="49"/>
  <c r="L293" i="49"/>
  <c r="N293" i="49" s="1"/>
  <c r="K293" i="49"/>
  <c r="J293" i="49"/>
  <c r="M293" i="49"/>
  <c r="M311" i="49"/>
  <c r="L311" i="49"/>
  <c r="K311" i="49"/>
  <c r="J311" i="49"/>
  <c r="J318" i="49"/>
  <c r="M318" i="49"/>
  <c r="L318" i="49"/>
  <c r="K318" i="49"/>
  <c r="M328" i="49"/>
  <c r="L328" i="49"/>
  <c r="K328" i="49"/>
  <c r="J328" i="49"/>
  <c r="J343" i="49"/>
  <c r="M343" i="49"/>
  <c r="L343" i="49"/>
  <c r="K343" i="49"/>
  <c r="I338" i="49"/>
  <c r="I346" i="49"/>
  <c r="I340" i="49"/>
  <c r="J341" i="49"/>
  <c r="I353" i="49"/>
  <c r="M349" i="49"/>
  <c r="M360" i="49"/>
  <c r="L360" i="49"/>
  <c r="K360" i="49"/>
  <c r="J360" i="49"/>
  <c r="M374" i="49"/>
  <c r="L374" i="49"/>
  <c r="N374" i="49" s="1"/>
  <c r="K374" i="49"/>
  <c r="J374" i="49"/>
  <c r="M377" i="49"/>
  <c r="L377" i="49"/>
  <c r="K377" i="49"/>
  <c r="J377" i="49"/>
  <c r="M380" i="49"/>
  <c r="L380" i="49"/>
  <c r="N380" i="49" s="1"/>
  <c r="K380" i="49"/>
  <c r="J380" i="49"/>
  <c r="M390" i="49"/>
  <c r="L390" i="49"/>
  <c r="K390" i="49"/>
  <c r="J390" i="49"/>
  <c r="M393" i="49"/>
  <c r="L393" i="49"/>
  <c r="N393" i="49" s="1"/>
  <c r="K393" i="49"/>
  <c r="J393" i="49"/>
  <c r="K395" i="49"/>
  <c r="J395" i="49"/>
  <c r="M395" i="49"/>
  <c r="L395" i="49"/>
  <c r="N395" i="49" s="1"/>
  <c r="K448" i="49"/>
  <c r="M448" i="49"/>
  <c r="L448" i="49"/>
  <c r="J448" i="49"/>
  <c r="I342" i="49"/>
  <c r="I339" i="49"/>
  <c r="L341" i="49"/>
  <c r="M358" i="49"/>
  <c r="L358" i="49"/>
  <c r="J358" i="49"/>
  <c r="I352" i="49"/>
  <c r="I356" i="49"/>
  <c r="M365" i="49"/>
  <c r="L365" i="49"/>
  <c r="K365" i="49"/>
  <c r="J365" i="49"/>
  <c r="K407" i="49"/>
  <c r="J407" i="49"/>
  <c r="M407" i="49"/>
  <c r="L407" i="49"/>
  <c r="M410" i="49"/>
  <c r="L410" i="49"/>
  <c r="K410" i="49"/>
  <c r="J410" i="49"/>
  <c r="M412" i="49"/>
  <c r="L412" i="49"/>
  <c r="N412" i="49" s="1"/>
  <c r="K412" i="49"/>
  <c r="J412" i="49"/>
  <c r="K423" i="49"/>
  <c r="J423" i="49"/>
  <c r="M423" i="49"/>
  <c r="L423" i="49"/>
  <c r="N423" i="49" s="1"/>
  <c r="M426" i="49"/>
  <c r="L426" i="49"/>
  <c r="N426" i="49" s="1"/>
  <c r="K426" i="49"/>
  <c r="J426" i="49"/>
  <c r="M428" i="49"/>
  <c r="L428" i="49"/>
  <c r="K428" i="49"/>
  <c r="J428" i="49"/>
  <c r="K439" i="49"/>
  <c r="J439" i="49"/>
  <c r="M439" i="49"/>
  <c r="L439" i="49"/>
  <c r="M442" i="49"/>
  <c r="L442" i="49"/>
  <c r="K442" i="49"/>
  <c r="J442" i="49"/>
  <c r="M445" i="49"/>
  <c r="L445" i="49"/>
  <c r="N445" i="49" s="1"/>
  <c r="K445" i="49"/>
  <c r="J445" i="49"/>
  <c r="M455" i="49"/>
  <c r="J455" i="49"/>
  <c r="L455" i="49"/>
  <c r="K455" i="49"/>
  <c r="I240" i="49"/>
  <c r="I244" i="49"/>
  <c r="I248" i="49"/>
  <c r="I252" i="49"/>
  <c r="I256" i="49"/>
  <c r="I260" i="49"/>
  <c r="I264" i="49"/>
  <c r="I268" i="49"/>
  <c r="I272" i="49"/>
  <c r="I276" i="49"/>
  <c r="I280" i="49"/>
  <c r="I284" i="49"/>
  <c r="I288" i="49"/>
  <c r="I292" i="49"/>
  <c r="I296" i="49"/>
  <c r="I300" i="49"/>
  <c r="I304" i="49"/>
  <c r="I308" i="49"/>
  <c r="I312" i="49"/>
  <c r="I316" i="49"/>
  <c r="I320" i="49"/>
  <c r="I324" i="49"/>
  <c r="I332" i="49"/>
  <c r="I335" i="49"/>
  <c r="M341" i="49"/>
  <c r="K358" i="49"/>
  <c r="M368" i="49"/>
  <c r="L368" i="49"/>
  <c r="K368" i="49"/>
  <c r="J368" i="49"/>
  <c r="M378" i="49"/>
  <c r="L378" i="49"/>
  <c r="K378" i="49"/>
  <c r="J378" i="49"/>
  <c r="M381" i="49"/>
  <c r="L381" i="49"/>
  <c r="K381" i="49"/>
  <c r="J381" i="49"/>
  <c r="M384" i="49"/>
  <c r="L384" i="49"/>
  <c r="K384" i="49"/>
  <c r="J384" i="49"/>
  <c r="M394" i="49"/>
  <c r="L394" i="49"/>
  <c r="K394" i="49"/>
  <c r="J394" i="49"/>
  <c r="M396" i="49"/>
  <c r="L396" i="49"/>
  <c r="K396" i="49"/>
  <c r="J396" i="49"/>
  <c r="L452" i="49"/>
  <c r="N452" i="49" s="1"/>
  <c r="K452" i="49"/>
  <c r="M452" i="49"/>
  <c r="J452" i="49"/>
  <c r="J334" i="49"/>
  <c r="I350" i="49"/>
  <c r="I344" i="49"/>
  <c r="J345" i="49"/>
  <c r="I357" i="49"/>
  <c r="M362" i="49"/>
  <c r="L362" i="49"/>
  <c r="K362" i="49"/>
  <c r="J362" i="49"/>
  <c r="M400" i="49"/>
  <c r="L400" i="49"/>
  <c r="K400" i="49"/>
  <c r="J400" i="49"/>
  <c r="K411" i="49"/>
  <c r="J411" i="49"/>
  <c r="M411" i="49"/>
  <c r="L411" i="49"/>
  <c r="N411" i="49" s="1"/>
  <c r="M414" i="49"/>
  <c r="L414" i="49"/>
  <c r="K414" i="49"/>
  <c r="J414" i="49"/>
  <c r="M416" i="49"/>
  <c r="L416" i="49"/>
  <c r="K416" i="49"/>
  <c r="J416" i="49"/>
  <c r="K427" i="49"/>
  <c r="J427" i="49"/>
  <c r="M427" i="49"/>
  <c r="L427" i="49"/>
  <c r="M430" i="49"/>
  <c r="L430" i="49"/>
  <c r="K430" i="49"/>
  <c r="J430" i="49"/>
  <c r="M432" i="49"/>
  <c r="L432" i="49"/>
  <c r="K432" i="49"/>
  <c r="J432" i="49"/>
  <c r="K443" i="49"/>
  <c r="J443" i="49"/>
  <c r="M443" i="49"/>
  <c r="L443" i="49"/>
  <c r="N443" i="49" s="1"/>
  <c r="M446" i="49"/>
  <c r="L446" i="49"/>
  <c r="K446" i="49"/>
  <c r="J446" i="49"/>
  <c r="L456" i="49"/>
  <c r="K456" i="49"/>
  <c r="J456" i="49"/>
  <c r="M456" i="49"/>
  <c r="J458" i="49"/>
  <c r="L458" i="49"/>
  <c r="M458" i="49"/>
  <c r="K458" i="49"/>
  <c r="K334" i="49"/>
  <c r="N334" i="49" s="1"/>
  <c r="L345" i="49"/>
  <c r="M366" i="49"/>
  <c r="L366" i="49"/>
  <c r="K366" i="49"/>
  <c r="J366" i="49"/>
  <c r="M369" i="49"/>
  <c r="L369" i="49"/>
  <c r="K369" i="49"/>
  <c r="J369" i="49"/>
  <c r="M372" i="49"/>
  <c r="L372" i="49"/>
  <c r="K372" i="49"/>
  <c r="J372" i="49"/>
  <c r="M382" i="49"/>
  <c r="L382" i="49"/>
  <c r="K382" i="49"/>
  <c r="J382" i="49"/>
  <c r="M385" i="49"/>
  <c r="L385" i="49"/>
  <c r="K385" i="49"/>
  <c r="J385" i="49"/>
  <c r="M388" i="49"/>
  <c r="L388" i="49"/>
  <c r="K388" i="49"/>
  <c r="J388" i="49"/>
  <c r="M398" i="49"/>
  <c r="L398" i="49"/>
  <c r="K398" i="49"/>
  <c r="J398" i="49"/>
  <c r="M440" i="49"/>
  <c r="L440" i="49"/>
  <c r="K440" i="49"/>
  <c r="J440" i="49"/>
  <c r="M334" i="49"/>
  <c r="M345" i="49"/>
  <c r="M364" i="49"/>
  <c r="L364" i="49"/>
  <c r="K364" i="49"/>
  <c r="J364" i="49"/>
  <c r="M402" i="49"/>
  <c r="L402" i="49"/>
  <c r="K402" i="49"/>
  <c r="J402" i="49"/>
  <c r="M404" i="49"/>
  <c r="L404" i="49"/>
  <c r="K404" i="49"/>
  <c r="J404" i="49"/>
  <c r="K415" i="49"/>
  <c r="J415" i="49"/>
  <c r="M415" i="49"/>
  <c r="L415" i="49"/>
  <c r="N415" i="49" s="1"/>
  <c r="M418" i="49"/>
  <c r="L418" i="49"/>
  <c r="K418" i="49"/>
  <c r="J418" i="49"/>
  <c r="M420" i="49"/>
  <c r="L420" i="49"/>
  <c r="K420" i="49"/>
  <c r="J420" i="49"/>
  <c r="K431" i="49"/>
  <c r="J431" i="49"/>
  <c r="M431" i="49"/>
  <c r="L431" i="49"/>
  <c r="M434" i="49"/>
  <c r="L434" i="49"/>
  <c r="K434" i="49"/>
  <c r="J434" i="49"/>
  <c r="M436" i="49"/>
  <c r="L436" i="49"/>
  <c r="K436" i="49"/>
  <c r="J436" i="49"/>
  <c r="K447" i="49"/>
  <c r="J447" i="49"/>
  <c r="M447" i="49"/>
  <c r="L447" i="49"/>
  <c r="N447" i="49" s="1"/>
  <c r="M450" i="49"/>
  <c r="L450" i="49"/>
  <c r="K450" i="49"/>
  <c r="J450" i="49"/>
  <c r="L460" i="49"/>
  <c r="K460" i="49"/>
  <c r="M460" i="49"/>
  <c r="J460" i="49"/>
  <c r="I354" i="49"/>
  <c r="I348" i="49"/>
  <c r="J349" i="49"/>
  <c r="I359" i="49"/>
  <c r="I361" i="49"/>
  <c r="M370" i="49"/>
  <c r="L370" i="49"/>
  <c r="K370" i="49"/>
  <c r="J370" i="49"/>
  <c r="M373" i="49"/>
  <c r="L373" i="49"/>
  <c r="N373" i="49" s="1"/>
  <c r="K373" i="49"/>
  <c r="J373" i="49"/>
  <c r="M376" i="49"/>
  <c r="L376" i="49"/>
  <c r="K376" i="49"/>
  <c r="J376" i="49"/>
  <c r="M386" i="49"/>
  <c r="L386" i="49"/>
  <c r="N386" i="49" s="1"/>
  <c r="K386" i="49"/>
  <c r="J386" i="49"/>
  <c r="M389" i="49"/>
  <c r="L389" i="49"/>
  <c r="K389" i="49"/>
  <c r="J389" i="49"/>
  <c r="M392" i="49"/>
  <c r="L392" i="49"/>
  <c r="N392" i="49" s="1"/>
  <c r="K392" i="49"/>
  <c r="J392" i="49"/>
  <c r="K399" i="49"/>
  <c r="J399" i="49"/>
  <c r="M399" i="49"/>
  <c r="L399" i="49"/>
  <c r="M444" i="49"/>
  <c r="L444" i="49"/>
  <c r="N444" i="49" s="1"/>
  <c r="K444" i="49"/>
  <c r="J444" i="49"/>
  <c r="I326" i="49"/>
  <c r="I330" i="49"/>
  <c r="L349" i="49"/>
  <c r="K403" i="49"/>
  <c r="J403" i="49"/>
  <c r="M403" i="49"/>
  <c r="L403" i="49"/>
  <c r="M406" i="49"/>
  <c r="L406" i="49"/>
  <c r="K406" i="49"/>
  <c r="J406" i="49"/>
  <c r="M408" i="49"/>
  <c r="L408" i="49"/>
  <c r="K408" i="49"/>
  <c r="J408" i="49"/>
  <c r="K419" i="49"/>
  <c r="J419" i="49"/>
  <c r="M419" i="49"/>
  <c r="L419" i="49"/>
  <c r="N419" i="49" s="1"/>
  <c r="M422" i="49"/>
  <c r="L422" i="49"/>
  <c r="K422" i="49"/>
  <c r="J422" i="49"/>
  <c r="M424" i="49"/>
  <c r="L424" i="49"/>
  <c r="K424" i="49"/>
  <c r="J424" i="49"/>
  <c r="K435" i="49"/>
  <c r="J435" i="49"/>
  <c r="M435" i="49"/>
  <c r="L435" i="49"/>
  <c r="M438" i="49"/>
  <c r="L438" i="49"/>
  <c r="K438" i="49"/>
  <c r="J438" i="49"/>
  <c r="M441" i="49"/>
  <c r="L441" i="49"/>
  <c r="K441" i="49"/>
  <c r="J441" i="49"/>
  <c r="J454" i="49"/>
  <c r="K454" i="49"/>
  <c r="M454" i="49"/>
  <c r="L454" i="49"/>
  <c r="N454" i="49" s="1"/>
  <c r="J449" i="49"/>
  <c r="K453" i="49"/>
  <c r="M467" i="49"/>
  <c r="J467" i="49"/>
  <c r="J468" i="49"/>
  <c r="I470" i="49"/>
  <c r="M492" i="49"/>
  <c r="L492" i="49"/>
  <c r="K492" i="49"/>
  <c r="J492" i="49"/>
  <c r="M499" i="49"/>
  <c r="L499" i="49"/>
  <c r="K499" i="49"/>
  <c r="J499" i="49"/>
  <c r="M507" i="49"/>
  <c r="L507" i="49"/>
  <c r="K507" i="49"/>
  <c r="J507" i="49"/>
  <c r="M515" i="49"/>
  <c r="L515" i="49"/>
  <c r="K515" i="49"/>
  <c r="J515" i="49"/>
  <c r="M523" i="49"/>
  <c r="L523" i="49"/>
  <c r="K523" i="49"/>
  <c r="J523" i="49"/>
  <c r="M531" i="49"/>
  <c r="L531" i="49"/>
  <c r="K531" i="49"/>
  <c r="J531" i="49"/>
  <c r="K546" i="49"/>
  <c r="J546" i="49"/>
  <c r="M546" i="49"/>
  <c r="L546" i="49"/>
  <c r="N546" i="49" s="1"/>
  <c r="M551" i="49"/>
  <c r="L551" i="49"/>
  <c r="K551" i="49"/>
  <c r="J551" i="49"/>
  <c r="M557" i="49"/>
  <c r="L557" i="49"/>
  <c r="K557" i="49"/>
  <c r="J557" i="49"/>
  <c r="L571" i="49"/>
  <c r="N571" i="49" s="1"/>
  <c r="K571" i="49"/>
  <c r="J571" i="49"/>
  <c r="M571" i="49"/>
  <c r="M574" i="49"/>
  <c r="K574" i="49"/>
  <c r="L574" i="49"/>
  <c r="J574" i="49"/>
  <c r="I397" i="49"/>
  <c r="I401" i="49"/>
  <c r="I405" i="49"/>
  <c r="I409" i="49"/>
  <c r="I413" i="49"/>
  <c r="I417" i="49"/>
  <c r="I421" i="49"/>
  <c r="I425" i="49"/>
  <c r="I429" i="49"/>
  <c r="I433" i="49"/>
  <c r="I437" i="49"/>
  <c r="K449" i="49"/>
  <c r="I451" i="49"/>
  <c r="M471" i="49"/>
  <c r="L471" i="49"/>
  <c r="K471" i="49"/>
  <c r="J471" i="49"/>
  <c r="L488" i="49"/>
  <c r="K488" i="49"/>
  <c r="J488" i="49"/>
  <c r="M497" i="49"/>
  <c r="L497" i="49"/>
  <c r="K497" i="49"/>
  <c r="J497" i="49"/>
  <c r="M505" i="49"/>
  <c r="L505" i="49"/>
  <c r="K505" i="49"/>
  <c r="J505" i="49"/>
  <c r="M513" i="49"/>
  <c r="L513" i="49"/>
  <c r="N513" i="49" s="1"/>
  <c r="K513" i="49"/>
  <c r="J513" i="49"/>
  <c r="M521" i="49"/>
  <c r="L521" i="49"/>
  <c r="K521" i="49"/>
  <c r="J521" i="49"/>
  <c r="M529" i="49"/>
  <c r="L529" i="49"/>
  <c r="N529" i="49" s="1"/>
  <c r="K529" i="49"/>
  <c r="J529" i="49"/>
  <c r="M537" i="49"/>
  <c r="L537" i="49"/>
  <c r="K537" i="49"/>
  <c r="J537" i="49"/>
  <c r="M560" i="49"/>
  <c r="L560" i="49"/>
  <c r="N560" i="49" s="1"/>
  <c r="K560" i="49"/>
  <c r="J560" i="49"/>
  <c r="L563" i="49"/>
  <c r="N563" i="49" s="1"/>
  <c r="K563" i="49"/>
  <c r="M563" i="49"/>
  <c r="J563" i="49"/>
  <c r="L453" i="49"/>
  <c r="J453" i="49"/>
  <c r="L449" i="49"/>
  <c r="N449" i="49" s="1"/>
  <c r="M465" i="49"/>
  <c r="L465" i="49"/>
  <c r="N465" i="49" s="1"/>
  <c r="J465" i="49"/>
  <c r="M459" i="49"/>
  <c r="J459" i="49"/>
  <c r="L464" i="49"/>
  <c r="K464" i="49"/>
  <c r="K467" i="49"/>
  <c r="L484" i="49"/>
  <c r="K484" i="49"/>
  <c r="J484" i="49"/>
  <c r="K538" i="49"/>
  <c r="J538" i="49"/>
  <c r="M538" i="49"/>
  <c r="L538" i="49"/>
  <c r="N538" i="49" s="1"/>
  <c r="M543" i="49"/>
  <c r="L543" i="49"/>
  <c r="K543" i="49"/>
  <c r="J543" i="49"/>
  <c r="M549" i="49"/>
  <c r="L549" i="49"/>
  <c r="K549" i="49"/>
  <c r="J549" i="49"/>
  <c r="J577" i="49"/>
  <c r="M577" i="49"/>
  <c r="L577" i="49"/>
  <c r="N577" i="49" s="1"/>
  <c r="K577" i="49"/>
  <c r="K459" i="49"/>
  <c r="J464" i="49"/>
  <c r="M473" i="49"/>
  <c r="L473" i="49"/>
  <c r="N473" i="49" s="1"/>
  <c r="J473" i="49"/>
  <c r="L467" i="49"/>
  <c r="N467" i="49" s="1"/>
  <c r="L480" i="49"/>
  <c r="N480" i="49" s="1"/>
  <c r="K480" i="49"/>
  <c r="J480" i="49"/>
  <c r="M493" i="49"/>
  <c r="L493" i="49"/>
  <c r="K493" i="49"/>
  <c r="J493" i="49"/>
  <c r="M495" i="49"/>
  <c r="L495" i="49"/>
  <c r="N495" i="49" s="1"/>
  <c r="K495" i="49"/>
  <c r="J495" i="49"/>
  <c r="M500" i="49"/>
  <c r="L500" i="49"/>
  <c r="K500" i="49"/>
  <c r="J500" i="49"/>
  <c r="M508" i="49"/>
  <c r="L508" i="49"/>
  <c r="N508" i="49" s="1"/>
  <c r="K508" i="49"/>
  <c r="J508" i="49"/>
  <c r="M516" i="49"/>
  <c r="L516" i="49"/>
  <c r="K516" i="49"/>
  <c r="J516" i="49"/>
  <c r="M524" i="49"/>
  <c r="L524" i="49"/>
  <c r="N524" i="49" s="1"/>
  <c r="K524" i="49"/>
  <c r="J524" i="49"/>
  <c r="K530" i="49"/>
  <c r="J530" i="49"/>
  <c r="M530" i="49"/>
  <c r="L530" i="49"/>
  <c r="K550" i="49"/>
  <c r="J550" i="49"/>
  <c r="M550" i="49"/>
  <c r="L550" i="49"/>
  <c r="M555" i="49"/>
  <c r="L555" i="49"/>
  <c r="K555" i="49"/>
  <c r="J555" i="49"/>
  <c r="M561" i="49"/>
  <c r="L561" i="49"/>
  <c r="N561" i="49" s="1"/>
  <c r="K561" i="49"/>
  <c r="J561" i="49"/>
  <c r="L459" i="49"/>
  <c r="N459" i="49" s="1"/>
  <c r="I469" i="49"/>
  <c r="M464" i="49"/>
  <c r="I466" i="49"/>
  <c r="L476" i="49"/>
  <c r="K476" i="49"/>
  <c r="J476" i="49"/>
  <c r="K473" i="49"/>
  <c r="M489" i="49"/>
  <c r="L489" i="49"/>
  <c r="K489" i="49"/>
  <c r="J489" i="49"/>
  <c r="M491" i="49"/>
  <c r="L491" i="49"/>
  <c r="N491" i="49" s="1"/>
  <c r="K491" i="49"/>
  <c r="J491" i="49"/>
  <c r="K486" i="49"/>
  <c r="J486" i="49"/>
  <c r="M486" i="49"/>
  <c r="L486" i="49"/>
  <c r="M488" i="49"/>
  <c r="M503" i="49"/>
  <c r="L503" i="49"/>
  <c r="K503" i="49"/>
  <c r="J503" i="49"/>
  <c r="M511" i="49"/>
  <c r="L511" i="49"/>
  <c r="N511" i="49" s="1"/>
  <c r="K511" i="49"/>
  <c r="J511" i="49"/>
  <c r="M519" i="49"/>
  <c r="L519" i="49"/>
  <c r="K519" i="49"/>
  <c r="J519" i="49"/>
  <c r="M527" i="49"/>
  <c r="L527" i="49"/>
  <c r="N527" i="49" s="1"/>
  <c r="K527" i="49"/>
  <c r="J527" i="49"/>
  <c r="M535" i="49"/>
  <c r="L535" i="49"/>
  <c r="K535" i="49"/>
  <c r="J535" i="49"/>
  <c r="M541" i="49"/>
  <c r="L541" i="49"/>
  <c r="N541" i="49" s="1"/>
  <c r="K541" i="49"/>
  <c r="J541" i="49"/>
  <c r="J581" i="49"/>
  <c r="M581" i="49"/>
  <c r="L581" i="49"/>
  <c r="K581" i="49"/>
  <c r="I363" i="49"/>
  <c r="I367" i="49"/>
  <c r="I371" i="49"/>
  <c r="I375" i="49"/>
  <c r="I379" i="49"/>
  <c r="I383" i="49"/>
  <c r="I387" i="49"/>
  <c r="I391" i="49"/>
  <c r="I461" i="49"/>
  <c r="I463" i="49"/>
  <c r="K457" i="49"/>
  <c r="I462" i="49"/>
  <c r="M485" i="49"/>
  <c r="L485" i="49"/>
  <c r="J485" i="49"/>
  <c r="M487" i="49"/>
  <c r="L487" i="49"/>
  <c r="K487" i="49"/>
  <c r="J487" i="49"/>
  <c r="K482" i="49"/>
  <c r="J482" i="49"/>
  <c r="M482" i="49"/>
  <c r="L482" i="49"/>
  <c r="M484" i="49"/>
  <c r="M501" i="49"/>
  <c r="L501" i="49"/>
  <c r="N501" i="49" s="1"/>
  <c r="K501" i="49"/>
  <c r="J501" i="49"/>
  <c r="M509" i="49"/>
  <c r="L509" i="49"/>
  <c r="K509" i="49"/>
  <c r="J509" i="49"/>
  <c r="M517" i="49"/>
  <c r="L517" i="49"/>
  <c r="N517" i="49" s="1"/>
  <c r="K517" i="49"/>
  <c r="J517" i="49"/>
  <c r="M525" i="49"/>
  <c r="L525" i="49"/>
  <c r="K525" i="49"/>
  <c r="J525" i="49"/>
  <c r="M533" i="49"/>
  <c r="L533" i="49"/>
  <c r="N533" i="49" s="1"/>
  <c r="K533" i="49"/>
  <c r="J533" i="49"/>
  <c r="K542" i="49"/>
  <c r="J542" i="49"/>
  <c r="M542" i="49"/>
  <c r="L542" i="49"/>
  <c r="M547" i="49"/>
  <c r="L547" i="49"/>
  <c r="N547" i="49" s="1"/>
  <c r="K547" i="49"/>
  <c r="J547" i="49"/>
  <c r="M553" i="49"/>
  <c r="L553" i="49"/>
  <c r="K553" i="49"/>
  <c r="J553" i="49"/>
  <c r="M570" i="49"/>
  <c r="J570" i="49"/>
  <c r="L570" i="49"/>
  <c r="K570" i="49"/>
  <c r="M481" i="49"/>
  <c r="L481" i="49"/>
  <c r="J481" i="49"/>
  <c r="M483" i="49"/>
  <c r="L483" i="49"/>
  <c r="K483" i="49"/>
  <c r="J483" i="49"/>
  <c r="K478" i="49"/>
  <c r="J478" i="49"/>
  <c r="M478" i="49"/>
  <c r="L478" i="49"/>
  <c r="M480" i="49"/>
  <c r="M556" i="49"/>
  <c r="L556" i="49"/>
  <c r="N556" i="49" s="1"/>
  <c r="K556" i="49"/>
  <c r="J556" i="49"/>
  <c r="M559" i="49"/>
  <c r="L559" i="49"/>
  <c r="K559" i="49"/>
  <c r="J559" i="49"/>
  <c r="J585" i="49"/>
  <c r="M585" i="49"/>
  <c r="L585" i="49"/>
  <c r="K585" i="49"/>
  <c r="L457" i="49"/>
  <c r="N457" i="49" s="1"/>
  <c r="J457" i="49"/>
  <c r="L468" i="49"/>
  <c r="K468" i="49"/>
  <c r="L472" i="49"/>
  <c r="K472" i="49"/>
  <c r="J472" i="49"/>
  <c r="M475" i="49"/>
  <c r="L475" i="49"/>
  <c r="N475" i="49" s="1"/>
  <c r="K475" i="49"/>
  <c r="J475" i="49"/>
  <c r="M477" i="49"/>
  <c r="L477" i="49"/>
  <c r="J477" i="49"/>
  <c r="M479" i="49"/>
  <c r="L479" i="49"/>
  <c r="K479" i="49"/>
  <c r="J479" i="49"/>
  <c r="K474" i="49"/>
  <c r="J474" i="49"/>
  <c r="M474" i="49"/>
  <c r="L474" i="49"/>
  <c r="N474" i="49" s="1"/>
  <c r="M476" i="49"/>
  <c r="M496" i="49"/>
  <c r="L496" i="49"/>
  <c r="N496" i="49" s="1"/>
  <c r="K496" i="49"/>
  <c r="J496" i="49"/>
  <c r="M504" i="49"/>
  <c r="L504" i="49"/>
  <c r="K504" i="49"/>
  <c r="J504" i="49"/>
  <c r="M512" i="49"/>
  <c r="L512" i="49"/>
  <c r="N512" i="49" s="1"/>
  <c r="K512" i="49"/>
  <c r="J512" i="49"/>
  <c r="M520" i="49"/>
  <c r="L520" i="49"/>
  <c r="K520" i="49"/>
  <c r="J520" i="49"/>
  <c r="M528" i="49"/>
  <c r="L528" i="49"/>
  <c r="N528" i="49" s="1"/>
  <c r="K528" i="49"/>
  <c r="J528" i="49"/>
  <c r="K534" i="49"/>
  <c r="J534" i="49"/>
  <c r="M534" i="49"/>
  <c r="L534" i="49"/>
  <c r="M539" i="49"/>
  <c r="L539" i="49"/>
  <c r="N539" i="49" s="1"/>
  <c r="K539" i="49"/>
  <c r="J539" i="49"/>
  <c r="M545" i="49"/>
  <c r="L545" i="49"/>
  <c r="K545" i="49"/>
  <c r="J545" i="49"/>
  <c r="L490" i="49"/>
  <c r="L494" i="49"/>
  <c r="L498" i="49"/>
  <c r="L502" i="49"/>
  <c r="L506" i="49"/>
  <c r="L510" i="49"/>
  <c r="L514" i="49"/>
  <c r="L518" i="49"/>
  <c r="L522" i="49"/>
  <c r="L526" i="49"/>
  <c r="L572" i="49"/>
  <c r="J572" i="49"/>
  <c r="K568" i="49"/>
  <c r="M612" i="49"/>
  <c r="L612" i="49"/>
  <c r="N612" i="49" s="1"/>
  <c r="K612" i="49"/>
  <c r="J612" i="49"/>
  <c r="M626" i="49"/>
  <c r="L626" i="49"/>
  <c r="K626" i="49"/>
  <c r="J626" i="49"/>
  <c r="M635" i="49"/>
  <c r="L635" i="49"/>
  <c r="N635" i="49" s="1"/>
  <c r="K635" i="49"/>
  <c r="J635" i="49"/>
  <c r="M644" i="49"/>
  <c r="L644" i="49"/>
  <c r="K644" i="49"/>
  <c r="J644" i="49"/>
  <c r="M688" i="49"/>
  <c r="L688" i="49"/>
  <c r="N688" i="49" s="1"/>
  <c r="K688" i="49"/>
  <c r="J688" i="49"/>
  <c r="M490" i="49"/>
  <c r="M494" i="49"/>
  <c r="M498" i="49"/>
  <c r="M502" i="49"/>
  <c r="M506" i="49"/>
  <c r="M510" i="49"/>
  <c r="M514" i="49"/>
  <c r="M518" i="49"/>
  <c r="M522" i="49"/>
  <c r="M526" i="49"/>
  <c r="I532" i="49"/>
  <c r="I536" i="49"/>
  <c r="I540" i="49"/>
  <c r="I544" i="49"/>
  <c r="I548" i="49"/>
  <c r="I552" i="49"/>
  <c r="I565" i="49"/>
  <c r="I566" i="49"/>
  <c r="I567" i="49"/>
  <c r="M590" i="49"/>
  <c r="K590" i="49"/>
  <c r="M594" i="49"/>
  <c r="L594" i="49"/>
  <c r="K594" i="49"/>
  <c r="J594" i="49"/>
  <c r="L603" i="49"/>
  <c r="K603" i="49"/>
  <c r="J603" i="49"/>
  <c r="K605" i="49"/>
  <c r="J605" i="49"/>
  <c r="M605" i="49"/>
  <c r="L605" i="49"/>
  <c r="N605" i="49" s="1"/>
  <c r="M615" i="49"/>
  <c r="L615" i="49"/>
  <c r="K615" i="49"/>
  <c r="J615" i="49"/>
  <c r="M624" i="49"/>
  <c r="L624" i="49"/>
  <c r="K624" i="49"/>
  <c r="J624" i="49"/>
  <c r="M638" i="49"/>
  <c r="L638" i="49"/>
  <c r="K638" i="49"/>
  <c r="J638" i="49"/>
  <c r="M647" i="49"/>
  <c r="L647" i="49"/>
  <c r="K647" i="49"/>
  <c r="J647" i="49"/>
  <c r="M650" i="49"/>
  <c r="L650" i="49"/>
  <c r="K650" i="49"/>
  <c r="J650" i="49"/>
  <c r="M660" i="49"/>
  <c r="L660" i="49"/>
  <c r="K660" i="49"/>
  <c r="J660" i="49"/>
  <c r="M663" i="49"/>
  <c r="L663" i="49"/>
  <c r="K663" i="49"/>
  <c r="J663" i="49"/>
  <c r="M666" i="49"/>
  <c r="L666" i="49"/>
  <c r="K666" i="49"/>
  <c r="J666" i="49"/>
  <c r="M676" i="49"/>
  <c r="L676" i="49"/>
  <c r="K676" i="49"/>
  <c r="J676" i="49"/>
  <c r="M679" i="49"/>
  <c r="L679" i="49"/>
  <c r="K679" i="49"/>
  <c r="J679" i="49"/>
  <c r="M682" i="49"/>
  <c r="L682" i="49"/>
  <c r="K682" i="49"/>
  <c r="J682" i="49"/>
  <c r="M693" i="49"/>
  <c r="L693" i="49"/>
  <c r="K693" i="49"/>
  <c r="J693" i="49"/>
  <c r="L564" i="49"/>
  <c r="J564" i="49"/>
  <c r="L568" i="49"/>
  <c r="N568" i="49" s="1"/>
  <c r="J568" i="49"/>
  <c r="I580" i="49"/>
  <c r="J590" i="49"/>
  <c r="M608" i="49"/>
  <c r="L608" i="49"/>
  <c r="N608" i="49" s="1"/>
  <c r="K608" i="49"/>
  <c r="J608" i="49"/>
  <c r="M610" i="49"/>
  <c r="L610" i="49"/>
  <c r="K610" i="49"/>
  <c r="J610" i="49"/>
  <c r="M618" i="49"/>
  <c r="L618" i="49"/>
  <c r="N618" i="49" s="1"/>
  <c r="K618" i="49"/>
  <c r="J618" i="49"/>
  <c r="M627" i="49"/>
  <c r="L627" i="49"/>
  <c r="K627" i="49"/>
  <c r="J627" i="49"/>
  <c r="M636" i="49"/>
  <c r="L636" i="49"/>
  <c r="N636" i="49" s="1"/>
  <c r="K636" i="49"/>
  <c r="J636" i="49"/>
  <c r="K564" i="49"/>
  <c r="I573" i="49"/>
  <c r="I584" i="49"/>
  <c r="I578" i="49"/>
  <c r="I588" i="49"/>
  <c r="I582" i="49"/>
  <c r="I592" i="49"/>
  <c r="I586" i="49"/>
  <c r="I596" i="49"/>
  <c r="L590" i="49"/>
  <c r="L599" i="49"/>
  <c r="K599" i="49"/>
  <c r="J599" i="49"/>
  <c r="K601" i="49"/>
  <c r="J601" i="49"/>
  <c r="M601" i="49"/>
  <c r="L601" i="49"/>
  <c r="M603" i="49"/>
  <c r="M616" i="49"/>
  <c r="L616" i="49"/>
  <c r="K616" i="49"/>
  <c r="J616" i="49"/>
  <c r="M630" i="49"/>
  <c r="L630" i="49"/>
  <c r="K630" i="49"/>
  <c r="J630" i="49"/>
  <c r="M639" i="49"/>
  <c r="L639" i="49"/>
  <c r="K639" i="49"/>
  <c r="J639" i="49"/>
  <c r="M648" i="49"/>
  <c r="L648" i="49"/>
  <c r="K648" i="49"/>
  <c r="J648" i="49"/>
  <c r="M651" i="49"/>
  <c r="L651" i="49"/>
  <c r="K651" i="49"/>
  <c r="J651" i="49"/>
  <c r="M654" i="49"/>
  <c r="L654" i="49"/>
  <c r="K654" i="49"/>
  <c r="J654" i="49"/>
  <c r="M664" i="49"/>
  <c r="L664" i="49"/>
  <c r="K664" i="49"/>
  <c r="J664" i="49"/>
  <c r="M667" i="49"/>
  <c r="L667" i="49"/>
  <c r="K667" i="49"/>
  <c r="J667" i="49"/>
  <c r="M670" i="49"/>
  <c r="L670" i="49"/>
  <c r="K670" i="49"/>
  <c r="J670" i="49"/>
  <c r="M680" i="49"/>
  <c r="L680" i="49"/>
  <c r="K680" i="49"/>
  <c r="J680" i="49"/>
  <c r="M683" i="49"/>
  <c r="L683" i="49"/>
  <c r="K683" i="49"/>
  <c r="J683" i="49"/>
  <c r="M686" i="49"/>
  <c r="L686" i="49"/>
  <c r="K686" i="49"/>
  <c r="J686" i="49"/>
  <c r="I562" i="49"/>
  <c r="M564" i="49"/>
  <c r="I579" i="49"/>
  <c r="I589" i="49"/>
  <c r="M604" i="49"/>
  <c r="L604" i="49"/>
  <c r="J604" i="49"/>
  <c r="M606" i="49"/>
  <c r="L606" i="49"/>
  <c r="N606" i="49" s="1"/>
  <c r="K606" i="49"/>
  <c r="J606" i="49"/>
  <c r="M619" i="49"/>
  <c r="L619" i="49"/>
  <c r="K619" i="49"/>
  <c r="J619" i="49"/>
  <c r="M628" i="49"/>
  <c r="L628" i="49"/>
  <c r="N628" i="49" s="1"/>
  <c r="K628" i="49"/>
  <c r="J628" i="49"/>
  <c r="M642" i="49"/>
  <c r="L642" i="49"/>
  <c r="K642" i="49"/>
  <c r="J642" i="49"/>
  <c r="I554" i="49"/>
  <c r="I558" i="49"/>
  <c r="I576" i="49"/>
  <c r="K572" i="49"/>
  <c r="I597" i="49"/>
  <c r="M599" i="49"/>
  <c r="M611" i="49"/>
  <c r="L611" i="49"/>
  <c r="K611" i="49"/>
  <c r="J611" i="49"/>
  <c r="M622" i="49"/>
  <c r="L622" i="49"/>
  <c r="K622" i="49"/>
  <c r="J622" i="49"/>
  <c r="M631" i="49"/>
  <c r="L631" i="49"/>
  <c r="K631" i="49"/>
  <c r="J631" i="49"/>
  <c r="M640" i="49"/>
  <c r="L640" i="49"/>
  <c r="K640" i="49"/>
  <c r="J640" i="49"/>
  <c r="M652" i="49"/>
  <c r="L652" i="49"/>
  <c r="K652" i="49"/>
  <c r="J652" i="49"/>
  <c r="M655" i="49"/>
  <c r="L655" i="49"/>
  <c r="K655" i="49"/>
  <c r="J655" i="49"/>
  <c r="M658" i="49"/>
  <c r="L658" i="49"/>
  <c r="K658" i="49"/>
  <c r="J658" i="49"/>
  <c r="M668" i="49"/>
  <c r="L668" i="49"/>
  <c r="K668" i="49"/>
  <c r="J668" i="49"/>
  <c r="M671" i="49"/>
  <c r="L671" i="49"/>
  <c r="K671" i="49"/>
  <c r="J671" i="49"/>
  <c r="M674" i="49"/>
  <c r="L674" i="49"/>
  <c r="K674" i="49"/>
  <c r="J674" i="49"/>
  <c r="M684" i="49"/>
  <c r="L684" i="49"/>
  <c r="K684" i="49"/>
  <c r="J684" i="49"/>
  <c r="J490" i="49"/>
  <c r="J494" i="49"/>
  <c r="J498" i="49"/>
  <c r="J502" i="49"/>
  <c r="J506" i="49"/>
  <c r="J510" i="49"/>
  <c r="J514" i="49"/>
  <c r="J518" i="49"/>
  <c r="J522" i="49"/>
  <c r="J526" i="49"/>
  <c r="I569" i="49"/>
  <c r="M572" i="49"/>
  <c r="I583" i="49"/>
  <c r="I587" i="49"/>
  <c r="I591" i="49"/>
  <c r="I595" i="49"/>
  <c r="M600" i="49"/>
  <c r="L600" i="49"/>
  <c r="J600" i="49"/>
  <c r="M602" i="49"/>
  <c r="L602" i="49"/>
  <c r="K602" i="49"/>
  <c r="J602" i="49"/>
  <c r="K604" i="49"/>
  <c r="M620" i="49"/>
  <c r="L620" i="49"/>
  <c r="K620" i="49"/>
  <c r="J620" i="49"/>
  <c r="M634" i="49"/>
  <c r="L634" i="49"/>
  <c r="K634" i="49"/>
  <c r="J634" i="49"/>
  <c r="M643" i="49"/>
  <c r="L643" i="49"/>
  <c r="K643" i="49"/>
  <c r="J643" i="49"/>
  <c r="M687" i="49"/>
  <c r="L687" i="49"/>
  <c r="K687" i="49"/>
  <c r="J687" i="49"/>
  <c r="L690" i="49"/>
  <c r="K690" i="49"/>
  <c r="M690" i="49"/>
  <c r="J690" i="49"/>
  <c r="I575" i="49"/>
  <c r="M598" i="49"/>
  <c r="L598" i="49"/>
  <c r="K598" i="49"/>
  <c r="J598" i="49"/>
  <c r="I593" i="49"/>
  <c r="M607" i="49"/>
  <c r="L607" i="49"/>
  <c r="K607" i="49"/>
  <c r="J607" i="49"/>
  <c r="M614" i="49"/>
  <c r="L614" i="49"/>
  <c r="N614" i="49" s="1"/>
  <c r="K614" i="49"/>
  <c r="J614" i="49"/>
  <c r="M623" i="49"/>
  <c r="L623" i="49"/>
  <c r="K623" i="49"/>
  <c r="J623" i="49"/>
  <c r="M632" i="49"/>
  <c r="L632" i="49"/>
  <c r="N632" i="49" s="1"/>
  <c r="K632" i="49"/>
  <c r="J632" i="49"/>
  <c r="M646" i="49"/>
  <c r="L646" i="49"/>
  <c r="K646" i="49"/>
  <c r="J646" i="49"/>
  <c r="M656" i="49"/>
  <c r="L656" i="49"/>
  <c r="N656" i="49" s="1"/>
  <c r="K656" i="49"/>
  <c r="J656" i="49"/>
  <c r="M659" i="49"/>
  <c r="L659" i="49"/>
  <c r="K659" i="49"/>
  <c r="J659" i="49"/>
  <c r="M662" i="49"/>
  <c r="L662" i="49"/>
  <c r="N662" i="49" s="1"/>
  <c r="K662" i="49"/>
  <c r="J662" i="49"/>
  <c r="M672" i="49"/>
  <c r="L672" i="49"/>
  <c r="K672" i="49"/>
  <c r="J672" i="49"/>
  <c r="M675" i="49"/>
  <c r="L675" i="49"/>
  <c r="N675" i="49" s="1"/>
  <c r="K675" i="49"/>
  <c r="J675" i="49"/>
  <c r="M678" i="49"/>
  <c r="L678" i="49"/>
  <c r="K678" i="49"/>
  <c r="J678" i="49"/>
  <c r="L609" i="49"/>
  <c r="L613" i="49"/>
  <c r="L617" i="49"/>
  <c r="L621" i="49"/>
  <c r="L625" i="49"/>
  <c r="N625" i="49" s="1"/>
  <c r="L629" i="49"/>
  <c r="L633" i="49"/>
  <c r="L637" i="49"/>
  <c r="M700" i="49"/>
  <c r="L700" i="49"/>
  <c r="N700" i="49" s="1"/>
  <c r="K700" i="49"/>
  <c r="J700" i="49"/>
  <c r="I694" i="49"/>
  <c r="L706" i="49"/>
  <c r="N706" i="49" s="1"/>
  <c r="K706" i="49"/>
  <c r="J706" i="49"/>
  <c r="M706" i="49"/>
  <c r="M709" i="49"/>
  <c r="L709" i="49"/>
  <c r="K709" i="49"/>
  <c r="J709" i="49"/>
  <c r="M720" i="49"/>
  <c r="L720" i="49"/>
  <c r="K720" i="49"/>
  <c r="J720" i="49"/>
  <c r="J731" i="49"/>
  <c r="M731" i="49"/>
  <c r="L731" i="49"/>
  <c r="K731" i="49"/>
  <c r="M741" i="49"/>
  <c r="L741" i="49"/>
  <c r="K741" i="49"/>
  <c r="J741" i="49"/>
  <c r="M744" i="49"/>
  <c r="L744" i="49"/>
  <c r="K744" i="49"/>
  <c r="J744" i="49"/>
  <c r="L760" i="49"/>
  <c r="N760" i="49" s="1"/>
  <c r="K760" i="49"/>
  <c r="J760" i="49"/>
  <c r="M760" i="49"/>
  <c r="M609" i="49"/>
  <c r="M613" i="49"/>
  <c r="M617" i="49"/>
  <c r="M621" i="49"/>
  <c r="M625" i="49"/>
  <c r="M629" i="49"/>
  <c r="M633" i="49"/>
  <c r="M637" i="49"/>
  <c r="J699" i="49"/>
  <c r="M699" i="49"/>
  <c r="L699" i="49"/>
  <c r="K699" i="49"/>
  <c r="M704" i="49"/>
  <c r="L704" i="49"/>
  <c r="K704" i="49"/>
  <c r="J704" i="49"/>
  <c r="M713" i="49"/>
  <c r="L713" i="49"/>
  <c r="K713" i="49"/>
  <c r="J713" i="49"/>
  <c r="M717" i="49"/>
  <c r="L717" i="49"/>
  <c r="K717" i="49"/>
  <c r="J717" i="49"/>
  <c r="M724" i="49"/>
  <c r="L724" i="49"/>
  <c r="K724" i="49"/>
  <c r="J724" i="49"/>
  <c r="J735" i="49"/>
  <c r="M735" i="49"/>
  <c r="L735" i="49"/>
  <c r="K735" i="49"/>
  <c r="L738" i="49"/>
  <c r="K738" i="49"/>
  <c r="J738" i="49"/>
  <c r="M738" i="49"/>
  <c r="M751" i="49"/>
  <c r="L751" i="49"/>
  <c r="K751" i="49"/>
  <c r="J751" i="49"/>
  <c r="J754" i="49"/>
  <c r="M754" i="49"/>
  <c r="L754" i="49"/>
  <c r="K754" i="49"/>
  <c r="J691" i="49"/>
  <c r="K691" i="49"/>
  <c r="J695" i="49"/>
  <c r="K695" i="49"/>
  <c r="J707" i="49"/>
  <c r="M707" i="49"/>
  <c r="L707" i="49"/>
  <c r="K707" i="49"/>
  <c r="M721" i="49"/>
  <c r="L721" i="49"/>
  <c r="K721" i="49"/>
  <c r="J721" i="49"/>
  <c r="M728" i="49"/>
  <c r="L728" i="49"/>
  <c r="K728" i="49"/>
  <c r="J728" i="49"/>
  <c r="M745" i="49"/>
  <c r="L745" i="49"/>
  <c r="K745" i="49"/>
  <c r="J745" i="49"/>
  <c r="L748" i="49"/>
  <c r="K748" i="49"/>
  <c r="M748" i="49"/>
  <c r="J748" i="49"/>
  <c r="I698" i="49"/>
  <c r="I703" i="49"/>
  <c r="L710" i="49"/>
  <c r="K710" i="49"/>
  <c r="J710" i="49"/>
  <c r="M710" i="49"/>
  <c r="L714" i="49"/>
  <c r="K714" i="49"/>
  <c r="J714" i="49"/>
  <c r="M714" i="49"/>
  <c r="L718" i="49"/>
  <c r="K718" i="49"/>
  <c r="J718" i="49"/>
  <c r="M718" i="49"/>
  <c r="M725" i="49"/>
  <c r="L725" i="49"/>
  <c r="N725" i="49" s="1"/>
  <c r="K725" i="49"/>
  <c r="J725" i="49"/>
  <c r="M732" i="49"/>
  <c r="L732" i="49"/>
  <c r="K732" i="49"/>
  <c r="J732" i="49"/>
  <c r="J739" i="49"/>
  <c r="M739" i="49"/>
  <c r="L739" i="49"/>
  <c r="K739" i="49"/>
  <c r="L742" i="49"/>
  <c r="K742" i="49"/>
  <c r="J742" i="49"/>
  <c r="M742" i="49"/>
  <c r="M771" i="49"/>
  <c r="L771" i="49"/>
  <c r="N771" i="49" s="1"/>
  <c r="K771" i="49"/>
  <c r="J771" i="49"/>
  <c r="I692" i="49"/>
  <c r="I696" i="49"/>
  <c r="I697" i="49"/>
  <c r="L691" i="49"/>
  <c r="N691" i="49" s="1"/>
  <c r="L722" i="49"/>
  <c r="K722" i="49"/>
  <c r="J722" i="49"/>
  <c r="M722" i="49"/>
  <c r="M729" i="49"/>
  <c r="L729" i="49"/>
  <c r="K729" i="49"/>
  <c r="J729" i="49"/>
  <c r="M736" i="49"/>
  <c r="L736" i="49"/>
  <c r="N736" i="49" s="1"/>
  <c r="K736" i="49"/>
  <c r="J736" i="49"/>
  <c r="L752" i="49"/>
  <c r="K752" i="49"/>
  <c r="M752" i="49"/>
  <c r="J752" i="49"/>
  <c r="M755" i="49"/>
  <c r="L755" i="49"/>
  <c r="N755" i="49" s="1"/>
  <c r="K755" i="49"/>
  <c r="J755" i="49"/>
  <c r="K758" i="49"/>
  <c r="J758" i="49"/>
  <c r="M758" i="49"/>
  <c r="L758" i="49"/>
  <c r="I641" i="49"/>
  <c r="I645" i="49"/>
  <c r="I649" i="49"/>
  <c r="I653" i="49"/>
  <c r="I657" i="49"/>
  <c r="I661" i="49"/>
  <c r="I665" i="49"/>
  <c r="I669" i="49"/>
  <c r="I673" i="49"/>
  <c r="I677" i="49"/>
  <c r="I681" i="49"/>
  <c r="I685" i="49"/>
  <c r="I689" i="49"/>
  <c r="M691" i="49"/>
  <c r="I705" i="49"/>
  <c r="M708" i="49"/>
  <c r="L708" i="49"/>
  <c r="K708" i="49"/>
  <c r="J708" i="49"/>
  <c r="J711" i="49"/>
  <c r="M711" i="49"/>
  <c r="L711" i="49"/>
  <c r="K711" i="49"/>
  <c r="J715" i="49"/>
  <c r="M715" i="49"/>
  <c r="L715" i="49"/>
  <c r="N715" i="49" s="1"/>
  <c r="K715" i="49"/>
  <c r="J719" i="49"/>
  <c r="M719" i="49"/>
  <c r="L719" i="49"/>
  <c r="K719" i="49"/>
  <c r="L726" i="49"/>
  <c r="K726" i="49"/>
  <c r="J726" i="49"/>
  <c r="M726" i="49"/>
  <c r="M733" i="49"/>
  <c r="L733" i="49"/>
  <c r="K733" i="49"/>
  <c r="J733" i="49"/>
  <c r="J743" i="49"/>
  <c r="M743" i="49"/>
  <c r="L743" i="49"/>
  <c r="N743" i="49" s="1"/>
  <c r="K743" i="49"/>
  <c r="L746" i="49"/>
  <c r="K746" i="49"/>
  <c r="J746" i="49"/>
  <c r="M746" i="49"/>
  <c r="J762" i="49"/>
  <c r="M762" i="49"/>
  <c r="K762" i="49"/>
  <c r="L762" i="49"/>
  <c r="J774" i="49"/>
  <c r="M774" i="49"/>
  <c r="L774" i="49"/>
  <c r="K774" i="49"/>
  <c r="J609" i="49"/>
  <c r="J613" i="49"/>
  <c r="J617" i="49"/>
  <c r="J621" i="49"/>
  <c r="J625" i="49"/>
  <c r="J629" i="49"/>
  <c r="J633" i="49"/>
  <c r="J637" i="49"/>
  <c r="I702" i="49"/>
  <c r="J723" i="49"/>
  <c r="M723" i="49"/>
  <c r="L723" i="49"/>
  <c r="K723" i="49"/>
  <c r="L730" i="49"/>
  <c r="K730" i="49"/>
  <c r="J730" i="49"/>
  <c r="M730" i="49"/>
  <c r="M737" i="49"/>
  <c r="L737" i="49"/>
  <c r="N737" i="49" s="1"/>
  <c r="K737" i="49"/>
  <c r="J737" i="49"/>
  <c r="M740" i="49"/>
  <c r="L740" i="49"/>
  <c r="K740" i="49"/>
  <c r="J740" i="49"/>
  <c r="M759" i="49"/>
  <c r="L759" i="49"/>
  <c r="N759" i="49" s="1"/>
  <c r="K759" i="49"/>
  <c r="J759" i="49"/>
  <c r="M701" i="49"/>
  <c r="K701" i="49"/>
  <c r="N701" i="49" s="1"/>
  <c r="J701" i="49"/>
  <c r="L695" i="49"/>
  <c r="N695" i="49" s="1"/>
  <c r="M712" i="49"/>
  <c r="L712" i="49"/>
  <c r="N712" i="49" s="1"/>
  <c r="K712" i="49"/>
  <c r="J712" i="49"/>
  <c r="M716" i="49"/>
  <c r="L716" i="49"/>
  <c r="K716" i="49"/>
  <c r="J716" i="49"/>
  <c r="J727" i="49"/>
  <c r="M727" i="49"/>
  <c r="L727" i="49"/>
  <c r="K727" i="49"/>
  <c r="L734" i="49"/>
  <c r="K734" i="49"/>
  <c r="J734" i="49"/>
  <c r="M734" i="49"/>
  <c r="M747" i="49"/>
  <c r="J747" i="49"/>
  <c r="L747" i="49"/>
  <c r="K747" i="49"/>
  <c r="J750" i="49"/>
  <c r="M750" i="49"/>
  <c r="L750" i="49"/>
  <c r="N750" i="49" s="1"/>
  <c r="K750" i="49"/>
  <c r="L756" i="49"/>
  <c r="K756" i="49"/>
  <c r="J756" i="49"/>
  <c r="M756" i="49"/>
  <c r="M763" i="49"/>
  <c r="L763" i="49"/>
  <c r="K763" i="49"/>
  <c r="J763" i="49"/>
  <c r="J766" i="49"/>
  <c r="M766" i="49"/>
  <c r="L766" i="49"/>
  <c r="K766" i="49"/>
  <c r="M757" i="49"/>
  <c r="L768" i="49"/>
  <c r="K768" i="49"/>
  <c r="J768" i="49"/>
  <c r="I770" i="49"/>
  <c r="K773" i="49"/>
  <c r="M784" i="49"/>
  <c r="L784" i="49"/>
  <c r="K784" i="49"/>
  <c r="J784" i="49"/>
  <c r="K802" i="49"/>
  <c r="J802" i="49"/>
  <c r="M802" i="49"/>
  <c r="L802" i="49"/>
  <c r="N802" i="49" s="1"/>
  <c r="K818" i="49"/>
  <c r="J818" i="49"/>
  <c r="M818" i="49"/>
  <c r="L818" i="49"/>
  <c r="K834" i="49"/>
  <c r="J834" i="49"/>
  <c r="M834" i="49"/>
  <c r="L834" i="49"/>
  <c r="N834" i="49" s="1"/>
  <c r="M849" i="49"/>
  <c r="L849" i="49"/>
  <c r="J849" i="49"/>
  <c r="K849" i="49"/>
  <c r="K761" i="49"/>
  <c r="I767" i="49"/>
  <c r="M793" i="49"/>
  <c r="L793" i="49"/>
  <c r="N793" i="49" s="1"/>
  <c r="K793" i="49"/>
  <c r="J793" i="49"/>
  <c r="M799" i="49"/>
  <c r="L799" i="49"/>
  <c r="K799" i="49"/>
  <c r="J799" i="49"/>
  <c r="M809" i="49"/>
  <c r="L809" i="49"/>
  <c r="N809" i="49" s="1"/>
  <c r="K809" i="49"/>
  <c r="J809" i="49"/>
  <c r="M815" i="49"/>
  <c r="L815" i="49"/>
  <c r="K815" i="49"/>
  <c r="J815" i="49"/>
  <c r="M825" i="49"/>
  <c r="L825" i="49"/>
  <c r="N825" i="49" s="1"/>
  <c r="K825" i="49"/>
  <c r="J825" i="49"/>
  <c r="M831" i="49"/>
  <c r="L831" i="49"/>
  <c r="K831" i="49"/>
  <c r="J831" i="49"/>
  <c r="M841" i="49"/>
  <c r="L841" i="49"/>
  <c r="N841" i="49" s="1"/>
  <c r="K841" i="49"/>
  <c r="J841" i="49"/>
  <c r="L773" i="49"/>
  <c r="J773" i="49"/>
  <c r="L776" i="49"/>
  <c r="N776" i="49" s="1"/>
  <c r="K776" i="49"/>
  <c r="J776" i="49"/>
  <c r="M788" i="49"/>
  <c r="L788" i="49"/>
  <c r="K788" i="49"/>
  <c r="J788" i="49"/>
  <c r="K806" i="49"/>
  <c r="J806" i="49"/>
  <c r="M806" i="49"/>
  <c r="L806" i="49"/>
  <c r="K822" i="49"/>
  <c r="J822" i="49"/>
  <c r="M822" i="49"/>
  <c r="L822" i="49"/>
  <c r="K838" i="49"/>
  <c r="J838" i="49"/>
  <c r="M838" i="49"/>
  <c r="L838" i="49"/>
  <c r="K854" i="49"/>
  <c r="J854" i="49"/>
  <c r="L854" i="49"/>
  <c r="M854" i="49"/>
  <c r="I749" i="49"/>
  <c r="I753" i="49"/>
  <c r="I779" i="49"/>
  <c r="I778" i="49"/>
  <c r="I775" i="49"/>
  <c r="M787" i="49"/>
  <c r="L787" i="49"/>
  <c r="K787" i="49"/>
  <c r="J787" i="49"/>
  <c r="M797" i="49"/>
  <c r="L797" i="49"/>
  <c r="K797" i="49"/>
  <c r="J797" i="49"/>
  <c r="M803" i="49"/>
  <c r="L803" i="49"/>
  <c r="K803" i="49"/>
  <c r="J803" i="49"/>
  <c r="M813" i="49"/>
  <c r="L813" i="49"/>
  <c r="K813" i="49"/>
  <c r="J813" i="49"/>
  <c r="M819" i="49"/>
  <c r="L819" i="49"/>
  <c r="K819" i="49"/>
  <c r="J819" i="49"/>
  <c r="M829" i="49"/>
  <c r="L829" i="49"/>
  <c r="K829" i="49"/>
  <c r="J829" i="49"/>
  <c r="M835" i="49"/>
  <c r="L835" i="49"/>
  <c r="K835" i="49"/>
  <c r="J835" i="49"/>
  <c r="I765" i="49"/>
  <c r="M781" i="49"/>
  <c r="L781" i="49"/>
  <c r="K781" i="49"/>
  <c r="J781" i="49"/>
  <c r="M792" i="49"/>
  <c r="L792" i="49"/>
  <c r="K792" i="49"/>
  <c r="J792" i="49"/>
  <c r="K810" i="49"/>
  <c r="J810" i="49"/>
  <c r="M810" i="49"/>
  <c r="L810" i="49"/>
  <c r="K826" i="49"/>
  <c r="J826" i="49"/>
  <c r="M826" i="49"/>
  <c r="L826" i="49"/>
  <c r="N826" i="49" s="1"/>
  <c r="K842" i="49"/>
  <c r="J842" i="49"/>
  <c r="M842" i="49"/>
  <c r="L842" i="49"/>
  <c r="L852" i="49"/>
  <c r="K852" i="49"/>
  <c r="J852" i="49"/>
  <c r="M852" i="49"/>
  <c r="L761" i="49"/>
  <c r="J761" i="49"/>
  <c r="I764" i="49"/>
  <c r="I769" i="49"/>
  <c r="L772" i="49"/>
  <c r="K772" i="49"/>
  <c r="J772" i="49"/>
  <c r="M785" i="49"/>
  <c r="L785" i="49"/>
  <c r="K785" i="49"/>
  <c r="J785" i="49"/>
  <c r="M791" i="49"/>
  <c r="L791" i="49"/>
  <c r="K791" i="49"/>
  <c r="J791" i="49"/>
  <c r="M801" i="49"/>
  <c r="L801" i="49"/>
  <c r="K801" i="49"/>
  <c r="J801" i="49"/>
  <c r="M807" i="49"/>
  <c r="L807" i="49"/>
  <c r="K807" i="49"/>
  <c r="J807" i="49"/>
  <c r="M817" i="49"/>
  <c r="L817" i="49"/>
  <c r="K817" i="49"/>
  <c r="J817" i="49"/>
  <c r="M823" i="49"/>
  <c r="L823" i="49"/>
  <c r="K823" i="49"/>
  <c r="J823" i="49"/>
  <c r="M833" i="49"/>
  <c r="L833" i="49"/>
  <c r="K833" i="49"/>
  <c r="J833" i="49"/>
  <c r="M839" i="49"/>
  <c r="L839" i="49"/>
  <c r="K839" i="49"/>
  <c r="J839" i="49"/>
  <c r="K757" i="49"/>
  <c r="M796" i="49"/>
  <c r="L796" i="49"/>
  <c r="K796" i="49"/>
  <c r="J796" i="49"/>
  <c r="K814" i="49"/>
  <c r="J814" i="49"/>
  <c r="M814" i="49"/>
  <c r="L814" i="49"/>
  <c r="N814" i="49" s="1"/>
  <c r="K830" i="49"/>
  <c r="J830" i="49"/>
  <c r="M830" i="49"/>
  <c r="L830" i="49"/>
  <c r="K846" i="49"/>
  <c r="M846" i="49"/>
  <c r="L846" i="49"/>
  <c r="J846" i="49"/>
  <c r="L757" i="49"/>
  <c r="M768" i="49"/>
  <c r="I777" i="49"/>
  <c r="M780" i="49"/>
  <c r="L780" i="49"/>
  <c r="K780" i="49"/>
  <c r="J780" i="49"/>
  <c r="M783" i="49"/>
  <c r="L783" i="49"/>
  <c r="K783" i="49"/>
  <c r="J783" i="49"/>
  <c r="M789" i="49"/>
  <c r="L789" i="49"/>
  <c r="K789" i="49"/>
  <c r="J789" i="49"/>
  <c r="M795" i="49"/>
  <c r="L795" i="49"/>
  <c r="K795" i="49"/>
  <c r="J795" i="49"/>
  <c r="M805" i="49"/>
  <c r="L805" i="49"/>
  <c r="K805" i="49"/>
  <c r="J805" i="49"/>
  <c r="M811" i="49"/>
  <c r="L811" i="49"/>
  <c r="K811" i="49"/>
  <c r="J811" i="49"/>
  <c r="M821" i="49"/>
  <c r="L821" i="49"/>
  <c r="K821" i="49"/>
  <c r="J821" i="49"/>
  <c r="M827" i="49"/>
  <c r="L827" i="49"/>
  <c r="K827" i="49"/>
  <c r="J827" i="49"/>
  <c r="M837" i="49"/>
  <c r="L837" i="49"/>
  <c r="K837" i="49"/>
  <c r="J837" i="49"/>
  <c r="K843" i="49"/>
  <c r="I845" i="49"/>
  <c r="I848" i="49"/>
  <c r="M861" i="49"/>
  <c r="L861" i="49"/>
  <c r="J861" i="49"/>
  <c r="K933" i="49"/>
  <c r="M933" i="49"/>
  <c r="L933" i="49"/>
  <c r="N933" i="49" s="1"/>
  <c r="J933" i="49"/>
  <c r="K939" i="49"/>
  <c r="J939" i="49"/>
  <c r="L939" i="49"/>
  <c r="M939" i="49"/>
  <c r="I800" i="49"/>
  <c r="I804" i="49"/>
  <c r="I808" i="49"/>
  <c r="I812" i="49"/>
  <c r="I816" i="49"/>
  <c r="I820" i="49"/>
  <c r="I824" i="49"/>
  <c r="I828" i="49"/>
  <c r="I832" i="49"/>
  <c r="I836" i="49"/>
  <c r="I840" i="49"/>
  <c r="L843" i="49"/>
  <c r="J847" i="49"/>
  <c r="M863" i="49"/>
  <c r="L863" i="49"/>
  <c r="J863" i="49"/>
  <c r="M893" i="49"/>
  <c r="L893" i="49"/>
  <c r="K893" i="49"/>
  <c r="J893" i="49"/>
  <c r="M899" i="49"/>
  <c r="L899" i="49"/>
  <c r="N899" i="49" s="1"/>
  <c r="K899" i="49"/>
  <c r="J899" i="49"/>
  <c r="M909" i="49"/>
  <c r="L909" i="49"/>
  <c r="K909" i="49"/>
  <c r="J909" i="49"/>
  <c r="M915" i="49"/>
  <c r="L915" i="49"/>
  <c r="N915" i="49" s="1"/>
  <c r="K915" i="49"/>
  <c r="J915" i="49"/>
  <c r="M923" i="49"/>
  <c r="L923" i="49"/>
  <c r="K923" i="49"/>
  <c r="J923" i="49"/>
  <c r="K931" i="49"/>
  <c r="J931" i="49"/>
  <c r="M931" i="49"/>
  <c r="L931" i="49"/>
  <c r="K941" i="49"/>
  <c r="M941" i="49"/>
  <c r="L941" i="49"/>
  <c r="N941" i="49" s="1"/>
  <c r="J941" i="49"/>
  <c r="L949" i="49"/>
  <c r="K949" i="49"/>
  <c r="J949" i="49"/>
  <c r="M949" i="49"/>
  <c r="M843" i="49"/>
  <c r="K847" i="49"/>
  <c r="L856" i="49"/>
  <c r="N856" i="49" s="1"/>
  <c r="K856" i="49"/>
  <c r="J856" i="49"/>
  <c r="K861" i="49"/>
  <c r="M961" i="49"/>
  <c r="L961" i="49"/>
  <c r="K961" i="49"/>
  <c r="J961" i="49"/>
  <c r="L847" i="49"/>
  <c r="N847" i="49" s="1"/>
  <c r="M856" i="49"/>
  <c r="M865" i="49"/>
  <c r="L865" i="49"/>
  <c r="N865" i="49" s="1"/>
  <c r="K865" i="49"/>
  <c r="J865" i="49"/>
  <c r="M885" i="49"/>
  <c r="L885" i="49"/>
  <c r="K885" i="49"/>
  <c r="J885" i="49"/>
  <c r="M889" i="49"/>
  <c r="L889" i="49"/>
  <c r="N889" i="49" s="1"/>
  <c r="K889" i="49"/>
  <c r="J889" i="49"/>
  <c r="M895" i="49"/>
  <c r="L895" i="49"/>
  <c r="K895" i="49"/>
  <c r="J895" i="49"/>
  <c r="M905" i="49"/>
  <c r="L905" i="49"/>
  <c r="N905" i="49" s="1"/>
  <c r="K905" i="49"/>
  <c r="J905" i="49"/>
  <c r="M911" i="49"/>
  <c r="L911" i="49"/>
  <c r="K911" i="49"/>
  <c r="J911" i="49"/>
  <c r="M917" i="49"/>
  <c r="L917" i="49"/>
  <c r="N917" i="49" s="1"/>
  <c r="K917" i="49"/>
  <c r="J917" i="49"/>
  <c r="M925" i="49"/>
  <c r="L925" i="49"/>
  <c r="K925" i="49"/>
  <c r="J925" i="49"/>
  <c r="M857" i="49"/>
  <c r="L857" i="49"/>
  <c r="N857" i="49" s="1"/>
  <c r="J857" i="49"/>
  <c r="K858" i="49"/>
  <c r="J858" i="49"/>
  <c r="L858" i="49"/>
  <c r="M867" i="49"/>
  <c r="L867" i="49"/>
  <c r="J867" i="49"/>
  <c r="K863" i="49"/>
  <c r="K867" i="49"/>
  <c r="L953" i="49"/>
  <c r="K953" i="49"/>
  <c r="J953" i="49"/>
  <c r="M953" i="49"/>
  <c r="I782" i="49"/>
  <c r="I786" i="49"/>
  <c r="I790" i="49"/>
  <c r="I794" i="49"/>
  <c r="I798" i="49"/>
  <c r="I850" i="49"/>
  <c r="L860" i="49"/>
  <c r="K860" i="49"/>
  <c r="J860" i="49"/>
  <c r="M891" i="49"/>
  <c r="L891" i="49"/>
  <c r="N891" i="49" s="1"/>
  <c r="K891" i="49"/>
  <c r="J891" i="49"/>
  <c r="M901" i="49"/>
  <c r="L901" i="49"/>
  <c r="K901" i="49"/>
  <c r="J901" i="49"/>
  <c r="M907" i="49"/>
  <c r="L907" i="49"/>
  <c r="N907" i="49" s="1"/>
  <c r="K907" i="49"/>
  <c r="J907" i="49"/>
  <c r="M919" i="49"/>
  <c r="L919" i="49"/>
  <c r="K919" i="49"/>
  <c r="J919" i="49"/>
  <c r="M927" i="49"/>
  <c r="L927" i="49"/>
  <c r="N927" i="49" s="1"/>
  <c r="K927" i="49"/>
  <c r="J927" i="49"/>
  <c r="M932" i="49"/>
  <c r="J932" i="49"/>
  <c r="L932" i="49"/>
  <c r="N932" i="49" s="1"/>
  <c r="K932" i="49"/>
  <c r="M935" i="49"/>
  <c r="L935" i="49"/>
  <c r="N935" i="49" s="1"/>
  <c r="K935" i="49"/>
  <c r="J935" i="49"/>
  <c r="M965" i="49"/>
  <c r="L965" i="49"/>
  <c r="K965" i="49"/>
  <c r="J965" i="49"/>
  <c r="I851" i="49"/>
  <c r="M859" i="49"/>
  <c r="L859" i="49"/>
  <c r="J859" i="49"/>
  <c r="M869" i="49"/>
  <c r="L869" i="49"/>
  <c r="K869" i="49"/>
  <c r="J869" i="49"/>
  <c r="M871" i="49"/>
  <c r="L871" i="49"/>
  <c r="N871" i="49" s="1"/>
  <c r="J871" i="49"/>
  <c r="M873" i="49"/>
  <c r="L873" i="49"/>
  <c r="K873" i="49"/>
  <c r="J873" i="49"/>
  <c r="M875" i="49"/>
  <c r="L875" i="49"/>
  <c r="J875" i="49"/>
  <c r="M877" i="49"/>
  <c r="L877" i="49"/>
  <c r="K877" i="49"/>
  <c r="J877" i="49"/>
  <c r="M879" i="49"/>
  <c r="L879" i="49"/>
  <c r="J879" i="49"/>
  <c r="M881" i="49"/>
  <c r="L881" i="49"/>
  <c r="K881" i="49"/>
  <c r="J881" i="49"/>
  <c r="M883" i="49"/>
  <c r="L883" i="49"/>
  <c r="N883" i="49" s="1"/>
  <c r="K883" i="49"/>
  <c r="J883" i="49"/>
  <c r="M887" i="49"/>
  <c r="L887" i="49"/>
  <c r="K887" i="49"/>
  <c r="J887" i="49"/>
  <c r="I844" i="49"/>
  <c r="M853" i="49"/>
  <c r="L853" i="49"/>
  <c r="J853" i="49"/>
  <c r="M855" i="49"/>
  <c r="L855" i="49"/>
  <c r="J855" i="49"/>
  <c r="K862" i="49"/>
  <c r="J862" i="49"/>
  <c r="L862" i="49"/>
  <c r="N862" i="49" s="1"/>
  <c r="M864" i="49"/>
  <c r="L864" i="49"/>
  <c r="K864" i="49"/>
  <c r="J864" i="49"/>
  <c r="M868" i="49"/>
  <c r="L868" i="49"/>
  <c r="K868" i="49"/>
  <c r="J868" i="49"/>
  <c r="M872" i="49"/>
  <c r="L872" i="49"/>
  <c r="K872" i="49"/>
  <c r="J872" i="49"/>
  <c r="M876" i="49"/>
  <c r="L876" i="49"/>
  <c r="K876" i="49"/>
  <c r="J876" i="49"/>
  <c r="M880" i="49"/>
  <c r="L880" i="49"/>
  <c r="K880" i="49"/>
  <c r="J880" i="49"/>
  <c r="M897" i="49"/>
  <c r="L897" i="49"/>
  <c r="K897" i="49"/>
  <c r="J897" i="49"/>
  <c r="M903" i="49"/>
  <c r="L903" i="49"/>
  <c r="K903" i="49"/>
  <c r="J903" i="49"/>
  <c r="M913" i="49"/>
  <c r="L913" i="49"/>
  <c r="K913" i="49"/>
  <c r="J913" i="49"/>
  <c r="M921" i="49"/>
  <c r="L921" i="49"/>
  <c r="K921" i="49"/>
  <c r="J921" i="49"/>
  <c r="M929" i="49"/>
  <c r="L929" i="49"/>
  <c r="K929" i="49"/>
  <c r="J929" i="49"/>
  <c r="L957" i="49"/>
  <c r="K957" i="49"/>
  <c r="J957" i="49"/>
  <c r="M957" i="49"/>
  <c r="L866" i="49"/>
  <c r="L870" i="49"/>
  <c r="L874" i="49"/>
  <c r="L878" i="49"/>
  <c r="L882" i="49"/>
  <c r="L886" i="49"/>
  <c r="L890" i="49"/>
  <c r="N890" i="49" s="1"/>
  <c r="L894" i="49"/>
  <c r="L898" i="49"/>
  <c r="L902" i="49"/>
  <c r="L906" i="49"/>
  <c r="M950" i="49"/>
  <c r="L950" i="49"/>
  <c r="J950" i="49"/>
  <c r="J944" i="49"/>
  <c r="M954" i="49"/>
  <c r="L954" i="49"/>
  <c r="J954" i="49"/>
  <c r="J948" i="49"/>
  <c r="M958" i="49"/>
  <c r="L958" i="49"/>
  <c r="J958" i="49"/>
  <c r="J952" i="49"/>
  <c r="M962" i="49"/>
  <c r="L962" i="49"/>
  <c r="K962" i="49"/>
  <c r="J962" i="49"/>
  <c r="I959" i="49"/>
  <c r="M976" i="49"/>
  <c r="L976" i="49"/>
  <c r="K976" i="49"/>
  <c r="J976" i="49"/>
  <c r="M982" i="49"/>
  <c r="L982" i="49"/>
  <c r="K982" i="49"/>
  <c r="J982" i="49"/>
  <c r="M988" i="49"/>
  <c r="L988" i="49"/>
  <c r="K988" i="49"/>
  <c r="J988" i="49"/>
  <c r="L997" i="49"/>
  <c r="K997" i="49"/>
  <c r="M997" i="49"/>
  <c r="J997" i="49"/>
  <c r="M1003" i="49"/>
  <c r="L1003" i="49"/>
  <c r="K1003" i="49"/>
  <c r="J1003" i="49"/>
  <c r="K943" i="49"/>
  <c r="J943" i="49"/>
  <c r="K947" i="49"/>
  <c r="J947" i="49"/>
  <c r="K951" i="49"/>
  <c r="J951" i="49"/>
  <c r="K955" i="49"/>
  <c r="J955" i="49"/>
  <c r="J991" i="49"/>
  <c r="M991" i="49"/>
  <c r="L991" i="49"/>
  <c r="K991" i="49"/>
  <c r="L1001" i="49"/>
  <c r="K1001" i="49"/>
  <c r="M1001" i="49"/>
  <c r="J1001" i="49"/>
  <c r="M1012" i="49"/>
  <c r="K1012" i="49"/>
  <c r="L1012" i="49"/>
  <c r="J1012" i="49"/>
  <c r="J884" i="49"/>
  <c r="J888" i="49"/>
  <c r="J892" i="49"/>
  <c r="J896" i="49"/>
  <c r="J900" i="49"/>
  <c r="J904" i="49"/>
  <c r="J908" i="49"/>
  <c r="J912" i="49"/>
  <c r="J916" i="49"/>
  <c r="J920" i="49"/>
  <c r="J924" i="49"/>
  <c r="J928" i="49"/>
  <c r="J936" i="49"/>
  <c r="J937" i="49"/>
  <c r="L943" i="49"/>
  <c r="N943" i="49" s="1"/>
  <c r="L944" i="49"/>
  <c r="L947" i="49"/>
  <c r="L948" i="49"/>
  <c r="N948" i="49" s="1"/>
  <c r="L951" i="49"/>
  <c r="L952" i="49"/>
  <c r="L955" i="49"/>
  <c r="M980" i="49"/>
  <c r="L980" i="49"/>
  <c r="N980" i="49" s="1"/>
  <c r="K980" i="49"/>
  <c r="J980" i="49"/>
  <c r="K884" i="49"/>
  <c r="K888" i="49"/>
  <c r="K892" i="49"/>
  <c r="K896" i="49"/>
  <c r="K900" i="49"/>
  <c r="K904" i="49"/>
  <c r="K908" i="49"/>
  <c r="K912" i="49"/>
  <c r="K916" i="49"/>
  <c r="K920" i="49"/>
  <c r="K924" i="49"/>
  <c r="K928" i="49"/>
  <c r="K936" i="49"/>
  <c r="L937" i="49"/>
  <c r="M943" i="49"/>
  <c r="M947" i="49"/>
  <c r="M951" i="49"/>
  <c r="M955" i="49"/>
  <c r="M969" i="49"/>
  <c r="L969" i="49"/>
  <c r="K969" i="49"/>
  <c r="J969" i="49"/>
  <c r="M974" i="49"/>
  <c r="L974" i="49"/>
  <c r="K974" i="49"/>
  <c r="J974" i="49"/>
  <c r="M992" i="49"/>
  <c r="L992" i="49"/>
  <c r="K992" i="49"/>
  <c r="J992" i="49"/>
  <c r="M1004" i="49"/>
  <c r="L1004" i="49"/>
  <c r="K1004" i="49"/>
  <c r="J1004" i="49"/>
  <c r="M1007" i="49"/>
  <c r="J1007" i="49"/>
  <c r="L1007" i="49"/>
  <c r="K1007" i="49"/>
  <c r="L884" i="49"/>
  <c r="L888" i="49"/>
  <c r="N888" i="49" s="1"/>
  <c r="L892" i="49"/>
  <c r="N892" i="49" s="1"/>
  <c r="L896" i="49"/>
  <c r="N896" i="49" s="1"/>
  <c r="L900" i="49"/>
  <c r="N900" i="49" s="1"/>
  <c r="L904" i="49"/>
  <c r="L908" i="49"/>
  <c r="N908" i="49" s="1"/>
  <c r="L912" i="49"/>
  <c r="L916" i="49"/>
  <c r="L920" i="49"/>
  <c r="N920" i="49" s="1"/>
  <c r="L924" i="49"/>
  <c r="N924" i="49" s="1"/>
  <c r="L928" i="49"/>
  <c r="N928" i="49" s="1"/>
  <c r="I938" i="49"/>
  <c r="L936" i="49"/>
  <c r="N936" i="49" s="1"/>
  <c r="M937" i="49"/>
  <c r="K950" i="49"/>
  <c r="K954" i="49"/>
  <c r="K958" i="49"/>
  <c r="K989" i="49"/>
  <c r="L989" i="49"/>
  <c r="J989" i="49"/>
  <c r="M989" i="49"/>
  <c r="I910" i="49"/>
  <c r="I914" i="49"/>
  <c r="I918" i="49"/>
  <c r="I922" i="49"/>
  <c r="I926" i="49"/>
  <c r="M946" i="49"/>
  <c r="L946" i="49"/>
  <c r="J946" i="49"/>
  <c r="I956" i="49"/>
  <c r="I960" i="49"/>
  <c r="I964" i="49"/>
  <c r="I963" i="49"/>
  <c r="M972" i="49"/>
  <c r="L972" i="49"/>
  <c r="K972" i="49"/>
  <c r="J972" i="49"/>
  <c r="M978" i="49"/>
  <c r="L978" i="49"/>
  <c r="K978" i="49"/>
  <c r="J978" i="49"/>
  <c r="M984" i="49"/>
  <c r="L984" i="49"/>
  <c r="K984" i="49"/>
  <c r="J984" i="49"/>
  <c r="J866" i="49"/>
  <c r="J870" i="49"/>
  <c r="J874" i="49"/>
  <c r="J878" i="49"/>
  <c r="J882" i="49"/>
  <c r="J886" i="49"/>
  <c r="J890" i="49"/>
  <c r="J894" i="49"/>
  <c r="J898" i="49"/>
  <c r="J902" i="49"/>
  <c r="J906" i="49"/>
  <c r="I930" i="49"/>
  <c r="I934" i="49"/>
  <c r="I940" i="49"/>
  <c r="I945" i="49"/>
  <c r="M970" i="49"/>
  <c r="L970" i="49"/>
  <c r="K970" i="49"/>
  <c r="J970" i="49"/>
  <c r="M987" i="49"/>
  <c r="L987" i="49"/>
  <c r="K987" i="49"/>
  <c r="J987" i="49"/>
  <c r="M1008" i="49"/>
  <c r="K1008" i="49"/>
  <c r="J1008" i="49"/>
  <c r="L1008" i="49"/>
  <c r="N1008" i="49" s="1"/>
  <c r="I942" i="49"/>
  <c r="M966" i="49"/>
  <c r="L966" i="49"/>
  <c r="K966" i="49"/>
  <c r="J966" i="49"/>
  <c r="M968" i="49"/>
  <c r="L968" i="49"/>
  <c r="N968" i="49" s="1"/>
  <c r="K968" i="49"/>
  <c r="J968" i="49"/>
  <c r="K993" i="49"/>
  <c r="M993" i="49"/>
  <c r="L993" i="49"/>
  <c r="N993" i="49" s="1"/>
  <c r="J993" i="49"/>
  <c r="I1002" i="49"/>
  <c r="I1006" i="49"/>
  <c r="I1010" i="49"/>
  <c r="K1027" i="49"/>
  <c r="J1027" i="49"/>
  <c r="M1027" i="49"/>
  <c r="L1027" i="49"/>
  <c r="N1027" i="49" s="1"/>
  <c r="M1042" i="49"/>
  <c r="L1042" i="49"/>
  <c r="K1042" i="49"/>
  <c r="J1042" i="49"/>
  <c r="M1044" i="49"/>
  <c r="L1044" i="49"/>
  <c r="K1044" i="49"/>
  <c r="J1044" i="49"/>
  <c r="L1005" i="49"/>
  <c r="K1005" i="49"/>
  <c r="I999" i="49"/>
  <c r="L1009" i="49"/>
  <c r="N1009" i="49" s="1"/>
  <c r="K1009" i="49"/>
  <c r="J1011" i="49"/>
  <c r="M1011" i="49"/>
  <c r="M1017" i="49"/>
  <c r="L1017" i="49"/>
  <c r="K1017" i="49"/>
  <c r="M1030" i="49"/>
  <c r="L1030" i="49"/>
  <c r="N1030" i="49" s="1"/>
  <c r="K1030" i="49"/>
  <c r="J1030" i="49"/>
  <c r="M1032" i="49"/>
  <c r="K1032" i="49"/>
  <c r="N1032" i="49" s="1"/>
  <c r="J1032" i="49"/>
  <c r="M1037" i="49"/>
  <c r="L1037" i="49"/>
  <c r="K1037" i="49"/>
  <c r="J1037" i="49"/>
  <c r="O5" i="50"/>
  <c r="J973" i="49"/>
  <c r="J977" i="49"/>
  <c r="J981" i="49"/>
  <c r="J985" i="49"/>
  <c r="K994" i="49"/>
  <c r="J995" i="49"/>
  <c r="I996" i="49"/>
  <c r="I1000" i="49"/>
  <c r="J1005" i="49"/>
  <c r="M1020" i="49"/>
  <c r="K1020" i="49"/>
  <c r="N1020" i="49" s="1"/>
  <c r="J1020" i="49"/>
  <c r="M1025" i="49"/>
  <c r="L1025" i="49"/>
  <c r="K1025" i="49"/>
  <c r="J1025" i="49"/>
  <c r="K1035" i="49"/>
  <c r="J1035" i="49"/>
  <c r="M1035" i="49"/>
  <c r="L1035" i="49"/>
  <c r="K973" i="49"/>
  <c r="K977" i="49"/>
  <c r="K981" i="49"/>
  <c r="K985" i="49"/>
  <c r="L994" i="49"/>
  <c r="N994" i="49" s="1"/>
  <c r="K995" i="49"/>
  <c r="M1005" i="49"/>
  <c r="I1023" i="49"/>
  <c r="M1038" i="49"/>
  <c r="L1038" i="49"/>
  <c r="N1038" i="49" s="1"/>
  <c r="K1038" i="49"/>
  <c r="J1038" i="49"/>
  <c r="M1040" i="49"/>
  <c r="L1040" i="49"/>
  <c r="K1040" i="49"/>
  <c r="J1040" i="49"/>
  <c r="O3" i="50"/>
  <c r="L973" i="49"/>
  <c r="N973" i="49" s="1"/>
  <c r="L977" i="49"/>
  <c r="I986" i="49"/>
  <c r="L981" i="49"/>
  <c r="N981" i="49" s="1"/>
  <c r="I990" i="49"/>
  <c r="L985" i="49"/>
  <c r="L995" i="49"/>
  <c r="I1016" i="49"/>
  <c r="I1019" i="49"/>
  <c r="M1026" i="49"/>
  <c r="L1026" i="49"/>
  <c r="K1026" i="49"/>
  <c r="J1026" i="49"/>
  <c r="M1028" i="49"/>
  <c r="K1028" i="49"/>
  <c r="N1028" i="49" s="1"/>
  <c r="J1028" i="49"/>
  <c r="I1033" i="49"/>
  <c r="K1043" i="49"/>
  <c r="J1043" i="49"/>
  <c r="M1043" i="49"/>
  <c r="L1043" i="49"/>
  <c r="I967" i="49"/>
  <c r="I971" i="49"/>
  <c r="I975" i="49"/>
  <c r="I979" i="49"/>
  <c r="I983" i="49"/>
  <c r="I998" i="49"/>
  <c r="I1014" i="49"/>
  <c r="I1015" i="49"/>
  <c r="J1009" i="49"/>
  <c r="I1021" i="49"/>
  <c r="I1031" i="49"/>
  <c r="M1009" i="49"/>
  <c r="I1018" i="49"/>
  <c r="I1034" i="49"/>
  <c r="I1036" i="49"/>
  <c r="M1041" i="49"/>
  <c r="L1041" i="49"/>
  <c r="K1041" i="49"/>
  <c r="J1041" i="49"/>
  <c r="I1013" i="49"/>
  <c r="K1011" i="49"/>
  <c r="N1011" i="49" s="1"/>
  <c r="I1022" i="49"/>
  <c r="I1024" i="49"/>
  <c r="I1029" i="49"/>
  <c r="I1039" i="49"/>
  <c r="O4" i="50"/>
  <c r="O6" i="50"/>
  <c r="O7" i="50" s="1"/>
  <c r="O8" i="50" s="1"/>
  <c r="O9" i="50" s="1"/>
  <c r="O10" i="50" s="1"/>
  <c r="O11" i="50" s="1"/>
  <c r="O12" i="50" s="1"/>
  <c r="O13" i="50" s="1"/>
  <c r="N72" i="50"/>
  <c r="N86" i="50"/>
  <c r="N103" i="50"/>
  <c r="N21" i="50"/>
  <c r="N30" i="50"/>
  <c r="N53" i="50"/>
  <c r="N14" i="50"/>
  <c r="N29" i="50"/>
  <c r="N38" i="50"/>
  <c r="N54" i="50"/>
  <c r="N80" i="50"/>
  <c r="N88" i="50"/>
  <c r="N276" i="50"/>
  <c r="N40" i="50"/>
  <c r="N131" i="50"/>
  <c r="N64" i="50"/>
  <c r="N37" i="50"/>
  <c r="N48" i="50"/>
  <c r="N56" i="50"/>
  <c r="N22" i="50"/>
  <c r="O14" i="50" l="1"/>
  <c r="O15" i="50" s="1"/>
  <c r="O16" i="50" s="1"/>
  <c r="O17" i="50" s="1"/>
  <c r="O18" i="50" s="1"/>
  <c r="O19" i="50" s="1"/>
  <c r="O20" i="50" s="1"/>
  <c r="M1024" i="49"/>
  <c r="K1024" i="49"/>
  <c r="J1024" i="49"/>
  <c r="L1024" i="49"/>
  <c r="N1024" i="49" s="1"/>
  <c r="N1041" i="49"/>
  <c r="J998" i="49"/>
  <c r="M998" i="49"/>
  <c r="L998" i="49"/>
  <c r="N998" i="49" s="1"/>
  <c r="K998" i="49"/>
  <c r="N1043" i="49"/>
  <c r="K990" i="49"/>
  <c r="J990" i="49"/>
  <c r="M990" i="49"/>
  <c r="L990" i="49"/>
  <c r="N1040" i="49"/>
  <c r="N1025" i="49"/>
  <c r="L1010" i="49"/>
  <c r="J1010" i="49"/>
  <c r="M1010" i="49"/>
  <c r="K1010" i="49"/>
  <c r="L930" i="49"/>
  <c r="K930" i="49"/>
  <c r="J930" i="49"/>
  <c r="M930" i="49"/>
  <c r="K926" i="49"/>
  <c r="J926" i="49"/>
  <c r="M926" i="49"/>
  <c r="L926" i="49"/>
  <c r="N926" i="49" s="1"/>
  <c r="N951" i="49"/>
  <c r="N894" i="49"/>
  <c r="N855" i="49"/>
  <c r="N887" i="49"/>
  <c r="N881" i="49"/>
  <c r="N859" i="49"/>
  <c r="K794" i="49"/>
  <c r="J794" i="49"/>
  <c r="M794" i="49"/>
  <c r="L794" i="49"/>
  <c r="N794" i="49" s="1"/>
  <c r="N863" i="49"/>
  <c r="M824" i="49"/>
  <c r="L824" i="49"/>
  <c r="K824" i="49"/>
  <c r="J824" i="49"/>
  <c r="N939" i="49"/>
  <c r="N861" i="49"/>
  <c r="N830" i="49"/>
  <c r="L769" i="49"/>
  <c r="J769" i="49"/>
  <c r="M769" i="49"/>
  <c r="K769" i="49"/>
  <c r="N842" i="49"/>
  <c r="N810" i="49"/>
  <c r="N788" i="49"/>
  <c r="N766" i="49"/>
  <c r="N747" i="49"/>
  <c r="N727" i="49"/>
  <c r="N723" i="49"/>
  <c r="N762" i="49"/>
  <c r="K681" i="49"/>
  <c r="J681" i="49"/>
  <c r="M681" i="49"/>
  <c r="L681" i="49"/>
  <c r="N681" i="49" s="1"/>
  <c r="K649" i="49"/>
  <c r="J649" i="49"/>
  <c r="M649" i="49"/>
  <c r="L649" i="49"/>
  <c r="N649" i="49" s="1"/>
  <c r="N739" i="49"/>
  <c r="L698" i="49"/>
  <c r="K698" i="49"/>
  <c r="M698" i="49"/>
  <c r="J698" i="49"/>
  <c r="N629" i="49"/>
  <c r="N678" i="49"/>
  <c r="N672" i="49"/>
  <c r="N659" i="49"/>
  <c r="N646" i="49"/>
  <c r="N623" i="49"/>
  <c r="N607" i="49"/>
  <c r="N642" i="49"/>
  <c r="N619" i="49"/>
  <c r="M592" i="49"/>
  <c r="L592" i="49"/>
  <c r="J592" i="49"/>
  <c r="K592" i="49"/>
  <c r="N564" i="49"/>
  <c r="J565" i="49"/>
  <c r="M565" i="49"/>
  <c r="L565" i="49"/>
  <c r="N565" i="49" s="1"/>
  <c r="K565" i="49"/>
  <c r="N644" i="49"/>
  <c r="N626" i="49"/>
  <c r="N572" i="49"/>
  <c r="N498" i="49"/>
  <c r="N559" i="49"/>
  <c r="N481" i="49"/>
  <c r="N553" i="49"/>
  <c r="N525" i="49"/>
  <c r="N509" i="49"/>
  <c r="N485" i="49"/>
  <c r="K383" i="49"/>
  <c r="J383" i="49"/>
  <c r="M383" i="49"/>
  <c r="L383" i="49"/>
  <c r="N535" i="49"/>
  <c r="N519" i="49"/>
  <c r="N503" i="49"/>
  <c r="N537" i="49"/>
  <c r="N521" i="49"/>
  <c r="N505" i="49"/>
  <c r="N488" i="49"/>
  <c r="M433" i="49"/>
  <c r="L433" i="49"/>
  <c r="N433" i="49" s="1"/>
  <c r="K433" i="49"/>
  <c r="J433" i="49"/>
  <c r="M401" i="49"/>
  <c r="L401" i="49"/>
  <c r="N401" i="49" s="1"/>
  <c r="K401" i="49"/>
  <c r="J401" i="49"/>
  <c r="N551" i="49"/>
  <c r="N531" i="49"/>
  <c r="N515" i="49"/>
  <c r="N499" i="49"/>
  <c r="N435" i="49"/>
  <c r="N403" i="49"/>
  <c r="K359" i="49"/>
  <c r="J359" i="49"/>
  <c r="M359" i="49"/>
  <c r="L359" i="49"/>
  <c r="N359" i="49" s="1"/>
  <c r="N431" i="49"/>
  <c r="N440" i="49"/>
  <c r="N388" i="49"/>
  <c r="N382" i="49"/>
  <c r="N369" i="49"/>
  <c r="N427" i="49"/>
  <c r="L357" i="49"/>
  <c r="K357" i="49"/>
  <c r="J357" i="49"/>
  <c r="M357" i="49"/>
  <c r="M312" i="49"/>
  <c r="L312" i="49"/>
  <c r="K312" i="49"/>
  <c r="J312" i="49"/>
  <c r="M280" i="49"/>
  <c r="L280" i="49"/>
  <c r="K280" i="49"/>
  <c r="J280" i="49"/>
  <c r="M248" i="49"/>
  <c r="L248" i="49"/>
  <c r="K248" i="49"/>
  <c r="J248" i="49"/>
  <c r="M352" i="49"/>
  <c r="K352" i="49"/>
  <c r="L352" i="49"/>
  <c r="J352" i="49"/>
  <c r="N448" i="49"/>
  <c r="K353" i="49"/>
  <c r="M353" i="49"/>
  <c r="L353" i="49"/>
  <c r="J353" i="49"/>
  <c r="N307" i="49"/>
  <c r="N278" i="49"/>
  <c r="K221" i="49"/>
  <c r="M221" i="49"/>
  <c r="L221" i="49"/>
  <c r="J221" i="49"/>
  <c r="N263" i="49"/>
  <c r="M212" i="49"/>
  <c r="K212" i="49"/>
  <c r="J212" i="49"/>
  <c r="L212" i="49"/>
  <c r="N212" i="49" s="1"/>
  <c r="N202" i="49"/>
  <c r="N194" i="49"/>
  <c r="N99" i="49"/>
  <c r="N192" i="49"/>
  <c r="N184" i="49"/>
  <c r="N176" i="49"/>
  <c r="N168" i="49"/>
  <c r="N160" i="49"/>
  <c r="N152" i="49"/>
  <c r="N144" i="49"/>
  <c r="N136" i="49"/>
  <c r="N128" i="49"/>
  <c r="N120" i="49"/>
  <c r="N112" i="49"/>
  <c r="N104" i="49"/>
  <c r="M14" i="49"/>
  <c r="L14" i="49"/>
  <c r="K14" i="49"/>
  <c r="J14" i="49"/>
  <c r="N187" i="49"/>
  <c r="N179" i="49"/>
  <c r="N171" i="49"/>
  <c r="N163" i="49"/>
  <c r="N155" i="49"/>
  <c r="N147" i="49"/>
  <c r="N139" i="49"/>
  <c r="N131" i="49"/>
  <c r="N123" i="49"/>
  <c r="N115" i="49"/>
  <c r="N107" i="49"/>
  <c r="N100" i="49"/>
  <c r="N61" i="49"/>
  <c r="N29" i="49"/>
  <c r="N73" i="49"/>
  <c r="N41" i="49"/>
  <c r="N78" i="49"/>
  <c r="M1022" i="49"/>
  <c r="L1022" i="49"/>
  <c r="K1022" i="49"/>
  <c r="J1022" i="49"/>
  <c r="K983" i="49"/>
  <c r="J983" i="49"/>
  <c r="M983" i="49"/>
  <c r="L983" i="49"/>
  <c r="J1006" i="49"/>
  <c r="M1006" i="49"/>
  <c r="L1006" i="49"/>
  <c r="K1006" i="49"/>
  <c r="K963" i="49"/>
  <c r="J963" i="49"/>
  <c r="L963" i="49"/>
  <c r="N963" i="49" s="1"/>
  <c r="M963" i="49"/>
  <c r="K922" i="49"/>
  <c r="J922" i="49"/>
  <c r="M922" i="49"/>
  <c r="L922" i="49"/>
  <c r="K790" i="49"/>
  <c r="J790" i="49"/>
  <c r="M790" i="49"/>
  <c r="L790" i="49"/>
  <c r="M820" i="49"/>
  <c r="L820" i="49"/>
  <c r="K820" i="49"/>
  <c r="J820" i="49"/>
  <c r="M777" i="49"/>
  <c r="L777" i="49"/>
  <c r="J777" i="49"/>
  <c r="K777" i="49"/>
  <c r="L764" i="49"/>
  <c r="K764" i="49"/>
  <c r="J764" i="49"/>
  <c r="M764" i="49"/>
  <c r="M775" i="49"/>
  <c r="L775" i="49"/>
  <c r="K775" i="49"/>
  <c r="J775" i="49"/>
  <c r="K677" i="49"/>
  <c r="J677" i="49"/>
  <c r="M677" i="49"/>
  <c r="L677" i="49"/>
  <c r="N677" i="49" s="1"/>
  <c r="K645" i="49"/>
  <c r="J645" i="49"/>
  <c r="M645" i="49"/>
  <c r="L645" i="49"/>
  <c r="N645" i="49" s="1"/>
  <c r="L694" i="49"/>
  <c r="K694" i="49"/>
  <c r="M694" i="49"/>
  <c r="J694" i="49"/>
  <c r="J569" i="49"/>
  <c r="K569" i="49"/>
  <c r="M569" i="49"/>
  <c r="L569" i="49"/>
  <c r="K597" i="49"/>
  <c r="J597" i="49"/>
  <c r="M597" i="49"/>
  <c r="L597" i="49"/>
  <c r="K589" i="49"/>
  <c r="J589" i="49"/>
  <c r="M589" i="49"/>
  <c r="L589" i="49"/>
  <c r="M582" i="49"/>
  <c r="K582" i="49"/>
  <c r="L582" i="49"/>
  <c r="N582" i="49" s="1"/>
  <c r="J582" i="49"/>
  <c r="M552" i="49"/>
  <c r="L552" i="49"/>
  <c r="K552" i="49"/>
  <c r="J552" i="49"/>
  <c r="N526" i="49"/>
  <c r="N494" i="49"/>
  <c r="K379" i="49"/>
  <c r="J379" i="49"/>
  <c r="M379" i="49"/>
  <c r="L379" i="49"/>
  <c r="M429" i="49"/>
  <c r="L429" i="49"/>
  <c r="N429" i="49" s="1"/>
  <c r="K429" i="49"/>
  <c r="J429" i="49"/>
  <c r="M397" i="49"/>
  <c r="L397" i="49"/>
  <c r="N397" i="49" s="1"/>
  <c r="K397" i="49"/>
  <c r="J397" i="49"/>
  <c r="M308" i="49"/>
  <c r="L308" i="49"/>
  <c r="K308" i="49"/>
  <c r="J308" i="49"/>
  <c r="M276" i="49"/>
  <c r="L276" i="49"/>
  <c r="K276" i="49"/>
  <c r="J276" i="49"/>
  <c r="M244" i="49"/>
  <c r="L244" i="49"/>
  <c r="K244" i="49"/>
  <c r="J244" i="49"/>
  <c r="M224" i="49"/>
  <c r="K224" i="49"/>
  <c r="J224" i="49"/>
  <c r="L224" i="49"/>
  <c r="M219" i="49"/>
  <c r="L219" i="49"/>
  <c r="K219" i="49"/>
  <c r="J219" i="49"/>
  <c r="L10" i="49"/>
  <c r="M10" i="49"/>
  <c r="K10" i="49"/>
  <c r="J10" i="49"/>
  <c r="N17" i="49"/>
  <c r="M1036" i="49"/>
  <c r="K1036" i="49"/>
  <c r="J1036" i="49"/>
  <c r="L1036" i="49"/>
  <c r="K979" i="49"/>
  <c r="J979" i="49"/>
  <c r="M979" i="49"/>
  <c r="L979" i="49"/>
  <c r="N1026" i="49"/>
  <c r="M986" i="49"/>
  <c r="L986" i="49"/>
  <c r="N986" i="49" s="1"/>
  <c r="K986" i="49"/>
  <c r="J986" i="49"/>
  <c r="N1035" i="49"/>
  <c r="N1042" i="49"/>
  <c r="J1002" i="49"/>
  <c r="M1002" i="49"/>
  <c r="L1002" i="49"/>
  <c r="K1002" i="49"/>
  <c r="M964" i="49"/>
  <c r="L964" i="49"/>
  <c r="J964" i="49"/>
  <c r="K964" i="49"/>
  <c r="K918" i="49"/>
  <c r="J918" i="49"/>
  <c r="M918" i="49"/>
  <c r="L918" i="49"/>
  <c r="N918" i="49" s="1"/>
  <c r="N916" i="49"/>
  <c r="N884" i="49"/>
  <c r="N1004" i="49"/>
  <c r="N974" i="49"/>
  <c r="N947" i="49"/>
  <c r="N1003" i="49"/>
  <c r="N988" i="49"/>
  <c r="N976" i="49"/>
  <c r="N886" i="49"/>
  <c r="N921" i="49"/>
  <c r="N903" i="49"/>
  <c r="N880" i="49"/>
  <c r="N872" i="49"/>
  <c r="N864" i="49"/>
  <c r="N875" i="49"/>
  <c r="M851" i="49"/>
  <c r="L851" i="49"/>
  <c r="J851" i="49"/>
  <c r="K851" i="49"/>
  <c r="K786" i="49"/>
  <c r="J786" i="49"/>
  <c r="M786" i="49"/>
  <c r="L786" i="49"/>
  <c r="N786" i="49" s="1"/>
  <c r="N949" i="49"/>
  <c r="M816" i="49"/>
  <c r="L816" i="49"/>
  <c r="K816" i="49"/>
  <c r="J816" i="49"/>
  <c r="L848" i="49"/>
  <c r="J848" i="49"/>
  <c r="M848" i="49"/>
  <c r="K848" i="49"/>
  <c r="N796" i="49"/>
  <c r="N781" i="49"/>
  <c r="K778" i="49"/>
  <c r="J778" i="49"/>
  <c r="M778" i="49"/>
  <c r="L778" i="49"/>
  <c r="N838" i="49"/>
  <c r="N806" i="49"/>
  <c r="J770" i="49"/>
  <c r="M770" i="49"/>
  <c r="L770" i="49"/>
  <c r="N770" i="49" s="1"/>
  <c r="K770" i="49"/>
  <c r="N756" i="49"/>
  <c r="N708" i="49"/>
  <c r="K673" i="49"/>
  <c r="J673" i="49"/>
  <c r="M673" i="49"/>
  <c r="L673" i="49"/>
  <c r="K641" i="49"/>
  <c r="J641" i="49"/>
  <c r="M641" i="49"/>
  <c r="L641" i="49"/>
  <c r="N722" i="49"/>
  <c r="N714" i="49"/>
  <c r="N707" i="49"/>
  <c r="N754" i="49"/>
  <c r="N699" i="49"/>
  <c r="N731" i="49"/>
  <c r="N621" i="49"/>
  <c r="K593" i="49"/>
  <c r="J593" i="49"/>
  <c r="M593" i="49"/>
  <c r="L593" i="49"/>
  <c r="N643" i="49"/>
  <c r="N620" i="49"/>
  <c r="N600" i="49"/>
  <c r="N674" i="49"/>
  <c r="N668" i="49"/>
  <c r="N655" i="49"/>
  <c r="N640" i="49"/>
  <c r="N622" i="49"/>
  <c r="L579" i="49"/>
  <c r="K579" i="49"/>
  <c r="M579" i="49"/>
  <c r="J579" i="49"/>
  <c r="L588" i="49"/>
  <c r="J588" i="49"/>
  <c r="K588" i="49"/>
  <c r="M588" i="49"/>
  <c r="N594" i="49"/>
  <c r="M548" i="49"/>
  <c r="L548" i="49"/>
  <c r="K548" i="49"/>
  <c r="J548" i="49"/>
  <c r="N522" i="49"/>
  <c r="N490" i="49"/>
  <c r="N479" i="49"/>
  <c r="J462" i="49"/>
  <c r="L462" i="49"/>
  <c r="N462" i="49" s="1"/>
  <c r="M462" i="49"/>
  <c r="K462" i="49"/>
  <c r="K375" i="49"/>
  <c r="J375" i="49"/>
  <c r="M375" i="49"/>
  <c r="L375" i="49"/>
  <c r="N476" i="49"/>
  <c r="N543" i="49"/>
  <c r="N484" i="49"/>
  <c r="M425" i="49"/>
  <c r="L425" i="49"/>
  <c r="N425" i="49" s="1"/>
  <c r="K425" i="49"/>
  <c r="J425" i="49"/>
  <c r="N441" i="49"/>
  <c r="N422" i="49"/>
  <c r="N408" i="49"/>
  <c r="M348" i="49"/>
  <c r="K348" i="49"/>
  <c r="J348" i="49"/>
  <c r="L348" i="49"/>
  <c r="N450" i="49"/>
  <c r="N436" i="49"/>
  <c r="N418" i="49"/>
  <c r="N404" i="49"/>
  <c r="N364" i="49"/>
  <c r="N458" i="49"/>
  <c r="N446" i="49"/>
  <c r="N432" i="49"/>
  <c r="N414" i="49"/>
  <c r="N400" i="49"/>
  <c r="M344" i="49"/>
  <c r="K344" i="49"/>
  <c r="L344" i="49"/>
  <c r="J344" i="49"/>
  <c r="M304" i="49"/>
  <c r="L304" i="49"/>
  <c r="K304" i="49"/>
  <c r="J304" i="49"/>
  <c r="M272" i="49"/>
  <c r="L272" i="49"/>
  <c r="K272" i="49"/>
  <c r="J272" i="49"/>
  <c r="M240" i="49"/>
  <c r="L240" i="49"/>
  <c r="K240" i="49"/>
  <c r="J240" i="49"/>
  <c r="N358" i="49"/>
  <c r="M340" i="49"/>
  <c r="K340" i="49"/>
  <c r="L340" i="49"/>
  <c r="N340" i="49" s="1"/>
  <c r="J340" i="49"/>
  <c r="N286" i="49"/>
  <c r="N250" i="49"/>
  <c r="N242" i="49"/>
  <c r="N234" i="49"/>
  <c r="K217" i="49"/>
  <c r="M217" i="49"/>
  <c r="L217" i="49"/>
  <c r="N217" i="49" s="1"/>
  <c r="J217" i="49"/>
  <c r="J226" i="49"/>
  <c r="M226" i="49"/>
  <c r="L226" i="49"/>
  <c r="N226" i="49" s="1"/>
  <c r="K226" i="49"/>
  <c r="N317" i="49"/>
  <c r="N253" i="49"/>
  <c r="N245" i="49"/>
  <c r="N237" i="49"/>
  <c r="K213" i="49"/>
  <c r="M213" i="49"/>
  <c r="L213" i="49"/>
  <c r="N213" i="49" s="1"/>
  <c r="J213" i="49"/>
  <c r="N299" i="49"/>
  <c r="N329" i="49"/>
  <c r="N266" i="49"/>
  <c r="N294" i="49"/>
  <c r="N211" i="49"/>
  <c r="N283" i="49"/>
  <c r="N186" i="49"/>
  <c r="N178" i="49"/>
  <c r="N170" i="49"/>
  <c r="N162" i="49"/>
  <c r="N154" i="49"/>
  <c r="N146" i="49"/>
  <c r="N138" i="49"/>
  <c r="N130" i="49"/>
  <c r="N122" i="49"/>
  <c r="N114" i="49"/>
  <c r="N106" i="49"/>
  <c r="M96" i="49"/>
  <c r="L96" i="49"/>
  <c r="K96" i="49"/>
  <c r="J96" i="49"/>
  <c r="N11" i="49"/>
  <c r="M1013" i="49"/>
  <c r="L1013" i="49"/>
  <c r="K1013" i="49"/>
  <c r="J1013" i="49"/>
  <c r="M1034" i="49"/>
  <c r="L1034" i="49"/>
  <c r="K1034" i="49"/>
  <c r="J1034" i="49"/>
  <c r="K1031" i="49"/>
  <c r="J1031" i="49"/>
  <c r="M1031" i="49"/>
  <c r="L1031" i="49"/>
  <c r="N1031" i="49" s="1"/>
  <c r="K975" i="49"/>
  <c r="J975" i="49"/>
  <c r="M975" i="49"/>
  <c r="L975" i="49"/>
  <c r="N975" i="49" s="1"/>
  <c r="N977" i="49"/>
  <c r="N970" i="49"/>
  <c r="N978" i="49"/>
  <c r="M960" i="49"/>
  <c r="L960" i="49"/>
  <c r="J960" i="49"/>
  <c r="K960" i="49"/>
  <c r="K914" i="49"/>
  <c r="J914" i="49"/>
  <c r="M914" i="49"/>
  <c r="L914" i="49"/>
  <c r="N912" i="49"/>
  <c r="N944" i="49"/>
  <c r="N1001" i="49"/>
  <c r="N958" i="49"/>
  <c r="N950" i="49"/>
  <c r="N882" i="49"/>
  <c r="N957" i="49"/>
  <c r="N853" i="49"/>
  <c r="N879" i="49"/>
  <c r="K782" i="49"/>
  <c r="J782" i="49"/>
  <c r="M782" i="49"/>
  <c r="L782" i="49"/>
  <c r="N782" i="49" s="1"/>
  <c r="N867" i="49"/>
  <c r="N843" i="49"/>
  <c r="M812" i="49"/>
  <c r="L812" i="49"/>
  <c r="N812" i="49" s="1"/>
  <c r="K812" i="49"/>
  <c r="J812" i="49"/>
  <c r="M845" i="49"/>
  <c r="J845" i="49"/>
  <c r="L845" i="49"/>
  <c r="K845" i="49"/>
  <c r="N827" i="49"/>
  <c r="N811" i="49"/>
  <c r="N795" i="49"/>
  <c r="N783" i="49"/>
  <c r="N757" i="49"/>
  <c r="N833" i="49"/>
  <c r="N817" i="49"/>
  <c r="N801" i="49"/>
  <c r="N785" i="49"/>
  <c r="N761" i="49"/>
  <c r="N829" i="49"/>
  <c r="N813" i="49"/>
  <c r="N797" i="49"/>
  <c r="M779" i="49"/>
  <c r="L779" i="49"/>
  <c r="N779" i="49" s="1"/>
  <c r="K779" i="49"/>
  <c r="J779" i="49"/>
  <c r="M767" i="49"/>
  <c r="L767" i="49"/>
  <c r="K767" i="49"/>
  <c r="J767" i="49"/>
  <c r="L702" i="49"/>
  <c r="K702" i="49"/>
  <c r="M702" i="49"/>
  <c r="J702" i="49"/>
  <c r="N726" i="49"/>
  <c r="K669" i="49"/>
  <c r="J669" i="49"/>
  <c r="M669" i="49"/>
  <c r="L669" i="49"/>
  <c r="N669" i="49" s="1"/>
  <c r="N758" i="49"/>
  <c r="N728" i="49"/>
  <c r="N724" i="49"/>
  <c r="N713" i="49"/>
  <c r="N744" i="49"/>
  <c r="N709" i="49"/>
  <c r="N617" i="49"/>
  <c r="N690" i="49"/>
  <c r="L576" i="49"/>
  <c r="J576" i="49"/>
  <c r="K576" i="49"/>
  <c r="M576" i="49"/>
  <c r="N683" i="49"/>
  <c r="N670" i="49"/>
  <c r="N664" i="49"/>
  <c r="N651" i="49"/>
  <c r="N639" i="49"/>
  <c r="N616" i="49"/>
  <c r="M578" i="49"/>
  <c r="K578" i="49"/>
  <c r="L578" i="49"/>
  <c r="J578" i="49"/>
  <c r="N693" i="49"/>
  <c r="N679" i="49"/>
  <c r="N666" i="49"/>
  <c r="N660" i="49"/>
  <c r="N647" i="49"/>
  <c r="N624" i="49"/>
  <c r="M544" i="49"/>
  <c r="L544" i="49"/>
  <c r="K544" i="49"/>
  <c r="J544" i="49"/>
  <c r="N518" i="49"/>
  <c r="N534" i="49"/>
  <c r="N585" i="49"/>
  <c r="N570" i="49"/>
  <c r="K371" i="49"/>
  <c r="J371" i="49"/>
  <c r="M371" i="49"/>
  <c r="L371" i="49"/>
  <c r="N486" i="49"/>
  <c r="K466" i="49"/>
  <c r="J466" i="49"/>
  <c r="L466" i="49"/>
  <c r="M466" i="49"/>
  <c r="N530" i="49"/>
  <c r="N471" i="49"/>
  <c r="M421" i="49"/>
  <c r="L421" i="49"/>
  <c r="N421" i="49" s="1"/>
  <c r="K421" i="49"/>
  <c r="J421" i="49"/>
  <c r="N574" i="49"/>
  <c r="N399" i="49"/>
  <c r="L354" i="49"/>
  <c r="J354" i="49"/>
  <c r="M354" i="49"/>
  <c r="K354" i="49"/>
  <c r="L350" i="49"/>
  <c r="M350" i="49"/>
  <c r="K350" i="49"/>
  <c r="J350" i="49"/>
  <c r="N396" i="49"/>
  <c r="N384" i="49"/>
  <c r="N378" i="49"/>
  <c r="J335" i="49"/>
  <c r="M335" i="49"/>
  <c r="L335" i="49"/>
  <c r="K335" i="49"/>
  <c r="M300" i="49"/>
  <c r="L300" i="49"/>
  <c r="N300" i="49" s="1"/>
  <c r="K300" i="49"/>
  <c r="J300" i="49"/>
  <c r="M268" i="49"/>
  <c r="L268" i="49"/>
  <c r="K268" i="49"/>
  <c r="J268" i="49"/>
  <c r="L346" i="49"/>
  <c r="M346" i="49"/>
  <c r="K346" i="49"/>
  <c r="J346" i="49"/>
  <c r="N328" i="49"/>
  <c r="N311" i="49"/>
  <c r="M214" i="49"/>
  <c r="L214" i="49"/>
  <c r="N214" i="49" s="1"/>
  <c r="K214" i="49"/>
  <c r="J214" i="49"/>
  <c r="N314" i="49"/>
  <c r="M209" i="49"/>
  <c r="L209" i="49"/>
  <c r="K209" i="49"/>
  <c r="J209" i="49"/>
  <c r="N313" i="49"/>
  <c r="N270" i="49"/>
  <c r="N291" i="49"/>
  <c r="N232" i="49"/>
  <c r="N319" i="49"/>
  <c r="N255" i="49"/>
  <c r="N247" i="49"/>
  <c r="N239" i="49"/>
  <c r="N297" i="49"/>
  <c r="N90" i="49"/>
  <c r="N207" i="49"/>
  <c r="N196" i="49"/>
  <c r="J94" i="49"/>
  <c r="M94" i="49"/>
  <c r="L94" i="49"/>
  <c r="K94" i="49"/>
  <c r="N71" i="49"/>
  <c r="N58" i="49"/>
  <c r="N39" i="49"/>
  <c r="N26" i="49"/>
  <c r="M1018" i="49"/>
  <c r="L1018" i="49"/>
  <c r="N1018" i="49" s="1"/>
  <c r="K1018" i="49"/>
  <c r="J1018" i="49"/>
  <c r="M1021" i="49"/>
  <c r="L1021" i="49"/>
  <c r="N1021" i="49" s="1"/>
  <c r="K1021" i="49"/>
  <c r="J1021" i="49"/>
  <c r="K971" i="49"/>
  <c r="J971" i="49"/>
  <c r="M971" i="49"/>
  <c r="L971" i="49"/>
  <c r="M1033" i="49"/>
  <c r="L1033" i="49"/>
  <c r="N1033" i="49" s="1"/>
  <c r="K1033" i="49"/>
  <c r="J1033" i="49"/>
  <c r="K1019" i="49"/>
  <c r="J1019" i="49"/>
  <c r="M1019" i="49"/>
  <c r="L1019" i="49"/>
  <c r="M956" i="49"/>
  <c r="L956" i="49"/>
  <c r="K956" i="49"/>
  <c r="J956" i="49"/>
  <c r="K910" i="49"/>
  <c r="J910" i="49"/>
  <c r="M910" i="49"/>
  <c r="L910" i="49"/>
  <c r="N910" i="49" s="1"/>
  <c r="N937" i="49"/>
  <c r="K959" i="49"/>
  <c r="J959" i="49"/>
  <c r="L959" i="49"/>
  <c r="M959" i="49"/>
  <c r="N878" i="49"/>
  <c r="M840" i="49"/>
  <c r="L840" i="49"/>
  <c r="K840" i="49"/>
  <c r="J840" i="49"/>
  <c r="M808" i="49"/>
  <c r="L808" i="49"/>
  <c r="K808" i="49"/>
  <c r="J808" i="49"/>
  <c r="L765" i="49"/>
  <c r="J765" i="49"/>
  <c r="M765" i="49"/>
  <c r="K765" i="49"/>
  <c r="J753" i="49"/>
  <c r="K753" i="49"/>
  <c r="M753" i="49"/>
  <c r="L753" i="49"/>
  <c r="M705" i="49"/>
  <c r="L705" i="49"/>
  <c r="K705" i="49"/>
  <c r="J705" i="49"/>
  <c r="K665" i="49"/>
  <c r="J665" i="49"/>
  <c r="M665" i="49"/>
  <c r="L665" i="49"/>
  <c r="N665" i="49" s="1"/>
  <c r="M697" i="49"/>
  <c r="K697" i="49"/>
  <c r="L697" i="49"/>
  <c r="J697" i="49"/>
  <c r="N748" i="49"/>
  <c r="N738" i="49"/>
  <c r="N613" i="49"/>
  <c r="L595" i="49"/>
  <c r="K595" i="49"/>
  <c r="J595" i="49"/>
  <c r="M595" i="49"/>
  <c r="K558" i="49"/>
  <c r="J558" i="49"/>
  <c r="M558" i="49"/>
  <c r="L558" i="49"/>
  <c r="N558" i="49" s="1"/>
  <c r="M562" i="49"/>
  <c r="L562" i="49"/>
  <c r="K562" i="49"/>
  <c r="J562" i="49"/>
  <c r="N599" i="49"/>
  <c r="L584" i="49"/>
  <c r="J584" i="49"/>
  <c r="K584" i="49"/>
  <c r="M584" i="49"/>
  <c r="L580" i="49"/>
  <c r="J580" i="49"/>
  <c r="K580" i="49"/>
  <c r="M580" i="49"/>
  <c r="M540" i="49"/>
  <c r="L540" i="49"/>
  <c r="K540" i="49"/>
  <c r="J540" i="49"/>
  <c r="N514" i="49"/>
  <c r="M463" i="49"/>
  <c r="J463" i="49"/>
  <c r="L463" i="49"/>
  <c r="N463" i="49" s="1"/>
  <c r="K463" i="49"/>
  <c r="K367" i="49"/>
  <c r="J367" i="49"/>
  <c r="M367" i="49"/>
  <c r="L367" i="49"/>
  <c r="N497" i="49"/>
  <c r="M417" i="49"/>
  <c r="L417" i="49"/>
  <c r="N417" i="49" s="1"/>
  <c r="K417" i="49"/>
  <c r="J417" i="49"/>
  <c r="N557" i="49"/>
  <c r="N523" i="49"/>
  <c r="N507" i="49"/>
  <c r="N492" i="49"/>
  <c r="N349" i="49"/>
  <c r="N398" i="49"/>
  <c r="N385" i="49"/>
  <c r="N372" i="49"/>
  <c r="N366" i="49"/>
  <c r="M332" i="49"/>
  <c r="L332" i="49"/>
  <c r="N332" i="49" s="1"/>
  <c r="K332" i="49"/>
  <c r="J332" i="49"/>
  <c r="M296" i="49"/>
  <c r="L296" i="49"/>
  <c r="K296" i="49"/>
  <c r="J296" i="49"/>
  <c r="M264" i="49"/>
  <c r="L264" i="49"/>
  <c r="N264" i="49" s="1"/>
  <c r="K264" i="49"/>
  <c r="J264" i="49"/>
  <c r="N455" i="49"/>
  <c r="N341" i="49"/>
  <c r="L338" i="49"/>
  <c r="M338" i="49"/>
  <c r="K338" i="49"/>
  <c r="J338" i="49"/>
  <c r="N261" i="49"/>
  <c r="M210" i="49"/>
  <c r="L210" i="49"/>
  <c r="K210" i="49"/>
  <c r="J210" i="49"/>
  <c r="N331" i="49"/>
  <c r="N275" i="49"/>
  <c r="N305" i="49"/>
  <c r="M204" i="49"/>
  <c r="L204" i="49"/>
  <c r="N204" i="49" s="1"/>
  <c r="K204" i="49"/>
  <c r="J204" i="49"/>
  <c r="N269" i="49"/>
  <c r="N229" i="49"/>
  <c r="M222" i="49"/>
  <c r="L222" i="49"/>
  <c r="K222" i="49"/>
  <c r="J222" i="49"/>
  <c r="M92" i="49"/>
  <c r="K92" i="49"/>
  <c r="J92" i="49"/>
  <c r="L92" i="49"/>
  <c r="M84" i="49"/>
  <c r="L84" i="49"/>
  <c r="N84" i="49" s="1"/>
  <c r="K84" i="49"/>
  <c r="J84" i="49"/>
  <c r="N201" i="49"/>
  <c r="N193" i="49"/>
  <c r="K89" i="49"/>
  <c r="M89" i="49"/>
  <c r="L89" i="49"/>
  <c r="N89" i="49" s="1"/>
  <c r="J89" i="49"/>
  <c r="N124" i="49"/>
  <c r="N116" i="49"/>
  <c r="N108" i="49"/>
  <c r="N87" i="49"/>
  <c r="N191" i="49"/>
  <c r="N183" i="49"/>
  <c r="N175" i="49"/>
  <c r="N167" i="49"/>
  <c r="N159" i="49"/>
  <c r="N151" i="49"/>
  <c r="N143" i="49"/>
  <c r="N135" i="49"/>
  <c r="N127" i="49"/>
  <c r="N119" i="49"/>
  <c r="N111" i="49"/>
  <c r="N103" i="49"/>
  <c r="K85" i="49"/>
  <c r="M85" i="49"/>
  <c r="L85" i="49"/>
  <c r="J85" i="49"/>
  <c r="N77" i="49"/>
  <c r="N45" i="49"/>
  <c r="N9" i="49"/>
  <c r="O9" i="49" s="1"/>
  <c r="N57" i="49"/>
  <c r="N25" i="49"/>
  <c r="O21" i="50"/>
  <c r="O22" i="50" s="1"/>
  <c r="O23" i="50" s="1"/>
  <c r="O24" i="50" s="1"/>
  <c r="O25" i="50" s="1"/>
  <c r="O26" i="50" s="1"/>
  <c r="O27" i="50" s="1"/>
  <c r="O28" i="50" s="1"/>
  <c r="O29" i="50" s="1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O41" i="50" s="1"/>
  <c r="O42" i="50" s="1"/>
  <c r="O43" i="50" s="1"/>
  <c r="O44" i="50" s="1"/>
  <c r="O45" i="50" s="1"/>
  <c r="O46" i="50" s="1"/>
  <c r="O47" i="50" s="1"/>
  <c r="O48" i="50" s="1"/>
  <c r="O49" i="50" s="1"/>
  <c r="O50" i="50" s="1"/>
  <c r="O51" i="50" s="1"/>
  <c r="O52" i="50" s="1"/>
  <c r="O53" i="50" s="1"/>
  <c r="O54" i="50" s="1"/>
  <c r="O55" i="50" s="1"/>
  <c r="O56" i="50" s="1"/>
  <c r="O57" i="50" s="1"/>
  <c r="O58" i="50" s="1"/>
  <c r="O59" i="50" s="1"/>
  <c r="O60" i="50" s="1"/>
  <c r="O61" i="50" s="1"/>
  <c r="O62" i="50" s="1"/>
  <c r="O63" i="50" s="1"/>
  <c r="O64" i="50" s="1"/>
  <c r="O65" i="50" s="1"/>
  <c r="O66" i="50" s="1"/>
  <c r="O67" i="50" s="1"/>
  <c r="O68" i="50" s="1"/>
  <c r="O69" i="50" s="1"/>
  <c r="O70" i="50" s="1"/>
  <c r="O71" i="50" s="1"/>
  <c r="O72" i="50" s="1"/>
  <c r="O73" i="50" s="1"/>
  <c r="O74" i="50" s="1"/>
  <c r="O75" i="50" s="1"/>
  <c r="O76" i="50" s="1"/>
  <c r="O77" i="50" s="1"/>
  <c r="O78" i="50" s="1"/>
  <c r="O79" i="50" s="1"/>
  <c r="O80" i="50" s="1"/>
  <c r="O81" i="50" s="1"/>
  <c r="O82" i="50" s="1"/>
  <c r="O83" i="50" s="1"/>
  <c r="O84" i="50" s="1"/>
  <c r="O85" i="50" s="1"/>
  <c r="O86" i="50" s="1"/>
  <c r="O87" i="50" s="1"/>
  <c r="O88" i="50" s="1"/>
  <c r="O89" i="50" s="1"/>
  <c r="O90" i="50" s="1"/>
  <c r="O91" i="50" s="1"/>
  <c r="O92" i="50" s="1"/>
  <c r="O93" i="50" s="1"/>
  <c r="O94" i="50" s="1"/>
  <c r="O95" i="50" s="1"/>
  <c r="O96" i="50" s="1"/>
  <c r="O97" i="50" s="1"/>
  <c r="O98" i="50" s="1"/>
  <c r="O99" i="50" s="1"/>
  <c r="O100" i="50" s="1"/>
  <c r="O101" i="50" s="1"/>
  <c r="O102" i="50" s="1"/>
  <c r="O103" i="50" s="1"/>
  <c r="O104" i="50" s="1"/>
  <c r="O105" i="50" s="1"/>
  <c r="O106" i="50" s="1"/>
  <c r="O107" i="50" s="1"/>
  <c r="O108" i="50" s="1"/>
  <c r="O109" i="50" s="1"/>
  <c r="O110" i="50" s="1"/>
  <c r="O111" i="50" s="1"/>
  <c r="O112" i="50" s="1"/>
  <c r="O113" i="50" s="1"/>
  <c r="O114" i="50" s="1"/>
  <c r="O115" i="50" s="1"/>
  <c r="O116" i="50" s="1"/>
  <c r="O117" i="50" s="1"/>
  <c r="O118" i="50" s="1"/>
  <c r="O119" i="50" s="1"/>
  <c r="O120" i="50" s="1"/>
  <c r="O121" i="50" s="1"/>
  <c r="O122" i="50" s="1"/>
  <c r="O123" i="50" s="1"/>
  <c r="O124" i="50" s="1"/>
  <c r="O125" i="50" s="1"/>
  <c r="O126" i="50" s="1"/>
  <c r="O127" i="50" s="1"/>
  <c r="O128" i="50" s="1"/>
  <c r="O129" i="50" s="1"/>
  <c r="O130" i="50" s="1"/>
  <c r="O131" i="50" s="1"/>
  <c r="O132" i="50" s="1"/>
  <c r="O133" i="50" s="1"/>
  <c r="O134" i="50" s="1"/>
  <c r="O135" i="50" s="1"/>
  <c r="O136" i="50" s="1"/>
  <c r="O137" i="50" s="1"/>
  <c r="O138" i="50" s="1"/>
  <c r="O139" i="50" s="1"/>
  <c r="O140" i="50" s="1"/>
  <c r="O141" i="50" s="1"/>
  <c r="O142" i="50" s="1"/>
  <c r="O143" i="50" s="1"/>
  <c r="O144" i="50" s="1"/>
  <c r="O145" i="50" s="1"/>
  <c r="O146" i="50" s="1"/>
  <c r="O147" i="50" s="1"/>
  <c r="O148" i="50" s="1"/>
  <c r="O149" i="50" s="1"/>
  <c r="O150" i="50" s="1"/>
  <c r="O151" i="50" s="1"/>
  <c r="O152" i="50" s="1"/>
  <c r="O153" i="50" s="1"/>
  <c r="O154" i="50" s="1"/>
  <c r="O155" i="50" s="1"/>
  <c r="O156" i="50" s="1"/>
  <c r="O157" i="50" s="1"/>
  <c r="O158" i="50" s="1"/>
  <c r="O159" i="50" s="1"/>
  <c r="O160" i="50" s="1"/>
  <c r="O161" i="50" s="1"/>
  <c r="O162" i="50" s="1"/>
  <c r="O163" i="50" s="1"/>
  <c r="O164" i="50" s="1"/>
  <c r="O165" i="50" s="1"/>
  <c r="O166" i="50" s="1"/>
  <c r="O167" i="50" s="1"/>
  <c r="O168" i="50" s="1"/>
  <c r="O169" i="50" s="1"/>
  <c r="O170" i="50" s="1"/>
  <c r="O171" i="50" s="1"/>
  <c r="O172" i="50" s="1"/>
  <c r="O173" i="50" s="1"/>
  <c r="O174" i="50" s="1"/>
  <c r="O175" i="50" s="1"/>
  <c r="O176" i="50" s="1"/>
  <c r="O177" i="50" s="1"/>
  <c r="O178" i="50" s="1"/>
  <c r="O179" i="50" s="1"/>
  <c r="O180" i="50" s="1"/>
  <c r="O181" i="50" s="1"/>
  <c r="O182" i="50" s="1"/>
  <c r="O183" i="50" s="1"/>
  <c r="O184" i="50" s="1"/>
  <c r="O185" i="50" s="1"/>
  <c r="O186" i="50" s="1"/>
  <c r="O187" i="50" s="1"/>
  <c r="O188" i="50" s="1"/>
  <c r="O189" i="50" s="1"/>
  <c r="O190" i="50" s="1"/>
  <c r="O191" i="50" s="1"/>
  <c r="O192" i="50" s="1"/>
  <c r="O193" i="50" s="1"/>
  <c r="O194" i="50" s="1"/>
  <c r="O195" i="50" s="1"/>
  <c r="O196" i="50" s="1"/>
  <c r="O197" i="50" s="1"/>
  <c r="O198" i="50" s="1"/>
  <c r="O199" i="50" s="1"/>
  <c r="O200" i="50" s="1"/>
  <c r="O201" i="50" s="1"/>
  <c r="O202" i="50" s="1"/>
  <c r="O203" i="50" s="1"/>
  <c r="O204" i="50" s="1"/>
  <c r="O205" i="50" s="1"/>
  <c r="O206" i="50" s="1"/>
  <c r="O207" i="50" s="1"/>
  <c r="O208" i="50" s="1"/>
  <c r="O209" i="50" s="1"/>
  <c r="O210" i="50" s="1"/>
  <c r="O211" i="50" s="1"/>
  <c r="O212" i="50" s="1"/>
  <c r="O213" i="50" s="1"/>
  <c r="O214" i="50" s="1"/>
  <c r="O215" i="50" s="1"/>
  <c r="O216" i="50" s="1"/>
  <c r="O217" i="50" s="1"/>
  <c r="O218" i="50" s="1"/>
  <c r="O219" i="50" s="1"/>
  <c r="O220" i="50" s="1"/>
  <c r="O221" i="50" s="1"/>
  <c r="O222" i="50" s="1"/>
  <c r="O223" i="50" s="1"/>
  <c r="O224" i="50" s="1"/>
  <c r="O225" i="50" s="1"/>
  <c r="O226" i="50" s="1"/>
  <c r="O227" i="50" s="1"/>
  <c r="O228" i="50" s="1"/>
  <c r="O229" i="50" s="1"/>
  <c r="O230" i="50" s="1"/>
  <c r="O231" i="50" s="1"/>
  <c r="O232" i="50" s="1"/>
  <c r="O233" i="50" s="1"/>
  <c r="O234" i="50" s="1"/>
  <c r="O235" i="50" s="1"/>
  <c r="O236" i="50" s="1"/>
  <c r="O237" i="50" s="1"/>
  <c r="O238" i="50" s="1"/>
  <c r="O239" i="50" s="1"/>
  <c r="O240" i="50" s="1"/>
  <c r="O241" i="50" s="1"/>
  <c r="O242" i="50" s="1"/>
  <c r="O243" i="50" s="1"/>
  <c r="O244" i="50" s="1"/>
  <c r="O245" i="50" s="1"/>
  <c r="O246" i="50" s="1"/>
  <c r="O247" i="50" s="1"/>
  <c r="O248" i="50" s="1"/>
  <c r="O249" i="50" s="1"/>
  <c r="O250" i="50" s="1"/>
  <c r="O251" i="50" s="1"/>
  <c r="O252" i="50" s="1"/>
  <c r="O253" i="50" s="1"/>
  <c r="O254" i="50" s="1"/>
  <c r="O255" i="50" s="1"/>
  <c r="O256" i="50" s="1"/>
  <c r="O257" i="50" s="1"/>
  <c r="O258" i="50" s="1"/>
  <c r="O259" i="50" s="1"/>
  <c r="O260" i="50" s="1"/>
  <c r="O261" i="50" s="1"/>
  <c r="O262" i="50" s="1"/>
  <c r="O263" i="50" s="1"/>
  <c r="O264" i="50" s="1"/>
  <c r="O265" i="50" s="1"/>
  <c r="O266" i="50" s="1"/>
  <c r="O267" i="50" s="1"/>
  <c r="O268" i="50" s="1"/>
  <c r="O269" i="50" s="1"/>
  <c r="O270" i="50" s="1"/>
  <c r="O271" i="50" s="1"/>
  <c r="O272" i="50" s="1"/>
  <c r="O273" i="50" s="1"/>
  <c r="O274" i="50" s="1"/>
  <c r="O275" i="50" s="1"/>
  <c r="O276" i="50" s="1"/>
  <c r="O277" i="50" s="1"/>
  <c r="O278" i="50" s="1"/>
  <c r="O279" i="50" s="1"/>
  <c r="O280" i="50" s="1"/>
  <c r="O281" i="50" s="1"/>
  <c r="O282" i="50" s="1"/>
  <c r="O283" i="50" s="1"/>
  <c r="O284" i="50" s="1"/>
  <c r="O285" i="50" s="1"/>
  <c r="O286" i="50" s="1"/>
  <c r="O287" i="50" s="1"/>
  <c r="O288" i="50" s="1"/>
  <c r="O289" i="50" s="1"/>
  <c r="O290" i="50" s="1"/>
  <c r="O291" i="50" s="1"/>
  <c r="O292" i="50" s="1"/>
  <c r="O293" i="50" s="1"/>
  <c r="O294" i="50" s="1"/>
  <c r="O295" i="50" s="1"/>
  <c r="O296" i="50" s="1"/>
  <c r="O297" i="50" s="1"/>
  <c r="O298" i="50" s="1"/>
  <c r="O299" i="50" s="1"/>
  <c r="O300" i="50" s="1"/>
  <c r="O301" i="50" s="1"/>
  <c r="O302" i="50" s="1"/>
  <c r="O303" i="50" s="1"/>
  <c r="O304" i="50" s="1"/>
  <c r="O305" i="50" s="1"/>
  <c r="O306" i="50" s="1"/>
  <c r="O307" i="50" s="1"/>
  <c r="O308" i="50" s="1"/>
  <c r="O309" i="50" s="1"/>
  <c r="O310" i="50" s="1"/>
  <c r="O311" i="50" s="1"/>
  <c r="O312" i="50" s="1"/>
  <c r="O313" i="50" s="1"/>
  <c r="O314" i="50" s="1"/>
  <c r="O315" i="50" s="1"/>
  <c r="K967" i="49"/>
  <c r="J967" i="49"/>
  <c r="M967" i="49"/>
  <c r="L967" i="49"/>
  <c r="N967" i="49" s="1"/>
  <c r="M1016" i="49"/>
  <c r="K1016" i="49"/>
  <c r="J1016" i="49"/>
  <c r="L1016" i="49"/>
  <c r="N1037" i="49"/>
  <c r="M999" i="49"/>
  <c r="L999" i="49"/>
  <c r="K999" i="49"/>
  <c r="J999" i="49"/>
  <c r="N966" i="49"/>
  <c r="L945" i="49"/>
  <c r="N945" i="49" s="1"/>
  <c r="K945" i="49"/>
  <c r="J945" i="49"/>
  <c r="M945" i="49"/>
  <c r="N904" i="49"/>
  <c r="N1007" i="49"/>
  <c r="N1012" i="49"/>
  <c r="N991" i="49"/>
  <c r="N906" i="49"/>
  <c r="N874" i="49"/>
  <c r="M844" i="49"/>
  <c r="L844" i="49"/>
  <c r="K844" i="49"/>
  <c r="J844" i="49"/>
  <c r="N869" i="49"/>
  <c r="N965" i="49"/>
  <c r="N919" i="49"/>
  <c r="N901" i="49"/>
  <c r="N860" i="49"/>
  <c r="N858" i="49"/>
  <c r="N925" i="49"/>
  <c r="N911" i="49"/>
  <c r="N895" i="49"/>
  <c r="N885" i="49"/>
  <c r="N923" i="49"/>
  <c r="N909" i="49"/>
  <c r="N893" i="49"/>
  <c r="M836" i="49"/>
  <c r="L836" i="49"/>
  <c r="N836" i="49" s="1"/>
  <c r="K836" i="49"/>
  <c r="J836" i="49"/>
  <c r="M804" i="49"/>
  <c r="L804" i="49"/>
  <c r="K804" i="49"/>
  <c r="J804" i="49"/>
  <c r="N846" i="49"/>
  <c r="J749" i="49"/>
  <c r="K749" i="49"/>
  <c r="M749" i="49"/>
  <c r="L749" i="49"/>
  <c r="N749" i="49" s="1"/>
  <c r="N831" i="49"/>
  <c r="N815" i="49"/>
  <c r="N799" i="49"/>
  <c r="N818" i="49"/>
  <c r="N768" i="49"/>
  <c r="N763" i="49"/>
  <c r="N716" i="49"/>
  <c r="N740" i="49"/>
  <c r="N774" i="49"/>
  <c r="N719" i="49"/>
  <c r="N711" i="49"/>
  <c r="K661" i="49"/>
  <c r="J661" i="49"/>
  <c r="M661" i="49"/>
  <c r="L661" i="49"/>
  <c r="N729" i="49"/>
  <c r="M696" i="49"/>
  <c r="L696" i="49"/>
  <c r="K696" i="49"/>
  <c r="J696" i="49"/>
  <c r="N732" i="49"/>
  <c r="N609" i="49"/>
  <c r="N598" i="49"/>
  <c r="L591" i="49"/>
  <c r="N591" i="49" s="1"/>
  <c r="K591" i="49"/>
  <c r="M591" i="49"/>
  <c r="J591" i="49"/>
  <c r="K554" i="49"/>
  <c r="J554" i="49"/>
  <c r="M554" i="49"/>
  <c r="L554" i="49"/>
  <c r="N590" i="49"/>
  <c r="J573" i="49"/>
  <c r="M573" i="49"/>
  <c r="L573" i="49"/>
  <c r="K573" i="49"/>
  <c r="N627" i="49"/>
  <c r="N610" i="49"/>
  <c r="M536" i="49"/>
  <c r="L536" i="49"/>
  <c r="N536" i="49" s="1"/>
  <c r="K536" i="49"/>
  <c r="J536" i="49"/>
  <c r="N510" i="49"/>
  <c r="N545" i="49"/>
  <c r="N520" i="49"/>
  <c r="N504" i="49"/>
  <c r="N477" i="49"/>
  <c r="N472" i="49"/>
  <c r="N483" i="49"/>
  <c r="N487" i="49"/>
  <c r="L461" i="49"/>
  <c r="J461" i="49"/>
  <c r="M461" i="49"/>
  <c r="K461" i="49"/>
  <c r="K363" i="49"/>
  <c r="J363" i="49"/>
  <c r="M363" i="49"/>
  <c r="L363" i="49"/>
  <c r="N489" i="49"/>
  <c r="M469" i="49"/>
  <c r="L469" i="49"/>
  <c r="N469" i="49" s="1"/>
  <c r="J469" i="49"/>
  <c r="K469" i="49"/>
  <c r="N555" i="49"/>
  <c r="N516" i="49"/>
  <c r="N500" i="49"/>
  <c r="N493" i="49"/>
  <c r="N464" i="49"/>
  <c r="N453" i="49"/>
  <c r="M451" i="49"/>
  <c r="L451" i="49"/>
  <c r="K451" i="49"/>
  <c r="J451" i="49"/>
  <c r="M413" i="49"/>
  <c r="L413" i="49"/>
  <c r="K413" i="49"/>
  <c r="J413" i="49"/>
  <c r="M330" i="49"/>
  <c r="L330" i="49"/>
  <c r="K330" i="49"/>
  <c r="J330" i="49"/>
  <c r="N389" i="49"/>
  <c r="N376" i="49"/>
  <c r="N370" i="49"/>
  <c r="M324" i="49"/>
  <c r="L324" i="49"/>
  <c r="K324" i="49"/>
  <c r="J324" i="49"/>
  <c r="M292" i="49"/>
  <c r="L292" i="49"/>
  <c r="K292" i="49"/>
  <c r="J292" i="49"/>
  <c r="M260" i="49"/>
  <c r="L260" i="49"/>
  <c r="K260" i="49"/>
  <c r="J260" i="49"/>
  <c r="N442" i="49"/>
  <c r="N428" i="49"/>
  <c r="N410" i="49"/>
  <c r="N365" i="49"/>
  <c r="J339" i="49"/>
  <c r="M339" i="49"/>
  <c r="L339" i="49"/>
  <c r="K339" i="49"/>
  <c r="N390" i="49"/>
  <c r="N377" i="49"/>
  <c r="N360" i="49"/>
  <c r="N289" i="49"/>
  <c r="N336" i="49"/>
  <c r="N271" i="49"/>
  <c r="N355" i="49"/>
  <c r="N327" i="49"/>
  <c r="N306" i="49"/>
  <c r="N216" i="49"/>
  <c r="N309" i="49"/>
  <c r="N220" i="49"/>
  <c r="N290" i="49"/>
  <c r="M203" i="49"/>
  <c r="L203" i="49"/>
  <c r="K203" i="49"/>
  <c r="J203" i="49"/>
  <c r="L97" i="49"/>
  <c r="K97" i="49"/>
  <c r="J97" i="49"/>
  <c r="M97" i="49"/>
  <c r="N189" i="49"/>
  <c r="N181" i="49"/>
  <c r="N173" i="49"/>
  <c r="N165" i="49"/>
  <c r="N157" i="49"/>
  <c r="N149" i="49"/>
  <c r="N141" i="49"/>
  <c r="N133" i="49"/>
  <c r="N125" i="49"/>
  <c r="N117" i="49"/>
  <c r="N109" i="49"/>
  <c r="N101" i="49"/>
  <c r="N68" i="49"/>
  <c r="N36" i="49"/>
  <c r="N67" i="49"/>
  <c r="N54" i="49"/>
  <c r="N35" i="49"/>
  <c r="N22" i="49"/>
  <c r="N66" i="49"/>
  <c r="N47" i="49"/>
  <c r="N34" i="49"/>
  <c r="N53" i="49"/>
  <c r="N21" i="49"/>
  <c r="N75" i="49"/>
  <c r="N62" i="49"/>
  <c r="N43" i="49"/>
  <c r="N30" i="49"/>
  <c r="N65" i="49"/>
  <c r="N33" i="49"/>
  <c r="N13" i="49"/>
  <c r="K1039" i="49"/>
  <c r="J1039" i="49"/>
  <c r="M1039" i="49"/>
  <c r="L1039" i="49"/>
  <c r="N1039" i="49" s="1"/>
  <c r="K1015" i="49"/>
  <c r="J1015" i="49"/>
  <c r="M1015" i="49"/>
  <c r="L1015" i="49"/>
  <c r="N1015" i="49" s="1"/>
  <c r="N995" i="49"/>
  <c r="K1023" i="49"/>
  <c r="J1023" i="49"/>
  <c r="M1023" i="49"/>
  <c r="L1023" i="49"/>
  <c r="M1000" i="49"/>
  <c r="L1000" i="49"/>
  <c r="K1000" i="49"/>
  <c r="J1000" i="49"/>
  <c r="N1044" i="49"/>
  <c r="M940" i="49"/>
  <c r="L940" i="49"/>
  <c r="N940" i="49" s="1"/>
  <c r="K940" i="49"/>
  <c r="J940" i="49"/>
  <c r="N946" i="49"/>
  <c r="M938" i="49"/>
  <c r="L938" i="49"/>
  <c r="N938" i="49" s="1"/>
  <c r="K938" i="49"/>
  <c r="J938" i="49"/>
  <c r="N992" i="49"/>
  <c r="N969" i="49"/>
  <c r="N955" i="49"/>
  <c r="N982" i="49"/>
  <c r="N902" i="49"/>
  <c r="N870" i="49"/>
  <c r="N929" i="49"/>
  <c r="N913" i="49"/>
  <c r="N897" i="49"/>
  <c r="N876" i="49"/>
  <c r="N868" i="49"/>
  <c r="N873" i="49"/>
  <c r="K850" i="49"/>
  <c r="J850" i="49"/>
  <c r="L850" i="49"/>
  <c r="M850" i="49"/>
  <c r="M832" i="49"/>
  <c r="L832" i="49"/>
  <c r="K832" i="49"/>
  <c r="J832" i="49"/>
  <c r="M800" i="49"/>
  <c r="L800" i="49"/>
  <c r="K800" i="49"/>
  <c r="J800" i="49"/>
  <c r="N792" i="49"/>
  <c r="N822" i="49"/>
  <c r="N773" i="49"/>
  <c r="N734" i="49"/>
  <c r="N730" i="49"/>
  <c r="N733" i="49"/>
  <c r="M689" i="49"/>
  <c r="K689" i="49"/>
  <c r="J689" i="49"/>
  <c r="L689" i="49"/>
  <c r="K657" i="49"/>
  <c r="J657" i="49"/>
  <c r="M657" i="49"/>
  <c r="L657" i="49"/>
  <c r="N752" i="49"/>
  <c r="M692" i="49"/>
  <c r="L692" i="49"/>
  <c r="K692" i="49"/>
  <c r="J692" i="49"/>
  <c r="N742" i="49"/>
  <c r="N718" i="49"/>
  <c r="N710" i="49"/>
  <c r="N735" i="49"/>
  <c r="N637" i="49"/>
  <c r="N687" i="49"/>
  <c r="N634" i="49"/>
  <c r="L587" i="49"/>
  <c r="K587" i="49"/>
  <c r="M587" i="49"/>
  <c r="J587" i="49"/>
  <c r="N684" i="49"/>
  <c r="N671" i="49"/>
  <c r="N658" i="49"/>
  <c r="N652" i="49"/>
  <c r="N631" i="49"/>
  <c r="N611" i="49"/>
  <c r="N601" i="49"/>
  <c r="M596" i="49"/>
  <c r="L596" i="49"/>
  <c r="J596" i="49"/>
  <c r="K596" i="49"/>
  <c r="L567" i="49"/>
  <c r="K567" i="49"/>
  <c r="M567" i="49"/>
  <c r="J567" i="49"/>
  <c r="M532" i="49"/>
  <c r="L532" i="49"/>
  <c r="N532" i="49" s="1"/>
  <c r="K532" i="49"/>
  <c r="J532" i="49"/>
  <c r="N506" i="49"/>
  <c r="N542" i="49"/>
  <c r="K391" i="49"/>
  <c r="J391" i="49"/>
  <c r="M391" i="49"/>
  <c r="L391" i="49"/>
  <c r="N391" i="49" s="1"/>
  <c r="N549" i="49"/>
  <c r="M409" i="49"/>
  <c r="L409" i="49"/>
  <c r="N409" i="49" s="1"/>
  <c r="K409" i="49"/>
  <c r="J409" i="49"/>
  <c r="K470" i="49"/>
  <c r="J470" i="49"/>
  <c r="M470" i="49"/>
  <c r="L470" i="49"/>
  <c r="N438" i="49"/>
  <c r="N424" i="49"/>
  <c r="N406" i="49"/>
  <c r="K326" i="49"/>
  <c r="J326" i="49"/>
  <c r="M326" i="49"/>
  <c r="L326" i="49"/>
  <c r="N434" i="49"/>
  <c r="N420" i="49"/>
  <c r="N402" i="49"/>
  <c r="N345" i="49"/>
  <c r="N430" i="49"/>
  <c r="N416" i="49"/>
  <c r="N362" i="49"/>
  <c r="M320" i="49"/>
  <c r="L320" i="49"/>
  <c r="K320" i="49"/>
  <c r="J320" i="49"/>
  <c r="M288" i="49"/>
  <c r="L288" i="49"/>
  <c r="K288" i="49"/>
  <c r="J288" i="49"/>
  <c r="M256" i="49"/>
  <c r="L256" i="49"/>
  <c r="K256" i="49"/>
  <c r="J256" i="49"/>
  <c r="L342" i="49"/>
  <c r="K342" i="49"/>
  <c r="J342" i="49"/>
  <c r="M342" i="49"/>
  <c r="N343" i="49"/>
  <c r="N318" i="49"/>
  <c r="N254" i="49"/>
  <c r="N246" i="49"/>
  <c r="N238" i="49"/>
  <c r="N337" i="49"/>
  <c r="N285" i="49"/>
  <c r="N249" i="49"/>
  <c r="N241" i="49"/>
  <c r="N233" i="49"/>
  <c r="N267" i="49"/>
  <c r="L225" i="49"/>
  <c r="N225" i="49" s="1"/>
  <c r="K225" i="49"/>
  <c r="M225" i="49"/>
  <c r="J225" i="49"/>
  <c r="N298" i="49"/>
  <c r="N347" i="49"/>
  <c r="N262" i="49"/>
  <c r="N215" i="49"/>
  <c r="N315" i="49"/>
  <c r="M199" i="49"/>
  <c r="L199" i="49"/>
  <c r="K199" i="49"/>
  <c r="J199" i="49"/>
  <c r="N190" i="49"/>
  <c r="N182" i="49"/>
  <c r="N174" i="49"/>
  <c r="N166" i="49"/>
  <c r="N158" i="49"/>
  <c r="N150" i="49"/>
  <c r="N142" i="49"/>
  <c r="N134" i="49"/>
  <c r="N126" i="49"/>
  <c r="N118" i="49"/>
  <c r="N110" i="49"/>
  <c r="N102" i="49"/>
  <c r="M1029" i="49"/>
  <c r="L1029" i="49"/>
  <c r="K1029" i="49"/>
  <c r="J1029" i="49"/>
  <c r="M1014" i="49"/>
  <c r="L1014" i="49"/>
  <c r="K1014" i="49"/>
  <c r="J1014" i="49"/>
  <c r="N985" i="49"/>
  <c r="M996" i="49"/>
  <c r="L996" i="49"/>
  <c r="K996" i="49"/>
  <c r="J996" i="49"/>
  <c r="N1017" i="49"/>
  <c r="N1005" i="49"/>
  <c r="M942" i="49"/>
  <c r="L942" i="49"/>
  <c r="K942" i="49"/>
  <c r="J942" i="49"/>
  <c r="N987" i="49"/>
  <c r="M934" i="49"/>
  <c r="L934" i="49"/>
  <c r="K934" i="49"/>
  <c r="J934" i="49"/>
  <c r="N984" i="49"/>
  <c r="N972" i="49"/>
  <c r="N989" i="49"/>
  <c r="N952" i="49"/>
  <c r="N997" i="49"/>
  <c r="N962" i="49"/>
  <c r="N954" i="49"/>
  <c r="N898" i="49"/>
  <c r="N866" i="49"/>
  <c r="N877" i="49"/>
  <c r="K798" i="49"/>
  <c r="J798" i="49"/>
  <c r="M798" i="49"/>
  <c r="L798" i="49"/>
  <c r="N798" i="49" s="1"/>
  <c r="N953" i="49"/>
  <c r="N961" i="49"/>
  <c r="N931" i="49"/>
  <c r="M828" i="49"/>
  <c r="L828" i="49"/>
  <c r="N828" i="49" s="1"/>
  <c r="K828" i="49"/>
  <c r="J828" i="49"/>
  <c r="N837" i="49"/>
  <c r="N821" i="49"/>
  <c r="N805" i="49"/>
  <c r="N789" i="49"/>
  <c r="N780" i="49"/>
  <c r="N839" i="49"/>
  <c r="N823" i="49"/>
  <c r="N807" i="49"/>
  <c r="N791" i="49"/>
  <c r="N772" i="49"/>
  <c r="N852" i="49"/>
  <c r="N835" i="49"/>
  <c r="N819" i="49"/>
  <c r="N803" i="49"/>
  <c r="N787" i="49"/>
  <c r="N854" i="49"/>
  <c r="N849" i="49"/>
  <c r="N784" i="49"/>
  <c r="N746" i="49"/>
  <c r="K685" i="49"/>
  <c r="J685" i="49"/>
  <c r="M685" i="49"/>
  <c r="L685" i="49"/>
  <c r="K653" i="49"/>
  <c r="J653" i="49"/>
  <c r="M653" i="49"/>
  <c r="L653" i="49"/>
  <c r="J703" i="49"/>
  <c r="M703" i="49"/>
  <c r="L703" i="49"/>
  <c r="N703" i="49" s="1"/>
  <c r="K703" i="49"/>
  <c r="N745" i="49"/>
  <c r="N721" i="49"/>
  <c r="N751" i="49"/>
  <c r="N717" i="49"/>
  <c r="N704" i="49"/>
  <c r="N741" i="49"/>
  <c r="N720" i="49"/>
  <c r="N633" i="49"/>
  <c r="L575" i="49"/>
  <c r="K575" i="49"/>
  <c r="M575" i="49"/>
  <c r="J575" i="49"/>
  <c r="N602" i="49"/>
  <c r="L583" i="49"/>
  <c r="K583" i="49"/>
  <c r="M583" i="49"/>
  <c r="J583" i="49"/>
  <c r="N604" i="49"/>
  <c r="N686" i="49"/>
  <c r="N680" i="49"/>
  <c r="N667" i="49"/>
  <c r="N654" i="49"/>
  <c r="N648" i="49"/>
  <c r="N630" i="49"/>
  <c r="M586" i="49"/>
  <c r="K586" i="49"/>
  <c r="L586" i="49"/>
  <c r="J586" i="49"/>
  <c r="N682" i="49"/>
  <c r="N676" i="49"/>
  <c r="N663" i="49"/>
  <c r="N650" i="49"/>
  <c r="N638" i="49"/>
  <c r="N615" i="49"/>
  <c r="N603" i="49"/>
  <c r="M566" i="49"/>
  <c r="L566" i="49"/>
  <c r="K566" i="49"/>
  <c r="J566" i="49"/>
  <c r="N502" i="49"/>
  <c r="N468" i="49"/>
  <c r="N478" i="49"/>
  <c r="N482" i="49"/>
  <c r="K387" i="49"/>
  <c r="J387" i="49"/>
  <c r="M387" i="49"/>
  <c r="L387" i="49"/>
  <c r="N387" i="49" s="1"/>
  <c r="N581" i="49"/>
  <c r="N550" i="49"/>
  <c r="M437" i="49"/>
  <c r="L437" i="49"/>
  <c r="K437" i="49"/>
  <c r="J437" i="49"/>
  <c r="M405" i="49"/>
  <c r="L405" i="49"/>
  <c r="N405" i="49" s="1"/>
  <c r="K405" i="49"/>
  <c r="J405" i="49"/>
  <c r="M361" i="49"/>
  <c r="L361" i="49"/>
  <c r="K361" i="49"/>
  <c r="J361" i="49"/>
  <c r="N460" i="49"/>
  <c r="N456" i="49"/>
  <c r="N394" i="49"/>
  <c r="N381" i="49"/>
  <c r="N368" i="49"/>
  <c r="M316" i="49"/>
  <c r="L316" i="49"/>
  <c r="K316" i="49"/>
  <c r="J316" i="49"/>
  <c r="M284" i="49"/>
  <c r="L284" i="49"/>
  <c r="K284" i="49"/>
  <c r="J284" i="49"/>
  <c r="M252" i="49"/>
  <c r="L252" i="49"/>
  <c r="K252" i="49"/>
  <c r="J252" i="49"/>
  <c r="N439" i="49"/>
  <c r="N407" i="49"/>
  <c r="M356" i="49"/>
  <c r="L356" i="49"/>
  <c r="N356" i="49" s="1"/>
  <c r="K356" i="49"/>
  <c r="J356" i="49"/>
  <c r="N279" i="49"/>
  <c r="N231" i="49"/>
  <c r="N282" i="49"/>
  <c r="M228" i="49"/>
  <c r="L228" i="49"/>
  <c r="K228" i="49"/>
  <c r="J228" i="49"/>
  <c r="N281" i="49"/>
  <c r="N351" i="49"/>
  <c r="N302" i="49"/>
  <c r="M223" i="49"/>
  <c r="L223" i="49"/>
  <c r="K223" i="49"/>
  <c r="J223" i="49"/>
  <c r="N323" i="49"/>
  <c r="N259" i="49"/>
  <c r="N218" i="49"/>
  <c r="N287" i="49"/>
  <c r="N251" i="49"/>
  <c r="N243" i="49"/>
  <c r="N235" i="49"/>
  <c r="N227" i="49"/>
  <c r="N325" i="49"/>
  <c r="N265" i="49"/>
  <c r="M80" i="49"/>
  <c r="L80" i="49"/>
  <c r="K80" i="49"/>
  <c r="J80" i="49"/>
  <c r="N200" i="49"/>
  <c r="N195" i="49"/>
  <c r="N74" i="49"/>
  <c r="N55" i="49"/>
  <c r="N42" i="49"/>
  <c r="N23" i="49"/>
  <c r="N15" i="49"/>
  <c r="N64" i="49"/>
  <c r="N32" i="49"/>
  <c r="N76" i="49"/>
  <c r="N44" i="49"/>
  <c r="N72" i="49"/>
  <c r="N40" i="49"/>
  <c r="N228" i="49" l="1"/>
  <c r="N575" i="49"/>
  <c r="N596" i="49"/>
  <c r="N850" i="49"/>
  <c r="N203" i="49"/>
  <c r="N339" i="49"/>
  <c r="N330" i="49"/>
  <c r="N451" i="49"/>
  <c r="N554" i="49"/>
  <c r="N661" i="49"/>
  <c r="N765" i="49"/>
  <c r="N576" i="49"/>
  <c r="N914" i="49"/>
  <c r="N579" i="49"/>
  <c r="N673" i="49"/>
  <c r="N816" i="49"/>
  <c r="N964" i="49"/>
  <c r="N775" i="49"/>
  <c r="N777" i="49"/>
  <c r="N1022" i="49"/>
  <c r="N353" i="49"/>
  <c r="N357" i="49"/>
  <c r="N383" i="49"/>
  <c r="N824" i="49"/>
  <c r="N223" i="49"/>
  <c r="N284" i="49"/>
  <c r="N685" i="49"/>
  <c r="N934" i="49"/>
  <c r="N1014" i="49"/>
  <c r="N199" i="49"/>
  <c r="N288" i="49"/>
  <c r="N657" i="49"/>
  <c r="N800" i="49"/>
  <c r="N260" i="49"/>
  <c r="N324" i="49"/>
  <c r="N540" i="49"/>
  <c r="N595" i="49"/>
  <c r="N753" i="49"/>
  <c r="N956" i="49"/>
  <c r="N1019" i="49"/>
  <c r="N971" i="49"/>
  <c r="N346" i="49"/>
  <c r="N371" i="49"/>
  <c r="N1013" i="49"/>
  <c r="N96" i="49"/>
  <c r="N240" i="49"/>
  <c r="N304" i="49"/>
  <c r="N348" i="49"/>
  <c r="N375" i="49"/>
  <c r="N593" i="49"/>
  <c r="N851" i="49"/>
  <c r="N1036" i="49"/>
  <c r="N221" i="49"/>
  <c r="N342" i="49"/>
  <c r="N338" i="49"/>
  <c r="N584" i="49"/>
  <c r="N840" i="49"/>
  <c r="N354" i="49"/>
  <c r="N702" i="49"/>
  <c r="N845" i="49"/>
  <c r="N224" i="49"/>
  <c r="N276" i="49"/>
  <c r="N597" i="49"/>
  <c r="N922" i="49"/>
  <c r="N983" i="49"/>
  <c r="N248" i="49"/>
  <c r="N312" i="49"/>
  <c r="N769" i="49"/>
  <c r="N1010" i="49"/>
  <c r="N80" i="49"/>
  <c r="N583" i="49"/>
  <c r="N844" i="49"/>
  <c r="N999" i="49"/>
  <c r="N296" i="49"/>
  <c r="N94" i="49"/>
  <c r="N544" i="49"/>
  <c r="N1002" i="49"/>
  <c r="N566" i="49"/>
  <c r="N996" i="49"/>
  <c r="N567" i="49"/>
  <c r="N587" i="49"/>
  <c r="N1000" i="49"/>
  <c r="N413" i="49"/>
  <c r="N461" i="49"/>
  <c r="N573" i="49"/>
  <c r="N92" i="49"/>
  <c r="N222" i="49"/>
  <c r="N210" i="49"/>
  <c r="N697" i="49"/>
  <c r="N959" i="49"/>
  <c r="N578" i="49"/>
  <c r="N344" i="49"/>
  <c r="N588" i="49"/>
  <c r="N641" i="49"/>
  <c r="N778" i="49"/>
  <c r="N552" i="49"/>
  <c r="N820" i="49"/>
  <c r="N252" i="49"/>
  <c r="N316" i="49"/>
  <c r="N653" i="49"/>
  <c r="N1029" i="49"/>
  <c r="N256" i="49"/>
  <c r="N320" i="49"/>
  <c r="N470" i="49"/>
  <c r="N689" i="49"/>
  <c r="N832" i="49"/>
  <c r="N97" i="49"/>
  <c r="N292" i="49"/>
  <c r="N363" i="49"/>
  <c r="N696" i="49"/>
  <c r="N367" i="49"/>
  <c r="N705" i="49"/>
  <c r="N209" i="49"/>
  <c r="N335" i="49"/>
  <c r="N466" i="49"/>
  <c r="N1034" i="49"/>
  <c r="N272" i="49"/>
  <c r="N848" i="49"/>
  <c r="N979" i="49"/>
  <c r="N219" i="49"/>
  <c r="N764" i="49"/>
  <c r="N790" i="49"/>
  <c r="N1006" i="49"/>
  <c r="N14" i="49"/>
  <c r="N352" i="49"/>
  <c r="N592" i="49"/>
  <c r="N698" i="49"/>
  <c r="N990" i="49"/>
  <c r="N361" i="49"/>
  <c r="N437" i="49"/>
  <c r="N586" i="49"/>
  <c r="N942" i="49"/>
  <c r="N326" i="49"/>
  <c r="N692" i="49"/>
  <c r="N1023" i="49"/>
  <c r="N804" i="49"/>
  <c r="N1016" i="49"/>
  <c r="N85" i="49"/>
  <c r="N580" i="49"/>
  <c r="N562" i="49"/>
  <c r="N808" i="49"/>
  <c r="N268" i="49"/>
  <c r="N350" i="49"/>
  <c r="N767" i="49"/>
  <c r="N960" i="49"/>
  <c r="O11" i="49"/>
  <c r="O12" i="49" s="1"/>
  <c r="O13" i="49" s="1"/>
  <c r="N548" i="49"/>
  <c r="N10" i="49"/>
  <c r="O10" i="49" s="1"/>
  <c r="N244" i="49"/>
  <c r="N308" i="49"/>
  <c r="N379" i="49"/>
  <c r="N589" i="49"/>
  <c r="N569" i="49"/>
  <c r="N694" i="49"/>
  <c r="N280" i="49"/>
  <c r="N930" i="49"/>
  <c r="O14" i="49" l="1"/>
  <c r="O15" i="49" s="1"/>
  <c r="O16" i="49" s="1"/>
  <c r="O17" i="49" s="1"/>
  <c r="O18" i="49" s="1"/>
  <c r="O19" i="49" s="1"/>
  <c r="O20" i="49" s="1"/>
  <c r="O21" i="49" s="1"/>
  <c r="O22" i="49" s="1"/>
  <c r="O23" i="49" s="1"/>
  <c r="O24" i="49" s="1"/>
  <c r="O25" i="49" s="1"/>
  <c r="O26" i="49" s="1"/>
  <c r="O27" i="49" s="1"/>
  <c r="O28" i="49" s="1"/>
  <c r="O29" i="49" s="1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44" i="49" s="1"/>
  <c r="O45" i="49" s="1"/>
  <c r="O46" i="49" s="1"/>
  <c r="O47" i="49" s="1"/>
  <c r="O48" i="49" s="1"/>
  <c r="O49" i="49" s="1"/>
  <c r="O50" i="49" s="1"/>
  <c r="O51" i="49" s="1"/>
  <c r="O52" i="49" s="1"/>
  <c r="O53" i="49" s="1"/>
  <c r="O54" i="49" s="1"/>
  <c r="O55" i="49" s="1"/>
  <c r="O56" i="49" s="1"/>
  <c r="O57" i="49" s="1"/>
  <c r="O58" i="49" s="1"/>
  <c r="O59" i="49" s="1"/>
  <c r="O60" i="49" s="1"/>
  <c r="O61" i="49" s="1"/>
  <c r="O62" i="49" s="1"/>
  <c r="O63" i="49" s="1"/>
  <c r="O64" i="49" s="1"/>
  <c r="O65" i="49" s="1"/>
  <c r="O66" i="49" s="1"/>
  <c r="O67" i="49" s="1"/>
  <c r="O68" i="49" s="1"/>
  <c r="O69" i="49" s="1"/>
  <c r="O70" i="49" s="1"/>
  <c r="O71" i="49" s="1"/>
  <c r="O72" i="49" s="1"/>
  <c r="O73" i="49" s="1"/>
  <c r="O74" i="49" s="1"/>
  <c r="O75" i="49" s="1"/>
  <c r="O76" i="49" s="1"/>
  <c r="O77" i="49" s="1"/>
  <c r="O78" i="49" s="1"/>
  <c r="O79" i="49" s="1"/>
  <c r="O80" i="49" s="1"/>
  <c r="O81" i="49" s="1"/>
  <c r="O82" i="49" s="1"/>
  <c r="O83" i="49" s="1"/>
  <c r="O84" i="49" s="1"/>
  <c r="O85" i="49" s="1"/>
  <c r="O86" i="49" s="1"/>
  <c r="O87" i="49" s="1"/>
  <c r="O88" i="49" s="1"/>
  <c r="O89" i="49" s="1"/>
  <c r="O90" i="49" s="1"/>
  <c r="O91" i="49" s="1"/>
  <c r="O92" i="49" s="1"/>
  <c r="O93" i="49" s="1"/>
  <c r="O94" i="49" s="1"/>
  <c r="O95" i="49" s="1"/>
  <c r="O96" i="49" s="1"/>
  <c r="O97" i="49" s="1"/>
  <c r="O98" i="49" s="1"/>
  <c r="O99" i="49" s="1"/>
  <c r="O100" i="49" s="1"/>
  <c r="O101" i="49" s="1"/>
  <c r="O102" i="49" s="1"/>
  <c r="O103" i="49" s="1"/>
  <c r="O104" i="49" s="1"/>
  <c r="O105" i="49" s="1"/>
  <c r="O106" i="49" s="1"/>
  <c r="O107" i="49" s="1"/>
  <c r="O108" i="49" s="1"/>
  <c r="O109" i="49" s="1"/>
  <c r="O110" i="49" s="1"/>
  <c r="O111" i="49" s="1"/>
  <c r="O112" i="49" s="1"/>
  <c r="O113" i="49" s="1"/>
  <c r="O114" i="49" s="1"/>
  <c r="O115" i="49" s="1"/>
  <c r="O116" i="49" s="1"/>
  <c r="O117" i="49" s="1"/>
  <c r="O118" i="49" s="1"/>
  <c r="O119" i="49" s="1"/>
  <c r="O120" i="49" s="1"/>
  <c r="O121" i="49" s="1"/>
  <c r="O122" i="49" s="1"/>
  <c r="O123" i="49" s="1"/>
  <c r="O124" i="49" s="1"/>
  <c r="O125" i="49" s="1"/>
  <c r="O126" i="49" s="1"/>
  <c r="O127" i="49" s="1"/>
  <c r="O128" i="49" s="1"/>
  <c r="O129" i="49" s="1"/>
  <c r="O130" i="49" s="1"/>
  <c r="O131" i="49" s="1"/>
  <c r="O132" i="49" s="1"/>
  <c r="O133" i="49" s="1"/>
  <c r="O134" i="49" s="1"/>
  <c r="O135" i="49" s="1"/>
  <c r="O136" i="49" s="1"/>
  <c r="O137" i="49" s="1"/>
  <c r="O138" i="49" s="1"/>
  <c r="O139" i="49" s="1"/>
  <c r="O140" i="49" s="1"/>
  <c r="O141" i="49" s="1"/>
  <c r="O142" i="49" s="1"/>
  <c r="O143" i="49" s="1"/>
  <c r="O144" i="49" s="1"/>
  <c r="O145" i="49" s="1"/>
  <c r="O146" i="49" s="1"/>
  <c r="O147" i="49" s="1"/>
  <c r="O148" i="49" s="1"/>
  <c r="O149" i="49" s="1"/>
  <c r="O150" i="49" s="1"/>
  <c r="O151" i="49" s="1"/>
  <c r="O152" i="49" s="1"/>
  <c r="O153" i="49" s="1"/>
  <c r="O154" i="49" s="1"/>
  <c r="O155" i="49" s="1"/>
  <c r="O156" i="49" s="1"/>
  <c r="O157" i="49" s="1"/>
  <c r="O158" i="49" s="1"/>
  <c r="O159" i="49" s="1"/>
  <c r="O160" i="49" s="1"/>
  <c r="O161" i="49" s="1"/>
  <c r="O162" i="49" s="1"/>
  <c r="O163" i="49" s="1"/>
  <c r="O164" i="49" s="1"/>
  <c r="O165" i="49" s="1"/>
  <c r="O166" i="49" s="1"/>
  <c r="O167" i="49" s="1"/>
  <c r="O168" i="49" s="1"/>
  <c r="O169" i="49" s="1"/>
  <c r="O170" i="49" s="1"/>
  <c r="O171" i="49" s="1"/>
  <c r="O172" i="49" s="1"/>
  <c r="O173" i="49" s="1"/>
  <c r="O174" i="49" s="1"/>
  <c r="O175" i="49" s="1"/>
  <c r="O176" i="49" s="1"/>
  <c r="O177" i="49" s="1"/>
  <c r="O178" i="49" s="1"/>
  <c r="O179" i="49" s="1"/>
  <c r="O180" i="49" s="1"/>
  <c r="O181" i="49" s="1"/>
  <c r="O182" i="49" s="1"/>
  <c r="O183" i="49" s="1"/>
  <c r="O184" i="49" s="1"/>
  <c r="O185" i="49" s="1"/>
  <c r="O186" i="49" s="1"/>
  <c r="O187" i="49" s="1"/>
  <c r="O188" i="49" s="1"/>
  <c r="O189" i="49" s="1"/>
  <c r="O190" i="49" s="1"/>
  <c r="O191" i="49" s="1"/>
  <c r="O192" i="49" s="1"/>
  <c r="O193" i="49" s="1"/>
  <c r="O194" i="49" s="1"/>
  <c r="O195" i="49" s="1"/>
  <c r="O196" i="49" s="1"/>
  <c r="O197" i="49" s="1"/>
  <c r="O198" i="49" s="1"/>
  <c r="O199" i="49" s="1"/>
  <c r="O200" i="49" s="1"/>
  <c r="O201" i="49" s="1"/>
  <c r="O202" i="49" s="1"/>
  <c r="O203" i="49" s="1"/>
  <c r="O204" i="49" s="1"/>
  <c r="O205" i="49" s="1"/>
  <c r="O206" i="49" s="1"/>
  <c r="O207" i="49" s="1"/>
  <c r="O208" i="49" s="1"/>
  <c r="O209" i="49" s="1"/>
  <c r="O210" i="49" s="1"/>
  <c r="O211" i="49" s="1"/>
  <c r="O212" i="49" s="1"/>
  <c r="O213" i="49" s="1"/>
  <c r="O214" i="49" s="1"/>
  <c r="O215" i="49" s="1"/>
  <c r="O216" i="49" s="1"/>
  <c r="O217" i="49" s="1"/>
  <c r="O218" i="49" s="1"/>
  <c r="O219" i="49" s="1"/>
  <c r="O220" i="49" s="1"/>
  <c r="O221" i="49" s="1"/>
  <c r="O222" i="49" s="1"/>
  <c r="O223" i="49" s="1"/>
  <c r="O224" i="49" s="1"/>
  <c r="O225" i="49" s="1"/>
  <c r="O226" i="49" s="1"/>
  <c r="O227" i="49" s="1"/>
  <c r="O228" i="49" s="1"/>
  <c r="O229" i="49" s="1"/>
  <c r="O230" i="49" s="1"/>
  <c r="O231" i="49" s="1"/>
  <c r="O232" i="49" s="1"/>
  <c r="O233" i="49" s="1"/>
  <c r="O234" i="49" s="1"/>
  <c r="O235" i="49" s="1"/>
  <c r="O236" i="49" s="1"/>
  <c r="O237" i="49" s="1"/>
  <c r="O238" i="49" s="1"/>
  <c r="O239" i="49" s="1"/>
  <c r="O240" i="49" s="1"/>
  <c r="O241" i="49" s="1"/>
  <c r="O242" i="49" s="1"/>
  <c r="O243" i="49" s="1"/>
  <c r="O244" i="49" s="1"/>
  <c r="O245" i="49" s="1"/>
  <c r="O246" i="49" s="1"/>
  <c r="O247" i="49" s="1"/>
  <c r="O248" i="49" s="1"/>
  <c r="O249" i="49" s="1"/>
  <c r="O250" i="49" s="1"/>
  <c r="O251" i="49" s="1"/>
  <c r="O252" i="49" s="1"/>
  <c r="O253" i="49" s="1"/>
  <c r="O254" i="49" s="1"/>
  <c r="O255" i="49" s="1"/>
  <c r="O256" i="49" s="1"/>
  <c r="O257" i="49" s="1"/>
  <c r="O258" i="49" s="1"/>
  <c r="O259" i="49" s="1"/>
  <c r="O260" i="49" s="1"/>
  <c r="O261" i="49" s="1"/>
  <c r="O262" i="49" s="1"/>
  <c r="O263" i="49" s="1"/>
  <c r="O264" i="49" s="1"/>
  <c r="O265" i="49" s="1"/>
  <c r="O266" i="49" s="1"/>
  <c r="O267" i="49" s="1"/>
  <c r="O268" i="49" s="1"/>
  <c r="O269" i="49" s="1"/>
  <c r="O270" i="49" s="1"/>
  <c r="O271" i="49" s="1"/>
  <c r="O272" i="49" s="1"/>
  <c r="O273" i="49" s="1"/>
  <c r="O274" i="49" s="1"/>
  <c r="O275" i="49" s="1"/>
  <c r="O276" i="49" s="1"/>
  <c r="O277" i="49" s="1"/>
  <c r="O278" i="49" s="1"/>
  <c r="O279" i="49" s="1"/>
  <c r="O280" i="49" s="1"/>
  <c r="O281" i="49" s="1"/>
  <c r="O282" i="49" s="1"/>
  <c r="O283" i="49" s="1"/>
  <c r="O284" i="49" s="1"/>
  <c r="O285" i="49" s="1"/>
  <c r="O286" i="49" s="1"/>
  <c r="O287" i="49" s="1"/>
  <c r="O288" i="49" s="1"/>
  <c r="O289" i="49" s="1"/>
  <c r="O290" i="49" s="1"/>
  <c r="O291" i="49" s="1"/>
  <c r="O292" i="49" s="1"/>
  <c r="O293" i="49" s="1"/>
  <c r="O294" i="49" s="1"/>
  <c r="O295" i="49" s="1"/>
  <c r="O296" i="49" s="1"/>
  <c r="O297" i="49" s="1"/>
  <c r="O298" i="49" s="1"/>
  <c r="O299" i="49" s="1"/>
  <c r="O300" i="49" s="1"/>
  <c r="O301" i="49" s="1"/>
  <c r="O302" i="49" s="1"/>
  <c r="O303" i="49" s="1"/>
  <c r="O304" i="49" s="1"/>
  <c r="O305" i="49" s="1"/>
  <c r="O306" i="49" s="1"/>
  <c r="O307" i="49" s="1"/>
  <c r="O308" i="49" s="1"/>
  <c r="O309" i="49" s="1"/>
  <c r="O310" i="49" s="1"/>
  <c r="O311" i="49" s="1"/>
  <c r="O312" i="49" s="1"/>
  <c r="O313" i="49" s="1"/>
  <c r="O314" i="49" s="1"/>
  <c r="O315" i="49" s="1"/>
  <c r="O316" i="49" s="1"/>
  <c r="O317" i="49" s="1"/>
  <c r="O318" i="49" s="1"/>
  <c r="O319" i="49" s="1"/>
  <c r="O320" i="49" s="1"/>
  <c r="O321" i="49" s="1"/>
  <c r="O322" i="49" s="1"/>
  <c r="O323" i="49" s="1"/>
  <c r="O324" i="49" s="1"/>
  <c r="O325" i="49" s="1"/>
  <c r="O326" i="49" s="1"/>
  <c r="O327" i="49" s="1"/>
  <c r="O328" i="49" s="1"/>
  <c r="O329" i="49" s="1"/>
  <c r="O330" i="49" s="1"/>
  <c r="O331" i="49" s="1"/>
  <c r="O332" i="49" s="1"/>
  <c r="O333" i="49" s="1"/>
  <c r="O334" i="49" s="1"/>
  <c r="O335" i="49" s="1"/>
  <c r="O336" i="49" s="1"/>
  <c r="O337" i="49" s="1"/>
  <c r="O338" i="49" s="1"/>
  <c r="O339" i="49" s="1"/>
  <c r="O340" i="49" s="1"/>
  <c r="O341" i="49" s="1"/>
  <c r="O342" i="49" s="1"/>
  <c r="O343" i="49" s="1"/>
  <c r="O344" i="49" s="1"/>
  <c r="O345" i="49" s="1"/>
  <c r="O346" i="49" s="1"/>
  <c r="O347" i="49" s="1"/>
  <c r="O348" i="49" s="1"/>
  <c r="O349" i="49" s="1"/>
  <c r="O350" i="49" s="1"/>
  <c r="O351" i="49" s="1"/>
  <c r="O352" i="49" s="1"/>
  <c r="O353" i="49" s="1"/>
  <c r="O354" i="49" s="1"/>
  <c r="O355" i="49" s="1"/>
  <c r="O356" i="49" s="1"/>
  <c r="O357" i="49" s="1"/>
  <c r="O358" i="49" s="1"/>
  <c r="O359" i="49" s="1"/>
  <c r="O360" i="49" s="1"/>
  <c r="O361" i="49" s="1"/>
  <c r="O362" i="49" s="1"/>
  <c r="O363" i="49" s="1"/>
  <c r="O364" i="49" s="1"/>
  <c r="O365" i="49" s="1"/>
  <c r="O366" i="49" s="1"/>
  <c r="O367" i="49" s="1"/>
  <c r="O368" i="49" s="1"/>
  <c r="O369" i="49" s="1"/>
  <c r="O370" i="49" s="1"/>
  <c r="O371" i="49" s="1"/>
  <c r="O372" i="49" s="1"/>
  <c r="O373" i="49" s="1"/>
  <c r="O374" i="49" s="1"/>
  <c r="O375" i="49" s="1"/>
  <c r="O376" i="49" s="1"/>
  <c r="O377" i="49" s="1"/>
  <c r="O378" i="49" s="1"/>
  <c r="O379" i="49" s="1"/>
  <c r="O380" i="49" s="1"/>
  <c r="O381" i="49" s="1"/>
  <c r="O382" i="49" s="1"/>
  <c r="O383" i="49" s="1"/>
  <c r="O384" i="49" s="1"/>
  <c r="O385" i="49" s="1"/>
  <c r="O386" i="49" s="1"/>
  <c r="O387" i="49" s="1"/>
  <c r="O388" i="49" s="1"/>
  <c r="O389" i="49" s="1"/>
  <c r="O390" i="49" s="1"/>
  <c r="O391" i="49" s="1"/>
  <c r="O392" i="49" s="1"/>
  <c r="O393" i="49" s="1"/>
  <c r="O394" i="49" s="1"/>
  <c r="O395" i="49" s="1"/>
  <c r="O396" i="49" s="1"/>
  <c r="O397" i="49" s="1"/>
  <c r="O398" i="49" s="1"/>
  <c r="O399" i="49" s="1"/>
  <c r="O400" i="49" s="1"/>
  <c r="O401" i="49" s="1"/>
  <c r="O402" i="49" s="1"/>
  <c r="O403" i="49" s="1"/>
  <c r="O404" i="49" s="1"/>
  <c r="O405" i="49" s="1"/>
  <c r="O406" i="49" s="1"/>
  <c r="O407" i="49" s="1"/>
  <c r="O408" i="49" s="1"/>
  <c r="O409" i="49" s="1"/>
  <c r="O410" i="49" s="1"/>
  <c r="O411" i="49" s="1"/>
  <c r="O412" i="49" s="1"/>
  <c r="O413" i="49" s="1"/>
  <c r="O414" i="49" s="1"/>
  <c r="O415" i="49" s="1"/>
  <c r="O416" i="49" s="1"/>
  <c r="O417" i="49" s="1"/>
  <c r="O418" i="49" s="1"/>
  <c r="O419" i="49" s="1"/>
  <c r="O420" i="49" s="1"/>
  <c r="O421" i="49" s="1"/>
  <c r="O422" i="49" s="1"/>
  <c r="O423" i="49" s="1"/>
  <c r="O424" i="49" s="1"/>
  <c r="O425" i="49" s="1"/>
  <c r="O426" i="49" s="1"/>
  <c r="O427" i="49" s="1"/>
  <c r="O428" i="49" s="1"/>
  <c r="O429" i="49" s="1"/>
  <c r="O430" i="49" s="1"/>
  <c r="O431" i="49" s="1"/>
  <c r="O432" i="49" s="1"/>
  <c r="O433" i="49" s="1"/>
  <c r="O434" i="49" s="1"/>
  <c r="O435" i="49" s="1"/>
  <c r="O436" i="49" s="1"/>
  <c r="O437" i="49" s="1"/>
  <c r="O438" i="49" s="1"/>
  <c r="O439" i="49" s="1"/>
  <c r="O440" i="49" s="1"/>
  <c r="O441" i="49" s="1"/>
  <c r="O442" i="49" s="1"/>
  <c r="O443" i="49" s="1"/>
  <c r="O444" i="49" s="1"/>
  <c r="O445" i="49" s="1"/>
  <c r="O446" i="49" s="1"/>
  <c r="O447" i="49" s="1"/>
  <c r="O448" i="49" s="1"/>
  <c r="O449" i="49" s="1"/>
  <c r="O450" i="49" s="1"/>
  <c r="O451" i="49" s="1"/>
  <c r="O452" i="49" s="1"/>
  <c r="O453" i="49" s="1"/>
  <c r="O454" i="49" s="1"/>
  <c r="O455" i="49" s="1"/>
  <c r="O456" i="49" s="1"/>
  <c r="O457" i="49" s="1"/>
  <c r="O458" i="49" s="1"/>
  <c r="O459" i="49" s="1"/>
  <c r="O460" i="49" s="1"/>
  <c r="O461" i="49" s="1"/>
  <c r="O462" i="49" s="1"/>
  <c r="O463" i="49" s="1"/>
  <c r="O464" i="49" s="1"/>
  <c r="O465" i="49" s="1"/>
  <c r="O466" i="49" s="1"/>
  <c r="O467" i="49" s="1"/>
  <c r="O468" i="49" s="1"/>
  <c r="O469" i="49" s="1"/>
  <c r="O470" i="49" s="1"/>
  <c r="O471" i="49" s="1"/>
  <c r="O472" i="49" s="1"/>
  <c r="O473" i="49" s="1"/>
  <c r="O474" i="49" s="1"/>
  <c r="O475" i="49" s="1"/>
  <c r="O476" i="49" s="1"/>
  <c r="O477" i="49" s="1"/>
  <c r="O478" i="49" s="1"/>
  <c r="O479" i="49" s="1"/>
  <c r="O480" i="49" s="1"/>
  <c r="O481" i="49" s="1"/>
  <c r="O482" i="49" s="1"/>
  <c r="O483" i="49" s="1"/>
  <c r="O484" i="49" s="1"/>
  <c r="O485" i="49" s="1"/>
  <c r="O486" i="49" s="1"/>
  <c r="O487" i="49" s="1"/>
  <c r="O488" i="49" s="1"/>
  <c r="O489" i="49" s="1"/>
  <c r="O490" i="49" s="1"/>
  <c r="O491" i="49" s="1"/>
  <c r="O492" i="49" s="1"/>
  <c r="O493" i="49" s="1"/>
  <c r="O494" i="49" s="1"/>
  <c r="O495" i="49" s="1"/>
  <c r="O496" i="49" s="1"/>
  <c r="O497" i="49" s="1"/>
  <c r="O498" i="49" s="1"/>
  <c r="O499" i="49" s="1"/>
  <c r="O500" i="49" s="1"/>
  <c r="O501" i="49" s="1"/>
  <c r="O502" i="49" s="1"/>
  <c r="O503" i="49" s="1"/>
  <c r="O504" i="49" s="1"/>
  <c r="O505" i="49" s="1"/>
  <c r="O506" i="49" s="1"/>
  <c r="O507" i="49" s="1"/>
  <c r="O508" i="49" s="1"/>
  <c r="O509" i="49" s="1"/>
  <c r="O510" i="49" s="1"/>
  <c r="O511" i="49" s="1"/>
  <c r="O512" i="49" s="1"/>
  <c r="O513" i="49" s="1"/>
  <c r="O514" i="49" s="1"/>
  <c r="O515" i="49" s="1"/>
  <c r="O516" i="49" s="1"/>
  <c r="O517" i="49" s="1"/>
  <c r="O518" i="49" s="1"/>
  <c r="O519" i="49" s="1"/>
  <c r="O520" i="49" s="1"/>
  <c r="O521" i="49" s="1"/>
  <c r="O522" i="49" s="1"/>
  <c r="O523" i="49" s="1"/>
  <c r="O524" i="49" s="1"/>
  <c r="O525" i="49" s="1"/>
  <c r="O526" i="49" s="1"/>
  <c r="O527" i="49" s="1"/>
  <c r="O528" i="49" s="1"/>
  <c r="O529" i="49" s="1"/>
  <c r="O530" i="49" s="1"/>
  <c r="O531" i="49" s="1"/>
  <c r="O532" i="49" s="1"/>
  <c r="O533" i="49" s="1"/>
  <c r="O534" i="49" s="1"/>
  <c r="O535" i="49" s="1"/>
  <c r="O536" i="49" s="1"/>
  <c r="O537" i="49" s="1"/>
  <c r="O538" i="49" s="1"/>
  <c r="O539" i="49" s="1"/>
  <c r="O540" i="49" s="1"/>
  <c r="O541" i="49" s="1"/>
  <c r="O542" i="49" s="1"/>
  <c r="O543" i="49" s="1"/>
  <c r="O544" i="49" s="1"/>
  <c r="O545" i="49" s="1"/>
  <c r="O546" i="49" s="1"/>
  <c r="O547" i="49" s="1"/>
  <c r="O548" i="49" s="1"/>
  <c r="O549" i="49" s="1"/>
  <c r="O550" i="49" s="1"/>
  <c r="O551" i="49" s="1"/>
  <c r="O552" i="49" s="1"/>
  <c r="O553" i="49" s="1"/>
  <c r="O554" i="49" s="1"/>
  <c r="O555" i="49" s="1"/>
  <c r="O556" i="49" s="1"/>
  <c r="O557" i="49" s="1"/>
  <c r="O558" i="49" s="1"/>
  <c r="O559" i="49" s="1"/>
  <c r="O560" i="49" s="1"/>
  <c r="O561" i="49" s="1"/>
  <c r="O562" i="49" s="1"/>
  <c r="O563" i="49" s="1"/>
  <c r="O564" i="49" s="1"/>
  <c r="O565" i="49" s="1"/>
  <c r="O566" i="49" s="1"/>
  <c r="O567" i="49" s="1"/>
  <c r="O568" i="49" s="1"/>
  <c r="O569" i="49" s="1"/>
  <c r="O570" i="49" s="1"/>
  <c r="O571" i="49" s="1"/>
  <c r="O572" i="49" s="1"/>
  <c r="O573" i="49" s="1"/>
  <c r="O574" i="49" s="1"/>
  <c r="O575" i="49" s="1"/>
  <c r="O576" i="49" s="1"/>
  <c r="O577" i="49" s="1"/>
  <c r="O578" i="49" s="1"/>
  <c r="O579" i="49" s="1"/>
  <c r="O580" i="49" s="1"/>
  <c r="O581" i="49" s="1"/>
  <c r="O582" i="49" s="1"/>
  <c r="O583" i="49" s="1"/>
  <c r="O584" i="49" s="1"/>
  <c r="O585" i="49" s="1"/>
  <c r="O586" i="49" s="1"/>
  <c r="O587" i="49" s="1"/>
  <c r="O588" i="49" s="1"/>
  <c r="O589" i="49" s="1"/>
  <c r="O590" i="49" s="1"/>
  <c r="O591" i="49" s="1"/>
  <c r="O592" i="49" s="1"/>
  <c r="O593" i="49" s="1"/>
  <c r="O594" i="49" s="1"/>
  <c r="O595" i="49" s="1"/>
  <c r="O596" i="49" s="1"/>
  <c r="O597" i="49" s="1"/>
  <c r="O598" i="49" s="1"/>
  <c r="O599" i="49" s="1"/>
  <c r="O600" i="49" s="1"/>
  <c r="O601" i="49" s="1"/>
  <c r="O602" i="49" s="1"/>
  <c r="O603" i="49" s="1"/>
  <c r="O604" i="49" s="1"/>
  <c r="O605" i="49" s="1"/>
  <c r="O606" i="49" s="1"/>
  <c r="O607" i="49" s="1"/>
  <c r="O608" i="49" s="1"/>
  <c r="O609" i="49" s="1"/>
  <c r="O610" i="49" s="1"/>
  <c r="O611" i="49" s="1"/>
  <c r="O612" i="49" s="1"/>
  <c r="O613" i="49" s="1"/>
  <c r="O614" i="49" s="1"/>
  <c r="O615" i="49" s="1"/>
  <c r="O616" i="49" s="1"/>
  <c r="O617" i="49" s="1"/>
  <c r="O618" i="49" s="1"/>
  <c r="O619" i="49" s="1"/>
  <c r="O620" i="49" s="1"/>
  <c r="O621" i="49" s="1"/>
  <c r="O622" i="49" s="1"/>
  <c r="O623" i="49" s="1"/>
  <c r="O624" i="49" s="1"/>
  <c r="O625" i="49" s="1"/>
  <c r="O626" i="49" s="1"/>
  <c r="O627" i="49" s="1"/>
  <c r="O628" i="49" s="1"/>
  <c r="O629" i="49" s="1"/>
  <c r="O630" i="49" s="1"/>
  <c r="O631" i="49" s="1"/>
  <c r="O632" i="49" s="1"/>
  <c r="O633" i="49" s="1"/>
  <c r="O634" i="49" s="1"/>
  <c r="O635" i="49" s="1"/>
  <c r="O636" i="49" s="1"/>
  <c r="O637" i="49" s="1"/>
  <c r="O638" i="49" s="1"/>
  <c r="O639" i="49" s="1"/>
  <c r="O640" i="49" s="1"/>
  <c r="O641" i="49" s="1"/>
  <c r="O642" i="49" s="1"/>
  <c r="O643" i="49" s="1"/>
  <c r="O644" i="49" s="1"/>
  <c r="O645" i="49" s="1"/>
  <c r="O646" i="49" s="1"/>
  <c r="O647" i="49" s="1"/>
  <c r="O648" i="49" s="1"/>
  <c r="O649" i="49" s="1"/>
  <c r="O650" i="49" s="1"/>
  <c r="O651" i="49" s="1"/>
  <c r="O652" i="49" s="1"/>
  <c r="O653" i="49" s="1"/>
  <c r="O654" i="49" s="1"/>
  <c r="O655" i="49" s="1"/>
  <c r="O656" i="49" s="1"/>
  <c r="O657" i="49" s="1"/>
  <c r="O658" i="49" s="1"/>
  <c r="O659" i="49" s="1"/>
  <c r="O660" i="49" s="1"/>
  <c r="O661" i="49" s="1"/>
  <c r="O662" i="49" s="1"/>
  <c r="O663" i="49" s="1"/>
  <c r="O664" i="49" s="1"/>
  <c r="O665" i="49" s="1"/>
  <c r="O666" i="49" s="1"/>
  <c r="O667" i="49" s="1"/>
  <c r="O668" i="49" s="1"/>
  <c r="O669" i="49" s="1"/>
  <c r="O670" i="49" s="1"/>
  <c r="O671" i="49" s="1"/>
  <c r="O672" i="49" s="1"/>
  <c r="O673" i="49" s="1"/>
  <c r="O674" i="49" s="1"/>
  <c r="O675" i="49" s="1"/>
  <c r="O676" i="49" s="1"/>
  <c r="O677" i="49" s="1"/>
  <c r="O678" i="49" s="1"/>
  <c r="O679" i="49" s="1"/>
  <c r="O680" i="49" s="1"/>
  <c r="O681" i="49" s="1"/>
  <c r="O682" i="49" s="1"/>
  <c r="O683" i="49" s="1"/>
  <c r="O684" i="49" s="1"/>
  <c r="O685" i="49" s="1"/>
  <c r="O686" i="49" s="1"/>
  <c r="O687" i="49" s="1"/>
  <c r="O688" i="49" s="1"/>
  <c r="O689" i="49" s="1"/>
  <c r="O690" i="49" s="1"/>
  <c r="O691" i="49" s="1"/>
  <c r="O692" i="49" s="1"/>
  <c r="O693" i="49" s="1"/>
  <c r="O694" i="49" s="1"/>
  <c r="O695" i="49" s="1"/>
  <c r="O696" i="49" s="1"/>
  <c r="O697" i="49" s="1"/>
  <c r="O698" i="49" s="1"/>
  <c r="O699" i="49" s="1"/>
  <c r="O700" i="49" s="1"/>
  <c r="O701" i="49" s="1"/>
  <c r="O702" i="49" s="1"/>
  <c r="O703" i="49" s="1"/>
  <c r="O704" i="49" s="1"/>
  <c r="O705" i="49" s="1"/>
  <c r="O706" i="49" s="1"/>
  <c r="O707" i="49" s="1"/>
  <c r="O708" i="49" s="1"/>
  <c r="O709" i="49" s="1"/>
  <c r="O710" i="49" s="1"/>
  <c r="O711" i="49" s="1"/>
  <c r="O712" i="49" s="1"/>
  <c r="O713" i="49" s="1"/>
  <c r="O714" i="49" s="1"/>
  <c r="O715" i="49" s="1"/>
  <c r="O716" i="49" s="1"/>
  <c r="O717" i="49" s="1"/>
  <c r="O718" i="49" s="1"/>
  <c r="O719" i="49" s="1"/>
  <c r="O720" i="49" s="1"/>
  <c r="O721" i="49" s="1"/>
  <c r="O722" i="49" s="1"/>
  <c r="O723" i="49" s="1"/>
  <c r="O724" i="49" s="1"/>
  <c r="O725" i="49" s="1"/>
  <c r="O726" i="49" s="1"/>
  <c r="O727" i="49" s="1"/>
  <c r="O728" i="49" s="1"/>
  <c r="O729" i="49" s="1"/>
  <c r="O730" i="49" s="1"/>
  <c r="O731" i="49" s="1"/>
  <c r="O732" i="49" s="1"/>
  <c r="O733" i="49" s="1"/>
  <c r="O734" i="49" s="1"/>
  <c r="O735" i="49" s="1"/>
  <c r="O736" i="49" s="1"/>
  <c r="O737" i="49" s="1"/>
  <c r="O738" i="49" s="1"/>
  <c r="O739" i="49" s="1"/>
  <c r="O740" i="49" s="1"/>
  <c r="O741" i="49" s="1"/>
  <c r="O742" i="49" s="1"/>
  <c r="O743" i="49" s="1"/>
  <c r="O744" i="49" s="1"/>
  <c r="O745" i="49" s="1"/>
  <c r="O746" i="49" s="1"/>
  <c r="O747" i="49" s="1"/>
  <c r="O748" i="49" s="1"/>
  <c r="O749" i="49" s="1"/>
  <c r="O750" i="49" s="1"/>
  <c r="O751" i="49" s="1"/>
  <c r="O752" i="49" s="1"/>
  <c r="O753" i="49" s="1"/>
  <c r="O754" i="49" s="1"/>
  <c r="O755" i="49" s="1"/>
  <c r="O756" i="49" s="1"/>
  <c r="O757" i="49" s="1"/>
  <c r="O758" i="49" s="1"/>
  <c r="O759" i="49" s="1"/>
  <c r="O760" i="49" s="1"/>
  <c r="O761" i="49" s="1"/>
  <c r="O762" i="49" s="1"/>
  <c r="O763" i="49" s="1"/>
  <c r="O764" i="49" s="1"/>
  <c r="O765" i="49" s="1"/>
  <c r="O766" i="49" s="1"/>
  <c r="O767" i="49" s="1"/>
  <c r="O768" i="49" s="1"/>
  <c r="O769" i="49" s="1"/>
  <c r="O770" i="49" s="1"/>
  <c r="O771" i="49" s="1"/>
  <c r="O772" i="49" s="1"/>
  <c r="O773" i="49" s="1"/>
  <c r="O774" i="49" s="1"/>
  <c r="O775" i="49" s="1"/>
  <c r="O776" i="49" s="1"/>
  <c r="O777" i="49" s="1"/>
  <c r="O778" i="49" s="1"/>
  <c r="O779" i="49" s="1"/>
  <c r="O780" i="49" s="1"/>
  <c r="O781" i="49" s="1"/>
  <c r="O782" i="49" s="1"/>
  <c r="O783" i="49" s="1"/>
  <c r="O784" i="49" s="1"/>
  <c r="O785" i="49" s="1"/>
  <c r="O786" i="49" s="1"/>
  <c r="O787" i="49" s="1"/>
  <c r="O788" i="49" s="1"/>
  <c r="O789" i="49" s="1"/>
  <c r="O790" i="49" s="1"/>
  <c r="O791" i="49" s="1"/>
  <c r="O792" i="49" s="1"/>
  <c r="O793" i="49" s="1"/>
  <c r="O794" i="49" s="1"/>
  <c r="O795" i="49" s="1"/>
  <c r="O796" i="49" s="1"/>
  <c r="O797" i="49" s="1"/>
  <c r="O798" i="49" s="1"/>
  <c r="O799" i="49" s="1"/>
  <c r="O800" i="49" s="1"/>
  <c r="O801" i="49" s="1"/>
  <c r="O802" i="49" s="1"/>
  <c r="O803" i="49" s="1"/>
  <c r="O804" i="49" s="1"/>
  <c r="O805" i="49" s="1"/>
  <c r="O806" i="49" s="1"/>
  <c r="O807" i="49" s="1"/>
  <c r="O808" i="49" s="1"/>
  <c r="O809" i="49" s="1"/>
  <c r="O810" i="49" s="1"/>
  <c r="O811" i="49" s="1"/>
  <c r="O812" i="49" s="1"/>
  <c r="O813" i="49" s="1"/>
  <c r="O814" i="49" s="1"/>
  <c r="O815" i="49" s="1"/>
  <c r="O816" i="49" s="1"/>
  <c r="O817" i="49" s="1"/>
  <c r="O818" i="49" s="1"/>
  <c r="O819" i="49" s="1"/>
  <c r="O820" i="49" s="1"/>
  <c r="O821" i="49" s="1"/>
  <c r="O822" i="49" s="1"/>
  <c r="O823" i="49" s="1"/>
  <c r="O824" i="49" s="1"/>
  <c r="O825" i="49" s="1"/>
  <c r="O826" i="49" s="1"/>
  <c r="O827" i="49" s="1"/>
  <c r="O828" i="49" s="1"/>
  <c r="O829" i="49" s="1"/>
  <c r="O830" i="49" s="1"/>
  <c r="O831" i="49" s="1"/>
  <c r="O832" i="49" s="1"/>
  <c r="O833" i="49" s="1"/>
  <c r="O834" i="49" s="1"/>
  <c r="O835" i="49" s="1"/>
  <c r="O836" i="49" s="1"/>
  <c r="O837" i="49" s="1"/>
  <c r="O838" i="49" s="1"/>
  <c r="O839" i="49" s="1"/>
  <c r="O840" i="49" s="1"/>
  <c r="O841" i="49" s="1"/>
  <c r="O842" i="49" s="1"/>
  <c r="O843" i="49" s="1"/>
  <c r="O844" i="49" s="1"/>
  <c r="O845" i="49" s="1"/>
  <c r="O846" i="49" s="1"/>
  <c r="O847" i="49" s="1"/>
  <c r="O848" i="49" s="1"/>
  <c r="O849" i="49" s="1"/>
  <c r="O850" i="49" s="1"/>
  <c r="O851" i="49" s="1"/>
  <c r="O852" i="49" s="1"/>
  <c r="O853" i="49" s="1"/>
  <c r="O854" i="49" s="1"/>
  <c r="O855" i="49" s="1"/>
  <c r="O856" i="49" s="1"/>
  <c r="O857" i="49" s="1"/>
  <c r="O858" i="49" s="1"/>
  <c r="O859" i="49" s="1"/>
  <c r="O860" i="49" s="1"/>
  <c r="O861" i="49" s="1"/>
  <c r="O862" i="49" s="1"/>
  <c r="O863" i="49" s="1"/>
  <c r="O864" i="49" s="1"/>
  <c r="O865" i="49" s="1"/>
  <c r="O866" i="49" s="1"/>
  <c r="O867" i="49" s="1"/>
  <c r="O868" i="49" s="1"/>
  <c r="O869" i="49" s="1"/>
  <c r="O870" i="49" s="1"/>
  <c r="O871" i="49" s="1"/>
  <c r="O872" i="49" s="1"/>
  <c r="O873" i="49" s="1"/>
  <c r="O874" i="49" s="1"/>
  <c r="O875" i="49" s="1"/>
  <c r="O876" i="49" s="1"/>
  <c r="O877" i="49" s="1"/>
  <c r="O878" i="49" s="1"/>
  <c r="O879" i="49" s="1"/>
  <c r="O880" i="49" s="1"/>
  <c r="O881" i="49" s="1"/>
  <c r="O882" i="49" s="1"/>
  <c r="O883" i="49" s="1"/>
  <c r="O884" i="49" s="1"/>
  <c r="O885" i="49" s="1"/>
  <c r="O886" i="49" s="1"/>
  <c r="O887" i="49" s="1"/>
  <c r="O888" i="49" s="1"/>
  <c r="O889" i="49" s="1"/>
  <c r="O890" i="49" s="1"/>
  <c r="O891" i="49" s="1"/>
  <c r="O892" i="49" s="1"/>
  <c r="O893" i="49" s="1"/>
  <c r="O894" i="49" s="1"/>
  <c r="O895" i="49" s="1"/>
  <c r="O896" i="49" s="1"/>
  <c r="O897" i="49" s="1"/>
  <c r="O898" i="49" s="1"/>
  <c r="O899" i="49" s="1"/>
  <c r="O900" i="49" s="1"/>
  <c r="O901" i="49" s="1"/>
  <c r="O902" i="49" s="1"/>
  <c r="O903" i="49" s="1"/>
  <c r="O904" i="49" s="1"/>
  <c r="O905" i="49" s="1"/>
  <c r="O906" i="49" s="1"/>
  <c r="O907" i="49" s="1"/>
  <c r="O908" i="49" s="1"/>
  <c r="O909" i="49" s="1"/>
  <c r="O910" i="49" s="1"/>
  <c r="O911" i="49" s="1"/>
  <c r="O912" i="49" s="1"/>
  <c r="O913" i="49" s="1"/>
  <c r="O914" i="49" s="1"/>
  <c r="O915" i="49" s="1"/>
  <c r="O916" i="49" s="1"/>
  <c r="O917" i="49" s="1"/>
  <c r="O918" i="49" s="1"/>
  <c r="O919" i="49" s="1"/>
  <c r="O920" i="49" s="1"/>
  <c r="O921" i="49" s="1"/>
  <c r="O922" i="49" s="1"/>
  <c r="O923" i="49" s="1"/>
  <c r="O924" i="49" s="1"/>
  <c r="O925" i="49" s="1"/>
  <c r="O926" i="49" s="1"/>
  <c r="O927" i="49" s="1"/>
  <c r="O928" i="49" s="1"/>
  <c r="O929" i="49" s="1"/>
  <c r="O930" i="49" s="1"/>
  <c r="O931" i="49" s="1"/>
  <c r="O932" i="49" s="1"/>
  <c r="O933" i="49" s="1"/>
  <c r="O934" i="49" s="1"/>
  <c r="O935" i="49" s="1"/>
  <c r="O936" i="49" s="1"/>
  <c r="O937" i="49" s="1"/>
  <c r="O938" i="49" s="1"/>
  <c r="O939" i="49" s="1"/>
  <c r="O940" i="49" s="1"/>
  <c r="O941" i="49" s="1"/>
  <c r="O942" i="49" s="1"/>
  <c r="O943" i="49" s="1"/>
  <c r="O944" i="49" s="1"/>
  <c r="O945" i="49" s="1"/>
  <c r="O946" i="49" s="1"/>
  <c r="O947" i="49" s="1"/>
  <c r="O948" i="49" s="1"/>
  <c r="O949" i="49" s="1"/>
  <c r="O950" i="49" s="1"/>
  <c r="O951" i="49" s="1"/>
  <c r="O952" i="49" s="1"/>
  <c r="O953" i="49" s="1"/>
  <c r="O954" i="49" s="1"/>
  <c r="O955" i="49" s="1"/>
  <c r="O956" i="49" s="1"/>
  <c r="O957" i="49" s="1"/>
  <c r="O958" i="49" s="1"/>
  <c r="O959" i="49" s="1"/>
  <c r="O960" i="49" s="1"/>
  <c r="O961" i="49" s="1"/>
  <c r="O962" i="49" s="1"/>
  <c r="O963" i="49" s="1"/>
  <c r="O964" i="49" s="1"/>
  <c r="O965" i="49" s="1"/>
  <c r="O966" i="49" s="1"/>
  <c r="O967" i="49" s="1"/>
  <c r="O968" i="49" s="1"/>
  <c r="O969" i="49" s="1"/>
  <c r="O970" i="49" s="1"/>
  <c r="O971" i="49" s="1"/>
  <c r="O972" i="49" s="1"/>
  <c r="O973" i="49" s="1"/>
  <c r="O974" i="49" s="1"/>
  <c r="O975" i="49" s="1"/>
  <c r="O976" i="49" s="1"/>
  <c r="O977" i="49" s="1"/>
  <c r="O978" i="49" s="1"/>
  <c r="O979" i="49" s="1"/>
  <c r="O980" i="49" s="1"/>
  <c r="O981" i="49" s="1"/>
  <c r="O982" i="49" s="1"/>
  <c r="O983" i="49" s="1"/>
  <c r="O984" i="49" s="1"/>
  <c r="O985" i="49" s="1"/>
  <c r="O986" i="49" s="1"/>
  <c r="O987" i="49" s="1"/>
  <c r="O988" i="49" s="1"/>
  <c r="O989" i="49" s="1"/>
  <c r="O990" i="49" s="1"/>
  <c r="O991" i="49" s="1"/>
  <c r="O992" i="49" s="1"/>
  <c r="O993" i="49" s="1"/>
  <c r="O994" i="49" s="1"/>
  <c r="O995" i="49" s="1"/>
  <c r="O996" i="49" s="1"/>
  <c r="O997" i="49" s="1"/>
  <c r="O998" i="49" s="1"/>
  <c r="O999" i="49" s="1"/>
  <c r="O1000" i="49" s="1"/>
  <c r="O1001" i="49" s="1"/>
  <c r="O1002" i="49" s="1"/>
  <c r="O1003" i="49" s="1"/>
  <c r="O1004" i="49" s="1"/>
  <c r="O1005" i="49" s="1"/>
  <c r="O1006" i="49" s="1"/>
  <c r="O1007" i="49" s="1"/>
  <c r="O1008" i="49" s="1"/>
  <c r="O1009" i="49" s="1"/>
  <c r="O1010" i="49" s="1"/>
  <c r="O1011" i="49" s="1"/>
  <c r="O1012" i="49" s="1"/>
  <c r="O1013" i="49" s="1"/>
  <c r="O1014" i="49" s="1"/>
  <c r="O1015" i="49" s="1"/>
  <c r="O1016" i="49" s="1"/>
  <c r="O1017" i="49" s="1"/>
  <c r="O1018" i="49" s="1"/>
  <c r="O1019" i="49" s="1"/>
  <c r="O1020" i="49" s="1"/>
  <c r="O1021" i="49" s="1"/>
  <c r="O1022" i="49" s="1"/>
  <c r="O1023" i="49" s="1"/>
  <c r="O1024" i="49" s="1"/>
  <c r="O1025" i="49" s="1"/>
  <c r="O1026" i="49" s="1"/>
  <c r="O1027" i="49" s="1"/>
  <c r="O1028" i="49" s="1"/>
  <c r="O1029" i="49" s="1"/>
  <c r="O1030" i="49" s="1"/>
  <c r="O1031" i="49" s="1"/>
  <c r="O1032" i="49" s="1"/>
  <c r="O1033" i="49" s="1"/>
  <c r="O1034" i="49" s="1"/>
  <c r="O1035" i="49" s="1"/>
  <c r="O1036" i="49" s="1"/>
  <c r="O1037" i="49" s="1"/>
  <c r="O1038" i="49" s="1"/>
  <c r="O1039" i="49" s="1"/>
  <c r="O1040" i="49" s="1"/>
  <c r="O1041" i="49" s="1"/>
  <c r="O1042" i="49" s="1"/>
  <c r="O1043" i="49" s="1"/>
  <c r="O1044" i="49" s="1"/>
  <c r="J2" i="47" l="1"/>
  <c r="J3" i="47" l="1"/>
  <c r="G1403" i="47"/>
  <c r="G1402" i="47"/>
  <c r="H1403" i="47" s="1"/>
  <c r="G1401" i="47"/>
  <c r="H1402" i="47" s="1"/>
  <c r="G1400" i="47"/>
  <c r="H1401" i="47" s="1"/>
  <c r="G1399" i="47"/>
  <c r="H1400" i="47" s="1"/>
  <c r="G1398" i="47"/>
  <c r="H1399" i="47" s="1"/>
  <c r="G1397" i="47"/>
  <c r="H1398" i="47" s="1"/>
  <c r="G1396" i="47"/>
  <c r="H1397" i="47" s="1"/>
  <c r="G1395" i="47"/>
  <c r="H1396" i="47" s="1"/>
  <c r="G1394" i="47"/>
  <c r="H1395" i="47" s="1"/>
  <c r="G1393" i="47"/>
  <c r="H1394" i="47" s="1"/>
  <c r="G1392" i="47"/>
  <c r="H1393" i="47" s="1"/>
  <c r="G1391" i="47"/>
  <c r="H1392" i="47" s="1"/>
  <c r="G1390" i="47"/>
  <c r="H1391" i="47" s="1"/>
  <c r="G1389" i="47"/>
  <c r="H1390" i="47" s="1"/>
  <c r="G1388" i="47"/>
  <c r="H1389" i="47" s="1"/>
  <c r="G1387" i="47"/>
  <c r="H1388" i="47" s="1"/>
  <c r="G1386" i="47"/>
  <c r="H1387" i="47" s="1"/>
  <c r="G1385" i="47"/>
  <c r="H1386" i="47" s="1"/>
  <c r="G1384" i="47"/>
  <c r="H1385" i="47" s="1"/>
  <c r="G1383" i="47"/>
  <c r="H1384" i="47" s="1"/>
  <c r="G1382" i="47"/>
  <c r="H1383" i="47" s="1"/>
  <c r="G1381" i="47"/>
  <c r="H1382" i="47" s="1"/>
  <c r="G1380" i="47"/>
  <c r="H1381" i="47" s="1"/>
  <c r="G1379" i="47"/>
  <c r="H1380" i="47" s="1"/>
  <c r="G1378" i="47"/>
  <c r="H1379" i="47" s="1"/>
  <c r="G1377" i="47"/>
  <c r="H1378" i="47" s="1"/>
  <c r="G1376" i="47"/>
  <c r="H1377" i="47" s="1"/>
  <c r="G1375" i="47"/>
  <c r="H1376" i="47" s="1"/>
  <c r="G1374" i="47"/>
  <c r="H1375" i="47" s="1"/>
  <c r="G1373" i="47"/>
  <c r="H1374" i="47" s="1"/>
  <c r="G1372" i="47"/>
  <c r="H1373" i="47" s="1"/>
  <c r="G1371" i="47"/>
  <c r="H1372" i="47" s="1"/>
  <c r="G1370" i="47"/>
  <c r="H1371" i="47" s="1"/>
  <c r="G1369" i="47"/>
  <c r="G1368" i="47"/>
  <c r="I1369" i="47" s="1"/>
  <c r="G1367" i="47"/>
  <c r="H1368" i="47" s="1"/>
  <c r="G1366" i="47"/>
  <c r="H1367" i="47" s="1"/>
  <c r="G1365" i="47"/>
  <c r="H1366" i="47" s="1"/>
  <c r="G1364" i="47"/>
  <c r="H1365" i="47" s="1"/>
  <c r="G1363" i="47"/>
  <c r="H1364" i="47" s="1"/>
  <c r="G1362" i="47"/>
  <c r="H1363" i="47" s="1"/>
  <c r="G1361" i="47"/>
  <c r="H1362" i="47" s="1"/>
  <c r="G1360" i="47"/>
  <c r="H1361" i="47" s="1"/>
  <c r="G1359" i="47"/>
  <c r="H1360" i="47" s="1"/>
  <c r="G1358" i="47"/>
  <c r="H1359" i="47" s="1"/>
  <c r="G1357" i="47"/>
  <c r="H1358" i="47" s="1"/>
  <c r="G1356" i="47"/>
  <c r="H1357" i="47" s="1"/>
  <c r="G1355" i="47"/>
  <c r="H1356" i="47" s="1"/>
  <c r="G1354" i="47"/>
  <c r="H1355" i="47" s="1"/>
  <c r="G1353" i="47"/>
  <c r="H1354" i="47" s="1"/>
  <c r="G1352" i="47"/>
  <c r="I1353" i="47" s="1"/>
  <c r="G1351" i="47"/>
  <c r="H1352" i="47" s="1"/>
  <c r="G1350" i="47"/>
  <c r="H1351" i="47" s="1"/>
  <c r="G1349" i="47"/>
  <c r="H1350" i="47" s="1"/>
  <c r="G1348" i="47"/>
  <c r="H1349" i="47" s="1"/>
  <c r="G1347" i="47"/>
  <c r="H1348" i="47" s="1"/>
  <c r="G1346" i="47"/>
  <c r="H1347" i="47" s="1"/>
  <c r="G1345" i="47"/>
  <c r="H1346" i="47" s="1"/>
  <c r="G1344" i="47"/>
  <c r="H1345" i="47" s="1"/>
  <c r="G1343" i="47"/>
  <c r="H1344" i="47" s="1"/>
  <c r="G1342" i="47"/>
  <c r="H1343" i="47" s="1"/>
  <c r="G1341" i="47"/>
  <c r="H1342" i="47" s="1"/>
  <c r="G1340" i="47"/>
  <c r="H1341" i="47" s="1"/>
  <c r="G1339" i="47"/>
  <c r="H1340" i="47" s="1"/>
  <c r="G1338" i="47"/>
  <c r="H1339" i="47" s="1"/>
  <c r="G1337" i="47"/>
  <c r="H1338" i="47" s="1"/>
  <c r="G1336" i="47"/>
  <c r="H1337" i="47" s="1"/>
  <c r="G1335" i="47"/>
  <c r="H1336" i="47" s="1"/>
  <c r="G1334" i="47"/>
  <c r="H1335" i="47" s="1"/>
  <c r="G1333" i="47"/>
  <c r="H1334" i="47" s="1"/>
  <c r="G1332" i="47"/>
  <c r="H1333" i="47" s="1"/>
  <c r="G1331" i="47"/>
  <c r="H1332" i="47" s="1"/>
  <c r="G1330" i="47"/>
  <c r="H1331" i="47" s="1"/>
  <c r="G1329" i="47"/>
  <c r="G1328" i="47"/>
  <c r="H1329" i="47" s="1"/>
  <c r="G1327" i="47"/>
  <c r="H1328" i="47" s="1"/>
  <c r="G1326" i="47"/>
  <c r="H1327" i="47" s="1"/>
  <c r="G1325" i="47"/>
  <c r="H1326" i="47" s="1"/>
  <c r="G1324" i="47"/>
  <c r="H1325" i="47" s="1"/>
  <c r="G1323" i="47"/>
  <c r="H1324" i="47" s="1"/>
  <c r="G1322" i="47"/>
  <c r="H1323" i="47" s="1"/>
  <c r="G1321" i="47"/>
  <c r="H1322" i="47" s="1"/>
  <c r="G1320" i="47"/>
  <c r="H1321" i="47" s="1"/>
  <c r="G1319" i="47"/>
  <c r="H1320" i="47" s="1"/>
  <c r="G1318" i="47"/>
  <c r="H1319" i="47" s="1"/>
  <c r="G1317" i="47"/>
  <c r="H1318" i="47" s="1"/>
  <c r="G1316" i="47"/>
  <c r="H1317" i="47" s="1"/>
  <c r="G1315" i="47"/>
  <c r="G1314" i="47"/>
  <c r="H1315" i="47" s="1"/>
  <c r="G1313" i="47"/>
  <c r="H1314" i="47" s="1"/>
  <c r="G1312" i="47"/>
  <c r="H1313" i="47" s="1"/>
  <c r="G1311" i="47"/>
  <c r="H1312" i="47" s="1"/>
  <c r="G1310" i="47"/>
  <c r="H1311" i="47" s="1"/>
  <c r="G1309" i="47"/>
  <c r="H1310" i="47" s="1"/>
  <c r="G1308" i="47"/>
  <c r="H1309" i="47" s="1"/>
  <c r="G1307" i="47"/>
  <c r="H1308" i="47" s="1"/>
  <c r="G1306" i="47"/>
  <c r="H1307" i="47" s="1"/>
  <c r="G1305" i="47"/>
  <c r="H1306" i="47" s="1"/>
  <c r="G1304" i="47"/>
  <c r="I1305" i="47" s="1"/>
  <c r="G1303" i="47"/>
  <c r="H1304" i="47" s="1"/>
  <c r="G1302" i="47"/>
  <c r="H1303" i="47" s="1"/>
  <c r="G1301" i="47"/>
  <c r="H1302" i="47" s="1"/>
  <c r="G1300" i="47"/>
  <c r="H1301" i="47" s="1"/>
  <c r="G1299" i="47"/>
  <c r="H1300" i="47" s="1"/>
  <c r="G1298" i="47"/>
  <c r="H1299" i="47" s="1"/>
  <c r="G1297" i="47"/>
  <c r="H1298" i="47" s="1"/>
  <c r="G1296" i="47"/>
  <c r="H1297" i="47" s="1"/>
  <c r="G1295" i="47"/>
  <c r="H1296" i="47" s="1"/>
  <c r="G1294" i="47"/>
  <c r="H1295" i="47" s="1"/>
  <c r="G1293" i="47"/>
  <c r="H1294" i="47" s="1"/>
  <c r="G1292" i="47"/>
  <c r="H1293" i="47" s="1"/>
  <c r="G1291" i="47"/>
  <c r="H1292" i="47" s="1"/>
  <c r="G1290" i="47"/>
  <c r="H1291" i="47" s="1"/>
  <c r="G1289" i="47"/>
  <c r="H1290" i="47" s="1"/>
  <c r="G1288" i="47"/>
  <c r="I1289" i="47" s="1"/>
  <c r="G1287" i="47"/>
  <c r="H1288" i="47" s="1"/>
  <c r="G1286" i="47"/>
  <c r="H1287" i="47" s="1"/>
  <c r="G1285" i="47"/>
  <c r="H1286" i="47" s="1"/>
  <c r="G1284" i="47"/>
  <c r="H1285" i="47" s="1"/>
  <c r="G1283" i="47"/>
  <c r="H1284" i="47" s="1"/>
  <c r="G1282" i="47"/>
  <c r="H1283" i="47" s="1"/>
  <c r="G1281" i="47"/>
  <c r="H1282" i="47" s="1"/>
  <c r="G1280" i="47"/>
  <c r="H1281" i="47" s="1"/>
  <c r="G1279" i="47"/>
  <c r="H1280" i="47" s="1"/>
  <c r="G1278" i="47"/>
  <c r="H1279" i="47" s="1"/>
  <c r="G1277" i="47"/>
  <c r="H1278" i="47" s="1"/>
  <c r="G1276" i="47"/>
  <c r="H1277" i="47" s="1"/>
  <c r="G1275" i="47"/>
  <c r="H1276" i="47" s="1"/>
  <c r="G1274" i="47"/>
  <c r="H1275" i="47" s="1"/>
  <c r="G1273" i="47"/>
  <c r="H1274" i="47" s="1"/>
  <c r="G1272" i="47"/>
  <c r="H1273" i="47" s="1"/>
  <c r="G1271" i="47"/>
  <c r="H1272" i="47" s="1"/>
  <c r="G1270" i="47"/>
  <c r="H1271" i="47" s="1"/>
  <c r="G1269" i="47"/>
  <c r="H1270" i="47" s="1"/>
  <c r="G1268" i="47"/>
  <c r="H1269" i="47" s="1"/>
  <c r="G1267" i="47"/>
  <c r="H1268" i="47" s="1"/>
  <c r="G1266" i="47"/>
  <c r="H1267" i="47" s="1"/>
  <c r="G1265" i="47"/>
  <c r="H1266" i="47" s="1"/>
  <c r="G1264" i="47"/>
  <c r="H1265" i="47" s="1"/>
  <c r="G1263" i="47"/>
  <c r="H1264" i="47" s="1"/>
  <c r="G1262" i="47"/>
  <c r="H1263" i="47" s="1"/>
  <c r="G1261" i="47"/>
  <c r="H1262" i="47" s="1"/>
  <c r="G1260" i="47"/>
  <c r="H1261" i="47" s="1"/>
  <c r="G1259" i="47"/>
  <c r="H1260" i="47" s="1"/>
  <c r="G1258" i="47"/>
  <c r="H1259" i="47" s="1"/>
  <c r="G1257" i="47"/>
  <c r="H1258" i="47" s="1"/>
  <c r="G1256" i="47"/>
  <c r="H1257" i="47" s="1"/>
  <c r="G1255" i="47"/>
  <c r="H1256" i="47" s="1"/>
  <c r="G1254" i="47"/>
  <c r="H1255" i="47" s="1"/>
  <c r="G1253" i="47"/>
  <c r="H1254" i="47" s="1"/>
  <c r="G1252" i="47"/>
  <c r="H1253" i="47" s="1"/>
  <c r="G1251" i="47"/>
  <c r="H1252" i="47" s="1"/>
  <c r="G1250" i="47"/>
  <c r="H1251" i="47" s="1"/>
  <c r="G1249" i="47"/>
  <c r="H1250" i="47" s="1"/>
  <c r="G1248" i="47"/>
  <c r="H1249" i="47" s="1"/>
  <c r="G1247" i="47"/>
  <c r="H1248" i="47" s="1"/>
  <c r="G1246" i="47"/>
  <c r="H1247" i="47" s="1"/>
  <c r="G1245" i="47"/>
  <c r="H1246" i="47" s="1"/>
  <c r="G1244" i="47"/>
  <c r="H1245" i="47" s="1"/>
  <c r="G1243" i="47"/>
  <c r="H1244" i="47" s="1"/>
  <c r="G1242" i="47"/>
  <c r="H1243" i="47" s="1"/>
  <c r="G1241" i="47"/>
  <c r="H1242" i="47" s="1"/>
  <c r="G1240" i="47"/>
  <c r="I1241" i="47" s="1"/>
  <c r="G1239" i="47"/>
  <c r="H1240" i="47" s="1"/>
  <c r="G1238" i="47"/>
  <c r="H1239" i="47" s="1"/>
  <c r="G1237" i="47"/>
  <c r="H1238" i="47" s="1"/>
  <c r="G1236" i="47"/>
  <c r="H1237" i="47" s="1"/>
  <c r="G1235" i="47"/>
  <c r="H1236" i="47" s="1"/>
  <c r="G1234" i="47"/>
  <c r="H1235" i="47" s="1"/>
  <c r="G1233" i="47"/>
  <c r="H1234" i="47" s="1"/>
  <c r="G1232" i="47"/>
  <c r="H1233" i="47" s="1"/>
  <c r="G1231" i="47"/>
  <c r="H1232" i="47" s="1"/>
  <c r="G1230" i="47"/>
  <c r="H1231" i="47" s="1"/>
  <c r="G1229" i="47"/>
  <c r="H1230" i="47" s="1"/>
  <c r="G1228" i="47"/>
  <c r="H1229" i="47" s="1"/>
  <c r="G1227" i="47"/>
  <c r="H1228" i="47" s="1"/>
  <c r="G1226" i="47"/>
  <c r="H1227" i="47" s="1"/>
  <c r="G1225" i="47"/>
  <c r="H1226" i="47" s="1"/>
  <c r="G1224" i="47"/>
  <c r="I1225" i="47" s="1"/>
  <c r="G1223" i="47"/>
  <c r="H1224" i="47" s="1"/>
  <c r="G1222" i="47"/>
  <c r="H1223" i="47" s="1"/>
  <c r="G1221" i="47"/>
  <c r="H1222" i="47" s="1"/>
  <c r="G1220" i="47"/>
  <c r="H1221" i="47" s="1"/>
  <c r="G1219" i="47"/>
  <c r="H1220" i="47" s="1"/>
  <c r="G1218" i="47"/>
  <c r="H1219" i="47" s="1"/>
  <c r="G1217" i="47"/>
  <c r="H1218" i="47" s="1"/>
  <c r="G1216" i="47"/>
  <c r="G1215" i="47"/>
  <c r="H1216" i="47" s="1"/>
  <c r="G1214" i="47"/>
  <c r="H1215" i="47" s="1"/>
  <c r="G1213" i="47"/>
  <c r="H1214" i="47" s="1"/>
  <c r="G1212" i="47"/>
  <c r="H1213" i="47" s="1"/>
  <c r="G1211" i="47"/>
  <c r="H1212" i="47" s="1"/>
  <c r="G1210" i="47"/>
  <c r="H1211" i="47" s="1"/>
  <c r="G1209" i="47"/>
  <c r="H1210" i="47" s="1"/>
  <c r="G1208" i="47"/>
  <c r="H1209" i="47" s="1"/>
  <c r="G1207" i="47"/>
  <c r="H1208" i="47" s="1"/>
  <c r="G1206" i="47"/>
  <c r="H1207" i="47" s="1"/>
  <c r="G1205" i="47"/>
  <c r="H1206" i="47" s="1"/>
  <c r="G1204" i="47"/>
  <c r="H1205" i="47" s="1"/>
  <c r="G1203" i="47"/>
  <c r="H1204" i="47" s="1"/>
  <c r="G1202" i="47"/>
  <c r="H1203" i="47" s="1"/>
  <c r="G1201" i="47"/>
  <c r="H1202" i="47" s="1"/>
  <c r="G1200" i="47"/>
  <c r="H1201" i="47" s="1"/>
  <c r="G1199" i="47"/>
  <c r="H1200" i="47" s="1"/>
  <c r="G1198" i="47"/>
  <c r="H1199" i="47" s="1"/>
  <c r="G1197" i="47"/>
  <c r="H1198" i="47" s="1"/>
  <c r="G1196" i="47"/>
  <c r="H1197" i="47" s="1"/>
  <c r="G1195" i="47"/>
  <c r="H1196" i="47" s="1"/>
  <c r="G1194" i="47"/>
  <c r="H1195" i="47" s="1"/>
  <c r="G1193" i="47"/>
  <c r="H1194" i="47" s="1"/>
  <c r="G1192" i="47"/>
  <c r="H1193" i="47" s="1"/>
  <c r="G1191" i="47"/>
  <c r="H1192" i="47" s="1"/>
  <c r="G1190" i="47"/>
  <c r="H1191" i="47" s="1"/>
  <c r="G1189" i="47"/>
  <c r="H1190" i="47" s="1"/>
  <c r="G1188" i="47"/>
  <c r="H1189" i="47" s="1"/>
  <c r="G1187" i="47"/>
  <c r="H1188" i="47" s="1"/>
  <c r="G1186" i="47"/>
  <c r="H1187" i="47" s="1"/>
  <c r="G1185" i="47"/>
  <c r="H1186" i="47" s="1"/>
  <c r="G1184" i="47"/>
  <c r="H1185" i="47" s="1"/>
  <c r="G1183" i="47"/>
  <c r="H1184" i="47" s="1"/>
  <c r="G1182" i="47"/>
  <c r="H1183" i="47" s="1"/>
  <c r="G1181" i="47"/>
  <c r="H1182" i="47" s="1"/>
  <c r="G1180" i="47"/>
  <c r="H1181" i="47" s="1"/>
  <c r="G1179" i="47"/>
  <c r="H1180" i="47" s="1"/>
  <c r="G1178" i="47"/>
  <c r="H1179" i="47" s="1"/>
  <c r="G1177" i="47"/>
  <c r="H1178" i="47" s="1"/>
  <c r="G1176" i="47"/>
  <c r="H1177" i="47" s="1"/>
  <c r="G1175" i="47"/>
  <c r="H1176" i="47" s="1"/>
  <c r="G1174" i="47"/>
  <c r="H1175" i="47" s="1"/>
  <c r="G1173" i="47"/>
  <c r="H1174" i="47" s="1"/>
  <c r="G1172" i="47"/>
  <c r="H1173" i="47" s="1"/>
  <c r="G1171" i="47"/>
  <c r="H1172" i="47" s="1"/>
  <c r="G1170" i="47"/>
  <c r="H1171" i="47" s="1"/>
  <c r="G1169" i="47"/>
  <c r="H1170" i="47" s="1"/>
  <c r="G1168" i="47"/>
  <c r="H1169" i="47" s="1"/>
  <c r="G1167" i="47"/>
  <c r="H1168" i="47" s="1"/>
  <c r="G1166" i="47"/>
  <c r="H1167" i="47" s="1"/>
  <c r="G1165" i="47"/>
  <c r="H1166" i="47" s="1"/>
  <c r="G1164" i="47"/>
  <c r="H1165" i="47" s="1"/>
  <c r="G1163" i="47"/>
  <c r="H1164" i="47" s="1"/>
  <c r="G1162" i="47"/>
  <c r="H1163" i="47" s="1"/>
  <c r="G1161" i="47"/>
  <c r="H1162" i="47" s="1"/>
  <c r="G1160" i="47"/>
  <c r="I1161" i="47" s="1"/>
  <c r="G1159" i="47"/>
  <c r="H1160" i="47" s="1"/>
  <c r="G1158" i="47"/>
  <c r="H1159" i="47" s="1"/>
  <c r="G1157" i="47"/>
  <c r="H1158" i="47" s="1"/>
  <c r="G1156" i="47"/>
  <c r="H1157" i="47" s="1"/>
  <c r="G1155" i="47"/>
  <c r="H1156" i="47" s="1"/>
  <c r="G1154" i="47"/>
  <c r="H1155" i="47" s="1"/>
  <c r="G1153" i="47"/>
  <c r="H1154" i="47" s="1"/>
  <c r="G1152" i="47"/>
  <c r="H1153" i="47" s="1"/>
  <c r="G1151" i="47"/>
  <c r="H1152" i="47" s="1"/>
  <c r="G1150" i="47"/>
  <c r="H1151" i="47" s="1"/>
  <c r="G1149" i="47"/>
  <c r="H1150" i="47" s="1"/>
  <c r="G1148" i="47"/>
  <c r="H1149" i="47" s="1"/>
  <c r="G1147" i="47"/>
  <c r="H1148" i="47" s="1"/>
  <c r="G1146" i="47"/>
  <c r="H1147" i="47" s="1"/>
  <c r="G1145" i="47"/>
  <c r="H1146" i="47" s="1"/>
  <c r="G1144" i="47"/>
  <c r="H1145" i="47" s="1"/>
  <c r="G1143" i="47"/>
  <c r="H1144" i="47" s="1"/>
  <c r="G1142" i="47"/>
  <c r="H1143" i="47" s="1"/>
  <c r="G1141" i="47"/>
  <c r="H1142" i="47" s="1"/>
  <c r="G1140" i="47"/>
  <c r="H1141" i="47" s="1"/>
  <c r="G1139" i="47"/>
  <c r="H1140" i="47" s="1"/>
  <c r="G1138" i="47"/>
  <c r="H1139" i="47" s="1"/>
  <c r="G1137" i="47"/>
  <c r="H1138" i="47" s="1"/>
  <c r="G1136" i="47"/>
  <c r="H1137" i="47" s="1"/>
  <c r="G1135" i="47"/>
  <c r="H1136" i="47" s="1"/>
  <c r="G1134" i="47"/>
  <c r="H1135" i="47" s="1"/>
  <c r="G1133" i="47"/>
  <c r="H1134" i="47" s="1"/>
  <c r="G1132" i="47"/>
  <c r="H1133" i="47" s="1"/>
  <c r="G1131" i="47"/>
  <c r="H1132" i="47" s="1"/>
  <c r="G1130" i="47"/>
  <c r="H1131" i="47" s="1"/>
  <c r="G1129" i="47"/>
  <c r="H1130" i="47" s="1"/>
  <c r="G1128" i="47"/>
  <c r="H1129" i="47" s="1"/>
  <c r="G1127" i="47"/>
  <c r="G1126" i="47"/>
  <c r="H1127" i="47" s="1"/>
  <c r="G1125" i="47"/>
  <c r="H1126" i="47" s="1"/>
  <c r="G1124" i="47"/>
  <c r="H1125" i="47" s="1"/>
  <c r="G1123" i="47"/>
  <c r="H1124" i="47" s="1"/>
  <c r="G1122" i="47"/>
  <c r="H1123" i="47" s="1"/>
  <c r="G1121" i="47"/>
  <c r="H1122" i="47" s="1"/>
  <c r="G1120" i="47"/>
  <c r="H1121" i="47" s="1"/>
  <c r="G1119" i="47"/>
  <c r="H1120" i="47" s="1"/>
  <c r="G1118" i="47"/>
  <c r="H1119" i="47" s="1"/>
  <c r="G1117" i="47"/>
  <c r="H1118" i="47" s="1"/>
  <c r="G1116" i="47"/>
  <c r="H1117" i="47" s="1"/>
  <c r="G1115" i="47"/>
  <c r="H1116" i="47" s="1"/>
  <c r="G1114" i="47"/>
  <c r="H1115" i="47" s="1"/>
  <c r="G1113" i="47"/>
  <c r="G1112" i="47"/>
  <c r="H1113" i="47" s="1"/>
  <c r="G1111" i="47"/>
  <c r="H1112" i="47" s="1"/>
  <c r="G1110" i="47"/>
  <c r="H1111" i="47" s="1"/>
  <c r="G1109" i="47"/>
  <c r="H1110" i="47" s="1"/>
  <c r="G1108" i="47"/>
  <c r="H1109" i="47" s="1"/>
  <c r="G1107" i="47"/>
  <c r="H1108" i="47" s="1"/>
  <c r="G1106" i="47"/>
  <c r="H1107" i="47" s="1"/>
  <c r="G1105" i="47"/>
  <c r="H1106" i="47" s="1"/>
  <c r="G1104" i="47"/>
  <c r="H1105" i="47" s="1"/>
  <c r="G1103" i="47"/>
  <c r="H1104" i="47" s="1"/>
  <c r="G1102" i="47"/>
  <c r="H1103" i="47" s="1"/>
  <c r="G1101" i="47"/>
  <c r="H1102" i="47" s="1"/>
  <c r="G1100" i="47"/>
  <c r="H1101" i="47" s="1"/>
  <c r="G1099" i="47"/>
  <c r="H1100" i="47" s="1"/>
  <c r="G1098" i="47"/>
  <c r="H1099" i="47" s="1"/>
  <c r="G1097" i="47"/>
  <c r="H1098" i="47" s="1"/>
  <c r="G1096" i="47"/>
  <c r="H1097" i="47" s="1"/>
  <c r="G1095" i="47"/>
  <c r="H1096" i="47" s="1"/>
  <c r="G1094" i="47"/>
  <c r="H1095" i="47" s="1"/>
  <c r="G1093" i="47"/>
  <c r="H1094" i="47" s="1"/>
  <c r="G1092" i="47"/>
  <c r="H1093" i="47" s="1"/>
  <c r="G1091" i="47"/>
  <c r="H1092" i="47" s="1"/>
  <c r="G1090" i="47"/>
  <c r="H1091" i="47" s="1"/>
  <c r="G1089" i="47"/>
  <c r="H1090" i="47" s="1"/>
  <c r="G1088" i="47"/>
  <c r="I1089" i="47" s="1"/>
  <c r="G1087" i="47"/>
  <c r="H1088" i="47" s="1"/>
  <c r="G1086" i="47"/>
  <c r="H1087" i="47" s="1"/>
  <c r="G1085" i="47"/>
  <c r="H1086" i="47" s="1"/>
  <c r="G1084" i="47"/>
  <c r="H1085" i="47" s="1"/>
  <c r="G1083" i="47"/>
  <c r="H1084" i="47" s="1"/>
  <c r="G1082" i="47"/>
  <c r="H1083" i="47" s="1"/>
  <c r="G1081" i="47"/>
  <c r="G1080" i="47"/>
  <c r="G1079" i="47"/>
  <c r="H1080" i="47" s="1"/>
  <c r="G1078" i="47"/>
  <c r="H1079" i="47" s="1"/>
  <c r="G1077" i="47"/>
  <c r="G1076" i="47"/>
  <c r="H1077" i="47" s="1"/>
  <c r="G1075" i="47"/>
  <c r="G1074" i="47"/>
  <c r="G1073" i="47"/>
  <c r="G1072" i="47"/>
  <c r="H1073" i="47" s="1"/>
  <c r="G1071" i="47"/>
  <c r="H1072" i="47" s="1"/>
  <c r="G1070" i="47"/>
  <c r="H1071" i="47" s="1"/>
  <c r="G1069" i="47"/>
  <c r="G1068" i="47"/>
  <c r="H1069" i="47" s="1"/>
  <c r="G1067" i="47"/>
  <c r="H1068" i="47" s="1"/>
  <c r="G1066" i="47"/>
  <c r="I1067" i="47" s="1"/>
  <c r="G1065" i="47"/>
  <c r="G1064" i="47"/>
  <c r="H1065" i="47" s="1"/>
  <c r="G1063" i="47"/>
  <c r="H1064" i="47" s="1"/>
  <c r="G1062" i="47"/>
  <c r="H1063" i="47" s="1"/>
  <c r="G1061" i="47"/>
  <c r="G1060" i="47"/>
  <c r="H1061" i="47" s="1"/>
  <c r="G1059" i="47"/>
  <c r="H1060" i="47" s="1"/>
  <c r="G1058" i="47"/>
  <c r="H1059" i="47" s="1"/>
  <c r="G1057" i="47"/>
  <c r="G1056" i="47"/>
  <c r="H1057" i="47" s="1"/>
  <c r="G1055" i="47"/>
  <c r="H1056" i="47" s="1"/>
  <c r="G1054" i="47"/>
  <c r="H1055" i="47" s="1"/>
  <c r="G1053" i="47"/>
  <c r="G1052" i="47"/>
  <c r="H1053" i="47" s="1"/>
  <c r="G1051" i="47"/>
  <c r="H1052" i="47" s="1"/>
  <c r="G1050" i="47"/>
  <c r="H1051" i="47" s="1"/>
  <c r="G1049" i="47"/>
  <c r="G1048" i="47"/>
  <c r="H1049" i="47" s="1"/>
  <c r="G1047" i="47"/>
  <c r="H1048" i="47" s="1"/>
  <c r="G1046" i="47"/>
  <c r="H1047" i="47" s="1"/>
  <c r="G1045" i="47"/>
  <c r="I1046" i="47" s="1"/>
  <c r="G1044" i="47"/>
  <c r="H1045" i="47" s="1"/>
  <c r="G1043" i="47"/>
  <c r="H1044" i="47" s="1"/>
  <c r="G1042" i="47"/>
  <c r="H1043" i="47" s="1"/>
  <c r="G1041" i="47"/>
  <c r="G1040" i="47"/>
  <c r="H1041" i="47" s="1"/>
  <c r="G1039" i="47"/>
  <c r="H1040" i="47" s="1"/>
  <c r="G1038" i="47"/>
  <c r="H1039" i="47" s="1"/>
  <c r="G1037" i="47"/>
  <c r="G1036" i="47"/>
  <c r="H1037" i="47" s="1"/>
  <c r="G1035" i="47"/>
  <c r="H1036" i="47" s="1"/>
  <c r="G1034" i="47"/>
  <c r="H1035" i="47" s="1"/>
  <c r="G1033" i="47"/>
  <c r="G1032" i="47"/>
  <c r="H1033" i="47" s="1"/>
  <c r="G1031" i="47"/>
  <c r="G1030" i="47"/>
  <c r="H1031" i="47" s="1"/>
  <c r="G1029" i="47"/>
  <c r="G1028" i="47"/>
  <c r="H1029" i="47" s="1"/>
  <c r="G1027" i="47"/>
  <c r="H1028" i="47" s="1"/>
  <c r="G1026" i="47"/>
  <c r="H1027" i="47" s="1"/>
  <c r="G1025" i="47"/>
  <c r="G1024" i="47"/>
  <c r="H1025" i="47" s="1"/>
  <c r="G1023" i="47"/>
  <c r="H1024" i="47" s="1"/>
  <c r="G1022" i="47"/>
  <c r="H1023" i="47" s="1"/>
  <c r="G1021" i="47"/>
  <c r="G1020" i="47"/>
  <c r="H1021" i="47" s="1"/>
  <c r="G1019" i="47"/>
  <c r="H1020" i="47" s="1"/>
  <c r="G1018" i="47"/>
  <c r="H1019" i="47" s="1"/>
  <c r="G1017" i="47"/>
  <c r="G1016" i="47"/>
  <c r="G1015" i="47"/>
  <c r="H1016" i="47" s="1"/>
  <c r="G1014" i="47"/>
  <c r="H1015" i="47" s="1"/>
  <c r="G1013" i="47"/>
  <c r="G1012" i="47"/>
  <c r="G1011" i="47"/>
  <c r="G1010" i="47"/>
  <c r="H1011" i="47" s="1"/>
  <c r="G1009" i="47"/>
  <c r="G1008" i="47"/>
  <c r="G1007" i="47"/>
  <c r="H1008" i="47" s="1"/>
  <c r="G1006" i="47"/>
  <c r="I1007" i="47" s="1"/>
  <c r="G1005" i="47"/>
  <c r="G1004" i="47"/>
  <c r="H1005" i="47" s="1"/>
  <c r="G1003" i="47"/>
  <c r="H1004" i="47" s="1"/>
  <c r="G1002" i="47"/>
  <c r="H1003" i="47" s="1"/>
  <c r="G1001" i="47"/>
  <c r="G1000" i="47"/>
  <c r="H1001" i="47" s="1"/>
  <c r="G999" i="47"/>
  <c r="H1000" i="47" s="1"/>
  <c r="G998" i="47"/>
  <c r="H999" i="47" s="1"/>
  <c r="G997" i="47"/>
  <c r="G996" i="47"/>
  <c r="H997" i="47" s="1"/>
  <c r="G995" i="47"/>
  <c r="H996" i="47" s="1"/>
  <c r="G994" i="47"/>
  <c r="H995" i="47" s="1"/>
  <c r="G993" i="47"/>
  <c r="G992" i="47"/>
  <c r="G991" i="47"/>
  <c r="H992" i="47" s="1"/>
  <c r="G990" i="47"/>
  <c r="I991" i="47" s="1"/>
  <c r="G989" i="47"/>
  <c r="G988" i="47"/>
  <c r="H989" i="47" s="1"/>
  <c r="G987" i="47"/>
  <c r="H988" i="47" s="1"/>
  <c r="G986" i="47"/>
  <c r="H987" i="47" s="1"/>
  <c r="G985" i="47"/>
  <c r="G984" i="47"/>
  <c r="H985" i="47" s="1"/>
  <c r="G983" i="47"/>
  <c r="H984" i="47" s="1"/>
  <c r="G982" i="47"/>
  <c r="H983" i="47" s="1"/>
  <c r="G981" i="47"/>
  <c r="G980" i="47"/>
  <c r="H981" i="47" s="1"/>
  <c r="G979" i="47"/>
  <c r="H980" i="47" s="1"/>
  <c r="G978" i="47"/>
  <c r="H979" i="47" s="1"/>
  <c r="G977" i="47"/>
  <c r="G976" i="47"/>
  <c r="H977" i="47" s="1"/>
  <c r="G975" i="47"/>
  <c r="H976" i="47" s="1"/>
  <c r="G974" i="47"/>
  <c r="H975" i="47" s="1"/>
  <c r="G973" i="47"/>
  <c r="G972" i="47"/>
  <c r="H973" i="47" s="1"/>
  <c r="G971" i="47"/>
  <c r="H972" i="47" s="1"/>
  <c r="G970" i="47"/>
  <c r="H971" i="47" s="1"/>
  <c r="G969" i="47"/>
  <c r="G968" i="47"/>
  <c r="I969" i="47" s="1"/>
  <c r="G967" i="47"/>
  <c r="H968" i="47" s="1"/>
  <c r="G966" i="47"/>
  <c r="H967" i="47" s="1"/>
  <c r="G965" i="47"/>
  <c r="G964" i="47"/>
  <c r="H965" i="47" s="1"/>
  <c r="G963" i="47"/>
  <c r="H964" i="47" s="1"/>
  <c r="G962" i="47"/>
  <c r="H963" i="47" s="1"/>
  <c r="G961" i="47"/>
  <c r="G960" i="47"/>
  <c r="H961" i="47" s="1"/>
  <c r="G959" i="47"/>
  <c r="H960" i="47" s="1"/>
  <c r="G958" i="47"/>
  <c r="H959" i="47" s="1"/>
  <c r="G957" i="47"/>
  <c r="G956" i="47"/>
  <c r="H957" i="47" s="1"/>
  <c r="G955" i="47"/>
  <c r="H956" i="47" s="1"/>
  <c r="G954" i="47"/>
  <c r="H955" i="47" s="1"/>
  <c r="G953" i="47"/>
  <c r="G952" i="47"/>
  <c r="H953" i="47" s="1"/>
  <c r="G951" i="47"/>
  <c r="H952" i="47" s="1"/>
  <c r="G950" i="47"/>
  <c r="H951" i="47" s="1"/>
  <c r="G949" i="47"/>
  <c r="G948" i="47"/>
  <c r="H949" i="47" s="1"/>
  <c r="G947" i="47"/>
  <c r="H948" i="47" s="1"/>
  <c r="G946" i="47"/>
  <c r="H947" i="47" s="1"/>
  <c r="G945" i="47"/>
  <c r="G944" i="47"/>
  <c r="H945" i="47" s="1"/>
  <c r="G943" i="47"/>
  <c r="H944" i="47" s="1"/>
  <c r="G942" i="47"/>
  <c r="H943" i="47" s="1"/>
  <c r="G941" i="47"/>
  <c r="G940" i="47"/>
  <c r="H941" i="47" s="1"/>
  <c r="G939" i="47"/>
  <c r="H940" i="47" s="1"/>
  <c r="G938" i="47"/>
  <c r="G937" i="47"/>
  <c r="G936" i="47"/>
  <c r="H937" i="47" s="1"/>
  <c r="G935" i="47"/>
  <c r="H936" i="47" s="1"/>
  <c r="G934" i="47"/>
  <c r="H935" i="47" s="1"/>
  <c r="G933" i="47"/>
  <c r="G932" i="47"/>
  <c r="H933" i="47" s="1"/>
  <c r="G931" i="47"/>
  <c r="H932" i="47" s="1"/>
  <c r="G930" i="47"/>
  <c r="H931" i="47" s="1"/>
  <c r="G929" i="47"/>
  <c r="G928" i="47"/>
  <c r="H929" i="47" s="1"/>
  <c r="G927" i="47"/>
  <c r="H928" i="47" s="1"/>
  <c r="G926" i="47"/>
  <c r="H927" i="47" s="1"/>
  <c r="G925" i="47"/>
  <c r="G924" i="47"/>
  <c r="H925" i="47" s="1"/>
  <c r="G923" i="47"/>
  <c r="H924" i="47" s="1"/>
  <c r="G922" i="47"/>
  <c r="H923" i="47" s="1"/>
  <c r="G921" i="47"/>
  <c r="G920" i="47"/>
  <c r="H921" i="47" s="1"/>
  <c r="G919" i="47"/>
  <c r="H920" i="47" s="1"/>
  <c r="G918" i="47"/>
  <c r="G917" i="47"/>
  <c r="G916" i="47"/>
  <c r="H917" i="47" s="1"/>
  <c r="G915" i="47"/>
  <c r="H916" i="47" s="1"/>
  <c r="G914" i="47"/>
  <c r="H915" i="47" s="1"/>
  <c r="G913" i="47"/>
  <c r="G912" i="47"/>
  <c r="H913" i="47" s="1"/>
  <c r="G911" i="47"/>
  <c r="H912" i="47" s="1"/>
  <c r="G910" i="47"/>
  <c r="H911" i="47" s="1"/>
  <c r="G909" i="47"/>
  <c r="G908" i="47"/>
  <c r="H909" i="47" s="1"/>
  <c r="G907" i="47"/>
  <c r="H908" i="47" s="1"/>
  <c r="G906" i="47"/>
  <c r="H907" i="47" s="1"/>
  <c r="G905" i="47"/>
  <c r="G904" i="47"/>
  <c r="H905" i="47" s="1"/>
  <c r="G903" i="47"/>
  <c r="H904" i="47" s="1"/>
  <c r="G902" i="47"/>
  <c r="H903" i="47" s="1"/>
  <c r="G901" i="47"/>
  <c r="G900" i="47"/>
  <c r="H901" i="47" s="1"/>
  <c r="G899" i="47"/>
  <c r="H900" i="47" s="1"/>
  <c r="G898" i="47"/>
  <c r="H899" i="47" s="1"/>
  <c r="G897" i="47"/>
  <c r="G896" i="47"/>
  <c r="H897" i="47" s="1"/>
  <c r="G895" i="47"/>
  <c r="H896" i="47" s="1"/>
  <c r="G894" i="47"/>
  <c r="H895" i="47" s="1"/>
  <c r="G893" i="47"/>
  <c r="G892" i="47"/>
  <c r="H893" i="47" s="1"/>
  <c r="G891" i="47"/>
  <c r="H892" i="47" s="1"/>
  <c r="G890" i="47"/>
  <c r="H891" i="47" s="1"/>
  <c r="G889" i="47"/>
  <c r="G888" i="47"/>
  <c r="H889" i="47" s="1"/>
  <c r="G887" i="47"/>
  <c r="H888" i="47" s="1"/>
  <c r="G886" i="47"/>
  <c r="H887" i="47" s="1"/>
  <c r="G885" i="47"/>
  <c r="G884" i="47"/>
  <c r="H885" i="47" s="1"/>
  <c r="G883" i="47"/>
  <c r="H884" i="47" s="1"/>
  <c r="G882" i="47"/>
  <c r="H883" i="47" s="1"/>
  <c r="G881" i="47"/>
  <c r="G880" i="47"/>
  <c r="H881" i="47" s="1"/>
  <c r="G879" i="47"/>
  <c r="H880" i="47" s="1"/>
  <c r="G878" i="47"/>
  <c r="H879" i="47" s="1"/>
  <c r="G877" i="47"/>
  <c r="G876" i="47"/>
  <c r="H877" i="47" s="1"/>
  <c r="G875" i="47"/>
  <c r="H876" i="47" s="1"/>
  <c r="G874" i="47"/>
  <c r="H875" i="47" s="1"/>
  <c r="G873" i="47"/>
  <c r="G872" i="47"/>
  <c r="H873" i="47" s="1"/>
  <c r="G871" i="47"/>
  <c r="H872" i="47" s="1"/>
  <c r="G870" i="47"/>
  <c r="H871" i="47" s="1"/>
  <c r="G869" i="47"/>
  <c r="G868" i="47"/>
  <c r="H869" i="47" s="1"/>
  <c r="G867" i="47"/>
  <c r="H868" i="47" s="1"/>
  <c r="G866" i="47"/>
  <c r="H867" i="47" s="1"/>
  <c r="G865" i="47"/>
  <c r="G864" i="47"/>
  <c r="H865" i="47" s="1"/>
  <c r="G863" i="47"/>
  <c r="G862" i="47"/>
  <c r="G861" i="47"/>
  <c r="G860" i="47"/>
  <c r="H861" i="47" s="1"/>
  <c r="G859" i="47"/>
  <c r="H860" i="47" s="1"/>
  <c r="G858" i="47"/>
  <c r="H859" i="47" s="1"/>
  <c r="G857" i="47"/>
  <c r="G856" i="47"/>
  <c r="H857" i="47" s="1"/>
  <c r="G855" i="47"/>
  <c r="H856" i="47" s="1"/>
  <c r="G854" i="47"/>
  <c r="H855" i="47" s="1"/>
  <c r="G853" i="47"/>
  <c r="G852" i="47"/>
  <c r="H853" i="47" s="1"/>
  <c r="G851" i="47"/>
  <c r="H852" i="47" s="1"/>
  <c r="G850" i="47"/>
  <c r="H851" i="47" s="1"/>
  <c r="G849" i="47"/>
  <c r="G848" i="47"/>
  <c r="H849" i="47" s="1"/>
  <c r="G847" i="47"/>
  <c r="H848" i="47" s="1"/>
  <c r="G846" i="47"/>
  <c r="H847" i="47" s="1"/>
  <c r="G845" i="47"/>
  <c r="G844" i="47"/>
  <c r="H845" i="47" s="1"/>
  <c r="G843" i="47"/>
  <c r="H844" i="47" s="1"/>
  <c r="G842" i="47"/>
  <c r="H843" i="47" s="1"/>
  <c r="G841" i="47"/>
  <c r="G840" i="47"/>
  <c r="G839" i="47"/>
  <c r="H840" i="47" s="1"/>
  <c r="G838" i="47"/>
  <c r="H839" i="47" s="1"/>
  <c r="G837" i="47"/>
  <c r="G836" i="47"/>
  <c r="H837" i="47" s="1"/>
  <c r="G835" i="47"/>
  <c r="H836" i="47" s="1"/>
  <c r="G834" i="47"/>
  <c r="H835" i="47" s="1"/>
  <c r="G833" i="47"/>
  <c r="G832" i="47"/>
  <c r="H833" i="47" s="1"/>
  <c r="G831" i="47"/>
  <c r="H832" i="47" s="1"/>
  <c r="G830" i="47"/>
  <c r="H831" i="47" s="1"/>
  <c r="G829" i="47"/>
  <c r="G828" i="47"/>
  <c r="H829" i="47" s="1"/>
  <c r="G827" i="47"/>
  <c r="H828" i="47" s="1"/>
  <c r="G826" i="47"/>
  <c r="H827" i="47" s="1"/>
  <c r="G825" i="47"/>
  <c r="G824" i="47"/>
  <c r="H825" i="47" s="1"/>
  <c r="G823" i="47"/>
  <c r="H824" i="47" s="1"/>
  <c r="G822" i="47"/>
  <c r="H823" i="47" s="1"/>
  <c r="G821" i="47"/>
  <c r="G820" i="47"/>
  <c r="H821" i="47" s="1"/>
  <c r="G819" i="47"/>
  <c r="H820" i="47" s="1"/>
  <c r="G818" i="47"/>
  <c r="H819" i="47" s="1"/>
  <c r="G817" i="47"/>
  <c r="G816" i="47"/>
  <c r="H817" i="47" s="1"/>
  <c r="G815" i="47"/>
  <c r="H816" i="47" s="1"/>
  <c r="G814" i="47"/>
  <c r="H815" i="47" s="1"/>
  <c r="G813" i="47"/>
  <c r="G812" i="47"/>
  <c r="H813" i="47" s="1"/>
  <c r="G811" i="47"/>
  <c r="H812" i="47" s="1"/>
  <c r="G810" i="47"/>
  <c r="H811" i="47" s="1"/>
  <c r="G809" i="47"/>
  <c r="G808" i="47"/>
  <c r="H809" i="47" s="1"/>
  <c r="G807" i="47"/>
  <c r="H808" i="47" s="1"/>
  <c r="G806" i="47"/>
  <c r="H807" i="47" s="1"/>
  <c r="G805" i="47"/>
  <c r="G804" i="47"/>
  <c r="H805" i="47" s="1"/>
  <c r="G803" i="47"/>
  <c r="H804" i="47" s="1"/>
  <c r="G802" i="47"/>
  <c r="H803" i="47" s="1"/>
  <c r="G801" i="47"/>
  <c r="G800" i="47"/>
  <c r="H801" i="47" s="1"/>
  <c r="G799" i="47"/>
  <c r="H800" i="47" s="1"/>
  <c r="G798" i="47"/>
  <c r="H799" i="47" s="1"/>
  <c r="G797" i="47"/>
  <c r="G796" i="47"/>
  <c r="H797" i="47" s="1"/>
  <c r="G795" i="47"/>
  <c r="H796" i="47" s="1"/>
  <c r="G794" i="47"/>
  <c r="H795" i="47" s="1"/>
  <c r="G793" i="47"/>
  <c r="G792" i="47"/>
  <c r="H793" i="47" s="1"/>
  <c r="G791" i="47"/>
  <c r="H792" i="47" s="1"/>
  <c r="G790" i="47"/>
  <c r="H791" i="47" s="1"/>
  <c r="G789" i="47"/>
  <c r="G788" i="47"/>
  <c r="H789" i="47" s="1"/>
  <c r="G787" i="47"/>
  <c r="H788" i="47" s="1"/>
  <c r="G786" i="47"/>
  <c r="H787" i="47" s="1"/>
  <c r="G785" i="47"/>
  <c r="G784" i="47"/>
  <c r="G783" i="47"/>
  <c r="H784" i="47" s="1"/>
  <c r="G782" i="47"/>
  <c r="H783" i="47" s="1"/>
  <c r="G781" i="47"/>
  <c r="G780" i="47"/>
  <c r="H781" i="47" s="1"/>
  <c r="G779" i="47"/>
  <c r="H780" i="47" s="1"/>
  <c r="G778" i="47"/>
  <c r="H779" i="47" s="1"/>
  <c r="G777" i="47"/>
  <c r="G776" i="47"/>
  <c r="H777" i="47" s="1"/>
  <c r="G775" i="47"/>
  <c r="H776" i="47" s="1"/>
  <c r="G774" i="47"/>
  <c r="H775" i="47" s="1"/>
  <c r="G773" i="47"/>
  <c r="G772" i="47"/>
  <c r="G771" i="47"/>
  <c r="G770" i="47"/>
  <c r="H771" i="47" s="1"/>
  <c r="G769" i="47"/>
  <c r="G768" i="47"/>
  <c r="H769" i="47" s="1"/>
  <c r="G767" i="47"/>
  <c r="H768" i="47" s="1"/>
  <c r="G766" i="47"/>
  <c r="H767" i="47" s="1"/>
  <c r="G765" i="47"/>
  <c r="G764" i="47"/>
  <c r="H765" i="47" s="1"/>
  <c r="G763" i="47"/>
  <c r="H764" i="47" s="1"/>
  <c r="G762" i="47"/>
  <c r="H763" i="47" s="1"/>
  <c r="G761" i="47"/>
  <c r="G760" i="47"/>
  <c r="G759" i="47"/>
  <c r="H760" i="47" s="1"/>
  <c r="G758" i="47"/>
  <c r="G757" i="47"/>
  <c r="G756" i="47"/>
  <c r="G755" i="47"/>
  <c r="H756" i="47" s="1"/>
  <c r="G754" i="47"/>
  <c r="G753" i="47"/>
  <c r="G752" i="47"/>
  <c r="G751" i="47"/>
  <c r="H752" i="47" s="1"/>
  <c r="G750" i="47"/>
  <c r="G749" i="47"/>
  <c r="G748" i="47"/>
  <c r="G747" i="47"/>
  <c r="H748" i="47" s="1"/>
  <c r="G746" i="47"/>
  <c r="G745" i="47"/>
  <c r="G744" i="47"/>
  <c r="G743" i="47"/>
  <c r="H744" i="47" s="1"/>
  <c r="G742" i="47"/>
  <c r="G741" i="47"/>
  <c r="G740" i="47"/>
  <c r="G739" i="47"/>
  <c r="H740" i="47" s="1"/>
  <c r="G738" i="47"/>
  <c r="G737" i="47"/>
  <c r="G736" i="47"/>
  <c r="G735" i="47"/>
  <c r="H736" i="47" s="1"/>
  <c r="G734" i="47"/>
  <c r="G733" i="47"/>
  <c r="G732" i="47"/>
  <c r="G731" i="47"/>
  <c r="H732" i="47" s="1"/>
  <c r="G730" i="47"/>
  <c r="G729" i="47"/>
  <c r="G728" i="47"/>
  <c r="G727" i="47"/>
  <c r="H728" i="47" s="1"/>
  <c r="G726" i="47"/>
  <c r="G725" i="47"/>
  <c r="G724" i="47"/>
  <c r="G723" i="47"/>
  <c r="H724" i="47" s="1"/>
  <c r="G722" i="47"/>
  <c r="G721" i="47"/>
  <c r="G720" i="47"/>
  <c r="G719" i="47"/>
  <c r="H720" i="47" s="1"/>
  <c r="G718" i="47"/>
  <c r="G717" i="47"/>
  <c r="G716" i="47"/>
  <c r="G715" i="47"/>
  <c r="H716" i="47" s="1"/>
  <c r="G714" i="47"/>
  <c r="G713" i="47"/>
  <c r="G712" i="47"/>
  <c r="G711" i="47"/>
  <c r="H712" i="47" s="1"/>
  <c r="G710" i="47"/>
  <c r="G709" i="47"/>
  <c r="G708" i="47"/>
  <c r="G707" i="47"/>
  <c r="H708" i="47" s="1"/>
  <c r="G706" i="47"/>
  <c r="G705" i="47"/>
  <c r="G704" i="47"/>
  <c r="G703" i="47"/>
  <c r="H704" i="47" s="1"/>
  <c r="G702" i="47"/>
  <c r="G701" i="47"/>
  <c r="G700" i="47"/>
  <c r="G699" i="47"/>
  <c r="H700" i="47" s="1"/>
  <c r="G698" i="47"/>
  <c r="G697" i="47"/>
  <c r="G696" i="47"/>
  <c r="G695" i="47"/>
  <c r="H696" i="47" s="1"/>
  <c r="G694" i="47"/>
  <c r="G693" i="47"/>
  <c r="G692" i="47"/>
  <c r="G691" i="47"/>
  <c r="H692" i="47" s="1"/>
  <c r="G690" i="47"/>
  <c r="G689" i="47"/>
  <c r="G688" i="47"/>
  <c r="G687" i="47"/>
  <c r="H688" i="47" s="1"/>
  <c r="G686" i="47"/>
  <c r="G685" i="47"/>
  <c r="G684" i="47"/>
  <c r="G683" i="47"/>
  <c r="H684" i="47" s="1"/>
  <c r="G682" i="47"/>
  <c r="G681" i="47"/>
  <c r="G680" i="47"/>
  <c r="G679" i="47"/>
  <c r="H680" i="47" s="1"/>
  <c r="G678" i="47"/>
  <c r="G677" i="47"/>
  <c r="G676" i="47"/>
  <c r="G675" i="47"/>
  <c r="H676" i="47" s="1"/>
  <c r="G674" i="47"/>
  <c r="G673" i="47"/>
  <c r="G672" i="47"/>
  <c r="G671" i="47"/>
  <c r="H672" i="47" s="1"/>
  <c r="G670" i="47"/>
  <c r="G669" i="47"/>
  <c r="G668" i="47"/>
  <c r="G667" i="47"/>
  <c r="H668" i="47" s="1"/>
  <c r="G666" i="47"/>
  <c r="G665" i="47"/>
  <c r="G664" i="47"/>
  <c r="G663" i="47"/>
  <c r="H664" i="47" s="1"/>
  <c r="G662" i="47"/>
  <c r="G661" i="47"/>
  <c r="G660" i="47"/>
  <c r="G659" i="47"/>
  <c r="H660" i="47" s="1"/>
  <c r="G658" i="47"/>
  <c r="G657" i="47"/>
  <c r="G656" i="47"/>
  <c r="G655" i="47"/>
  <c r="H656" i="47" s="1"/>
  <c r="G654" i="47"/>
  <c r="G653" i="47"/>
  <c r="G652" i="47"/>
  <c r="G651" i="47"/>
  <c r="H652" i="47" s="1"/>
  <c r="G650" i="47"/>
  <c r="G649" i="47"/>
  <c r="G648" i="47"/>
  <c r="G647" i="47"/>
  <c r="H648" i="47" s="1"/>
  <c r="G646" i="47"/>
  <c r="G645" i="47"/>
  <c r="G644" i="47"/>
  <c r="G643" i="47"/>
  <c r="H644" i="47" s="1"/>
  <c r="G642" i="47"/>
  <c r="G641" i="47"/>
  <c r="G640" i="47"/>
  <c r="G639" i="47"/>
  <c r="I640" i="47" s="1"/>
  <c r="G638" i="47"/>
  <c r="G637" i="47"/>
  <c r="G636" i="47"/>
  <c r="G635" i="47"/>
  <c r="H636" i="47" s="1"/>
  <c r="G634" i="47"/>
  <c r="G633" i="47"/>
  <c r="G632" i="47"/>
  <c r="G631" i="47"/>
  <c r="H632" i="47" s="1"/>
  <c r="G630" i="47"/>
  <c r="G629" i="47"/>
  <c r="G628" i="47"/>
  <c r="G627" i="47"/>
  <c r="H628" i="47" s="1"/>
  <c r="G626" i="47"/>
  <c r="G625" i="47"/>
  <c r="G624" i="47"/>
  <c r="G623" i="47"/>
  <c r="H624" i="47" s="1"/>
  <c r="G622" i="47"/>
  <c r="G621" i="47"/>
  <c r="G620" i="47"/>
  <c r="G619" i="47"/>
  <c r="H620" i="47" s="1"/>
  <c r="G618" i="47"/>
  <c r="G617" i="47"/>
  <c r="G616" i="47"/>
  <c r="G615" i="47"/>
  <c r="H616" i="47" s="1"/>
  <c r="G614" i="47"/>
  <c r="G613" i="47"/>
  <c r="G612" i="47"/>
  <c r="G611" i="47"/>
  <c r="H612" i="47" s="1"/>
  <c r="G610" i="47"/>
  <c r="G609" i="47"/>
  <c r="G608" i="47"/>
  <c r="G607" i="47"/>
  <c r="H608" i="47" s="1"/>
  <c r="G606" i="47"/>
  <c r="G605" i="47"/>
  <c r="G604" i="47"/>
  <c r="G603" i="47"/>
  <c r="H604" i="47" s="1"/>
  <c r="G602" i="47"/>
  <c r="G601" i="47"/>
  <c r="G600" i="47"/>
  <c r="G599" i="47"/>
  <c r="G598" i="47"/>
  <c r="G597" i="47"/>
  <c r="G596" i="47"/>
  <c r="G595" i="47"/>
  <c r="G594" i="47"/>
  <c r="G593" i="47"/>
  <c r="G592" i="47"/>
  <c r="G591" i="47"/>
  <c r="G590" i="47"/>
  <c r="G589" i="47"/>
  <c r="G588" i="47"/>
  <c r="G587" i="47"/>
  <c r="G586" i="47"/>
  <c r="G585" i="47"/>
  <c r="G584" i="47"/>
  <c r="G583" i="47"/>
  <c r="G582" i="47"/>
  <c r="G581" i="47"/>
  <c r="G580" i="47"/>
  <c r="G579" i="47"/>
  <c r="G578" i="47"/>
  <c r="G577" i="47"/>
  <c r="G576" i="47"/>
  <c r="G575" i="47"/>
  <c r="G574" i="47"/>
  <c r="G573" i="47"/>
  <c r="G572" i="47"/>
  <c r="G571" i="47"/>
  <c r="G570" i="47"/>
  <c r="G569" i="47"/>
  <c r="G568" i="47"/>
  <c r="G567" i="47"/>
  <c r="G566" i="47"/>
  <c r="G565" i="47"/>
  <c r="G564" i="47"/>
  <c r="G563" i="47"/>
  <c r="G562" i="47"/>
  <c r="G561" i="47"/>
  <c r="G560" i="47"/>
  <c r="G559" i="47"/>
  <c r="G558" i="47"/>
  <c r="G557" i="47"/>
  <c r="G556" i="47"/>
  <c r="G555" i="47"/>
  <c r="G554" i="47"/>
  <c r="G553" i="47"/>
  <c r="G552" i="47"/>
  <c r="G551" i="47"/>
  <c r="G550" i="47"/>
  <c r="G549" i="47"/>
  <c r="G548" i="47"/>
  <c r="G547" i="47"/>
  <c r="G546" i="47"/>
  <c r="G545" i="47"/>
  <c r="G544" i="47"/>
  <c r="G543" i="47"/>
  <c r="G542" i="47"/>
  <c r="G541" i="47"/>
  <c r="G540" i="47"/>
  <c r="G539" i="47"/>
  <c r="G538" i="47"/>
  <c r="G537" i="47"/>
  <c r="G536" i="47"/>
  <c r="G535" i="47"/>
  <c r="G534" i="47"/>
  <c r="G533" i="47"/>
  <c r="G532" i="47"/>
  <c r="G531" i="47"/>
  <c r="G530" i="47"/>
  <c r="G529" i="47"/>
  <c r="G528" i="47"/>
  <c r="G527" i="47"/>
  <c r="G526" i="47"/>
  <c r="G525" i="47"/>
  <c r="G524" i="47"/>
  <c r="G523" i="47"/>
  <c r="G522" i="47"/>
  <c r="G521" i="47"/>
  <c r="G520" i="47"/>
  <c r="G519" i="47"/>
  <c r="G518" i="47"/>
  <c r="G517" i="47"/>
  <c r="G516" i="47"/>
  <c r="G515" i="47"/>
  <c r="G514" i="47"/>
  <c r="G513" i="47"/>
  <c r="G512" i="47"/>
  <c r="G511" i="47"/>
  <c r="G510" i="47"/>
  <c r="G509" i="47"/>
  <c r="G508" i="47"/>
  <c r="G507" i="47"/>
  <c r="G506" i="47"/>
  <c r="G505" i="47"/>
  <c r="G504" i="47"/>
  <c r="G503" i="47"/>
  <c r="G502" i="47"/>
  <c r="G501" i="47"/>
  <c r="G500" i="47"/>
  <c r="G499" i="47"/>
  <c r="G498" i="47"/>
  <c r="G497" i="47"/>
  <c r="G496" i="47"/>
  <c r="G495" i="47"/>
  <c r="G494" i="47"/>
  <c r="G493" i="47"/>
  <c r="G492" i="47"/>
  <c r="G491" i="47"/>
  <c r="G490" i="47"/>
  <c r="G489" i="47"/>
  <c r="G488" i="47"/>
  <c r="G487" i="47"/>
  <c r="G486" i="47"/>
  <c r="G485" i="47"/>
  <c r="G484" i="47"/>
  <c r="G483" i="47"/>
  <c r="G482" i="47"/>
  <c r="G481" i="47"/>
  <c r="G480" i="47"/>
  <c r="G479" i="47"/>
  <c r="G478" i="47"/>
  <c r="G477" i="47"/>
  <c r="G476" i="47"/>
  <c r="G475" i="47"/>
  <c r="G474" i="47"/>
  <c r="G473" i="47"/>
  <c r="G472" i="47"/>
  <c r="G471" i="47"/>
  <c r="G470" i="47"/>
  <c r="G469" i="47"/>
  <c r="G468" i="47"/>
  <c r="G467" i="47"/>
  <c r="G466" i="47"/>
  <c r="G465" i="47"/>
  <c r="G464" i="47"/>
  <c r="G463" i="47"/>
  <c r="G462" i="47"/>
  <c r="G461" i="47"/>
  <c r="G460" i="47"/>
  <c r="G459" i="47"/>
  <c r="G458" i="47"/>
  <c r="G457" i="47"/>
  <c r="G456" i="47"/>
  <c r="G455" i="47"/>
  <c r="G454" i="47"/>
  <c r="G453" i="47"/>
  <c r="G452" i="47"/>
  <c r="G451" i="47"/>
  <c r="G450" i="47"/>
  <c r="G449" i="47"/>
  <c r="G448" i="47"/>
  <c r="G447" i="47"/>
  <c r="G446" i="47"/>
  <c r="G445" i="47"/>
  <c r="G444" i="47"/>
  <c r="G443" i="47"/>
  <c r="G442" i="47"/>
  <c r="G441" i="47"/>
  <c r="G440" i="47"/>
  <c r="G439" i="47"/>
  <c r="G438" i="47"/>
  <c r="G437" i="47"/>
  <c r="G436" i="47"/>
  <c r="G435" i="47"/>
  <c r="G434" i="47"/>
  <c r="G433" i="47"/>
  <c r="G432" i="47"/>
  <c r="G431" i="47"/>
  <c r="G430" i="47"/>
  <c r="G429" i="47"/>
  <c r="G428" i="47"/>
  <c r="G427" i="47"/>
  <c r="G426" i="47"/>
  <c r="G425" i="47"/>
  <c r="G424" i="47"/>
  <c r="G423" i="47"/>
  <c r="G422" i="47"/>
  <c r="G421" i="47"/>
  <c r="G420" i="47"/>
  <c r="G419" i="47"/>
  <c r="G418" i="47"/>
  <c r="G417" i="47"/>
  <c r="G416" i="47"/>
  <c r="G415" i="47"/>
  <c r="G414" i="47"/>
  <c r="G413" i="47"/>
  <c r="G412" i="47"/>
  <c r="G411" i="47"/>
  <c r="G410" i="47"/>
  <c r="G409" i="47"/>
  <c r="G408" i="47"/>
  <c r="G407" i="47"/>
  <c r="G406" i="47"/>
  <c r="G405" i="47"/>
  <c r="G404" i="47"/>
  <c r="G403" i="47"/>
  <c r="G402" i="47"/>
  <c r="G401" i="47"/>
  <c r="G400" i="47"/>
  <c r="G399" i="47"/>
  <c r="G398" i="47"/>
  <c r="G397" i="47"/>
  <c r="G396" i="47"/>
  <c r="G395" i="47"/>
  <c r="G394" i="47"/>
  <c r="H395" i="47" s="1"/>
  <c r="G393" i="47"/>
  <c r="G392" i="47"/>
  <c r="G391" i="47"/>
  <c r="G390" i="47"/>
  <c r="G389" i="47"/>
  <c r="G388" i="47"/>
  <c r="H389" i="47" s="1"/>
  <c r="G387" i="47"/>
  <c r="G386" i="47"/>
  <c r="G385" i="47"/>
  <c r="G384" i="47"/>
  <c r="G383" i="47"/>
  <c r="G382" i="47"/>
  <c r="G381" i="47"/>
  <c r="G380" i="47"/>
  <c r="G379" i="47"/>
  <c r="G378" i="47"/>
  <c r="H379" i="47" s="1"/>
  <c r="G377" i="47"/>
  <c r="G376" i="47"/>
  <c r="G375" i="47"/>
  <c r="G374" i="47"/>
  <c r="G373" i="47"/>
  <c r="G372" i="47"/>
  <c r="H373" i="47" s="1"/>
  <c r="G371" i="47"/>
  <c r="G370" i="47"/>
  <c r="G369" i="47"/>
  <c r="G368" i="47"/>
  <c r="G367" i="47"/>
  <c r="G366" i="47"/>
  <c r="G365" i="47"/>
  <c r="G364" i="47"/>
  <c r="G363" i="47"/>
  <c r="G362" i="47"/>
  <c r="H363" i="47" s="1"/>
  <c r="G361" i="47"/>
  <c r="G360" i="47"/>
  <c r="G359" i="47"/>
  <c r="G358" i="47"/>
  <c r="G357" i="47"/>
  <c r="G356" i="47"/>
  <c r="H357" i="47" s="1"/>
  <c r="G355" i="47"/>
  <c r="G354" i="47"/>
  <c r="G353" i="47"/>
  <c r="G352" i="47"/>
  <c r="G351" i="47"/>
  <c r="G350" i="47"/>
  <c r="G349" i="47"/>
  <c r="G348" i="47"/>
  <c r="G347" i="47"/>
  <c r="G346" i="47"/>
  <c r="H347" i="47" s="1"/>
  <c r="G345" i="47"/>
  <c r="G344" i="47"/>
  <c r="G343" i="47"/>
  <c r="G342" i="47"/>
  <c r="G341" i="47"/>
  <c r="G340" i="47"/>
  <c r="H341" i="47" s="1"/>
  <c r="G339" i="47"/>
  <c r="G338" i="47"/>
  <c r="G337" i="47"/>
  <c r="G336" i="47"/>
  <c r="G335" i="47"/>
  <c r="G334" i="47"/>
  <c r="G333" i="47"/>
  <c r="G332" i="47"/>
  <c r="G331" i="47"/>
  <c r="G330" i="47"/>
  <c r="H331" i="47" s="1"/>
  <c r="G329" i="47"/>
  <c r="G328" i="47"/>
  <c r="G327" i="47"/>
  <c r="G326" i="47"/>
  <c r="G325" i="47"/>
  <c r="G324" i="47"/>
  <c r="H325" i="47" s="1"/>
  <c r="G323" i="47"/>
  <c r="G322" i="47"/>
  <c r="G321" i="47"/>
  <c r="G320" i="47"/>
  <c r="G319" i="47"/>
  <c r="G318" i="47"/>
  <c r="G317" i="47"/>
  <c r="G316" i="47"/>
  <c r="G315" i="47"/>
  <c r="G314" i="47"/>
  <c r="H315" i="47" s="1"/>
  <c r="G313" i="47"/>
  <c r="G312" i="47"/>
  <c r="G311" i="47"/>
  <c r="G310" i="47"/>
  <c r="G309" i="47"/>
  <c r="G308" i="47"/>
  <c r="H309" i="47" s="1"/>
  <c r="G307" i="47"/>
  <c r="G306" i="47"/>
  <c r="G305" i="47"/>
  <c r="G304" i="47"/>
  <c r="G303" i="47"/>
  <c r="G302" i="47"/>
  <c r="G301" i="47"/>
  <c r="G300" i="47"/>
  <c r="G299" i="47"/>
  <c r="G298" i="47"/>
  <c r="H299" i="47" s="1"/>
  <c r="G297" i="47"/>
  <c r="G296" i="47"/>
  <c r="G295" i="47"/>
  <c r="G294" i="47"/>
  <c r="G293" i="47"/>
  <c r="G292" i="47"/>
  <c r="G291" i="47"/>
  <c r="G290" i="47"/>
  <c r="G289" i="47"/>
  <c r="G288" i="47"/>
  <c r="G287" i="47"/>
  <c r="G286" i="47"/>
  <c r="G285" i="47"/>
  <c r="G284" i="47"/>
  <c r="G283" i="47"/>
  <c r="G282" i="47"/>
  <c r="H283" i="47" s="1"/>
  <c r="G281" i="47"/>
  <c r="G280" i="47"/>
  <c r="G279" i="47"/>
  <c r="G278" i="47"/>
  <c r="G277" i="47"/>
  <c r="G276" i="47"/>
  <c r="H277" i="47" s="1"/>
  <c r="G275" i="47"/>
  <c r="G274" i="47"/>
  <c r="G273" i="47"/>
  <c r="G272" i="47"/>
  <c r="G271" i="47"/>
  <c r="G270" i="47"/>
  <c r="G269" i="47"/>
  <c r="G268" i="47"/>
  <c r="G267" i="47"/>
  <c r="G266" i="47"/>
  <c r="H267" i="47" s="1"/>
  <c r="G265" i="47"/>
  <c r="G264" i="47"/>
  <c r="G263" i="47"/>
  <c r="G262" i="47"/>
  <c r="G261" i="47"/>
  <c r="G260" i="47"/>
  <c r="H261" i="47" s="1"/>
  <c r="G259" i="47"/>
  <c r="G258" i="47"/>
  <c r="G257" i="47"/>
  <c r="G256" i="47"/>
  <c r="G255" i="47"/>
  <c r="G254" i="47"/>
  <c r="G253" i="47"/>
  <c r="G252" i="47"/>
  <c r="G251" i="47"/>
  <c r="G250" i="47"/>
  <c r="H251" i="47" s="1"/>
  <c r="G249" i="47"/>
  <c r="G248" i="47"/>
  <c r="G247" i="47"/>
  <c r="G246" i="47"/>
  <c r="G245" i="47"/>
  <c r="G244" i="47"/>
  <c r="H245" i="47" s="1"/>
  <c r="G243" i="47"/>
  <c r="G242" i="47"/>
  <c r="G241" i="47"/>
  <c r="G240" i="47"/>
  <c r="G239" i="47"/>
  <c r="G238" i="47"/>
  <c r="G237" i="47"/>
  <c r="G236" i="47"/>
  <c r="I237" i="47" s="1"/>
  <c r="G235" i="47"/>
  <c r="G234" i="47"/>
  <c r="H235" i="47" s="1"/>
  <c r="G233" i="47"/>
  <c r="G232" i="47"/>
  <c r="G231" i="47"/>
  <c r="G230" i="47"/>
  <c r="G229" i="47"/>
  <c r="G228" i="47"/>
  <c r="H229" i="47" s="1"/>
  <c r="G227" i="47"/>
  <c r="G226" i="47"/>
  <c r="G225" i="47"/>
  <c r="G224" i="47"/>
  <c r="G223" i="47"/>
  <c r="G222" i="47"/>
  <c r="G221" i="47"/>
  <c r="G220" i="47"/>
  <c r="G219" i="47"/>
  <c r="G218" i="47"/>
  <c r="H219" i="47" s="1"/>
  <c r="G217" i="47"/>
  <c r="G216" i="47"/>
  <c r="G215" i="47"/>
  <c r="G214" i="47"/>
  <c r="G213" i="47"/>
  <c r="G212" i="47"/>
  <c r="H213" i="47" s="1"/>
  <c r="G211" i="47"/>
  <c r="G210" i="47"/>
  <c r="G209" i="47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155" i="47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01" i="47"/>
  <c r="G100" i="47"/>
  <c r="G99" i="47"/>
  <c r="G98" i="47"/>
  <c r="G97" i="47"/>
  <c r="G96" i="47"/>
  <c r="G95" i="47"/>
  <c r="G94" i="47"/>
  <c r="G93" i="47"/>
  <c r="G92" i="47"/>
  <c r="G91" i="47"/>
  <c r="G90" i="47"/>
  <c r="G89" i="47"/>
  <c r="G88" i="47"/>
  <c r="G87" i="47"/>
  <c r="G86" i="47"/>
  <c r="G85" i="47"/>
  <c r="G84" i="47"/>
  <c r="G83" i="47"/>
  <c r="G82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G28" i="47"/>
  <c r="G27" i="47"/>
  <c r="G26" i="47"/>
  <c r="G25" i="47"/>
  <c r="G24" i="47"/>
  <c r="G23" i="47"/>
  <c r="G22" i="47"/>
  <c r="G21" i="47"/>
  <c r="G20" i="47"/>
  <c r="G19" i="47"/>
  <c r="G18" i="47"/>
  <c r="G17" i="47"/>
  <c r="G16" i="47"/>
  <c r="G15" i="47"/>
  <c r="G14" i="47"/>
  <c r="G13" i="47"/>
  <c r="G12" i="47"/>
  <c r="G11" i="47"/>
  <c r="G10" i="47"/>
  <c r="G9" i="47"/>
  <c r="G8" i="47"/>
  <c r="G7" i="47"/>
  <c r="G6" i="47"/>
  <c r="G5" i="47"/>
  <c r="G4" i="47"/>
  <c r="G3" i="47"/>
  <c r="L3" i="47" l="1"/>
  <c r="N3" i="47" s="1"/>
  <c r="I1287" i="47"/>
  <c r="I975" i="47"/>
  <c r="I1351" i="47"/>
  <c r="I1223" i="47"/>
  <c r="H1369" i="47"/>
  <c r="I1401" i="47"/>
  <c r="I1159" i="47"/>
  <c r="I1393" i="47"/>
  <c r="I1335" i="47"/>
  <c r="I1271" i="47"/>
  <c r="I1207" i="47"/>
  <c r="I1071" i="47"/>
  <c r="I943" i="47"/>
  <c r="I815" i="47"/>
  <c r="H1241" i="47"/>
  <c r="I847" i="47"/>
  <c r="I1383" i="47"/>
  <c r="I1319" i="47"/>
  <c r="I1255" i="47"/>
  <c r="I1191" i="47"/>
  <c r="I1039" i="47"/>
  <c r="I911" i="47"/>
  <c r="I783" i="47"/>
  <c r="H991" i="47"/>
  <c r="I1367" i="47"/>
  <c r="I1303" i="47"/>
  <c r="I1239" i="47"/>
  <c r="I1175" i="47"/>
  <c r="I879" i="47"/>
  <c r="I1397" i="47"/>
  <c r="I1389" i="47"/>
  <c r="I1375" i="47"/>
  <c r="I1359" i="47"/>
  <c r="I1343" i="47"/>
  <c r="I1311" i="47"/>
  <c r="I1295" i="47"/>
  <c r="I1279" i="47"/>
  <c r="I1263" i="47"/>
  <c r="I1247" i="47"/>
  <c r="I1231" i="47"/>
  <c r="I1215" i="47"/>
  <c r="I1199" i="47"/>
  <c r="I1183" i="47"/>
  <c r="I1167" i="47"/>
  <c r="I1151" i="47"/>
  <c r="I1055" i="47"/>
  <c r="I1023" i="47"/>
  <c r="I959" i="47"/>
  <c r="I927" i="47"/>
  <c r="I895" i="47"/>
  <c r="I863" i="47"/>
  <c r="I831" i="47"/>
  <c r="I799" i="47"/>
  <c r="I767" i="47"/>
  <c r="H1305" i="47"/>
  <c r="H1161" i="47"/>
  <c r="I1403" i="47"/>
  <c r="I1395" i="47"/>
  <c r="I1387" i="47"/>
  <c r="I1371" i="47"/>
  <c r="I1355" i="47"/>
  <c r="I1339" i="47"/>
  <c r="I1323" i="47"/>
  <c r="I1307" i="47"/>
  <c r="I1291" i="47"/>
  <c r="I1275" i="47"/>
  <c r="I1259" i="47"/>
  <c r="I1243" i="47"/>
  <c r="I1227" i="47"/>
  <c r="I1211" i="47"/>
  <c r="I1195" i="47"/>
  <c r="I1179" i="47"/>
  <c r="I1163" i="47"/>
  <c r="I1081" i="47"/>
  <c r="I1049" i="47"/>
  <c r="I1017" i="47"/>
  <c r="I985" i="47"/>
  <c r="I953" i="47"/>
  <c r="I921" i="47"/>
  <c r="I889" i="47"/>
  <c r="I857" i="47"/>
  <c r="I825" i="47"/>
  <c r="I793" i="47"/>
  <c r="H1289" i="47"/>
  <c r="H1089" i="47"/>
  <c r="I1399" i="47"/>
  <c r="I1391" i="47"/>
  <c r="I1363" i="47"/>
  <c r="I1347" i="47"/>
  <c r="I1331" i="47"/>
  <c r="I1315" i="47"/>
  <c r="I1299" i="47"/>
  <c r="I1267" i="47"/>
  <c r="I1251" i="47"/>
  <c r="I1235" i="47"/>
  <c r="I1219" i="47"/>
  <c r="I1203" i="47"/>
  <c r="I1187" i="47"/>
  <c r="I1171" i="47"/>
  <c r="I1155" i="47"/>
  <c r="I1065" i="47"/>
  <c r="I1033" i="47"/>
  <c r="I1001" i="47"/>
  <c r="I937" i="47"/>
  <c r="I905" i="47"/>
  <c r="I873" i="47"/>
  <c r="I841" i="47"/>
  <c r="I809" i="47"/>
  <c r="I777" i="47"/>
  <c r="H1353" i="47"/>
  <c r="H1225" i="47"/>
  <c r="H6" i="47"/>
  <c r="H8" i="47"/>
  <c r="I8" i="47"/>
  <c r="H12" i="47"/>
  <c r="I12" i="47"/>
  <c r="H14" i="47"/>
  <c r="I14" i="47"/>
  <c r="H18" i="47"/>
  <c r="I18" i="47"/>
  <c r="H20" i="47"/>
  <c r="I20" i="47"/>
  <c r="H24" i="47"/>
  <c r="I24" i="47"/>
  <c r="H26" i="47"/>
  <c r="I26" i="47"/>
  <c r="H28" i="47"/>
  <c r="I28" i="47"/>
  <c r="H32" i="47"/>
  <c r="I34" i="47"/>
  <c r="H38" i="47"/>
  <c r="I38" i="47"/>
  <c r="H40" i="47"/>
  <c r="I40" i="47"/>
  <c r="H42" i="47"/>
  <c r="I42" i="47"/>
  <c r="H46" i="47"/>
  <c r="I46" i="47"/>
  <c r="H50" i="47"/>
  <c r="I50" i="47"/>
  <c r="H52" i="47"/>
  <c r="I52" i="47"/>
  <c r="H56" i="47"/>
  <c r="I56" i="47"/>
  <c r="H58" i="47"/>
  <c r="I58" i="47"/>
  <c r="H62" i="47"/>
  <c r="I62" i="47"/>
  <c r="H64" i="47"/>
  <c r="I64" i="47"/>
  <c r="H68" i="47"/>
  <c r="I68" i="47"/>
  <c r="H70" i="47"/>
  <c r="I70" i="47"/>
  <c r="H74" i="47"/>
  <c r="I74" i="47"/>
  <c r="H76" i="47"/>
  <c r="I76" i="47"/>
  <c r="H80" i="47"/>
  <c r="I80" i="47"/>
  <c r="H82" i="47"/>
  <c r="I82" i="47"/>
  <c r="H86" i="47"/>
  <c r="I86" i="47"/>
  <c r="H90" i="47"/>
  <c r="I90" i="47"/>
  <c r="I92" i="47"/>
  <c r="H96" i="47"/>
  <c r="I96" i="47"/>
  <c r="I100" i="47"/>
  <c r="H102" i="47"/>
  <c r="H106" i="47"/>
  <c r="I106" i="47"/>
  <c r="H110" i="47"/>
  <c r="I110" i="47"/>
  <c r="H112" i="47"/>
  <c r="I112" i="47"/>
  <c r="H116" i="47"/>
  <c r="I116" i="47"/>
  <c r="H120" i="47"/>
  <c r="I120" i="47"/>
  <c r="H122" i="47"/>
  <c r="H126" i="47"/>
  <c r="I126" i="47"/>
  <c r="H128" i="47"/>
  <c r="I128" i="47"/>
  <c r="H132" i="47"/>
  <c r="I132" i="47"/>
  <c r="H134" i="47"/>
  <c r="I134" i="47"/>
  <c r="H136" i="47"/>
  <c r="I136" i="47"/>
  <c r="H140" i="47"/>
  <c r="I140" i="47"/>
  <c r="H142" i="47"/>
  <c r="I142" i="47"/>
  <c r="H146" i="47"/>
  <c r="I146" i="47"/>
  <c r="H150" i="47"/>
  <c r="I150" i="47"/>
  <c r="H152" i="47"/>
  <c r="I152" i="47"/>
  <c r="H156" i="47"/>
  <c r="I156" i="47"/>
  <c r="H158" i="47"/>
  <c r="I158" i="47"/>
  <c r="H162" i="47"/>
  <c r="I162" i="47"/>
  <c r="H164" i="47"/>
  <c r="I164" i="47"/>
  <c r="H168" i="47"/>
  <c r="I168" i="47"/>
  <c r="H170" i="47"/>
  <c r="I170" i="47"/>
  <c r="H172" i="47"/>
  <c r="I172" i="47"/>
  <c r="H176" i="47"/>
  <c r="I176" i="47"/>
  <c r="H178" i="47"/>
  <c r="I178" i="47"/>
  <c r="H180" i="47"/>
  <c r="I180" i="47"/>
  <c r="H184" i="47"/>
  <c r="I184" i="47"/>
  <c r="H186" i="47"/>
  <c r="I186" i="47"/>
  <c r="H188" i="47"/>
  <c r="I188" i="47"/>
  <c r="H192" i="47"/>
  <c r="I192" i="47"/>
  <c r="H194" i="47"/>
  <c r="I194" i="47"/>
  <c r="H198" i="47"/>
  <c r="H200" i="47"/>
  <c r="I200" i="47"/>
  <c r="H204" i="47"/>
  <c r="I204" i="47"/>
  <c r="H208" i="47"/>
  <c r="I208" i="47"/>
  <c r="H210" i="47"/>
  <c r="I210" i="47"/>
  <c r="H212" i="47"/>
  <c r="I212" i="47"/>
  <c r="H216" i="47"/>
  <c r="I216" i="47"/>
  <c r="H218" i="47"/>
  <c r="I218" i="47"/>
  <c r="H220" i="47"/>
  <c r="I220" i="47"/>
  <c r="H222" i="47"/>
  <c r="I222" i="47"/>
  <c r="H224" i="47"/>
  <c r="I224" i="47"/>
  <c r="H226" i="47"/>
  <c r="I226" i="47"/>
  <c r="H230" i="47"/>
  <c r="I230" i="47"/>
  <c r="H232" i="47"/>
  <c r="H234" i="47"/>
  <c r="I234" i="47"/>
  <c r="H236" i="47"/>
  <c r="I236" i="47"/>
  <c r="H238" i="47"/>
  <c r="I238" i="47"/>
  <c r="H240" i="47"/>
  <c r="I240" i="47"/>
  <c r="H242" i="47"/>
  <c r="I242" i="47"/>
  <c r="H244" i="47"/>
  <c r="H246" i="47"/>
  <c r="I246" i="47"/>
  <c r="H248" i="47"/>
  <c r="I248" i="47"/>
  <c r="H250" i="47"/>
  <c r="I250" i="47"/>
  <c r="H252" i="47"/>
  <c r="I252" i="47"/>
  <c r="H254" i="47"/>
  <c r="I254" i="47"/>
  <c r="H256" i="47"/>
  <c r="I256" i="47"/>
  <c r="H258" i="47"/>
  <c r="I258" i="47"/>
  <c r="H260" i="47"/>
  <c r="I260" i="47"/>
  <c r="I264" i="47"/>
  <c r="H266" i="47"/>
  <c r="I266" i="47"/>
  <c r="I268" i="47"/>
  <c r="H270" i="47"/>
  <c r="H272" i="47"/>
  <c r="I272" i="47"/>
  <c r="H274" i="47"/>
  <c r="I274" i="47"/>
  <c r="H276" i="47"/>
  <c r="I276" i="47"/>
  <c r="H278" i="47"/>
  <c r="I278" i="47"/>
  <c r="H280" i="47"/>
  <c r="I280" i="47"/>
  <c r="H282" i="47"/>
  <c r="I282" i="47"/>
  <c r="H284" i="47"/>
  <c r="I284" i="47"/>
  <c r="H286" i="47"/>
  <c r="I286" i="47"/>
  <c r="H288" i="47"/>
  <c r="I288" i="47"/>
  <c r="H290" i="47"/>
  <c r="I290" i="47"/>
  <c r="H292" i="47"/>
  <c r="I292" i="47"/>
  <c r="H294" i="47"/>
  <c r="I294" i="47"/>
  <c r="H296" i="47"/>
  <c r="I296" i="47"/>
  <c r="H298" i="47"/>
  <c r="I298" i="47"/>
  <c r="H300" i="47"/>
  <c r="I300" i="47"/>
  <c r="H302" i="47"/>
  <c r="I302" i="47"/>
  <c r="H304" i="47"/>
  <c r="I304" i="47"/>
  <c r="H306" i="47"/>
  <c r="I306" i="47"/>
  <c r="H308" i="47"/>
  <c r="I308" i="47"/>
  <c r="H310" i="47"/>
  <c r="I310" i="47"/>
  <c r="H312" i="47"/>
  <c r="I312" i="47"/>
  <c r="H314" i="47"/>
  <c r="I314" i="47"/>
  <c r="H316" i="47"/>
  <c r="I316" i="47"/>
  <c r="H318" i="47"/>
  <c r="I318" i="47"/>
  <c r="H320" i="47"/>
  <c r="I320" i="47"/>
  <c r="I322" i="47"/>
  <c r="H322" i="47"/>
  <c r="H324" i="47"/>
  <c r="I324" i="47"/>
  <c r="H326" i="47"/>
  <c r="I326" i="47"/>
  <c r="H328" i="47"/>
  <c r="I328" i="47"/>
  <c r="H330" i="47"/>
  <c r="I330" i="47"/>
  <c r="H332" i="47"/>
  <c r="I332" i="47"/>
  <c r="H334" i="47"/>
  <c r="I334" i="47"/>
  <c r="H336" i="47"/>
  <c r="I336" i="47"/>
  <c r="H338" i="47"/>
  <c r="I338" i="47"/>
  <c r="H340" i="47"/>
  <c r="I340" i="47"/>
  <c r="H342" i="47"/>
  <c r="I342" i="47"/>
  <c r="H344" i="47"/>
  <c r="I344" i="47"/>
  <c r="H346" i="47"/>
  <c r="I346" i="47"/>
  <c r="H348" i="47"/>
  <c r="I348" i="47"/>
  <c r="H350" i="47"/>
  <c r="I350" i="47"/>
  <c r="H352" i="47"/>
  <c r="I354" i="47"/>
  <c r="H356" i="47"/>
  <c r="I356" i="47"/>
  <c r="H358" i="47"/>
  <c r="I358" i="47"/>
  <c r="H360" i="47"/>
  <c r="I360" i="47"/>
  <c r="H362" i="47"/>
  <c r="I362" i="47"/>
  <c r="H364" i="47"/>
  <c r="I364" i="47"/>
  <c r="H366" i="47"/>
  <c r="I366" i="47"/>
  <c r="H368" i="47"/>
  <c r="I368" i="47"/>
  <c r="H370" i="47"/>
  <c r="I370" i="47"/>
  <c r="H372" i="47"/>
  <c r="I372" i="47"/>
  <c r="H374" i="47"/>
  <c r="I374" i="47"/>
  <c r="I376" i="47"/>
  <c r="H378" i="47"/>
  <c r="I378" i="47"/>
  <c r="H380" i="47"/>
  <c r="I380" i="47"/>
  <c r="H382" i="47"/>
  <c r="I382" i="47"/>
  <c r="H384" i="47"/>
  <c r="I384" i="47"/>
  <c r="H386" i="47"/>
  <c r="I386" i="47"/>
  <c r="H388" i="47"/>
  <c r="I388" i="47"/>
  <c r="H390" i="47"/>
  <c r="I390" i="47"/>
  <c r="H392" i="47"/>
  <c r="I392" i="47"/>
  <c r="H394" i="47"/>
  <c r="I394" i="47"/>
  <c r="H396" i="47"/>
  <c r="I396" i="47"/>
  <c r="H398" i="47"/>
  <c r="I398" i="47"/>
  <c r="H400" i="47"/>
  <c r="I400" i="47"/>
  <c r="H402" i="47"/>
  <c r="I402" i="47"/>
  <c r="H404" i="47"/>
  <c r="I404" i="47"/>
  <c r="H406" i="47"/>
  <c r="I406" i="47"/>
  <c r="H408" i="47"/>
  <c r="I408" i="47"/>
  <c r="H410" i="47"/>
  <c r="I410" i="47"/>
  <c r="H412" i="47"/>
  <c r="I412" i="47"/>
  <c r="H414" i="47"/>
  <c r="I414" i="47"/>
  <c r="H416" i="47"/>
  <c r="I416" i="47"/>
  <c r="H418" i="47"/>
  <c r="I418" i="47"/>
  <c r="H420" i="47"/>
  <c r="I420" i="47"/>
  <c r="H422" i="47"/>
  <c r="I422" i="47"/>
  <c r="H424" i="47"/>
  <c r="I424" i="47"/>
  <c r="H426" i="47"/>
  <c r="I426" i="47"/>
  <c r="H428" i="47"/>
  <c r="I428" i="47"/>
  <c r="H430" i="47"/>
  <c r="I430" i="47"/>
  <c r="H432" i="47"/>
  <c r="I432" i="47"/>
  <c r="H434" i="47"/>
  <c r="I434" i="47"/>
  <c r="H436" i="47"/>
  <c r="I436" i="47"/>
  <c r="H438" i="47"/>
  <c r="I438" i="47"/>
  <c r="H440" i="47"/>
  <c r="I440" i="47"/>
  <c r="H442" i="47"/>
  <c r="I442" i="47"/>
  <c r="H444" i="47"/>
  <c r="I444" i="47"/>
  <c r="I446" i="47"/>
  <c r="H446" i="47"/>
  <c r="H448" i="47"/>
  <c r="I448" i="47"/>
  <c r="H450" i="47"/>
  <c r="I450" i="47"/>
  <c r="H452" i="47"/>
  <c r="I452" i="47"/>
  <c r="H454" i="47"/>
  <c r="I454" i="47"/>
  <c r="H456" i="47"/>
  <c r="I456" i="47"/>
  <c r="H458" i="47"/>
  <c r="I458" i="47"/>
  <c r="H460" i="47"/>
  <c r="I460" i="47"/>
  <c r="H462" i="47"/>
  <c r="I462" i="47"/>
  <c r="H464" i="47"/>
  <c r="I464" i="47"/>
  <c r="H466" i="47"/>
  <c r="I466" i="47"/>
  <c r="H468" i="47"/>
  <c r="I468" i="47"/>
  <c r="H470" i="47"/>
  <c r="I470" i="47"/>
  <c r="H472" i="47"/>
  <c r="I472" i="47"/>
  <c r="H474" i="47"/>
  <c r="I474" i="47"/>
  <c r="H476" i="47"/>
  <c r="I476" i="47"/>
  <c r="H478" i="47"/>
  <c r="I478" i="47"/>
  <c r="H480" i="47"/>
  <c r="I480" i="47"/>
  <c r="H482" i="47"/>
  <c r="I482" i="47"/>
  <c r="H484" i="47"/>
  <c r="I484" i="47"/>
  <c r="H486" i="47"/>
  <c r="I486" i="47"/>
  <c r="H488" i="47"/>
  <c r="I488" i="47"/>
  <c r="H490" i="47"/>
  <c r="H492" i="47"/>
  <c r="I492" i="47"/>
  <c r="H494" i="47"/>
  <c r="I494" i="47"/>
  <c r="H496" i="47"/>
  <c r="I496" i="47"/>
  <c r="H498" i="47"/>
  <c r="I498" i="47"/>
  <c r="H500" i="47"/>
  <c r="I500" i="47"/>
  <c r="H502" i="47"/>
  <c r="I502" i="47"/>
  <c r="H504" i="47"/>
  <c r="I504" i="47"/>
  <c r="H506" i="47"/>
  <c r="I506" i="47"/>
  <c r="H508" i="47"/>
  <c r="I508" i="47"/>
  <c r="H510" i="47"/>
  <c r="I510" i="47"/>
  <c r="H512" i="47"/>
  <c r="I512" i="47"/>
  <c r="H514" i="47"/>
  <c r="I514" i="47"/>
  <c r="H516" i="47"/>
  <c r="I516" i="47"/>
  <c r="H518" i="47"/>
  <c r="I518" i="47"/>
  <c r="H520" i="47"/>
  <c r="I520" i="47"/>
  <c r="H522" i="47"/>
  <c r="I522" i="47"/>
  <c r="H524" i="47"/>
  <c r="I524" i="47"/>
  <c r="H526" i="47"/>
  <c r="I526" i="47"/>
  <c r="H528" i="47"/>
  <c r="I528" i="47"/>
  <c r="H530" i="47"/>
  <c r="I530" i="47"/>
  <c r="I532" i="47"/>
  <c r="H534" i="47"/>
  <c r="I534" i="47"/>
  <c r="H536" i="47"/>
  <c r="I536" i="47"/>
  <c r="H538" i="47"/>
  <c r="I538" i="47"/>
  <c r="H540" i="47"/>
  <c r="I540" i="47"/>
  <c r="H542" i="47"/>
  <c r="I542" i="47"/>
  <c r="H544" i="47"/>
  <c r="I544" i="47"/>
  <c r="H546" i="47"/>
  <c r="I546" i="47"/>
  <c r="H548" i="47"/>
  <c r="I548" i="47"/>
  <c r="H550" i="47"/>
  <c r="I550" i="47"/>
  <c r="H552" i="47"/>
  <c r="I552" i="47"/>
  <c r="H554" i="47"/>
  <c r="I556" i="47"/>
  <c r="H558" i="47"/>
  <c r="H560" i="47"/>
  <c r="I560" i="47"/>
  <c r="H562" i="47"/>
  <c r="I562" i="47"/>
  <c r="H564" i="47"/>
  <c r="I564" i="47"/>
  <c r="H566" i="47"/>
  <c r="I566" i="47"/>
  <c r="I568" i="47"/>
  <c r="H570" i="47"/>
  <c r="I570" i="47"/>
  <c r="H572" i="47"/>
  <c r="I572" i="47"/>
  <c r="H574" i="47"/>
  <c r="I574" i="47"/>
  <c r="H576" i="47"/>
  <c r="I576" i="47"/>
  <c r="H578" i="47"/>
  <c r="I578" i="47"/>
  <c r="I580" i="47"/>
  <c r="H582" i="47"/>
  <c r="I582" i="47"/>
  <c r="H584" i="47"/>
  <c r="I584" i="47"/>
  <c r="H586" i="47"/>
  <c r="I586" i="47"/>
  <c r="H588" i="47"/>
  <c r="I588" i="47"/>
  <c r="H590" i="47"/>
  <c r="I590" i="47"/>
  <c r="H592" i="47"/>
  <c r="I592" i="47"/>
  <c r="H594" i="47"/>
  <c r="I594" i="47"/>
  <c r="H596" i="47"/>
  <c r="I596" i="47"/>
  <c r="H598" i="47"/>
  <c r="I598" i="47"/>
  <c r="H600" i="47"/>
  <c r="I600" i="47"/>
  <c r="H4" i="47"/>
  <c r="I4" i="47"/>
  <c r="H10" i="47"/>
  <c r="I10" i="47"/>
  <c r="H16" i="47"/>
  <c r="I16" i="47"/>
  <c r="H22" i="47"/>
  <c r="I22" i="47"/>
  <c r="H30" i="47"/>
  <c r="I30" i="47"/>
  <c r="H36" i="47"/>
  <c r="I36" i="47"/>
  <c r="H44" i="47"/>
  <c r="I44" i="47"/>
  <c r="H48" i="47"/>
  <c r="I48" i="47"/>
  <c r="H54" i="47"/>
  <c r="I54" i="47"/>
  <c r="H60" i="47"/>
  <c r="I60" i="47"/>
  <c r="I66" i="47"/>
  <c r="H66" i="47"/>
  <c r="H72" i="47"/>
  <c r="I72" i="47"/>
  <c r="H78" i="47"/>
  <c r="I78" i="47"/>
  <c r="H84" i="47"/>
  <c r="I84" i="47"/>
  <c r="H88" i="47"/>
  <c r="I88" i="47"/>
  <c r="H94" i="47"/>
  <c r="I94" i="47"/>
  <c r="H98" i="47"/>
  <c r="I98" i="47"/>
  <c r="H104" i="47"/>
  <c r="I104" i="47"/>
  <c r="H108" i="47"/>
  <c r="I108" i="47"/>
  <c r="H114" i="47"/>
  <c r="H118" i="47"/>
  <c r="I118" i="47"/>
  <c r="H124" i="47"/>
  <c r="I124" i="47"/>
  <c r="I130" i="47"/>
  <c r="H130" i="47"/>
  <c r="H138" i="47"/>
  <c r="I138" i="47"/>
  <c r="H144" i="47"/>
  <c r="I144" i="47"/>
  <c r="H148" i="47"/>
  <c r="I148" i="47"/>
  <c r="H154" i="47"/>
  <c r="I154" i="47"/>
  <c r="H160" i="47"/>
  <c r="I160" i="47"/>
  <c r="H166" i="47"/>
  <c r="I166" i="47"/>
  <c r="H174" i="47"/>
  <c r="I174" i="47"/>
  <c r="H182" i="47"/>
  <c r="I182" i="47"/>
  <c r="H190" i="47"/>
  <c r="I190" i="47"/>
  <c r="H196" i="47"/>
  <c r="I196" i="47"/>
  <c r="H202" i="47"/>
  <c r="I202" i="47"/>
  <c r="H206" i="47"/>
  <c r="I206" i="47"/>
  <c r="H214" i="47"/>
  <c r="I214" i="47"/>
  <c r="H228" i="47"/>
  <c r="H262" i="47"/>
  <c r="I262" i="47"/>
  <c r="H914" i="47"/>
  <c r="I914" i="47"/>
  <c r="H640" i="47"/>
  <c r="H602" i="47"/>
  <c r="I602" i="47"/>
  <c r="H606" i="47"/>
  <c r="H610" i="47"/>
  <c r="I610" i="47"/>
  <c r="H614" i="47"/>
  <c r="I614" i="47"/>
  <c r="H618" i="47"/>
  <c r="I618" i="47"/>
  <c r="H622" i="47"/>
  <c r="I622" i="47"/>
  <c r="H630" i="47"/>
  <c r="I630" i="47"/>
  <c r="H634" i="47"/>
  <c r="I634" i="47"/>
  <c r="H638" i="47"/>
  <c r="I638" i="47"/>
  <c r="H642" i="47"/>
  <c r="I642" i="47"/>
  <c r="H646" i="47"/>
  <c r="I646" i="47"/>
  <c r="H650" i="47"/>
  <c r="I650" i="47"/>
  <c r="H662" i="47"/>
  <c r="I662" i="47"/>
  <c r="H682" i="47"/>
  <c r="H686" i="47"/>
  <c r="I686" i="47"/>
  <c r="H706" i="47"/>
  <c r="I706" i="47"/>
  <c r="I734" i="47"/>
  <c r="H746" i="47"/>
  <c r="I746" i="47"/>
  <c r="H750" i="47"/>
  <c r="I750" i="47"/>
  <c r="H754" i="47"/>
  <c r="I754" i="47"/>
  <c r="H762" i="47"/>
  <c r="I762" i="47"/>
  <c r="H766" i="47"/>
  <c r="I766" i="47"/>
  <c r="H770" i="47"/>
  <c r="I770" i="47"/>
  <c r="H774" i="47"/>
  <c r="I774" i="47"/>
  <c r="H778" i="47"/>
  <c r="I778" i="47"/>
  <c r="H782" i="47"/>
  <c r="I782" i="47"/>
  <c r="H786" i="47"/>
  <c r="I786" i="47"/>
  <c r="I790" i="47"/>
  <c r="H794" i="47"/>
  <c r="I794" i="47"/>
  <c r="H798" i="47"/>
  <c r="I798" i="47"/>
  <c r="H802" i="47"/>
  <c r="I802" i="47"/>
  <c r="H806" i="47"/>
  <c r="I806" i="47"/>
  <c r="H810" i="47"/>
  <c r="I810" i="47"/>
  <c r="H814" i="47"/>
  <c r="I814" i="47"/>
  <c r="H818" i="47"/>
  <c r="I818" i="47"/>
  <c r="H822" i="47"/>
  <c r="I822" i="47"/>
  <c r="H826" i="47"/>
  <c r="I826" i="47"/>
  <c r="H830" i="47"/>
  <c r="H834" i="47"/>
  <c r="I834" i="47"/>
  <c r="H838" i="47"/>
  <c r="I838" i="47"/>
  <c r="H842" i="47"/>
  <c r="I842" i="47"/>
  <c r="H846" i="47"/>
  <c r="I846" i="47"/>
  <c r="H850" i="47"/>
  <c r="I850" i="47"/>
  <c r="H854" i="47"/>
  <c r="I854" i="47"/>
  <c r="H858" i="47"/>
  <c r="I858" i="47"/>
  <c r="H862" i="47"/>
  <c r="I862" i="47"/>
  <c r="H866" i="47"/>
  <c r="I866" i="47"/>
  <c r="H870" i="47"/>
  <c r="I870" i="47"/>
  <c r="H874" i="47"/>
  <c r="I874" i="47"/>
  <c r="H878" i="47"/>
  <c r="I878" i="47"/>
  <c r="H882" i="47"/>
  <c r="I882" i="47"/>
  <c r="I886" i="47"/>
  <c r="H890" i="47"/>
  <c r="I890" i="47"/>
  <c r="H894" i="47"/>
  <c r="I894" i="47"/>
  <c r="H898" i="47"/>
  <c r="I898" i="47"/>
  <c r="H902" i="47"/>
  <c r="I902" i="47"/>
  <c r="H906" i="47"/>
  <c r="I906" i="47"/>
  <c r="H910" i="47"/>
  <c r="I910" i="47"/>
  <c r="H966" i="47"/>
  <c r="I966" i="47"/>
  <c r="H970" i="47"/>
  <c r="I970" i="47"/>
  <c r="H974" i="47"/>
  <c r="I974" i="47"/>
  <c r="H978" i="47"/>
  <c r="I978" i="47"/>
  <c r="H982" i="47"/>
  <c r="I982" i="47"/>
  <c r="H986" i="47"/>
  <c r="I986" i="47"/>
  <c r="H990" i="47"/>
  <c r="I990" i="47"/>
  <c r="H998" i="47"/>
  <c r="I998" i="47"/>
  <c r="H1002" i="47"/>
  <c r="I1002" i="47"/>
  <c r="H1006" i="47"/>
  <c r="I1006" i="47"/>
  <c r="H1010" i="47"/>
  <c r="I1010" i="47"/>
  <c r="H1014" i="47"/>
  <c r="I1014" i="47"/>
  <c r="H1018" i="47"/>
  <c r="I1018" i="47"/>
  <c r="H1026" i="47"/>
  <c r="I1026" i="47"/>
  <c r="H1030" i="47"/>
  <c r="I1030" i="47"/>
  <c r="H1034" i="47"/>
  <c r="I1034" i="47"/>
  <c r="H1038" i="47"/>
  <c r="I1038" i="47"/>
  <c r="H1054" i="47"/>
  <c r="I1054" i="47"/>
  <c r="H1058" i="47"/>
  <c r="I1058" i="47"/>
  <c r="I1062" i="47"/>
  <c r="H1062" i="47"/>
  <c r="H1066" i="47"/>
  <c r="I1066" i="47"/>
  <c r="H1082" i="47"/>
  <c r="I1082" i="47"/>
  <c r="I1402" i="47"/>
  <c r="I1398" i="47"/>
  <c r="I1394" i="47"/>
  <c r="I1390" i="47"/>
  <c r="I1386" i="47"/>
  <c r="I1382" i="47"/>
  <c r="I1378" i="47"/>
  <c r="I1370" i="47"/>
  <c r="I1366" i="47"/>
  <c r="I1362" i="47"/>
  <c r="I1358" i="47"/>
  <c r="I1354" i="47"/>
  <c r="I1350" i="47"/>
  <c r="I1346" i="47"/>
  <c r="I1342" i="47"/>
  <c r="I1338" i="47"/>
  <c r="I1330" i="47"/>
  <c r="I1326" i="47"/>
  <c r="I1322" i="47"/>
  <c r="I1318" i="47"/>
  <c r="I1314" i="47"/>
  <c r="I1310" i="47"/>
  <c r="I1306" i="47"/>
  <c r="I1302" i="47"/>
  <c r="I1298" i="47"/>
  <c r="I1294" i="47"/>
  <c r="I1290" i="47"/>
  <c r="I1286" i="47"/>
  <c r="I1282" i="47"/>
  <c r="I1278" i="47"/>
  <c r="I1274" i="47"/>
  <c r="I1270" i="47"/>
  <c r="I1266" i="47"/>
  <c r="I1262" i="47"/>
  <c r="I1258" i="47"/>
  <c r="I1254" i="47"/>
  <c r="I1250" i="47"/>
  <c r="I1246" i="47"/>
  <c r="I1242" i="47"/>
  <c r="I1238" i="47"/>
  <c r="I1234" i="47"/>
  <c r="I1230" i="47"/>
  <c r="I1226" i="47"/>
  <c r="I1222" i="47"/>
  <c r="I1218" i="47"/>
  <c r="I1214" i="47"/>
  <c r="I1210" i="47"/>
  <c r="I1206" i="47"/>
  <c r="I1202" i="47"/>
  <c r="I1198" i="47"/>
  <c r="I1194" i="47"/>
  <c r="I1190" i="47"/>
  <c r="I1186" i="47"/>
  <c r="I1182" i="47"/>
  <c r="I1174" i="47"/>
  <c r="I1170" i="47"/>
  <c r="I1166" i="47"/>
  <c r="I1162" i="47"/>
  <c r="I1158" i="47"/>
  <c r="I1154" i="47"/>
  <c r="I1150" i="47"/>
  <c r="I1146" i="47"/>
  <c r="I1142" i="47"/>
  <c r="I1138" i="47"/>
  <c r="I1134" i="47"/>
  <c r="I1130" i="47"/>
  <c r="I1126" i="47"/>
  <c r="I1122" i="47"/>
  <c r="I1118" i="47"/>
  <c r="I1114" i="47"/>
  <c r="I1110" i="47"/>
  <c r="I1106" i="47"/>
  <c r="I1102" i="47"/>
  <c r="I1098" i="47"/>
  <c r="I1094" i="47"/>
  <c r="I1090" i="47"/>
  <c r="I1086" i="47"/>
  <c r="I1076" i="47"/>
  <c r="I1060" i="47"/>
  <c r="I1044" i="47"/>
  <c r="I1028" i="47"/>
  <c r="I1012" i="47"/>
  <c r="I996" i="47"/>
  <c r="I980" i="47"/>
  <c r="I964" i="47"/>
  <c r="I948" i="47"/>
  <c r="I932" i="47"/>
  <c r="I916" i="47"/>
  <c r="I900" i="47"/>
  <c r="I884" i="47"/>
  <c r="I868" i="47"/>
  <c r="I852" i="47"/>
  <c r="I836" i="47"/>
  <c r="I820" i="47"/>
  <c r="I804" i="47"/>
  <c r="I788" i="47"/>
  <c r="I772" i="47"/>
  <c r="I760" i="47"/>
  <c r="I744" i="47"/>
  <c r="I728" i="47"/>
  <c r="I712" i="47"/>
  <c r="I696" i="47"/>
  <c r="I664" i="47"/>
  <c r="I648" i="47"/>
  <c r="I632" i="47"/>
  <c r="I616" i="47"/>
  <c r="I389" i="47"/>
  <c r="I347" i="47"/>
  <c r="I325" i="47"/>
  <c r="I283" i="47"/>
  <c r="I261" i="47"/>
  <c r="I219" i="47"/>
  <c r="I1385" i="47"/>
  <c r="I1381" i="47"/>
  <c r="I1377" i="47"/>
  <c r="I1373" i="47"/>
  <c r="I1365" i="47"/>
  <c r="I1361" i="47"/>
  <c r="I1357" i="47"/>
  <c r="I1349" i="47"/>
  <c r="I1345" i="47"/>
  <c r="I1341" i="47"/>
  <c r="I1337" i="47"/>
  <c r="I1333" i="47"/>
  <c r="I1329" i="47"/>
  <c r="I1325" i="47"/>
  <c r="I1321" i="47"/>
  <c r="I1317" i="47"/>
  <c r="I1313" i="47"/>
  <c r="I1309" i="47"/>
  <c r="I1301" i="47"/>
  <c r="I1297" i="47"/>
  <c r="I1293" i="47"/>
  <c r="I1285" i="47"/>
  <c r="I1281" i="47"/>
  <c r="I1273" i="47"/>
  <c r="I1269" i="47"/>
  <c r="I1265" i="47"/>
  <c r="I1261" i="47"/>
  <c r="I1257" i="47"/>
  <c r="I1253" i="47"/>
  <c r="I1249" i="47"/>
  <c r="I1245" i="47"/>
  <c r="I1237" i="47"/>
  <c r="I1233" i="47"/>
  <c r="I1229" i="47"/>
  <c r="I1221" i="47"/>
  <c r="I1217" i="47"/>
  <c r="I1213" i="47"/>
  <c r="I1209" i="47"/>
  <c r="I1205" i="47"/>
  <c r="I1201" i="47"/>
  <c r="I1197" i="47"/>
  <c r="I1193" i="47"/>
  <c r="I1189" i="47"/>
  <c r="I1185" i="47"/>
  <c r="I1181" i="47"/>
  <c r="I1177" i="47"/>
  <c r="I1173" i="47"/>
  <c r="I1169" i="47"/>
  <c r="I1165" i="47"/>
  <c r="I1157" i="47"/>
  <c r="I1153" i="47"/>
  <c r="I1149" i="47"/>
  <c r="I1145" i="47"/>
  <c r="I1141" i="47"/>
  <c r="I1137" i="47"/>
  <c r="I1133" i="47"/>
  <c r="I1129" i="47"/>
  <c r="I1125" i="47"/>
  <c r="I1121" i="47"/>
  <c r="I1113" i="47"/>
  <c r="I1109" i="47"/>
  <c r="I1105" i="47"/>
  <c r="I1097" i="47"/>
  <c r="I1093" i="47"/>
  <c r="I1085" i="47"/>
  <c r="I1080" i="47"/>
  <c r="I1075" i="47"/>
  <c r="I1069" i="47"/>
  <c r="I1064" i="47"/>
  <c r="I1053" i="47"/>
  <c r="I1048" i="47"/>
  <c r="I1043" i="47"/>
  <c r="I1037" i="47"/>
  <c r="I1032" i="47"/>
  <c r="I1027" i="47"/>
  <c r="I1021" i="47"/>
  <c r="I1016" i="47"/>
  <c r="I1011" i="47"/>
  <c r="I1005" i="47"/>
  <c r="I1000" i="47"/>
  <c r="I995" i="47"/>
  <c r="I989" i="47"/>
  <c r="I984" i="47"/>
  <c r="I979" i="47"/>
  <c r="I973" i="47"/>
  <c r="I968" i="47"/>
  <c r="I963" i="47"/>
  <c r="I957" i="47"/>
  <c r="I952" i="47"/>
  <c r="I947" i="47"/>
  <c r="I941" i="47"/>
  <c r="I936" i="47"/>
  <c r="I931" i="47"/>
  <c r="I925" i="47"/>
  <c r="I920" i="47"/>
  <c r="I909" i="47"/>
  <c r="I904" i="47"/>
  <c r="I899" i="47"/>
  <c r="I893" i="47"/>
  <c r="I888" i="47"/>
  <c r="I883" i="47"/>
  <c r="I877" i="47"/>
  <c r="I872" i="47"/>
  <c r="I867" i="47"/>
  <c r="I861" i="47"/>
  <c r="I856" i="47"/>
  <c r="I851" i="47"/>
  <c r="I845" i="47"/>
  <c r="I840" i="47"/>
  <c r="I835" i="47"/>
  <c r="I829" i="47"/>
  <c r="I824" i="47"/>
  <c r="I819" i="47"/>
  <c r="I813" i="47"/>
  <c r="I808" i="47"/>
  <c r="I803" i="47"/>
  <c r="I797" i="47"/>
  <c r="I792" i="47"/>
  <c r="I787" i="47"/>
  <c r="I781" i="47"/>
  <c r="I776" i="47"/>
  <c r="I771" i="47"/>
  <c r="I765" i="47"/>
  <c r="I756" i="47"/>
  <c r="I740" i="47"/>
  <c r="I724" i="47"/>
  <c r="I708" i="47"/>
  <c r="I692" i="47"/>
  <c r="I676" i="47"/>
  <c r="I660" i="47"/>
  <c r="I644" i="47"/>
  <c r="I628" i="47"/>
  <c r="I612" i="47"/>
  <c r="I363" i="47"/>
  <c r="I341" i="47"/>
  <c r="I299" i="47"/>
  <c r="I277" i="47"/>
  <c r="I235" i="47"/>
  <c r="I213" i="47"/>
  <c r="H1067" i="47"/>
  <c r="H918" i="47"/>
  <c r="I918" i="47"/>
  <c r="H922" i="47"/>
  <c r="I922" i="47"/>
  <c r="H926" i="47"/>
  <c r="I926" i="47"/>
  <c r="H930" i="47"/>
  <c r="I930" i="47"/>
  <c r="H934" i="47"/>
  <c r="I934" i="47"/>
  <c r="H938" i="47"/>
  <c r="I938" i="47"/>
  <c r="H942" i="47"/>
  <c r="I942" i="47"/>
  <c r="H946" i="47"/>
  <c r="I946" i="47"/>
  <c r="H950" i="47"/>
  <c r="I950" i="47"/>
  <c r="H954" i="47"/>
  <c r="I954" i="47"/>
  <c r="H958" i="47"/>
  <c r="H962" i="47"/>
  <c r="I962" i="47"/>
  <c r="H994" i="47"/>
  <c r="I994" i="47"/>
  <c r="H1022" i="47"/>
  <c r="I1022" i="47"/>
  <c r="H1042" i="47"/>
  <c r="I1042" i="47"/>
  <c r="H1050" i="47"/>
  <c r="I1050" i="47"/>
  <c r="H1070" i="47"/>
  <c r="I1070" i="47"/>
  <c r="H1074" i="47"/>
  <c r="I1074" i="47"/>
  <c r="H1078" i="47"/>
  <c r="I1078" i="47"/>
  <c r="H5" i="47"/>
  <c r="I5" i="47"/>
  <c r="H7" i="47"/>
  <c r="I7" i="47"/>
  <c r="H9" i="47"/>
  <c r="I9" i="47"/>
  <c r="H11" i="47"/>
  <c r="I11" i="47"/>
  <c r="H13" i="47"/>
  <c r="I13" i="47"/>
  <c r="H15" i="47"/>
  <c r="I15" i="47"/>
  <c r="H17" i="47"/>
  <c r="I17" i="47"/>
  <c r="H19" i="47"/>
  <c r="I19" i="47"/>
  <c r="H21" i="47"/>
  <c r="I21" i="47"/>
  <c r="H23" i="47"/>
  <c r="I23" i="47"/>
  <c r="H25" i="47"/>
  <c r="I25" i="47"/>
  <c r="H27" i="47"/>
  <c r="I27" i="47"/>
  <c r="H29" i="47"/>
  <c r="I29" i="47"/>
  <c r="H31" i="47"/>
  <c r="I31" i="47"/>
  <c r="H33" i="47"/>
  <c r="I33" i="47"/>
  <c r="H35" i="47"/>
  <c r="I35" i="47"/>
  <c r="H37" i="47"/>
  <c r="I37" i="47"/>
  <c r="H39" i="47"/>
  <c r="I39" i="47"/>
  <c r="H41" i="47"/>
  <c r="I41" i="47"/>
  <c r="H43" i="47"/>
  <c r="I43" i="47"/>
  <c r="I45" i="47"/>
  <c r="H45" i="47"/>
  <c r="H47" i="47"/>
  <c r="I47" i="47"/>
  <c r="H49" i="47"/>
  <c r="I49" i="47"/>
  <c r="H51" i="47"/>
  <c r="I51" i="47"/>
  <c r="I53" i="47"/>
  <c r="H55" i="47"/>
  <c r="I55" i="47"/>
  <c r="H57" i="47"/>
  <c r="I57" i="47"/>
  <c r="H59" i="47"/>
  <c r="I59" i="47"/>
  <c r="H61" i="47"/>
  <c r="I61" i="47"/>
  <c r="H63" i="47"/>
  <c r="I63" i="47"/>
  <c r="H65" i="47"/>
  <c r="I65" i="47"/>
  <c r="H67" i="47"/>
  <c r="I67" i="47"/>
  <c r="H69" i="47"/>
  <c r="H71" i="47"/>
  <c r="I71" i="47"/>
  <c r="H73" i="47"/>
  <c r="I73" i="47"/>
  <c r="H75" i="47"/>
  <c r="H77" i="47"/>
  <c r="I77" i="47"/>
  <c r="H79" i="47"/>
  <c r="I79" i="47"/>
  <c r="H81" i="47"/>
  <c r="I81" i="47"/>
  <c r="H83" i="47"/>
  <c r="I83" i="47"/>
  <c r="H85" i="47"/>
  <c r="I85" i="47"/>
  <c r="H87" i="47"/>
  <c r="I87" i="47"/>
  <c r="H89" i="47"/>
  <c r="I89" i="47"/>
  <c r="H91" i="47"/>
  <c r="I91" i="47"/>
  <c r="H93" i="47"/>
  <c r="H95" i="47"/>
  <c r="I95" i="47"/>
  <c r="I97" i="47"/>
  <c r="H99" i="47"/>
  <c r="I99" i="47"/>
  <c r="H101" i="47"/>
  <c r="I101" i="47"/>
  <c r="H103" i="47"/>
  <c r="I103" i="47"/>
  <c r="H105" i="47"/>
  <c r="I105" i="47"/>
  <c r="I107" i="47"/>
  <c r="I109" i="47"/>
  <c r="H109" i="47"/>
  <c r="H111" i="47"/>
  <c r="I111" i="47"/>
  <c r="H113" i="47"/>
  <c r="I113" i="47"/>
  <c r="H115" i="47"/>
  <c r="I115" i="47"/>
  <c r="H117" i="47"/>
  <c r="I117" i="47"/>
  <c r="H119" i="47"/>
  <c r="H121" i="47"/>
  <c r="I121" i="47"/>
  <c r="H123" i="47"/>
  <c r="I123" i="47"/>
  <c r="H125" i="47"/>
  <c r="I125" i="47"/>
  <c r="H127" i="47"/>
  <c r="I127" i="47"/>
  <c r="H129" i="47"/>
  <c r="I129" i="47"/>
  <c r="H131" i="47"/>
  <c r="I131" i="47"/>
  <c r="H133" i="47"/>
  <c r="I133" i="47"/>
  <c r="H135" i="47"/>
  <c r="I135" i="47"/>
  <c r="H137" i="47"/>
  <c r="I137" i="47"/>
  <c r="H139" i="47"/>
  <c r="I139" i="47"/>
  <c r="H141" i="47"/>
  <c r="I141" i="47"/>
  <c r="H143" i="47"/>
  <c r="I143" i="47"/>
  <c r="H145" i="47"/>
  <c r="I145" i="47"/>
  <c r="H147" i="47"/>
  <c r="I147" i="47"/>
  <c r="H149" i="47"/>
  <c r="I149" i="47"/>
  <c r="I151" i="47"/>
  <c r="H151" i="47"/>
  <c r="H153" i="47"/>
  <c r="I153" i="47"/>
  <c r="H155" i="47"/>
  <c r="I155" i="47"/>
  <c r="H157" i="47"/>
  <c r="I157" i="47"/>
  <c r="H159" i="47"/>
  <c r="I159" i="47"/>
  <c r="H161" i="47"/>
  <c r="I161" i="47"/>
  <c r="H163" i="47"/>
  <c r="I163" i="47"/>
  <c r="H165" i="47"/>
  <c r="I165" i="47"/>
  <c r="H167" i="47"/>
  <c r="H169" i="47"/>
  <c r="I169" i="47"/>
  <c r="H171" i="47"/>
  <c r="I171" i="47"/>
  <c r="H173" i="47"/>
  <c r="I173" i="47"/>
  <c r="H175" i="47"/>
  <c r="I175" i="47"/>
  <c r="H177" i="47"/>
  <c r="I177" i="47"/>
  <c r="H179" i="47"/>
  <c r="I179" i="47"/>
  <c r="H181" i="47"/>
  <c r="I181" i="47"/>
  <c r="H183" i="47"/>
  <c r="H185" i="47"/>
  <c r="I185" i="47"/>
  <c r="H187" i="47"/>
  <c r="I187" i="47"/>
  <c r="H189" i="47"/>
  <c r="I189" i="47"/>
  <c r="H191" i="47"/>
  <c r="I191" i="47"/>
  <c r="H193" i="47"/>
  <c r="I193" i="47"/>
  <c r="H195" i="47"/>
  <c r="I195" i="47"/>
  <c r="H197" i="47"/>
  <c r="I197" i="47"/>
  <c r="H199" i="47"/>
  <c r="I199" i="47"/>
  <c r="H201" i="47"/>
  <c r="I201" i="47"/>
  <c r="I203" i="47"/>
  <c r="H205" i="47"/>
  <c r="I205" i="47"/>
  <c r="H207" i="47"/>
  <c r="I207" i="47"/>
  <c r="H209" i="47"/>
  <c r="H211" i="47"/>
  <c r="I211" i="47"/>
  <c r="H215" i="47"/>
  <c r="I215" i="47"/>
  <c r="I217" i="47"/>
  <c r="H221" i="47"/>
  <c r="I221" i="47"/>
  <c r="H223" i="47"/>
  <c r="I223" i="47"/>
  <c r="H225" i="47"/>
  <c r="I225" i="47"/>
  <c r="H227" i="47"/>
  <c r="I227" i="47"/>
  <c r="H231" i="47"/>
  <c r="I231" i="47"/>
  <c r="H233" i="47"/>
  <c r="I233" i="47"/>
  <c r="H239" i="47"/>
  <c r="I239" i="47"/>
  <c r="I241" i="47"/>
  <c r="H243" i="47"/>
  <c r="H247" i="47"/>
  <c r="I247" i="47"/>
  <c r="H249" i="47"/>
  <c r="I249" i="47"/>
  <c r="H253" i="47"/>
  <c r="I253" i="47"/>
  <c r="H255" i="47"/>
  <c r="I255" i="47"/>
  <c r="H257" i="47"/>
  <c r="I257" i="47"/>
  <c r="H259" i="47"/>
  <c r="I259" i="47"/>
  <c r="H263" i="47"/>
  <c r="I263" i="47"/>
  <c r="H265" i="47"/>
  <c r="I265" i="47"/>
  <c r="H269" i="47"/>
  <c r="I269" i="47"/>
  <c r="H271" i="47"/>
  <c r="I271" i="47"/>
  <c r="H273" i="47"/>
  <c r="I273" i="47"/>
  <c r="H275" i="47"/>
  <c r="I275" i="47"/>
  <c r="H279" i="47"/>
  <c r="I279" i="47"/>
  <c r="H281" i="47"/>
  <c r="I281" i="47"/>
  <c r="H285" i="47"/>
  <c r="I285" i="47"/>
  <c r="H287" i="47"/>
  <c r="I287" i="47"/>
  <c r="H289" i="47"/>
  <c r="H291" i="47"/>
  <c r="I291" i="47"/>
  <c r="H295" i="47"/>
  <c r="I295" i="47"/>
  <c r="H297" i="47"/>
  <c r="H301" i="47"/>
  <c r="I301" i="47"/>
  <c r="H303" i="47"/>
  <c r="I303" i="47"/>
  <c r="H305" i="47"/>
  <c r="I305" i="47"/>
  <c r="H307" i="47"/>
  <c r="I307" i="47"/>
  <c r="H311" i="47"/>
  <c r="I311" i="47"/>
  <c r="H313" i="47"/>
  <c r="I313" i="47"/>
  <c r="H317" i="47"/>
  <c r="I317" i="47"/>
  <c r="H319" i="47"/>
  <c r="I319" i="47"/>
  <c r="H321" i="47"/>
  <c r="H323" i="47"/>
  <c r="I323" i="47"/>
  <c r="H327" i="47"/>
  <c r="I327" i="47"/>
  <c r="I329" i="47"/>
  <c r="H333" i="47"/>
  <c r="I333" i="47"/>
  <c r="H335" i="47"/>
  <c r="I335" i="47"/>
  <c r="H337" i="47"/>
  <c r="I337" i="47"/>
  <c r="H339" i="47"/>
  <c r="I339" i="47"/>
  <c r="H343" i="47"/>
  <c r="I343" i="47"/>
  <c r="H345" i="47"/>
  <c r="I345" i="47"/>
  <c r="H349" i="47"/>
  <c r="I349" i="47"/>
  <c r="H351" i="47"/>
  <c r="I351" i="47"/>
  <c r="H353" i="47"/>
  <c r="I353" i="47"/>
  <c r="H355" i="47"/>
  <c r="I355" i="47"/>
  <c r="H359" i="47"/>
  <c r="I359" i="47"/>
  <c r="H361" i="47"/>
  <c r="I361" i="47"/>
  <c r="H365" i="47"/>
  <c r="I365" i="47"/>
  <c r="H367" i="47"/>
  <c r="I367" i="47"/>
  <c r="H369" i="47"/>
  <c r="I369" i="47"/>
  <c r="H371" i="47"/>
  <c r="I371" i="47"/>
  <c r="H375" i="47"/>
  <c r="I375" i="47"/>
  <c r="H377" i="47"/>
  <c r="I377" i="47"/>
  <c r="H381" i="47"/>
  <c r="I381" i="47"/>
  <c r="H383" i="47"/>
  <c r="I383" i="47"/>
  <c r="H385" i="47"/>
  <c r="I385" i="47"/>
  <c r="H387" i="47"/>
  <c r="I387" i="47"/>
  <c r="I391" i="47"/>
  <c r="H391" i="47"/>
  <c r="H393" i="47"/>
  <c r="I393" i="47"/>
  <c r="H397" i="47"/>
  <c r="I397" i="47"/>
  <c r="H399" i="47"/>
  <c r="I399" i="47"/>
  <c r="H401" i="47"/>
  <c r="I401" i="47"/>
  <c r="H403" i="47"/>
  <c r="I403" i="47"/>
  <c r="H405" i="47"/>
  <c r="I405" i="47"/>
  <c r="H407" i="47"/>
  <c r="I407" i="47"/>
  <c r="H409" i="47"/>
  <c r="I409" i="47"/>
  <c r="H411" i="47"/>
  <c r="I411" i="47"/>
  <c r="H413" i="47"/>
  <c r="I413" i="47"/>
  <c r="H415" i="47"/>
  <c r="I415" i="47"/>
  <c r="H417" i="47"/>
  <c r="I417" i="47"/>
  <c r="H419" i="47"/>
  <c r="I419" i="47"/>
  <c r="H421" i="47"/>
  <c r="I421" i="47"/>
  <c r="H423" i="47"/>
  <c r="I423" i="47"/>
  <c r="H425" i="47"/>
  <c r="I425" i="47"/>
  <c r="H427" i="47"/>
  <c r="I427" i="47"/>
  <c r="H429" i="47"/>
  <c r="I429" i="47"/>
  <c r="H431" i="47"/>
  <c r="I431" i="47"/>
  <c r="H433" i="47"/>
  <c r="I433" i="47"/>
  <c r="I435" i="47"/>
  <c r="H437" i="47"/>
  <c r="I437" i="47"/>
  <c r="H439" i="47"/>
  <c r="I439" i="47"/>
  <c r="H441" i="47"/>
  <c r="I441" i="47"/>
  <c r="H443" i="47"/>
  <c r="I443" i="47"/>
  <c r="H445" i="47"/>
  <c r="H447" i="47"/>
  <c r="I447" i="47"/>
  <c r="H449" i="47"/>
  <c r="I449" i="47"/>
  <c r="H451" i="47"/>
  <c r="I451" i="47"/>
  <c r="I453" i="47"/>
  <c r="H455" i="47"/>
  <c r="I455" i="47"/>
  <c r="H457" i="47"/>
  <c r="I457" i="47"/>
  <c r="H459" i="47"/>
  <c r="I459" i="47"/>
  <c r="H461" i="47"/>
  <c r="I461" i="47"/>
  <c r="H463" i="47"/>
  <c r="H465" i="47"/>
  <c r="I465" i="47"/>
  <c r="H467" i="47"/>
  <c r="I467" i="47"/>
  <c r="H469" i="47"/>
  <c r="I469" i="47"/>
  <c r="H471" i="47"/>
  <c r="I471" i="47"/>
  <c r="H473" i="47"/>
  <c r="I473" i="47"/>
  <c r="H475" i="47"/>
  <c r="I475" i="47"/>
  <c r="H477" i="47"/>
  <c r="I477" i="47"/>
  <c r="H479" i="47"/>
  <c r="I479" i="47"/>
  <c r="H481" i="47"/>
  <c r="I481" i="47"/>
  <c r="H483" i="47"/>
  <c r="I483" i="47"/>
  <c r="H485" i="47"/>
  <c r="I485" i="47"/>
  <c r="H487" i="47"/>
  <c r="I487" i="47"/>
  <c r="H489" i="47"/>
  <c r="I489" i="47"/>
  <c r="H491" i="47"/>
  <c r="I491" i="47"/>
  <c r="H493" i="47"/>
  <c r="I493" i="47"/>
  <c r="I495" i="47"/>
  <c r="H497" i="47"/>
  <c r="I497" i="47"/>
  <c r="H499" i="47"/>
  <c r="I499" i="47"/>
  <c r="H501" i="47"/>
  <c r="I501" i="47"/>
  <c r="H503" i="47"/>
  <c r="I503" i="47"/>
  <c r="H505" i="47"/>
  <c r="I505" i="47"/>
  <c r="H507" i="47"/>
  <c r="I507" i="47"/>
  <c r="H509" i="47"/>
  <c r="I509" i="47"/>
  <c r="H511" i="47"/>
  <c r="I511" i="47"/>
  <c r="H513" i="47"/>
  <c r="I513" i="47"/>
  <c r="H515" i="47"/>
  <c r="I515" i="47"/>
  <c r="H517" i="47"/>
  <c r="I517" i="47"/>
  <c r="H519" i="47"/>
  <c r="I519" i="47"/>
  <c r="H521" i="47"/>
  <c r="I521" i="47"/>
  <c r="H523" i="47"/>
  <c r="I523" i="47"/>
  <c r="H525" i="47"/>
  <c r="I525" i="47"/>
  <c r="I527" i="47"/>
  <c r="H529" i="47"/>
  <c r="I529" i="47"/>
  <c r="H531" i="47"/>
  <c r="I533" i="47"/>
  <c r="H535" i="47"/>
  <c r="I535" i="47"/>
  <c r="H537" i="47"/>
  <c r="I537" i="47"/>
  <c r="H539" i="47"/>
  <c r="I539" i="47"/>
  <c r="H541" i="47"/>
  <c r="I541" i="47"/>
  <c r="H543" i="47"/>
  <c r="I543" i="47"/>
  <c r="H545" i="47"/>
  <c r="I545" i="47"/>
  <c r="H547" i="47"/>
  <c r="I547" i="47"/>
  <c r="H549" i="47"/>
  <c r="I549" i="47"/>
  <c r="H551" i="47"/>
  <c r="I551" i="47"/>
  <c r="H553" i="47"/>
  <c r="I553" i="47"/>
  <c r="H555" i="47"/>
  <c r="I555" i="47"/>
  <c r="H557" i="47"/>
  <c r="I557" i="47"/>
  <c r="I559" i="47"/>
  <c r="H561" i="47"/>
  <c r="I561" i="47"/>
  <c r="H563" i="47"/>
  <c r="I563" i="47"/>
  <c r="H565" i="47"/>
  <c r="I565" i="47"/>
  <c r="H567" i="47"/>
  <c r="I567" i="47"/>
  <c r="H569" i="47"/>
  <c r="I569" i="47"/>
  <c r="H571" i="47"/>
  <c r="I571" i="47"/>
  <c r="H573" i="47"/>
  <c r="I573" i="47"/>
  <c r="H575" i="47"/>
  <c r="I575" i="47"/>
  <c r="H577" i="47"/>
  <c r="I577" i="47"/>
  <c r="H579" i="47"/>
  <c r="I579" i="47"/>
  <c r="H581" i="47"/>
  <c r="I581" i="47"/>
  <c r="H583" i="47"/>
  <c r="I583" i="47"/>
  <c r="H585" i="47"/>
  <c r="I585" i="47"/>
  <c r="H587" i="47"/>
  <c r="I587" i="47"/>
  <c r="H589" i="47"/>
  <c r="I589" i="47"/>
  <c r="H591" i="47"/>
  <c r="I591" i="47"/>
  <c r="H593" i="47"/>
  <c r="I593" i="47"/>
  <c r="H595" i="47"/>
  <c r="I595" i="47"/>
  <c r="H597" i="47"/>
  <c r="I597" i="47"/>
  <c r="H599" i="47"/>
  <c r="H601" i="47"/>
  <c r="I601" i="47"/>
  <c r="H603" i="47"/>
  <c r="I603" i="47"/>
  <c r="H605" i="47"/>
  <c r="I605" i="47"/>
  <c r="H607" i="47"/>
  <c r="H609" i="47"/>
  <c r="I609" i="47"/>
  <c r="I611" i="47"/>
  <c r="H613" i="47"/>
  <c r="I613" i="47"/>
  <c r="H615" i="47"/>
  <c r="I615" i="47"/>
  <c r="H617" i="47"/>
  <c r="I617" i="47"/>
  <c r="H619" i="47"/>
  <c r="I619" i="47"/>
  <c r="H621" i="47"/>
  <c r="I621" i="47"/>
  <c r="H623" i="47"/>
  <c r="I623" i="47"/>
  <c r="H625" i="47"/>
  <c r="I625" i="47"/>
  <c r="H627" i="47"/>
  <c r="I627" i="47"/>
  <c r="H629" i="47"/>
  <c r="H631" i="47"/>
  <c r="I631" i="47"/>
  <c r="H633" i="47"/>
  <c r="I633" i="47"/>
  <c r="I635" i="47"/>
  <c r="H637" i="47"/>
  <c r="I637" i="47"/>
  <c r="H639" i="47"/>
  <c r="I639" i="47"/>
  <c r="H641" i="47"/>
  <c r="I641" i="47"/>
  <c r="H643" i="47"/>
  <c r="I643" i="47"/>
  <c r="H645" i="47"/>
  <c r="I645" i="47"/>
  <c r="H647" i="47"/>
  <c r="I647" i="47"/>
  <c r="H649" i="47"/>
  <c r="I649" i="47"/>
  <c r="H651" i="47"/>
  <c r="I651" i="47"/>
  <c r="H653" i="47"/>
  <c r="I653" i="47"/>
  <c r="H655" i="47"/>
  <c r="I655" i="47"/>
  <c r="H657" i="47"/>
  <c r="I657" i="47"/>
  <c r="H659" i="47"/>
  <c r="I659" i="47"/>
  <c r="H661" i="47"/>
  <c r="I661" i="47"/>
  <c r="H663" i="47"/>
  <c r="I663" i="47"/>
  <c r="H665" i="47"/>
  <c r="I665" i="47"/>
  <c r="H667" i="47"/>
  <c r="I667" i="47"/>
  <c r="H669" i="47"/>
  <c r="I669" i="47"/>
  <c r="H671" i="47"/>
  <c r="I671" i="47"/>
  <c r="H673" i="47"/>
  <c r="I673" i="47"/>
  <c r="H675" i="47"/>
  <c r="I675" i="47"/>
  <c r="I677" i="47"/>
  <c r="H679" i="47"/>
  <c r="H681" i="47"/>
  <c r="I681" i="47"/>
  <c r="H683" i="47"/>
  <c r="I683" i="47"/>
  <c r="I685" i="47"/>
  <c r="H687" i="47"/>
  <c r="I687" i="47"/>
  <c r="H689" i="47"/>
  <c r="I689" i="47"/>
  <c r="H691" i="47"/>
  <c r="I691" i="47"/>
  <c r="H693" i="47"/>
  <c r="I693" i="47"/>
  <c r="H695" i="47"/>
  <c r="I695" i="47"/>
  <c r="H697" i="47"/>
  <c r="I697" i="47"/>
  <c r="H699" i="47"/>
  <c r="I699" i="47"/>
  <c r="H701" i="47"/>
  <c r="H703" i="47"/>
  <c r="I703" i="47"/>
  <c r="H705" i="47"/>
  <c r="I705" i="47"/>
  <c r="H707" i="47"/>
  <c r="I707" i="47"/>
  <c r="H709" i="47"/>
  <c r="I709" i="47"/>
  <c r="H711" i="47"/>
  <c r="I711" i="47"/>
  <c r="H713" i="47"/>
  <c r="I713" i="47"/>
  <c r="H715" i="47"/>
  <c r="I715" i="47"/>
  <c r="H717" i="47"/>
  <c r="I717" i="47"/>
  <c r="H719" i="47"/>
  <c r="I719" i="47"/>
  <c r="H721" i="47"/>
  <c r="I721" i="47"/>
  <c r="H723" i="47"/>
  <c r="I723" i="47"/>
  <c r="H725" i="47"/>
  <c r="I725" i="47"/>
  <c r="H727" i="47"/>
  <c r="I727" i="47"/>
  <c r="H729" i="47"/>
  <c r="I729" i="47"/>
  <c r="H731" i="47"/>
  <c r="I731" i="47"/>
  <c r="H733" i="47"/>
  <c r="I733" i="47"/>
  <c r="H735" i="47"/>
  <c r="I735" i="47"/>
  <c r="H737" i="47"/>
  <c r="I737" i="47"/>
  <c r="H739" i="47"/>
  <c r="I739" i="47"/>
  <c r="H741" i="47"/>
  <c r="I741" i="47"/>
  <c r="H743" i="47"/>
  <c r="I743" i="47"/>
  <c r="H745" i="47"/>
  <c r="I745" i="47"/>
  <c r="H747" i="47"/>
  <c r="I747" i="47"/>
  <c r="H749" i="47"/>
  <c r="H751" i="47"/>
  <c r="I751" i="47"/>
  <c r="H753" i="47"/>
  <c r="I753" i="47"/>
  <c r="H755" i="47"/>
  <c r="I755" i="47"/>
  <c r="H757" i="47"/>
  <c r="I757" i="47"/>
  <c r="H759" i="47"/>
  <c r="I759" i="47"/>
  <c r="H761" i="47"/>
  <c r="I761" i="47"/>
  <c r="I1400" i="47"/>
  <c r="I1396" i="47"/>
  <c r="I1392" i="47"/>
  <c r="I1388" i="47"/>
  <c r="I1384" i="47"/>
  <c r="I1380" i="47"/>
  <c r="I1376" i="47"/>
  <c r="I1372" i="47"/>
  <c r="I1368" i="47"/>
  <c r="I1364" i="47"/>
  <c r="I1360" i="47"/>
  <c r="I1356" i="47"/>
  <c r="I1352" i="47"/>
  <c r="I1348" i="47"/>
  <c r="I1344" i="47"/>
  <c r="I1340" i="47"/>
  <c r="I1332" i="47"/>
  <c r="I1324" i="47"/>
  <c r="I1320" i="47"/>
  <c r="I1316" i="47"/>
  <c r="I1308" i="47"/>
  <c r="I1304" i="47"/>
  <c r="I1300" i="47"/>
  <c r="I1296" i="47"/>
  <c r="I1292" i="47"/>
  <c r="I1288" i="47"/>
  <c r="I1284" i="47"/>
  <c r="I1280" i="47"/>
  <c r="I1276" i="47"/>
  <c r="I1272" i="47"/>
  <c r="I1264" i="47"/>
  <c r="I1260" i="47"/>
  <c r="I1256" i="47"/>
  <c r="I1252" i="47"/>
  <c r="I1248" i="47"/>
  <c r="I1244" i="47"/>
  <c r="I1240" i="47"/>
  <c r="I1236" i="47"/>
  <c r="I1232" i="47"/>
  <c r="I1228" i="47"/>
  <c r="I1224" i="47"/>
  <c r="I1220" i="47"/>
  <c r="I1216" i="47"/>
  <c r="I1212" i="47"/>
  <c r="I1208" i="47"/>
  <c r="I1200" i="47"/>
  <c r="I1196" i="47"/>
  <c r="I1188" i="47"/>
  <c r="I1184" i="47"/>
  <c r="I1180" i="47"/>
  <c r="I1176" i="47"/>
  <c r="I1172" i="47"/>
  <c r="I1168" i="47"/>
  <c r="I1164" i="47"/>
  <c r="I1160" i="47"/>
  <c r="I1156" i="47"/>
  <c r="I1152" i="47"/>
  <c r="I1148" i="47"/>
  <c r="I1144" i="47"/>
  <c r="I1140" i="47"/>
  <c r="I1136" i="47"/>
  <c r="I1132" i="47"/>
  <c r="I1128" i="47"/>
  <c r="I1124" i="47"/>
  <c r="I1120" i="47"/>
  <c r="I1116" i="47"/>
  <c r="I1112" i="47"/>
  <c r="I1108" i="47"/>
  <c r="I1104" i="47"/>
  <c r="I1100" i="47"/>
  <c r="I1096" i="47"/>
  <c r="I1092" i="47"/>
  <c r="I1088" i="47"/>
  <c r="I1084" i="47"/>
  <c r="I1079" i="47"/>
  <c r="I1073" i="47"/>
  <c r="I1068" i="47"/>
  <c r="I1063" i="47"/>
  <c r="I1057" i="47"/>
  <c r="I1052" i="47"/>
  <c r="I1047" i="47"/>
  <c r="I1041" i="47"/>
  <c r="I1036" i="47"/>
  <c r="I1031" i="47"/>
  <c r="I1020" i="47"/>
  <c r="I1015" i="47"/>
  <c r="I1009" i="47"/>
  <c r="I1004" i="47"/>
  <c r="I999" i="47"/>
  <c r="I993" i="47"/>
  <c r="I988" i="47"/>
  <c r="I983" i="47"/>
  <c r="I977" i="47"/>
  <c r="I972" i="47"/>
  <c r="I967" i="47"/>
  <c r="I961" i="47"/>
  <c r="I956" i="47"/>
  <c r="I951" i="47"/>
  <c r="I945" i="47"/>
  <c r="I940" i="47"/>
  <c r="I935" i="47"/>
  <c r="I929" i="47"/>
  <c r="I924" i="47"/>
  <c r="I919" i="47"/>
  <c r="I908" i="47"/>
  <c r="I903" i="47"/>
  <c r="I897" i="47"/>
  <c r="I892" i="47"/>
  <c r="I887" i="47"/>
  <c r="I881" i="47"/>
  <c r="I876" i="47"/>
  <c r="I871" i="47"/>
  <c r="I865" i="47"/>
  <c r="I860" i="47"/>
  <c r="I855" i="47"/>
  <c r="I844" i="47"/>
  <c r="I839" i="47"/>
  <c r="I833" i="47"/>
  <c r="I823" i="47"/>
  <c r="I817" i="47"/>
  <c r="I807" i="47"/>
  <c r="I801" i="47"/>
  <c r="I796" i="47"/>
  <c r="I791" i="47"/>
  <c r="I785" i="47"/>
  <c r="I780" i="47"/>
  <c r="I775" i="47"/>
  <c r="I769" i="47"/>
  <c r="I764" i="47"/>
  <c r="I752" i="47"/>
  <c r="I736" i="47"/>
  <c r="I720" i="47"/>
  <c r="I688" i="47"/>
  <c r="I672" i="47"/>
  <c r="I656" i="47"/>
  <c r="I624" i="47"/>
  <c r="I608" i="47"/>
  <c r="I379" i="47"/>
  <c r="I357" i="47"/>
  <c r="I315" i="47"/>
  <c r="I293" i="47"/>
  <c r="I251" i="47"/>
  <c r="I229" i="47"/>
  <c r="H1046" i="47"/>
  <c r="H237" i="47"/>
  <c r="H626" i="47"/>
  <c r="I626" i="47"/>
  <c r="H654" i="47"/>
  <c r="I654" i="47"/>
  <c r="H658" i="47"/>
  <c r="I658" i="47"/>
  <c r="H666" i="47"/>
  <c r="I666" i="47"/>
  <c r="H670" i="47"/>
  <c r="H674" i="47"/>
  <c r="I674" i="47"/>
  <c r="H678" i="47"/>
  <c r="I678" i="47"/>
  <c r="H690" i="47"/>
  <c r="I690" i="47"/>
  <c r="H694" i="47"/>
  <c r="I694" i="47"/>
  <c r="H698" i="47"/>
  <c r="I698" i="47"/>
  <c r="H702" i="47"/>
  <c r="I702" i="47"/>
  <c r="H710" i="47"/>
  <c r="I710" i="47"/>
  <c r="H714" i="47"/>
  <c r="I714" i="47"/>
  <c r="H718" i="47"/>
  <c r="I718" i="47"/>
  <c r="H722" i="47"/>
  <c r="I722" i="47"/>
  <c r="H726" i="47"/>
  <c r="I726" i="47"/>
  <c r="H730" i="47"/>
  <c r="I730" i="47"/>
  <c r="I738" i="47"/>
  <c r="H742" i="47"/>
  <c r="I742" i="47"/>
  <c r="H758" i="47"/>
  <c r="I758" i="47"/>
  <c r="I1147" i="47"/>
  <c r="I1143" i="47"/>
  <c r="I1139" i="47"/>
  <c r="I1135" i="47"/>
  <c r="I1131" i="47"/>
  <c r="I1127" i="47"/>
  <c r="I1123" i="47"/>
  <c r="I1119" i="47"/>
  <c r="I1115" i="47"/>
  <c r="I1111" i="47"/>
  <c r="I1107" i="47"/>
  <c r="I1103" i="47"/>
  <c r="I1099" i="47"/>
  <c r="I1095" i="47"/>
  <c r="I1091" i="47"/>
  <c r="I1087" i="47"/>
  <c r="I1083" i="47"/>
  <c r="I1077" i="47"/>
  <c r="I1072" i="47"/>
  <c r="I1061" i="47"/>
  <c r="I1056" i="47"/>
  <c r="I1051" i="47"/>
  <c r="I1045" i="47"/>
  <c r="I1040" i="47"/>
  <c r="I1035" i="47"/>
  <c r="I1029" i="47"/>
  <c r="I1024" i="47"/>
  <c r="I1019" i="47"/>
  <c r="I1013" i="47"/>
  <c r="I1008" i="47"/>
  <c r="I1003" i="47"/>
  <c r="I997" i="47"/>
  <c r="I992" i="47"/>
  <c r="I987" i="47"/>
  <c r="I981" i="47"/>
  <c r="I976" i="47"/>
  <c r="I971" i="47"/>
  <c r="I965" i="47"/>
  <c r="I960" i="47"/>
  <c r="I955" i="47"/>
  <c r="I949" i="47"/>
  <c r="I944" i="47"/>
  <c r="I939" i="47"/>
  <c r="I933" i="47"/>
  <c r="I928" i="47"/>
  <c r="I923" i="47"/>
  <c r="I917" i="47"/>
  <c r="I912" i="47"/>
  <c r="I907" i="47"/>
  <c r="I901" i="47"/>
  <c r="I896" i="47"/>
  <c r="I891" i="47"/>
  <c r="I885" i="47"/>
  <c r="I880" i="47"/>
  <c r="I875" i="47"/>
  <c r="I869" i="47"/>
  <c r="I864" i="47"/>
  <c r="I859" i="47"/>
  <c r="I853" i="47"/>
  <c r="I848" i="47"/>
  <c r="I843" i="47"/>
  <c r="I832" i="47"/>
  <c r="I827" i="47"/>
  <c r="I821" i="47"/>
  <c r="I816" i="47"/>
  <c r="I811" i="47"/>
  <c r="I805" i="47"/>
  <c r="I800" i="47"/>
  <c r="I795" i="47"/>
  <c r="I789" i="47"/>
  <c r="I784" i="47"/>
  <c r="I779" i="47"/>
  <c r="I773" i="47"/>
  <c r="I768" i="47"/>
  <c r="I748" i="47"/>
  <c r="I732" i="47"/>
  <c r="I716" i="47"/>
  <c r="I700" i="47"/>
  <c r="I684" i="47"/>
  <c r="I668" i="47"/>
  <c r="I652" i="47"/>
  <c r="I636" i="47"/>
  <c r="I604" i="47"/>
  <c r="I395" i="47"/>
  <c r="I373" i="47"/>
  <c r="I331" i="47"/>
  <c r="I309" i="47"/>
  <c r="I267" i="47"/>
  <c r="I245" i="47"/>
  <c r="S11" i="47" l="1"/>
  <c r="S10" i="47"/>
  <c r="S8" i="47"/>
  <c r="S7" i="47"/>
  <c r="S9" i="47" s="1"/>
  <c r="J5" i="47"/>
  <c r="J4" i="47"/>
  <c r="Q8" i="47"/>
  <c r="Q7" i="47"/>
  <c r="Q9" i="47" s="1"/>
  <c r="Q10" i="47"/>
  <c r="Q11" i="47"/>
  <c r="J6" i="47"/>
  <c r="M5" i="47"/>
  <c r="M4" i="47"/>
  <c r="L4" i="47"/>
  <c r="N4" i="47" s="1"/>
  <c r="M3" i="47"/>
  <c r="J7" i="47" l="1"/>
  <c r="L5" i="47"/>
  <c r="L6" i="47" l="1"/>
  <c r="N5" i="47"/>
  <c r="J8" i="47"/>
  <c r="L7" i="47"/>
  <c r="N7" i="47" s="1"/>
  <c r="M7" i="47"/>
  <c r="M8" i="47" l="1"/>
  <c r="L8" i="47"/>
  <c r="N8" i="47" s="1"/>
  <c r="J9" i="47"/>
  <c r="N6" i="47"/>
  <c r="M6" i="47"/>
  <c r="J10" i="47" l="1"/>
  <c r="M9" i="47"/>
  <c r="L9" i="47"/>
  <c r="N9" i="47" s="1"/>
  <c r="J11" i="47" l="1"/>
  <c r="M10" i="47"/>
  <c r="L10" i="47"/>
  <c r="N10" i="47" s="1"/>
  <c r="J12" i="47" l="1"/>
  <c r="M11" i="47"/>
  <c r="L11" i="47"/>
  <c r="N11" i="47" s="1"/>
  <c r="J13" i="47" l="1"/>
  <c r="M12" i="47"/>
  <c r="L12" i="47"/>
  <c r="N12" i="47" s="1"/>
  <c r="J14" i="47" l="1"/>
  <c r="M13" i="47"/>
  <c r="L13" i="47"/>
  <c r="N13" i="47" s="1"/>
  <c r="J15" i="47" l="1"/>
  <c r="M14" i="47"/>
  <c r="L14" i="47"/>
  <c r="N14" i="47" s="1"/>
  <c r="J16" i="47" l="1"/>
  <c r="L15" i="47"/>
  <c r="N15" i="47" s="1"/>
  <c r="M15" i="47"/>
  <c r="J17" i="47" l="1"/>
  <c r="M16" i="47"/>
  <c r="L16" i="47"/>
  <c r="N16" i="47" s="1"/>
  <c r="J18" i="47" l="1"/>
  <c r="M17" i="47"/>
  <c r="L17" i="47"/>
  <c r="N17" i="47" s="1"/>
  <c r="J19" i="47" l="1"/>
  <c r="L18" i="47"/>
  <c r="N18" i="47" s="1"/>
  <c r="M18" i="47"/>
  <c r="J20" i="47" l="1"/>
  <c r="M19" i="47"/>
  <c r="L19" i="47"/>
  <c r="N19" i="47" s="1"/>
  <c r="J21" i="47" l="1"/>
  <c r="L20" i="47"/>
  <c r="N20" i="47" s="1"/>
  <c r="J22" i="47" l="1"/>
  <c r="M21" i="47"/>
  <c r="L21" i="47"/>
  <c r="N21" i="47" s="1"/>
  <c r="J23" i="47" l="1"/>
  <c r="L22" i="47"/>
  <c r="N22" i="47" s="1"/>
  <c r="J24" i="47" l="1"/>
  <c r="M23" i="47"/>
  <c r="L23" i="47"/>
  <c r="N23" i="47" s="1"/>
  <c r="J25" i="47" l="1"/>
  <c r="M24" i="47"/>
  <c r="L24" i="47"/>
  <c r="N24" i="47" s="1"/>
  <c r="J26" i="47" l="1"/>
  <c r="M25" i="47"/>
  <c r="L25" i="47"/>
  <c r="N25" i="47" s="1"/>
  <c r="J27" i="47" l="1"/>
  <c r="M26" i="47"/>
  <c r="L26" i="47"/>
  <c r="N26" i="47" s="1"/>
  <c r="J28" i="47" l="1"/>
  <c r="M27" i="47"/>
  <c r="L27" i="47"/>
  <c r="N27" i="47" s="1"/>
  <c r="J29" i="47" l="1"/>
  <c r="L28" i="47"/>
  <c r="N28" i="47" s="1"/>
  <c r="M28" i="47"/>
  <c r="J30" i="47" l="1"/>
  <c r="M29" i="47"/>
  <c r="L29" i="47"/>
  <c r="N29" i="47" s="1"/>
  <c r="J31" i="47" l="1"/>
  <c r="M30" i="47"/>
  <c r="L30" i="47"/>
  <c r="N30" i="47" s="1"/>
  <c r="J32" i="47" l="1"/>
  <c r="M31" i="47"/>
  <c r="L31" i="47"/>
  <c r="N31" i="47" s="1"/>
  <c r="J33" i="47" l="1"/>
  <c r="L32" i="47"/>
  <c r="N32" i="47" s="1"/>
  <c r="M32" i="47" l="1"/>
  <c r="J34" i="47"/>
  <c r="M33" i="47"/>
  <c r="L33" i="47"/>
  <c r="N33" i="47" s="1"/>
  <c r="J35" i="47" l="1"/>
  <c r="L34" i="47"/>
  <c r="N34" i="47" s="1"/>
  <c r="M34" i="47" l="1"/>
  <c r="J36" i="47"/>
  <c r="M35" i="47"/>
  <c r="L35" i="47"/>
  <c r="N35" i="47" s="1"/>
  <c r="J37" i="47" l="1"/>
  <c r="L36" i="47"/>
  <c r="N36" i="47" s="1"/>
  <c r="M36" i="47"/>
  <c r="J38" i="47" l="1"/>
  <c r="M37" i="47"/>
  <c r="L37" i="47"/>
  <c r="N37" i="47" s="1"/>
  <c r="J39" i="47" l="1"/>
  <c r="M38" i="47"/>
  <c r="L38" i="47"/>
  <c r="N38" i="47" s="1"/>
  <c r="J40" i="47" l="1"/>
  <c r="M39" i="47"/>
  <c r="L39" i="47"/>
  <c r="N39" i="47" s="1"/>
  <c r="J41" i="47" l="1"/>
  <c r="M40" i="47"/>
  <c r="L40" i="47"/>
  <c r="N40" i="47" s="1"/>
  <c r="J42" i="47" l="1"/>
  <c r="M41" i="47"/>
  <c r="L41" i="47"/>
  <c r="N41" i="47" s="1"/>
  <c r="J43" i="47" l="1"/>
  <c r="M42" i="47"/>
  <c r="L42" i="47"/>
  <c r="N42" i="47" s="1"/>
  <c r="J44" i="47" l="1"/>
  <c r="M43" i="47"/>
  <c r="L43" i="47"/>
  <c r="N43" i="47" s="1"/>
  <c r="J45" i="47" l="1"/>
  <c r="M44" i="47"/>
  <c r="L44" i="47"/>
  <c r="N44" i="47" s="1"/>
  <c r="J46" i="47" l="1"/>
  <c r="M45" i="47"/>
  <c r="L45" i="47"/>
  <c r="N45" i="47" s="1"/>
  <c r="J47" i="47" l="1"/>
  <c r="M46" i="47"/>
  <c r="L46" i="47"/>
  <c r="N46" i="47" s="1"/>
  <c r="J48" i="47" l="1"/>
  <c r="L47" i="47"/>
  <c r="N47" i="47" s="1"/>
  <c r="M47" i="47"/>
  <c r="J49" i="47" l="1"/>
  <c r="M48" i="47"/>
  <c r="L48" i="47"/>
  <c r="N48" i="47" s="1"/>
  <c r="J50" i="47" l="1"/>
  <c r="M49" i="47"/>
  <c r="L49" i="47"/>
  <c r="N49" i="47" s="1"/>
  <c r="J51" i="47" l="1"/>
  <c r="L50" i="47"/>
  <c r="N50" i="47" s="1"/>
  <c r="M50" i="47"/>
  <c r="J52" i="47" l="1"/>
  <c r="M51" i="47"/>
  <c r="L51" i="47"/>
  <c r="N51" i="47" s="1"/>
  <c r="J53" i="47" l="1"/>
  <c r="M52" i="47"/>
  <c r="L52" i="47"/>
  <c r="N52" i="47" s="1"/>
  <c r="J54" i="47" l="1"/>
  <c r="L53" i="47"/>
  <c r="N53" i="47" s="1"/>
  <c r="M53" i="47" l="1"/>
  <c r="J55" i="47"/>
  <c r="M54" i="47"/>
  <c r="L54" i="47"/>
  <c r="N54" i="47" s="1"/>
  <c r="J56" i="47" l="1"/>
  <c r="M55" i="47"/>
  <c r="L55" i="47"/>
  <c r="N55" i="47" s="1"/>
  <c r="J57" i="47" l="1"/>
  <c r="M56" i="47"/>
  <c r="L56" i="47"/>
  <c r="N56" i="47" s="1"/>
  <c r="J58" i="47" l="1"/>
  <c r="L57" i="47"/>
  <c r="N57" i="47" s="1"/>
  <c r="M57" i="47"/>
  <c r="J59" i="47" l="1"/>
  <c r="L58" i="47"/>
  <c r="N58" i="47" s="1"/>
  <c r="M58" i="47"/>
  <c r="J60" i="47" l="1"/>
  <c r="L59" i="47"/>
  <c r="N59" i="47" s="1"/>
  <c r="M59" i="47" l="1"/>
  <c r="J61" i="47"/>
  <c r="M60" i="47"/>
  <c r="L60" i="47"/>
  <c r="N60" i="47" s="1"/>
  <c r="J62" i="47" l="1"/>
  <c r="M61" i="47"/>
  <c r="L61" i="47"/>
  <c r="N61" i="47" s="1"/>
  <c r="J63" i="47" l="1"/>
  <c r="M62" i="47"/>
  <c r="L62" i="47"/>
  <c r="N62" i="47" s="1"/>
  <c r="J64" i="47" l="1"/>
  <c r="M63" i="47"/>
  <c r="L63" i="47"/>
  <c r="N63" i="47" s="1"/>
  <c r="J65" i="47" l="1"/>
  <c r="M64" i="47"/>
  <c r="L64" i="47"/>
  <c r="N64" i="47" s="1"/>
  <c r="J66" i="47" l="1"/>
  <c r="M65" i="47"/>
  <c r="L65" i="47"/>
  <c r="N65" i="47" s="1"/>
  <c r="J67" i="47" l="1"/>
  <c r="L66" i="47"/>
  <c r="N66" i="47" s="1"/>
  <c r="M66" i="47"/>
  <c r="J68" i="47" l="1"/>
  <c r="M67" i="47"/>
  <c r="L67" i="47"/>
  <c r="N67" i="47" s="1"/>
  <c r="J69" i="47" l="1"/>
  <c r="M68" i="47"/>
  <c r="L68" i="47"/>
  <c r="N68" i="47" s="1"/>
  <c r="J70" i="47" l="1"/>
  <c r="L69" i="47"/>
  <c r="N69" i="47" s="1"/>
  <c r="M69" i="47" l="1"/>
  <c r="J71" i="47"/>
  <c r="M70" i="47"/>
  <c r="L70" i="47"/>
  <c r="N70" i="47" s="1"/>
  <c r="J72" i="47" l="1"/>
  <c r="M71" i="47"/>
  <c r="L71" i="47"/>
  <c r="N71" i="47" s="1"/>
  <c r="J73" i="47" l="1"/>
  <c r="M72" i="47"/>
  <c r="L72" i="47"/>
  <c r="N72" i="47" s="1"/>
  <c r="J74" i="47" l="1"/>
  <c r="M73" i="47"/>
  <c r="L73" i="47"/>
  <c r="N73" i="47" s="1"/>
  <c r="J75" i="47" l="1"/>
  <c r="M74" i="47"/>
  <c r="L74" i="47"/>
  <c r="N74" i="47" s="1"/>
  <c r="J76" i="47" l="1"/>
  <c r="L75" i="47"/>
  <c r="N75" i="47" s="1"/>
  <c r="M75" i="47"/>
  <c r="J77" i="47" l="1"/>
  <c r="M76" i="47"/>
  <c r="L76" i="47"/>
  <c r="N76" i="47" s="1"/>
  <c r="J78" i="47" l="1"/>
  <c r="M77" i="47"/>
  <c r="L77" i="47"/>
  <c r="N77" i="47" s="1"/>
  <c r="J79" i="47" l="1"/>
  <c r="M78" i="47"/>
  <c r="L78" i="47"/>
  <c r="N78" i="47" s="1"/>
  <c r="J80" i="47" l="1"/>
  <c r="M79" i="47"/>
  <c r="L79" i="47"/>
  <c r="N79" i="47" s="1"/>
  <c r="J81" i="47" l="1"/>
  <c r="M80" i="47"/>
  <c r="L80" i="47"/>
  <c r="N80" i="47" s="1"/>
  <c r="J82" i="47" l="1"/>
  <c r="L81" i="47"/>
  <c r="N81" i="47" s="1"/>
  <c r="M81" i="47"/>
  <c r="J83" i="47" l="1"/>
  <c r="M82" i="47"/>
  <c r="L82" i="47"/>
  <c r="N82" i="47" s="1"/>
  <c r="J84" i="47" l="1"/>
  <c r="M83" i="47"/>
  <c r="L83" i="47"/>
  <c r="N83" i="47" s="1"/>
  <c r="J85" i="47" l="1"/>
  <c r="L84" i="47"/>
  <c r="N84" i="47" s="1"/>
  <c r="M84" i="47" l="1"/>
  <c r="J86" i="47"/>
  <c r="M85" i="47"/>
  <c r="L85" i="47"/>
  <c r="N85" i="47" s="1"/>
  <c r="J87" i="47" l="1"/>
  <c r="M86" i="47"/>
  <c r="L86" i="47"/>
  <c r="N86" i="47" s="1"/>
  <c r="J88" i="47" l="1"/>
  <c r="M87" i="47"/>
  <c r="L87" i="47"/>
  <c r="N87" i="47" s="1"/>
  <c r="J89" i="47" l="1"/>
  <c r="M88" i="47"/>
  <c r="L88" i="47"/>
  <c r="N88" i="47" s="1"/>
  <c r="J90" i="47" l="1"/>
  <c r="M89" i="47"/>
  <c r="L89" i="47"/>
  <c r="N89" i="47" s="1"/>
  <c r="J91" i="47" l="1"/>
  <c r="M90" i="47"/>
  <c r="L90" i="47"/>
  <c r="N90" i="47" s="1"/>
  <c r="J92" i="47" l="1"/>
  <c r="L91" i="47"/>
  <c r="N91" i="47" s="1"/>
  <c r="M91" i="47" l="1"/>
  <c r="J93" i="47"/>
  <c r="L92" i="47"/>
  <c r="N92" i="47" s="1"/>
  <c r="M92" i="47"/>
  <c r="J94" i="47" l="1"/>
  <c r="L93" i="47"/>
  <c r="N93" i="47" s="1"/>
  <c r="M93" i="47"/>
  <c r="J95" i="47" l="1"/>
  <c r="M94" i="47"/>
  <c r="L94" i="47"/>
  <c r="N94" i="47" s="1"/>
  <c r="J96" i="47" l="1"/>
  <c r="M95" i="47"/>
  <c r="L95" i="47"/>
  <c r="N95" i="47" s="1"/>
  <c r="J97" i="47" l="1"/>
  <c r="M96" i="47"/>
  <c r="L96" i="47"/>
  <c r="N96" i="47" s="1"/>
  <c r="J98" i="47" l="1"/>
  <c r="L97" i="47"/>
  <c r="N97" i="47" s="1"/>
  <c r="M97" i="47"/>
  <c r="J99" i="47" l="1"/>
  <c r="M98" i="47"/>
  <c r="L98" i="47"/>
  <c r="N98" i="47" s="1"/>
  <c r="J100" i="47" l="1"/>
  <c r="L99" i="47"/>
  <c r="N99" i="47" s="1"/>
  <c r="M99" i="47" l="1"/>
  <c r="J101" i="47"/>
  <c r="L100" i="47"/>
  <c r="N100" i="47" s="1"/>
  <c r="M100" i="47"/>
  <c r="J102" i="47" l="1"/>
  <c r="L101" i="47"/>
  <c r="N101" i="47" s="1"/>
  <c r="M101" i="47" l="1"/>
  <c r="J103" i="47"/>
  <c r="L102" i="47"/>
  <c r="N102" i="47" s="1"/>
  <c r="M102" i="47"/>
  <c r="J104" i="47" l="1"/>
  <c r="M103" i="47"/>
  <c r="L103" i="47"/>
  <c r="N103" i="47" s="1"/>
  <c r="J105" i="47" l="1"/>
  <c r="M104" i="47"/>
  <c r="L104" i="47"/>
  <c r="N104" i="47" s="1"/>
  <c r="J106" i="47" l="1"/>
  <c r="M105" i="47"/>
  <c r="L105" i="47"/>
  <c r="N105" i="47" s="1"/>
  <c r="J107" i="47" l="1"/>
  <c r="L106" i="47"/>
  <c r="N106" i="47" s="1"/>
  <c r="M106" i="47" l="1"/>
  <c r="J108" i="47"/>
  <c r="L107" i="47"/>
  <c r="N107" i="47" s="1"/>
  <c r="M107" i="47"/>
  <c r="J109" i="47" l="1"/>
  <c r="M108" i="47"/>
  <c r="L108" i="47"/>
  <c r="N108" i="47" s="1"/>
  <c r="J110" i="47" l="1"/>
  <c r="M109" i="47"/>
  <c r="L109" i="47"/>
  <c r="N109" i="47" s="1"/>
  <c r="J111" i="47" l="1"/>
  <c r="M110" i="47"/>
  <c r="L110" i="47"/>
  <c r="N110" i="47" s="1"/>
  <c r="J112" i="47" l="1"/>
  <c r="M111" i="47"/>
  <c r="L111" i="47"/>
  <c r="N111" i="47" s="1"/>
  <c r="J113" i="47" l="1"/>
  <c r="M112" i="47"/>
  <c r="L112" i="47"/>
  <c r="N112" i="47" s="1"/>
  <c r="J114" i="47" l="1"/>
  <c r="L113" i="47"/>
  <c r="N113" i="47" s="1"/>
  <c r="M113" i="47"/>
  <c r="J115" i="47" l="1"/>
  <c r="L114" i="47"/>
  <c r="N114" i="47" s="1"/>
  <c r="M114" i="47"/>
  <c r="J116" i="47" l="1"/>
  <c r="M115" i="47"/>
  <c r="L115" i="47"/>
  <c r="N115" i="47" s="1"/>
  <c r="J117" i="47" l="1"/>
  <c r="M116" i="47"/>
  <c r="L116" i="47"/>
  <c r="N116" i="47" s="1"/>
  <c r="J118" i="47" l="1"/>
  <c r="M117" i="47"/>
  <c r="L117" i="47"/>
  <c r="N117" i="47" s="1"/>
  <c r="J119" i="47" l="1"/>
  <c r="M118" i="47"/>
  <c r="L118" i="47"/>
  <c r="N118" i="47" s="1"/>
  <c r="J120" i="47" l="1"/>
  <c r="L119" i="47"/>
  <c r="N119" i="47" s="1"/>
  <c r="M119" i="47"/>
  <c r="J121" i="47" l="1"/>
  <c r="L120" i="47"/>
  <c r="N120" i="47" s="1"/>
  <c r="M120" i="47" l="1"/>
  <c r="J122" i="47"/>
  <c r="L121" i="47"/>
  <c r="N121" i="47" s="1"/>
  <c r="M121" i="47"/>
  <c r="J123" i="47" l="1"/>
  <c r="L122" i="47"/>
  <c r="N122" i="47" s="1"/>
  <c r="M122" i="47"/>
  <c r="J124" i="47" l="1"/>
  <c r="M123" i="47"/>
  <c r="L123" i="47"/>
  <c r="N123" i="47" s="1"/>
  <c r="J125" i="47" l="1"/>
  <c r="M124" i="47"/>
  <c r="L124" i="47"/>
  <c r="N124" i="47" s="1"/>
  <c r="J126" i="47" l="1"/>
  <c r="M125" i="47"/>
  <c r="L125" i="47"/>
  <c r="N125" i="47" s="1"/>
  <c r="J127" i="47" l="1"/>
  <c r="M126" i="47"/>
  <c r="L126" i="47"/>
  <c r="N126" i="47" s="1"/>
  <c r="J128" i="47" l="1"/>
  <c r="L127" i="47"/>
  <c r="N127" i="47" s="1"/>
  <c r="M127" i="47" l="1"/>
  <c r="J129" i="47"/>
  <c r="M128" i="47"/>
  <c r="L128" i="47"/>
  <c r="N128" i="47" s="1"/>
  <c r="J130" i="47" l="1"/>
  <c r="M129" i="47"/>
  <c r="L129" i="47"/>
  <c r="N129" i="47" s="1"/>
  <c r="J131" i="47" l="1"/>
  <c r="M130" i="47"/>
  <c r="L130" i="47"/>
  <c r="N130" i="47" s="1"/>
  <c r="J132" i="47" l="1"/>
  <c r="M131" i="47"/>
  <c r="L131" i="47"/>
  <c r="N131" i="47" s="1"/>
  <c r="J133" i="47" l="1"/>
  <c r="M132" i="47"/>
  <c r="L132" i="47"/>
  <c r="N132" i="47" s="1"/>
  <c r="J134" i="47" l="1"/>
  <c r="M133" i="47"/>
  <c r="L133" i="47"/>
  <c r="N133" i="47" s="1"/>
  <c r="J135" i="47" l="1"/>
  <c r="M134" i="47"/>
  <c r="L134" i="47"/>
  <c r="N134" i="47" s="1"/>
  <c r="J136" i="47" l="1"/>
  <c r="M135" i="47"/>
  <c r="L135" i="47"/>
  <c r="N135" i="47" s="1"/>
  <c r="J137" i="47" l="1"/>
  <c r="M136" i="47"/>
  <c r="L136" i="47"/>
  <c r="N136" i="47" s="1"/>
  <c r="J138" i="47" l="1"/>
  <c r="M137" i="47"/>
  <c r="L137" i="47"/>
  <c r="N137" i="47" s="1"/>
  <c r="J139" i="47" l="1"/>
  <c r="M138" i="47"/>
  <c r="L138" i="47"/>
  <c r="N138" i="47" s="1"/>
  <c r="J140" i="47" l="1"/>
  <c r="M139" i="47"/>
  <c r="L139" i="47"/>
  <c r="N139" i="47" s="1"/>
  <c r="J141" i="47" l="1"/>
  <c r="M140" i="47"/>
  <c r="L140" i="47"/>
  <c r="N140" i="47" s="1"/>
  <c r="J142" i="47" l="1"/>
  <c r="M141" i="47"/>
  <c r="L141" i="47"/>
  <c r="N141" i="47" s="1"/>
  <c r="J143" i="47" l="1"/>
  <c r="M142" i="47"/>
  <c r="L142" i="47"/>
  <c r="N142" i="47" s="1"/>
  <c r="J144" i="47" l="1"/>
  <c r="M143" i="47"/>
  <c r="L143" i="47"/>
  <c r="N143" i="47" s="1"/>
  <c r="J145" i="47" l="1"/>
  <c r="M144" i="47"/>
  <c r="L144" i="47"/>
  <c r="N144" i="47" s="1"/>
  <c r="J146" i="47" l="1"/>
  <c r="M145" i="47"/>
  <c r="L145" i="47"/>
  <c r="N145" i="47" s="1"/>
  <c r="J147" i="47" l="1"/>
  <c r="M146" i="47"/>
  <c r="L146" i="47"/>
  <c r="N146" i="47" s="1"/>
  <c r="J148" i="47" l="1"/>
  <c r="M147" i="47"/>
  <c r="L147" i="47"/>
  <c r="N147" i="47" s="1"/>
  <c r="J149" i="47" l="1"/>
  <c r="L148" i="47"/>
  <c r="N148" i="47" s="1"/>
  <c r="M148" i="47"/>
  <c r="J150" i="47" l="1"/>
  <c r="M149" i="47"/>
  <c r="L149" i="47"/>
  <c r="N149" i="47" s="1"/>
  <c r="J151" i="47" l="1"/>
  <c r="M150" i="47"/>
  <c r="L150" i="47"/>
  <c r="N150" i="47" s="1"/>
  <c r="J152" i="47" l="1"/>
  <c r="M151" i="47"/>
  <c r="L151" i="47"/>
  <c r="N151" i="47" s="1"/>
  <c r="J153" i="47" l="1"/>
  <c r="L152" i="47"/>
  <c r="N152" i="47" s="1"/>
  <c r="M152" i="47"/>
  <c r="J154" i="47" l="1"/>
  <c r="L153" i="47"/>
  <c r="N153" i="47" s="1"/>
  <c r="M153" i="47" l="1"/>
  <c r="J155" i="47"/>
  <c r="M154" i="47"/>
  <c r="L154" i="47"/>
  <c r="N154" i="47" s="1"/>
  <c r="J156" i="47" l="1"/>
  <c r="M155" i="47"/>
  <c r="L155" i="47"/>
  <c r="N155" i="47" s="1"/>
  <c r="J157" i="47" l="1"/>
  <c r="M156" i="47"/>
  <c r="L156" i="47"/>
  <c r="N156" i="47" s="1"/>
  <c r="J158" i="47" l="1"/>
  <c r="M157" i="47"/>
  <c r="L157" i="47"/>
  <c r="N157" i="47" s="1"/>
  <c r="J159" i="47" l="1"/>
  <c r="M158" i="47"/>
  <c r="L158" i="47"/>
  <c r="N158" i="47" s="1"/>
  <c r="J160" i="47" l="1"/>
  <c r="M159" i="47"/>
  <c r="L159" i="47"/>
  <c r="N159" i="47" s="1"/>
  <c r="J161" i="47" l="1"/>
  <c r="L160" i="47"/>
  <c r="N160" i="47" s="1"/>
  <c r="M160" i="47"/>
  <c r="J162" i="47" l="1"/>
  <c r="M161" i="47"/>
  <c r="L161" i="47"/>
  <c r="N161" i="47" s="1"/>
  <c r="J163" i="47" l="1"/>
  <c r="M162" i="47"/>
  <c r="L162" i="47"/>
  <c r="N162" i="47" s="1"/>
  <c r="J164" i="47" l="1"/>
  <c r="M163" i="47"/>
  <c r="L163" i="47"/>
  <c r="N163" i="47" s="1"/>
  <c r="J165" i="47" l="1"/>
  <c r="M164" i="47"/>
  <c r="L164" i="47"/>
  <c r="N164" i="47" s="1"/>
  <c r="J166" i="47" l="1"/>
  <c r="M165" i="47"/>
  <c r="L165" i="47"/>
  <c r="N165" i="47" s="1"/>
  <c r="J167" i="47" l="1"/>
  <c r="L166" i="47"/>
  <c r="N166" i="47" s="1"/>
  <c r="M166" i="47"/>
  <c r="J168" i="47" l="1"/>
  <c r="L167" i="47"/>
  <c r="N167" i="47" s="1"/>
  <c r="M167" i="47"/>
  <c r="J169" i="47" l="1"/>
  <c r="M168" i="47"/>
  <c r="L168" i="47"/>
  <c r="N168" i="47" s="1"/>
  <c r="J170" i="47" l="1"/>
  <c r="M169" i="47"/>
  <c r="L169" i="47"/>
  <c r="N169" i="47" s="1"/>
  <c r="J171" i="47" l="1"/>
  <c r="L170" i="47"/>
  <c r="N170" i="47" s="1"/>
  <c r="M170" i="47" l="1"/>
  <c r="J172" i="47"/>
  <c r="L171" i="47"/>
  <c r="N171" i="47" s="1"/>
  <c r="M171" i="47"/>
  <c r="J173" i="47" l="1"/>
  <c r="M172" i="47"/>
  <c r="L172" i="47"/>
  <c r="N172" i="47" s="1"/>
  <c r="J174" i="47" l="1"/>
  <c r="M173" i="47"/>
  <c r="L173" i="47"/>
  <c r="N173" i="47" s="1"/>
  <c r="J175" i="47" l="1"/>
  <c r="M174" i="47"/>
  <c r="L174" i="47"/>
  <c r="N174" i="47" s="1"/>
  <c r="J176" i="47" l="1"/>
  <c r="M175" i="47"/>
  <c r="L175" i="47"/>
  <c r="N175" i="47" s="1"/>
  <c r="J177" i="47" l="1"/>
  <c r="M176" i="47"/>
  <c r="L176" i="47"/>
  <c r="N176" i="47" s="1"/>
  <c r="J178" i="47" l="1"/>
  <c r="M177" i="47"/>
  <c r="L177" i="47"/>
  <c r="N177" i="47" s="1"/>
  <c r="J179" i="47" l="1"/>
  <c r="M178" i="47"/>
  <c r="L178" i="47"/>
  <c r="N178" i="47" s="1"/>
  <c r="J180" i="47" l="1"/>
  <c r="M179" i="47"/>
  <c r="L179" i="47"/>
  <c r="N179" i="47" s="1"/>
  <c r="J181" i="47" l="1"/>
  <c r="M180" i="47"/>
  <c r="L180" i="47"/>
  <c r="N180" i="47" s="1"/>
  <c r="J182" i="47" l="1"/>
  <c r="M181" i="47"/>
  <c r="L181" i="47"/>
  <c r="N181" i="47" s="1"/>
  <c r="J183" i="47" l="1"/>
  <c r="M182" i="47"/>
  <c r="L182" i="47"/>
  <c r="N182" i="47" s="1"/>
  <c r="J184" i="47" l="1"/>
  <c r="L183" i="47"/>
  <c r="N183" i="47" s="1"/>
  <c r="M183" i="47"/>
  <c r="J185" i="47" l="1"/>
  <c r="L184" i="47"/>
  <c r="N184" i="47" s="1"/>
  <c r="M184" i="47"/>
  <c r="J186" i="47" l="1"/>
  <c r="L185" i="47"/>
  <c r="N185" i="47" s="1"/>
  <c r="M185" i="47"/>
  <c r="J187" i="47" l="1"/>
  <c r="M186" i="47"/>
  <c r="L186" i="47"/>
  <c r="N186" i="47" s="1"/>
  <c r="J188" i="47" l="1"/>
  <c r="L187" i="47"/>
  <c r="N187" i="47" s="1"/>
  <c r="M187" i="47"/>
  <c r="J189" i="47" l="1"/>
  <c r="M188" i="47"/>
  <c r="L188" i="47"/>
  <c r="N188" i="47" s="1"/>
  <c r="J190" i="47" l="1"/>
  <c r="M189" i="47"/>
  <c r="L189" i="47"/>
  <c r="N189" i="47" s="1"/>
  <c r="J191" i="47" l="1"/>
  <c r="L190" i="47"/>
  <c r="N190" i="47" s="1"/>
  <c r="M190" i="47"/>
  <c r="J192" i="47" l="1"/>
  <c r="L191" i="47"/>
  <c r="N191" i="47" s="1"/>
  <c r="M191" i="47" l="1"/>
  <c r="J193" i="47"/>
  <c r="M192" i="47"/>
  <c r="L192" i="47"/>
  <c r="N192" i="47" s="1"/>
  <c r="J194" i="47" l="1"/>
  <c r="M193" i="47"/>
  <c r="L193" i="47"/>
  <c r="N193" i="47" s="1"/>
  <c r="J195" i="47" l="1"/>
  <c r="L194" i="47"/>
  <c r="N194" i="47" s="1"/>
  <c r="M194" i="47"/>
  <c r="J196" i="47" l="1"/>
  <c r="L195" i="47"/>
  <c r="N195" i="47" s="1"/>
  <c r="M195" i="47"/>
  <c r="J197" i="47" l="1"/>
  <c r="L196" i="47"/>
  <c r="N196" i="47" s="1"/>
  <c r="M196" i="47"/>
  <c r="J198" i="47" l="1"/>
  <c r="M197" i="47"/>
  <c r="L197" i="47"/>
  <c r="N197" i="47" s="1"/>
  <c r="J199" i="47" l="1"/>
  <c r="L198" i="47"/>
  <c r="N198" i="47" s="1"/>
  <c r="M198" i="47" l="1"/>
  <c r="J200" i="47"/>
  <c r="M199" i="47"/>
  <c r="L199" i="47"/>
  <c r="N199" i="47" s="1"/>
  <c r="J201" i="47" l="1"/>
  <c r="M200" i="47"/>
  <c r="L200" i="47"/>
  <c r="N200" i="47" s="1"/>
  <c r="J202" i="47" l="1"/>
  <c r="M201" i="47"/>
  <c r="L201" i="47"/>
  <c r="N201" i="47" s="1"/>
  <c r="J203" i="47" l="1"/>
  <c r="L202" i="47"/>
  <c r="N202" i="47" s="1"/>
  <c r="M202" i="47" l="1"/>
  <c r="J204" i="47"/>
  <c r="L203" i="47"/>
  <c r="N203" i="47" s="1"/>
  <c r="M203" i="47"/>
  <c r="J205" i="47" l="1"/>
  <c r="M204" i="47"/>
  <c r="L204" i="47"/>
  <c r="N204" i="47" s="1"/>
  <c r="J206" i="47" l="1"/>
  <c r="M205" i="47"/>
  <c r="L205" i="47"/>
  <c r="N205" i="47" s="1"/>
  <c r="J207" i="47" l="1"/>
  <c r="M206" i="47"/>
  <c r="L206" i="47"/>
  <c r="N206" i="47" s="1"/>
  <c r="J208" i="47" l="1"/>
  <c r="M207" i="47"/>
  <c r="L207" i="47"/>
  <c r="N207" i="47" s="1"/>
  <c r="J209" i="47" l="1"/>
  <c r="L208" i="47"/>
  <c r="N208" i="47" s="1"/>
  <c r="M208" i="47"/>
  <c r="J210" i="47" l="1"/>
  <c r="L209" i="47"/>
  <c r="N209" i="47" s="1"/>
  <c r="M209" i="47"/>
  <c r="J211" i="47" l="1"/>
  <c r="M210" i="47"/>
  <c r="L210" i="47"/>
  <c r="N210" i="47" s="1"/>
  <c r="J212" i="47" l="1"/>
  <c r="L211" i="47"/>
  <c r="N211" i="47" s="1"/>
  <c r="M211" i="47"/>
  <c r="J213" i="47" l="1"/>
  <c r="M212" i="47"/>
  <c r="L212" i="47"/>
  <c r="N212" i="47" s="1"/>
  <c r="J214" i="47" l="1"/>
  <c r="M213" i="47"/>
  <c r="L213" i="47"/>
  <c r="N213" i="47" s="1"/>
  <c r="J215" i="47" l="1"/>
  <c r="M214" i="47"/>
  <c r="L214" i="47"/>
  <c r="N214" i="47" s="1"/>
  <c r="J216" i="47" l="1"/>
  <c r="L215" i="47"/>
  <c r="N215" i="47" s="1"/>
  <c r="M215" i="47" l="1"/>
  <c r="J217" i="47"/>
  <c r="M216" i="47"/>
  <c r="L216" i="47"/>
  <c r="N216" i="47" s="1"/>
  <c r="J218" i="47" l="1"/>
  <c r="L217" i="47"/>
  <c r="N217" i="47" s="1"/>
  <c r="M217" i="47"/>
  <c r="J219" i="47" l="1"/>
  <c r="M218" i="47"/>
  <c r="L218" i="47"/>
  <c r="N218" i="47" s="1"/>
  <c r="J220" i="47" l="1"/>
  <c r="M219" i="47"/>
  <c r="L219" i="47"/>
  <c r="N219" i="47" s="1"/>
  <c r="J221" i="47" l="1"/>
  <c r="M220" i="47"/>
  <c r="L220" i="47"/>
  <c r="N220" i="47" s="1"/>
  <c r="J222" i="47" l="1"/>
  <c r="M221" i="47"/>
  <c r="L221" i="47"/>
  <c r="N221" i="47" s="1"/>
  <c r="J223" i="47" l="1"/>
  <c r="M222" i="47"/>
  <c r="L222" i="47"/>
  <c r="N222" i="47" s="1"/>
  <c r="J224" i="47" l="1"/>
  <c r="L223" i="47"/>
  <c r="N223" i="47" s="1"/>
  <c r="M223" i="47" l="1"/>
  <c r="J225" i="47"/>
  <c r="M224" i="47"/>
  <c r="L224" i="47"/>
  <c r="N224" i="47" s="1"/>
  <c r="J226" i="47" l="1"/>
  <c r="M225" i="47"/>
  <c r="L225" i="47"/>
  <c r="N225" i="47" s="1"/>
  <c r="J227" i="47" l="1"/>
  <c r="M226" i="47"/>
  <c r="L226" i="47"/>
  <c r="N226" i="47" s="1"/>
  <c r="J228" i="47" l="1"/>
  <c r="M227" i="47"/>
  <c r="L227" i="47"/>
  <c r="N227" i="47" s="1"/>
  <c r="J229" i="47" l="1"/>
  <c r="L228" i="47"/>
  <c r="N228" i="47" s="1"/>
  <c r="M228" i="47" l="1"/>
  <c r="J230" i="47"/>
  <c r="L229" i="47"/>
  <c r="N229" i="47" s="1"/>
  <c r="M229" i="47"/>
  <c r="J231" i="47" l="1"/>
  <c r="M230" i="47"/>
  <c r="L230" i="47"/>
  <c r="N230" i="47" s="1"/>
  <c r="J232" i="47" l="1"/>
  <c r="M231" i="47"/>
  <c r="L231" i="47"/>
  <c r="N231" i="47" s="1"/>
  <c r="J233" i="47" l="1"/>
  <c r="L232" i="47"/>
  <c r="N232" i="47" s="1"/>
  <c r="M232" i="47"/>
  <c r="J234" i="47" l="1"/>
  <c r="M233" i="47"/>
  <c r="L233" i="47"/>
  <c r="N233" i="47" s="1"/>
  <c r="J235" i="47" l="1"/>
  <c r="M234" i="47"/>
  <c r="L234" i="47"/>
  <c r="N234" i="47" s="1"/>
  <c r="J236" i="47" l="1"/>
  <c r="M235" i="47"/>
  <c r="L235" i="47"/>
  <c r="N235" i="47" s="1"/>
  <c r="J237" i="47" l="1"/>
  <c r="M236" i="47"/>
  <c r="L236" i="47"/>
  <c r="N236" i="47" s="1"/>
  <c r="J238" i="47" l="1"/>
  <c r="M237" i="47"/>
  <c r="L237" i="47"/>
  <c r="N237" i="47" s="1"/>
  <c r="J239" i="47" l="1"/>
  <c r="M238" i="47"/>
  <c r="L238" i="47"/>
  <c r="N238" i="47" s="1"/>
  <c r="J240" i="47" l="1"/>
  <c r="L239" i="47"/>
  <c r="N239" i="47" s="1"/>
  <c r="M239" i="47"/>
  <c r="J241" i="47" l="1"/>
  <c r="M240" i="47"/>
  <c r="L240" i="47"/>
  <c r="N240" i="47" s="1"/>
  <c r="J242" i="47" l="1"/>
  <c r="L241" i="47"/>
  <c r="N241" i="47" s="1"/>
  <c r="M241" i="47"/>
  <c r="J243" i="47" l="1"/>
  <c r="M242" i="47"/>
  <c r="L242" i="47"/>
  <c r="N242" i="47" s="1"/>
  <c r="J244" i="47" l="1"/>
  <c r="L243" i="47"/>
  <c r="N243" i="47" s="1"/>
  <c r="M243" i="47"/>
  <c r="J245" i="47" l="1"/>
  <c r="L244" i="47"/>
  <c r="N244" i="47" s="1"/>
  <c r="M244" i="47"/>
  <c r="J246" i="47" l="1"/>
  <c r="M245" i="47"/>
  <c r="L245" i="47"/>
  <c r="N245" i="47" s="1"/>
  <c r="J247" i="47" l="1"/>
  <c r="M246" i="47"/>
  <c r="L246" i="47"/>
  <c r="N246" i="47" s="1"/>
  <c r="J248" i="47" l="1"/>
  <c r="M247" i="47"/>
  <c r="L247" i="47"/>
  <c r="N247" i="47" s="1"/>
  <c r="J249" i="47" l="1"/>
  <c r="M248" i="47"/>
  <c r="L248" i="47"/>
  <c r="N248" i="47" s="1"/>
  <c r="J250" i="47" l="1"/>
  <c r="M249" i="47"/>
  <c r="L249" i="47"/>
  <c r="N249" i="47" s="1"/>
  <c r="J251" i="47" l="1"/>
  <c r="M250" i="47"/>
  <c r="L250" i="47"/>
  <c r="N250" i="47" s="1"/>
  <c r="J252" i="47" l="1"/>
  <c r="M251" i="47"/>
  <c r="L251" i="47"/>
  <c r="N251" i="47" s="1"/>
  <c r="J253" i="47" l="1"/>
  <c r="L252" i="47"/>
  <c r="N252" i="47" s="1"/>
  <c r="M252" i="47"/>
  <c r="J254" i="47" l="1"/>
  <c r="M253" i="47"/>
  <c r="L253" i="47"/>
  <c r="N253" i="47" s="1"/>
  <c r="J255" i="47" l="1"/>
  <c r="M254" i="47"/>
  <c r="L254" i="47"/>
  <c r="N254" i="47" s="1"/>
  <c r="J256" i="47" l="1"/>
  <c r="L255" i="47"/>
  <c r="N255" i="47" s="1"/>
  <c r="M255" i="47"/>
  <c r="J257" i="47" l="1"/>
  <c r="M256" i="47"/>
  <c r="L256" i="47"/>
  <c r="N256" i="47" s="1"/>
  <c r="J258" i="47" l="1"/>
  <c r="L257" i="47"/>
  <c r="N257" i="47" s="1"/>
  <c r="M257" i="47"/>
  <c r="J259" i="47" l="1"/>
  <c r="M258" i="47"/>
  <c r="L258" i="47"/>
  <c r="N258" i="47" s="1"/>
  <c r="J260" i="47" l="1"/>
  <c r="L259" i="47"/>
  <c r="N259" i="47" s="1"/>
  <c r="M259" i="47"/>
  <c r="J261" i="47" l="1"/>
  <c r="M260" i="47"/>
  <c r="L260" i="47"/>
  <c r="N260" i="47" s="1"/>
  <c r="J262" i="47" l="1"/>
  <c r="M261" i="47"/>
  <c r="L261" i="47"/>
  <c r="N261" i="47" s="1"/>
  <c r="J263" i="47" l="1"/>
  <c r="M262" i="47"/>
  <c r="L262" i="47"/>
  <c r="N262" i="47" s="1"/>
  <c r="J264" i="47" l="1"/>
  <c r="M263" i="47"/>
  <c r="L263" i="47"/>
  <c r="N263" i="47" s="1"/>
  <c r="J265" i="47" l="1"/>
  <c r="L264" i="47"/>
  <c r="N264" i="47" s="1"/>
  <c r="M264" i="47" l="1"/>
  <c r="J266" i="47"/>
  <c r="M265" i="47"/>
  <c r="L265" i="47"/>
  <c r="N265" i="47" s="1"/>
  <c r="J267" i="47" l="1"/>
  <c r="M266" i="47"/>
  <c r="L266" i="47"/>
  <c r="N266" i="47" s="1"/>
  <c r="J268" i="47" l="1"/>
  <c r="M267" i="47"/>
  <c r="L267" i="47"/>
  <c r="N267" i="47" s="1"/>
  <c r="J269" i="47" l="1"/>
  <c r="L268" i="47"/>
  <c r="N268" i="47" s="1"/>
  <c r="M268" i="47"/>
  <c r="J270" i="47" l="1"/>
  <c r="L269" i="47"/>
  <c r="N269" i="47" s="1"/>
  <c r="M269" i="47"/>
  <c r="J271" i="47" l="1"/>
  <c r="L270" i="47"/>
  <c r="N270" i="47" s="1"/>
  <c r="M270" i="47" l="1"/>
  <c r="J272" i="47"/>
  <c r="M271" i="47"/>
  <c r="L271" i="47"/>
  <c r="N271" i="47" s="1"/>
  <c r="J273" i="47" l="1"/>
  <c r="L272" i="47"/>
  <c r="N272" i="47" s="1"/>
  <c r="M272" i="47"/>
  <c r="J274" i="47" l="1"/>
  <c r="M273" i="47"/>
  <c r="L273" i="47"/>
  <c r="N273" i="47" s="1"/>
  <c r="J275" i="47" l="1"/>
  <c r="M274" i="47"/>
  <c r="L274" i="47"/>
  <c r="N274" i="47" s="1"/>
  <c r="J276" i="47" l="1"/>
  <c r="M275" i="47"/>
  <c r="L275" i="47"/>
  <c r="N275" i="47" s="1"/>
  <c r="J277" i="47" l="1"/>
  <c r="M276" i="47"/>
  <c r="L276" i="47"/>
  <c r="N276" i="47" s="1"/>
  <c r="J278" i="47" l="1"/>
  <c r="L277" i="47"/>
  <c r="N277" i="47" s="1"/>
  <c r="M277" i="47" l="1"/>
  <c r="J279" i="47"/>
  <c r="M278" i="47"/>
  <c r="L278" i="47"/>
  <c r="N278" i="47" s="1"/>
  <c r="J280" i="47" l="1"/>
  <c r="M279" i="47"/>
  <c r="L279" i="47"/>
  <c r="N279" i="47" s="1"/>
  <c r="J281" i="47" l="1"/>
  <c r="M280" i="47"/>
  <c r="L280" i="47"/>
  <c r="N280" i="47" s="1"/>
  <c r="J282" i="47" l="1"/>
  <c r="L281" i="47"/>
  <c r="N281" i="47" s="1"/>
  <c r="M281" i="47"/>
  <c r="J283" i="47" l="1"/>
  <c r="L282" i="47"/>
  <c r="N282" i="47" s="1"/>
  <c r="M282" i="47"/>
  <c r="J284" i="47" l="1"/>
  <c r="L283" i="47"/>
  <c r="N283" i="47" s="1"/>
  <c r="M283" i="47"/>
  <c r="J285" i="47" l="1"/>
  <c r="M284" i="47"/>
  <c r="L284" i="47"/>
  <c r="N284" i="47" s="1"/>
  <c r="J286" i="47" l="1"/>
  <c r="M285" i="47"/>
  <c r="L285" i="47"/>
  <c r="N285" i="47" s="1"/>
  <c r="J287" i="47" l="1"/>
  <c r="M286" i="47"/>
  <c r="L286" i="47"/>
  <c r="N286" i="47" s="1"/>
  <c r="J288" i="47" l="1"/>
  <c r="M287" i="47"/>
  <c r="L287" i="47"/>
  <c r="N287" i="47" s="1"/>
  <c r="J289" i="47" l="1"/>
  <c r="M288" i="47"/>
  <c r="L288" i="47"/>
  <c r="N288" i="47" s="1"/>
  <c r="J290" i="47" l="1"/>
  <c r="L289" i="47"/>
  <c r="N289" i="47" s="1"/>
  <c r="M289" i="47" l="1"/>
  <c r="J291" i="47"/>
  <c r="M290" i="47"/>
  <c r="L290" i="47"/>
  <c r="N290" i="47" s="1"/>
  <c r="J292" i="47" l="1"/>
  <c r="M291" i="47"/>
  <c r="L291" i="47"/>
  <c r="N291" i="47" s="1"/>
  <c r="J293" i="47" l="1"/>
  <c r="M292" i="47"/>
  <c r="L292" i="47"/>
  <c r="N292" i="47" s="1"/>
  <c r="J294" i="47" l="1"/>
  <c r="L293" i="47"/>
  <c r="N293" i="47" s="1"/>
  <c r="M293" i="47"/>
  <c r="J295" i="47" l="1"/>
  <c r="M294" i="47"/>
  <c r="L294" i="47"/>
  <c r="N294" i="47" s="1"/>
  <c r="J296" i="47" l="1"/>
  <c r="M295" i="47"/>
  <c r="L295" i="47"/>
  <c r="N295" i="47" s="1"/>
  <c r="J297" i="47" l="1"/>
  <c r="M296" i="47"/>
  <c r="L296" i="47"/>
  <c r="N296" i="47" s="1"/>
  <c r="J298" i="47" l="1"/>
  <c r="L297" i="47"/>
  <c r="N297" i="47" s="1"/>
  <c r="M297" i="47" l="1"/>
  <c r="J299" i="47"/>
  <c r="M298" i="47"/>
  <c r="L298" i="47"/>
  <c r="N298" i="47" s="1"/>
  <c r="J300" i="47" l="1"/>
  <c r="L299" i="47"/>
  <c r="N299" i="47" s="1"/>
  <c r="M299" i="47" l="1"/>
  <c r="J301" i="47"/>
  <c r="M300" i="47"/>
  <c r="L300" i="47"/>
  <c r="N300" i="47" s="1"/>
  <c r="J302" i="47" l="1"/>
  <c r="L301" i="47"/>
  <c r="N301" i="47" s="1"/>
  <c r="M301" i="47" l="1"/>
  <c r="J303" i="47"/>
  <c r="M302" i="47"/>
  <c r="L302" i="47"/>
  <c r="N302" i="47" s="1"/>
  <c r="J304" i="47" l="1"/>
  <c r="M303" i="47"/>
  <c r="L303" i="47"/>
  <c r="N303" i="47" s="1"/>
  <c r="J305" i="47" l="1"/>
  <c r="M304" i="47"/>
  <c r="L304" i="47"/>
  <c r="N304" i="47" s="1"/>
  <c r="J306" i="47" l="1"/>
  <c r="M305" i="47"/>
  <c r="L305" i="47"/>
  <c r="N305" i="47" s="1"/>
  <c r="J307" i="47" l="1"/>
  <c r="M306" i="47"/>
  <c r="L306" i="47"/>
  <c r="N306" i="47" s="1"/>
  <c r="J308" i="47" l="1"/>
  <c r="L307" i="47"/>
  <c r="N307" i="47" s="1"/>
  <c r="M307" i="47"/>
  <c r="J309" i="47" l="1"/>
  <c r="M308" i="47"/>
  <c r="L308" i="47"/>
  <c r="N308" i="47" s="1"/>
  <c r="J310" i="47" l="1"/>
  <c r="M309" i="47"/>
  <c r="L309" i="47"/>
  <c r="N309" i="47" s="1"/>
  <c r="J311" i="47" l="1"/>
  <c r="M310" i="47"/>
  <c r="L310" i="47"/>
  <c r="N310" i="47" s="1"/>
  <c r="J312" i="47" l="1"/>
  <c r="M311" i="47"/>
  <c r="L311" i="47"/>
  <c r="N311" i="47" s="1"/>
  <c r="J313" i="47" l="1"/>
  <c r="M312" i="47"/>
  <c r="L312" i="47"/>
  <c r="N312" i="47" s="1"/>
  <c r="J314" i="47" l="1"/>
  <c r="M313" i="47"/>
  <c r="L313" i="47"/>
  <c r="N313" i="47" s="1"/>
  <c r="J315" i="47" l="1"/>
  <c r="L314" i="47"/>
  <c r="N314" i="47" s="1"/>
  <c r="M314" i="47" l="1"/>
  <c r="J316" i="47"/>
  <c r="M315" i="47"/>
  <c r="L315" i="47"/>
  <c r="N315" i="47" s="1"/>
  <c r="J317" i="47" l="1"/>
  <c r="M316" i="47"/>
  <c r="L316" i="47"/>
  <c r="N316" i="47" s="1"/>
  <c r="J318" i="47" l="1"/>
  <c r="L317" i="47"/>
  <c r="N317" i="47" s="1"/>
  <c r="M317" i="47"/>
  <c r="J319" i="47" l="1"/>
  <c r="M318" i="47"/>
  <c r="L318" i="47"/>
  <c r="N318" i="47" s="1"/>
  <c r="J320" i="47" l="1"/>
  <c r="M319" i="47"/>
  <c r="L319" i="47"/>
  <c r="N319" i="47" s="1"/>
  <c r="J321" i="47" l="1"/>
  <c r="M320" i="47"/>
  <c r="L320" i="47"/>
  <c r="N320" i="47" s="1"/>
  <c r="J322" i="47" l="1"/>
  <c r="L321" i="47"/>
  <c r="N321" i="47" s="1"/>
  <c r="M321" i="47"/>
  <c r="J323" i="47" l="1"/>
  <c r="L322" i="47"/>
  <c r="N322" i="47" s="1"/>
  <c r="M322" i="47" l="1"/>
  <c r="J324" i="47"/>
  <c r="M323" i="47"/>
  <c r="L323" i="47"/>
  <c r="N323" i="47" s="1"/>
  <c r="J325" i="47" l="1"/>
  <c r="M324" i="47"/>
  <c r="L324" i="47"/>
  <c r="N324" i="47" s="1"/>
  <c r="J326" i="47" l="1"/>
  <c r="M325" i="47"/>
  <c r="L325" i="47"/>
  <c r="N325" i="47" s="1"/>
  <c r="J327" i="47" l="1"/>
  <c r="L326" i="47"/>
  <c r="N326" i="47" s="1"/>
  <c r="M326" i="47"/>
  <c r="J328" i="47" l="1"/>
  <c r="M327" i="47"/>
  <c r="L327" i="47"/>
  <c r="N327" i="47" s="1"/>
  <c r="J329" i="47" l="1"/>
  <c r="M328" i="47"/>
  <c r="L328" i="47"/>
  <c r="N328" i="47" s="1"/>
  <c r="J330" i="47" l="1"/>
  <c r="L329" i="47"/>
  <c r="N329" i="47" s="1"/>
  <c r="M329" i="47"/>
  <c r="J331" i="47" l="1"/>
  <c r="M330" i="47"/>
  <c r="L330" i="47"/>
  <c r="N330" i="47" s="1"/>
  <c r="J332" i="47" l="1"/>
  <c r="M331" i="47"/>
  <c r="L331" i="47"/>
  <c r="N331" i="47" s="1"/>
  <c r="J333" i="47" l="1"/>
  <c r="M332" i="47"/>
  <c r="L332" i="47"/>
  <c r="N332" i="47" s="1"/>
  <c r="J334" i="47" l="1"/>
  <c r="M333" i="47"/>
  <c r="L333" i="47"/>
  <c r="N333" i="47" s="1"/>
  <c r="J335" i="47" l="1"/>
  <c r="M334" i="47"/>
  <c r="L334" i="47"/>
  <c r="N334" i="47" s="1"/>
  <c r="J336" i="47" l="1"/>
  <c r="M335" i="47"/>
  <c r="L335" i="47"/>
  <c r="N335" i="47" s="1"/>
  <c r="J337" i="47" l="1"/>
  <c r="M336" i="47"/>
  <c r="L336" i="47"/>
  <c r="N336" i="47" s="1"/>
  <c r="J338" i="47" l="1"/>
  <c r="M337" i="47"/>
  <c r="L337" i="47"/>
  <c r="N337" i="47" s="1"/>
  <c r="J339" i="47" l="1"/>
  <c r="L338" i="47"/>
  <c r="N338" i="47" s="1"/>
  <c r="M338" i="47" l="1"/>
  <c r="J340" i="47"/>
  <c r="M339" i="47"/>
  <c r="L339" i="47"/>
  <c r="N339" i="47" s="1"/>
  <c r="J341" i="47" l="1"/>
  <c r="L340" i="47"/>
  <c r="N340" i="47" s="1"/>
  <c r="M340" i="47" l="1"/>
  <c r="J342" i="47"/>
  <c r="L341" i="47"/>
  <c r="N341" i="47" s="1"/>
  <c r="M341" i="47"/>
  <c r="J343" i="47" l="1"/>
  <c r="L342" i="47"/>
  <c r="N342" i="47" s="1"/>
  <c r="M342" i="47"/>
  <c r="J344" i="47" l="1"/>
  <c r="M343" i="47"/>
  <c r="L343" i="47"/>
  <c r="N343" i="47" s="1"/>
  <c r="J345" i="47" l="1"/>
  <c r="L344" i="47"/>
  <c r="N344" i="47" s="1"/>
  <c r="M344" i="47"/>
  <c r="J346" i="47" l="1"/>
  <c r="M345" i="47"/>
  <c r="L345" i="47"/>
  <c r="N345" i="47" s="1"/>
  <c r="J347" i="47" l="1"/>
  <c r="L346" i="47"/>
  <c r="N346" i="47" s="1"/>
  <c r="M346" i="47"/>
  <c r="J348" i="47" l="1"/>
  <c r="M347" i="47"/>
  <c r="L347" i="47"/>
  <c r="N347" i="47" s="1"/>
  <c r="J349" i="47" l="1"/>
  <c r="M348" i="47"/>
  <c r="L348" i="47"/>
  <c r="N348" i="47" s="1"/>
  <c r="J350" i="47" l="1"/>
  <c r="M349" i="47"/>
  <c r="L349" i="47"/>
  <c r="N349" i="47" s="1"/>
  <c r="J351" i="47" l="1"/>
  <c r="L350" i="47"/>
  <c r="N350" i="47" s="1"/>
  <c r="M350" i="47" l="1"/>
  <c r="J352" i="47"/>
  <c r="L351" i="47"/>
  <c r="N351" i="47" s="1"/>
  <c r="M351" i="47"/>
  <c r="J353" i="47" l="1"/>
  <c r="L352" i="47"/>
  <c r="N352" i="47" s="1"/>
  <c r="M352" i="47" l="1"/>
  <c r="J354" i="47"/>
  <c r="M353" i="47"/>
  <c r="L353" i="47"/>
  <c r="N353" i="47" s="1"/>
  <c r="J355" i="47" l="1"/>
  <c r="L354" i="47"/>
  <c r="N354" i="47" s="1"/>
  <c r="M354" i="47"/>
  <c r="J356" i="47" l="1"/>
  <c r="M355" i="47"/>
  <c r="L355" i="47"/>
  <c r="N355" i="47" s="1"/>
  <c r="J357" i="47" l="1"/>
  <c r="M356" i="47"/>
  <c r="L356" i="47"/>
  <c r="N356" i="47" s="1"/>
  <c r="J358" i="47" l="1"/>
  <c r="M357" i="47"/>
  <c r="L357" i="47"/>
  <c r="N357" i="47" s="1"/>
  <c r="J359" i="47" l="1"/>
  <c r="M358" i="47"/>
  <c r="L358" i="47"/>
  <c r="N358" i="47" s="1"/>
  <c r="J360" i="47" l="1"/>
  <c r="L359" i="47"/>
  <c r="N359" i="47" s="1"/>
  <c r="M359" i="47" l="1"/>
  <c r="J361" i="47"/>
  <c r="L360" i="47"/>
  <c r="N360" i="47" s="1"/>
  <c r="M360" i="47" l="1"/>
  <c r="J362" i="47"/>
  <c r="L361" i="47"/>
  <c r="N361" i="47" s="1"/>
  <c r="M361" i="47"/>
  <c r="J363" i="47" l="1"/>
  <c r="L362" i="47"/>
  <c r="N362" i="47" s="1"/>
  <c r="M362" i="47" l="1"/>
  <c r="J364" i="47"/>
  <c r="L363" i="47"/>
  <c r="N363" i="47" s="1"/>
  <c r="M363" i="47"/>
  <c r="J365" i="47" l="1"/>
  <c r="M364" i="47"/>
  <c r="L364" i="47"/>
  <c r="N364" i="47" s="1"/>
  <c r="J366" i="47" l="1"/>
  <c r="M365" i="47"/>
  <c r="L365" i="47"/>
  <c r="N365" i="47" s="1"/>
  <c r="J367" i="47" l="1"/>
  <c r="M366" i="47"/>
  <c r="L366" i="47"/>
  <c r="N366" i="47" s="1"/>
  <c r="J368" i="47" l="1"/>
  <c r="L367" i="47"/>
  <c r="N367" i="47" s="1"/>
  <c r="M367" i="47"/>
  <c r="J369" i="47" l="1"/>
  <c r="M368" i="47"/>
  <c r="L368" i="47"/>
  <c r="N368" i="47" s="1"/>
  <c r="J370" i="47" l="1"/>
  <c r="M369" i="47"/>
  <c r="L369" i="47"/>
  <c r="N369" i="47" s="1"/>
  <c r="J371" i="47" l="1"/>
  <c r="M370" i="47"/>
  <c r="L370" i="47"/>
  <c r="N370" i="47" s="1"/>
  <c r="J372" i="47" l="1"/>
  <c r="M371" i="47"/>
  <c r="L371" i="47"/>
  <c r="N371" i="47" s="1"/>
  <c r="J373" i="47" l="1"/>
  <c r="L372" i="47"/>
  <c r="N372" i="47" s="1"/>
  <c r="M372" i="47"/>
  <c r="J374" i="47" l="1"/>
  <c r="M373" i="47"/>
  <c r="L373" i="47"/>
  <c r="N373" i="47" s="1"/>
  <c r="J375" i="47" l="1"/>
  <c r="M374" i="47"/>
  <c r="L374" i="47"/>
  <c r="N374" i="47" s="1"/>
  <c r="J376" i="47" l="1"/>
  <c r="M375" i="47"/>
  <c r="L375" i="47"/>
  <c r="N375" i="47" s="1"/>
  <c r="J377" i="47" l="1"/>
  <c r="L376" i="47"/>
  <c r="N376" i="47" s="1"/>
  <c r="M376" i="47" l="1"/>
  <c r="J378" i="47"/>
  <c r="M377" i="47"/>
  <c r="L377" i="47"/>
  <c r="N377" i="47" s="1"/>
  <c r="J379" i="47" l="1"/>
  <c r="M378" i="47"/>
  <c r="L378" i="47"/>
  <c r="N378" i="47" s="1"/>
  <c r="J380" i="47" l="1"/>
  <c r="M379" i="47"/>
  <c r="L379" i="47"/>
  <c r="N379" i="47" s="1"/>
  <c r="J381" i="47" l="1"/>
  <c r="L380" i="47"/>
  <c r="N380" i="47" s="1"/>
  <c r="M380" i="47"/>
  <c r="J382" i="47" l="1"/>
  <c r="M381" i="47"/>
  <c r="L381" i="47"/>
  <c r="N381" i="47" s="1"/>
  <c r="J383" i="47" l="1"/>
  <c r="L382" i="47"/>
  <c r="N382" i="47" s="1"/>
  <c r="M382" i="47"/>
  <c r="J384" i="47" l="1"/>
  <c r="M383" i="47"/>
  <c r="L383" i="47"/>
  <c r="N383" i="47" s="1"/>
  <c r="J385" i="47" l="1"/>
  <c r="M384" i="47"/>
  <c r="L384" i="47"/>
  <c r="N384" i="47" s="1"/>
  <c r="J386" i="47" l="1"/>
  <c r="L385" i="47"/>
  <c r="N385" i="47" s="1"/>
  <c r="M385" i="47" l="1"/>
  <c r="J387" i="47"/>
  <c r="L386" i="47"/>
  <c r="N386" i="47" s="1"/>
  <c r="M386" i="47"/>
  <c r="J388" i="47" l="1"/>
  <c r="L387" i="47"/>
  <c r="N387" i="47" s="1"/>
  <c r="M387" i="47" l="1"/>
  <c r="J389" i="47"/>
  <c r="L388" i="47"/>
  <c r="N388" i="47" s="1"/>
  <c r="M388" i="47"/>
  <c r="J390" i="47" l="1"/>
  <c r="L389" i="47"/>
  <c r="N389" i="47" s="1"/>
  <c r="M389" i="47"/>
  <c r="J391" i="47" l="1"/>
  <c r="M390" i="47"/>
  <c r="L390" i="47"/>
  <c r="N390" i="47" s="1"/>
  <c r="J392" i="47" l="1"/>
  <c r="M391" i="47"/>
  <c r="L391" i="47"/>
  <c r="N391" i="47" s="1"/>
  <c r="J393" i="47" l="1"/>
  <c r="M392" i="47"/>
  <c r="L392" i="47"/>
  <c r="N392" i="47" s="1"/>
  <c r="J394" i="47" l="1"/>
  <c r="M393" i="47"/>
  <c r="L393" i="47"/>
  <c r="N393" i="47" s="1"/>
  <c r="J395" i="47" l="1"/>
  <c r="M394" i="47"/>
  <c r="L394" i="47"/>
  <c r="N394" i="47" s="1"/>
  <c r="J396" i="47" l="1"/>
  <c r="M395" i="47"/>
  <c r="L395" i="47"/>
  <c r="N395" i="47" s="1"/>
  <c r="J397" i="47" l="1"/>
  <c r="M396" i="47"/>
  <c r="L396" i="47"/>
  <c r="N396" i="47" s="1"/>
  <c r="J398" i="47" l="1"/>
  <c r="L397" i="47"/>
  <c r="N397" i="47" s="1"/>
  <c r="M397" i="47"/>
  <c r="J399" i="47" l="1"/>
  <c r="L398" i="47"/>
  <c r="N398" i="47" s="1"/>
  <c r="M398" i="47"/>
  <c r="J400" i="47" l="1"/>
  <c r="M399" i="47"/>
  <c r="L399" i="47"/>
  <c r="N399" i="47" s="1"/>
  <c r="J401" i="47" l="1"/>
  <c r="M400" i="47"/>
  <c r="L400" i="47"/>
  <c r="N400" i="47" s="1"/>
  <c r="J402" i="47" l="1"/>
  <c r="M401" i="47"/>
  <c r="L401" i="47"/>
  <c r="N401" i="47" s="1"/>
  <c r="J403" i="47" l="1"/>
  <c r="M402" i="47"/>
  <c r="L402" i="47"/>
  <c r="N402" i="47" s="1"/>
  <c r="J404" i="47" l="1"/>
  <c r="M403" i="47"/>
  <c r="L403" i="47"/>
  <c r="N403" i="47" s="1"/>
  <c r="J405" i="47" l="1"/>
  <c r="M404" i="47"/>
  <c r="L404" i="47"/>
  <c r="N404" i="47" s="1"/>
  <c r="J406" i="47" l="1"/>
  <c r="M405" i="47"/>
  <c r="L405" i="47"/>
  <c r="N405" i="47" s="1"/>
  <c r="J407" i="47" l="1"/>
  <c r="L406" i="47"/>
  <c r="N406" i="47" s="1"/>
  <c r="M406" i="47" l="1"/>
  <c r="J408" i="47"/>
  <c r="M407" i="47"/>
  <c r="L407" i="47"/>
  <c r="N407" i="47" s="1"/>
  <c r="J409" i="47" l="1"/>
  <c r="M408" i="47"/>
  <c r="L408" i="47"/>
  <c r="N408" i="47" s="1"/>
  <c r="J410" i="47" l="1"/>
  <c r="L409" i="47"/>
  <c r="N409" i="47" s="1"/>
  <c r="M409" i="47" l="1"/>
  <c r="J411" i="47"/>
  <c r="M410" i="47"/>
  <c r="L410" i="47"/>
  <c r="N410" i="47" s="1"/>
  <c r="J412" i="47" l="1"/>
  <c r="M411" i="47"/>
  <c r="L411" i="47"/>
  <c r="N411" i="47" s="1"/>
  <c r="J413" i="47" l="1"/>
  <c r="M412" i="47"/>
  <c r="L412" i="47"/>
  <c r="N412" i="47" s="1"/>
  <c r="J414" i="47" l="1"/>
  <c r="M413" i="47"/>
  <c r="L413" i="47"/>
  <c r="N413" i="47" s="1"/>
  <c r="J415" i="47" l="1"/>
  <c r="M414" i="47"/>
  <c r="L414" i="47"/>
  <c r="N414" i="47" s="1"/>
  <c r="J416" i="47" l="1"/>
  <c r="M415" i="47"/>
  <c r="L415" i="47"/>
  <c r="N415" i="47" s="1"/>
  <c r="J417" i="47" l="1"/>
  <c r="M416" i="47"/>
  <c r="L416" i="47"/>
  <c r="N416" i="47" s="1"/>
  <c r="J418" i="47" l="1"/>
  <c r="M417" i="47"/>
  <c r="L417" i="47"/>
  <c r="N417" i="47" s="1"/>
  <c r="J419" i="47" l="1"/>
  <c r="M418" i="47"/>
  <c r="L418" i="47"/>
  <c r="N418" i="47" s="1"/>
  <c r="J420" i="47" l="1"/>
  <c r="M419" i="47"/>
  <c r="L419" i="47"/>
  <c r="N419" i="47" s="1"/>
  <c r="J421" i="47" l="1"/>
  <c r="M420" i="47"/>
  <c r="L420" i="47"/>
  <c r="N420" i="47" s="1"/>
  <c r="J422" i="47" l="1"/>
  <c r="M421" i="47"/>
  <c r="L421" i="47"/>
  <c r="N421" i="47" s="1"/>
  <c r="J423" i="47" l="1"/>
  <c r="M422" i="47"/>
  <c r="L422" i="47"/>
  <c r="N422" i="47" s="1"/>
  <c r="J424" i="47" l="1"/>
  <c r="L423" i="47"/>
  <c r="N423" i="47" s="1"/>
  <c r="M423" i="47"/>
  <c r="J425" i="47" l="1"/>
  <c r="L424" i="47"/>
  <c r="N424" i="47" s="1"/>
  <c r="M424" i="47" l="1"/>
  <c r="J426" i="47"/>
  <c r="L425" i="47"/>
  <c r="N425" i="47" s="1"/>
  <c r="M425" i="47"/>
  <c r="J427" i="47" l="1"/>
  <c r="M426" i="47"/>
  <c r="L426" i="47"/>
  <c r="N426" i="47" s="1"/>
  <c r="J428" i="47" l="1"/>
  <c r="M427" i="47"/>
  <c r="L427" i="47"/>
  <c r="N427" i="47" s="1"/>
  <c r="J429" i="47" l="1"/>
  <c r="M428" i="47"/>
  <c r="L428" i="47"/>
  <c r="N428" i="47" s="1"/>
  <c r="J430" i="47" l="1"/>
  <c r="M429" i="47"/>
  <c r="L429" i="47"/>
  <c r="N429" i="47" s="1"/>
  <c r="J431" i="47" l="1"/>
  <c r="M430" i="47"/>
  <c r="L430" i="47"/>
  <c r="N430" i="47" s="1"/>
  <c r="J432" i="47" l="1"/>
  <c r="M431" i="47"/>
  <c r="L431" i="47"/>
  <c r="N431" i="47" s="1"/>
  <c r="J433" i="47" l="1"/>
  <c r="L432" i="47"/>
  <c r="N432" i="47" s="1"/>
  <c r="M432" i="47" l="1"/>
  <c r="J434" i="47"/>
  <c r="M433" i="47"/>
  <c r="L433" i="47"/>
  <c r="N433" i="47" s="1"/>
  <c r="J435" i="47" l="1"/>
  <c r="L434" i="47"/>
  <c r="N434" i="47" s="1"/>
  <c r="J436" i="47" l="1"/>
  <c r="L435" i="47"/>
  <c r="N435" i="47" s="1"/>
  <c r="M435" i="47"/>
  <c r="M434" i="47"/>
  <c r="J437" i="47" l="1"/>
  <c r="M436" i="47"/>
  <c r="L436" i="47"/>
  <c r="N436" i="47" s="1"/>
  <c r="J438" i="47" l="1"/>
  <c r="M437" i="47"/>
  <c r="L437" i="47"/>
  <c r="N437" i="47" s="1"/>
  <c r="J439" i="47" l="1"/>
  <c r="L438" i="47"/>
  <c r="N438" i="47" s="1"/>
  <c r="M438" i="47" l="1"/>
  <c r="J440" i="47"/>
  <c r="M439" i="47"/>
  <c r="L439" i="47"/>
  <c r="N439" i="47" s="1"/>
  <c r="J441" i="47" l="1"/>
  <c r="M440" i="47"/>
  <c r="L440" i="47"/>
  <c r="N440" i="47" s="1"/>
  <c r="J442" i="47" l="1"/>
  <c r="M441" i="47"/>
  <c r="L441" i="47"/>
  <c r="N441" i="47" s="1"/>
  <c r="J443" i="47" l="1"/>
  <c r="L442" i="47"/>
  <c r="N442" i="47" s="1"/>
  <c r="M442" i="47"/>
  <c r="J444" i="47" l="1"/>
  <c r="L443" i="47"/>
  <c r="N443" i="47" s="1"/>
  <c r="M443" i="47"/>
  <c r="J445" i="47" l="1"/>
  <c r="L444" i="47"/>
  <c r="N444" i="47" s="1"/>
  <c r="M444" i="47"/>
  <c r="J446" i="47" l="1"/>
  <c r="L445" i="47"/>
  <c r="N445" i="47" s="1"/>
  <c r="M445" i="47"/>
  <c r="J447" i="47" l="1"/>
  <c r="L446" i="47"/>
  <c r="N446" i="47" s="1"/>
  <c r="M446" i="47"/>
  <c r="J448" i="47" l="1"/>
  <c r="L447" i="47"/>
  <c r="N447" i="47" s="1"/>
  <c r="M447" i="47"/>
  <c r="J449" i="47" l="1"/>
  <c r="M448" i="47"/>
  <c r="L448" i="47"/>
  <c r="N448" i="47" s="1"/>
  <c r="J450" i="47" l="1"/>
  <c r="M449" i="47"/>
  <c r="L449" i="47"/>
  <c r="N449" i="47" s="1"/>
  <c r="J451" i="47" l="1"/>
  <c r="M450" i="47"/>
  <c r="L450" i="47"/>
  <c r="N450" i="47" s="1"/>
  <c r="J452" i="47" l="1"/>
  <c r="M451" i="47"/>
  <c r="L451" i="47"/>
  <c r="N451" i="47" s="1"/>
  <c r="J453" i="47" l="1"/>
  <c r="M452" i="47"/>
  <c r="L452" i="47"/>
  <c r="N452" i="47" s="1"/>
  <c r="J454" i="47" l="1"/>
  <c r="L453" i="47"/>
  <c r="N453" i="47" s="1"/>
  <c r="M453" i="47"/>
  <c r="J455" i="47" l="1"/>
  <c r="M454" i="47"/>
  <c r="L454" i="47"/>
  <c r="N454" i="47" s="1"/>
  <c r="J456" i="47" l="1"/>
  <c r="M455" i="47"/>
  <c r="L455" i="47"/>
  <c r="N455" i="47" s="1"/>
  <c r="J457" i="47" l="1"/>
  <c r="M456" i="47"/>
  <c r="L456" i="47"/>
  <c r="N456" i="47" s="1"/>
  <c r="J458" i="47" l="1"/>
  <c r="M457" i="47"/>
  <c r="L457" i="47"/>
  <c r="N457" i="47" s="1"/>
  <c r="J459" i="47" l="1"/>
  <c r="M458" i="47"/>
  <c r="L458" i="47"/>
  <c r="N458" i="47" s="1"/>
  <c r="J460" i="47" l="1"/>
  <c r="M459" i="47"/>
  <c r="L459" i="47"/>
  <c r="N459" i="47" s="1"/>
  <c r="J461" i="47" l="1"/>
  <c r="M460" i="47"/>
  <c r="L460" i="47"/>
  <c r="N460" i="47" s="1"/>
  <c r="J462" i="47" l="1"/>
  <c r="L461" i="47"/>
  <c r="N461" i="47" s="1"/>
  <c r="M461" i="47"/>
  <c r="J463" i="47" l="1"/>
  <c r="M462" i="47"/>
  <c r="L462" i="47"/>
  <c r="N462" i="47" s="1"/>
  <c r="J464" i="47" l="1"/>
  <c r="L463" i="47"/>
  <c r="N463" i="47" s="1"/>
  <c r="M463" i="47"/>
  <c r="J465" i="47" l="1"/>
  <c r="L464" i="47"/>
  <c r="N464" i="47" s="1"/>
  <c r="M464" i="47"/>
  <c r="J466" i="47" l="1"/>
  <c r="M465" i="47"/>
  <c r="L465" i="47"/>
  <c r="N465" i="47" s="1"/>
  <c r="J467" i="47" l="1"/>
  <c r="M466" i="47"/>
  <c r="L466" i="47"/>
  <c r="N466" i="47" s="1"/>
  <c r="J468" i="47" l="1"/>
  <c r="M467" i="47"/>
  <c r="L467" i="47"/>
  <c r="N467" i="47" s="1"/>
  <c r="J469" i="47" l="1"/>
  <c r="M468" i="47"/>
  <c r="L468" i="47"/>
  <c r="N468" i="47" s="1"/>
  <c r="J470" i="47" l="1"/>
  <c r="M469" i="47"/>
  <c r="L469" i="47"/>
  <c r="N469" i="47" s="1"/>
  <c r="J471" i="47" l="1"/>
  <c r="M470" i="47"/>
  <c r="L470" i="47"/>
  <c r="N470" i="47" s="1"/>
  <c r="J472" i="47" l="1"/>
  <c r="L471" i="47"/>
  <c r="N471" i="47" s="1"/>
  <c r="M471" i="47"/>
  <c r="J473" i="47" l="1"/>
  <c r="M472" i="47"/>
  <c r="L472" i="47"/>
  <c r="N472" i="47" s="1"/>
  <c r="J474" i="47" l="1"/>
  <c r="M473" i="47"/>
  <c r="L473" i="47"/>
  <c r="N473" i="47" s="1"/>
  <c r="J475" i="47" l="1"/>
  <c r="M474" i="47"/>
  <c r="L474" i="47"/>
  <c r="N474" i="47" s="1"/>
  <c r="J476" i="47" l="1"/>
  <c r="M475" i="47"/>
  <c r="L475" i="47"/>
  <c r="N475" i="47" s="1"/>
  <c r="J477" i="47" l="1"/>
  <c r="M476" i="47"/>
  <c r="L476" i="47"/>
  <c r="N476" i="47" s="1"/>
  <c r="J478" i="47" l="1"/>
  <c r="M477" i="47"/>
  <c r="L477" i="47"/>
  <c r="N477" i="47" s="1"/>
  <c r="J479" i="47" l="1"/>
  <c r="M478" i="47"/>
  <c r="L478" i="47"/>
  <c r="N478" i="47" s="1"/>
  <c r="J480" i="47" l="1"/>
  <c r="M479" i="47"/>
  <c r="L479" i="47"/>
  <c r="N479" i="47" s="1"/>
  <c r="J481" i="47" l="1"/>
  <c r="M480" i="47"/>
  <c r="L480" i="47"/>
  <c r="N480" i="47" s="1"/>
  <c r="J482" i="47" l="1"/>
  <c r="M481" i="47"/>
  <c r="L481" i="47"/>
  <c r="N481" i="47" s="1"/>
  <c r="J483" i="47" l="1"/>
  <c r="M482" i="47"/>
  <c r="L482" i="47"/>
  <c r="N482" i="47" s="1"/>
  <c r="J484" i="47" l="1"/>
  <c r="L483" i="47"/>
  <c r="N483" i="47" s="1"/>
  <c r="M483" i="47" l="1"/>
  <c r="J485" i="47"/>
  <c r="M484" i="47"/>
  <c r="L484" i="47"/>
  <c r="N484" i="47" s="1"/>
  <c r="J486" i="47" l="1"/>
  <c r="M485" i="47"/>
  <c r="L485" i="47"/>
  <c r="N485" i="47" s="1"/>
  <c r="J487" i="47" l="1"/>
  <c r="M486" i="47"/>
  <c r="L486" i="47"/>
  <c r="N486" i="47" s="1"/>
  <c r="J488" i="47" l="1"/>
  <c r="M487" i="47"/>
  <c r="L487" i="47"/>
  <c r="N487" i="47" s="1"/>
  <c r="J489" i="47" l="1"/>
  <c r="L488" i="47"/>
  <c r="N488" i="47" s="1"/>
  <c r="M488" i="47" l="1"/>
  <c r="J490" i="47"/>
  <c r="M489" i="47"/>
  <c r="L489" i="47"/>
  <c r="N489" i="47" s="1"/>
  <c r="J491" i="47" l="1"/>
  <c r="L490" i="47"/>
  <c r="N490" i="47" s="1"/>
  <c r="M490" i="47" l="1"/>
  <c r="J492" i="47"/>
  <c r="M491" i="47"/>
  <c r="L491" i="47"/>
  <c r="N491" i="47" s="1"/>
  <c r="J493" i="47" l="1"/>
  <c r="M492" i="47"/>
  <c r="L492" i="47"/>
  <c r="N492" i="47" s="1"/>
  <c r="J494" i="47" l="1"/>
  <c r="M493" i="47"/>
  <c r="L493" i="47"/>
  <c r="N493" i="47" s="1"/>
  <c r="J495" i="47" l="1"/>
  <c r="L494" i="47"/>
  <c r="N494" i="47" s="1"/>
  <c r="M494" i="47"/>
  <c r="J496" i="47" l="1"/>
  <c r="L495" i="47"/>
  <c r="N495" i="47" s="1"/>
  <c r="M495" i="47"/>
  <c r="J497" i="47" l="1"/>
  <c r="M496" i="47"/>
  <c r="L496" i="47"/>
  <c r="N496" i="47" s="1"/>
  <c r="J498" i="47" l="1"/>
  <c r="M497" i="47"/>
  <c r="L497" i="47"/>
  <c r="N497" i="47" s="1"/>
  <c r="J499" i="47" l="1"/>
  <c r="M498" i="47"/>
  <c r="L498" i="47"/>
  <c r="N498" i="47" s="1"/>
  <c r="J500" i="47" l="1"/>
  <c r="M499" i="47"/>
  <c r="L499" i="47"/>
  <c r="N499" i="47" s="1"/>
  <c r="J501" i="47" l="1"/>
  <c r="M500" i="47"/>
  <c r="L500" i="47"/>
  <c r="N500" i="47" s="1"/>
  <c r="J502" i="47" l="1"/>
  <c r="M501" i="47"/>
  <c r="L501" i="47"/>
  <c r="N501" i="47" s="1"/>
  <c r="J503" i="47" l="1"/>
  <c r="M502" i="47"/>
  <c r="L502" i="47"/>
  <c r="N502" i="47" s="1"/>
  <c r="J504" i="47" l="1"/>
  <c r="M503" i="47"/>
  <c r="L503" i="47"/>
  <c r="N503" i="47" s="1"/>
  <c r="J505" i="47" l="1"/>
  <c r="L504" i="47"/>
  <c r="N504" i="47" s="1"/>
  <c r="M504" i="47"/>
  <c r="J506" i="47" l="1"/>
  <c r="M505" i="47"/>
  <c r="L505" i="47"/>
  <c r="N505" i="47" s="1"/>
  <c r="J507" i="47" l="1"/>
  <c r="M506" i="47"/>
  <c r="L506" i="47"/>
  <c r="N506" i="47" s="1"/>
  <c r="J508" i="47" l="1"/>
  <c r="M507" i="47"/>
  <c r="L507" i="47"/>
  <c r="N507" i="47" s="1"/>
  <c r="J509" i="47" l="1"/>
  <c r="M508" i="47"/>
  <c r="L508" i="47"/>
  <c r="N508" i="47" s="1"/>
  <c r="J510" i="47" l="1"/>
  <c r="L509" i="47"/>
  <c r="N509" i="47" s="1"/>
  <c r="M509" i="47"/>
  <c r="J511" i="47" l="1"/>
  <c r="M510" i="47"/>
  <c r="L510" i="47"/>
  <c r="N510" i="47" s="1"/>
  <c r="J512" i="47" l="1"/>
  <c r="M511" i="47"/>
  <c r="L511" i="47"/>
  <c r="N511" i="47" s="1"/>
  <c r="J513" i="47" l="1"/>
  <c r="M512" i="47"/>
  <c r="L512" i="47"/>
  <c r="N512" i="47" s="1"/>
  <c r="J514" i="47" l="1"/>
  <c r="M513" i="47"/>
  <c r="L513" i="47"/>
  <c r="N513" i="47" s="1"/>
  <c r="J515" i="47" l="1"/>
  <c r="M514" i="47"/>
  <c r="L514" i="47"/>
  <c r="N514" i="47" s="1"/>
  <c r="J516" i="47" l="1"/>
  <c r="M515" i="47"/>
  <c r="L515" i="47"/>
  <c r="N515" i="47" s="1"/>
  <c r="J517" i="47" l="1"/>
  <c r="M516" i="47"/>
  <c r="L516" i="47"/>
  <c r="N516" i="47" s="1"/>
  <c r="J518" i="47" l="1"/>
  <c r="M517" i="47"/>
  <c r="L517" i="47"/>
  <c r="N517" i="47" s="1"/>
  <c r="J519" i="47" l="1"/>
  <c r="M518" i="47"/>
  <c r="L518" i="47"/>
  <c r="N518" i="47" s="1"/>
  <c r="J520" i="47" l="1"/>
  <c r="M519" i="47"/>
  <c r="L519" i="47"/>
  <c r="N519" i="47" s="1"/>
  <c r="J521" i="47" l="1"/>
  <c r="M520" i="47"/>
  <c r="L520" i="47"/>
  <c r="N520" i="47" s="1"/>
  <c r="J522" i="47" l="1"/>
  <c r="M521" i="47"/>
  <c r="L521" i="47"/>
  <c r="N521" i="47" s="1"/>
  <c r="J523" i="47" l="1"/>
  <c r="L522" i="47"/>
  <c r="N522" i="47" s="1"/>
  <c r="M522" i="47" l="1"/>
  <c r="J524" i="47"/>
  <c r="M523" i="47"/>
  <c r="L523" i="47"/>
  <c r="N523" i="47" s="1"/>
  <c r="J525" i="47" l="1"/>
  <c r="M524" i="47"/>
  <c r="L524" i="47"/>
  <c r="N524" i="47" s="1"/>
  <c r="J526" i="47" l="1"/>
  <c r="M525" i="47"/>
  <c r="L525" i="47"/>
  <c r="N525" i="47" s="1"/>
  <c r="J527" i="47" l="1"/>
  <c r="M526" i="47"/>
  <c r="L526" i="47"/>
  <c r="N526" i="47" s="1"/>
  <c r="J528" i="47" l="1"/>
  <c r="L527" i="47"/>
  <c r="N527" i="47" s="1"/>
  <c r="M527" i="47"/>
  <c r="J529" i="47" l="1"/>
  <c r="M528" i="47"/>
  <c r="L528" i="47"/>
  <c r="N528" i="47" s="1"/>
  <c r="J530" i="47" l="1"/>
  <c r="M529" i="47"/>
  <c r="L529" i="47"/>
  <c r="N529" i="47" s="1"/>
  <c r="J531" i="47" l="1"/>
  <c r="M530" i="47"/>
  <c r="L530" i="47"/>
  <c r="N530" i="47" s="1"/>
  <c r="J532" i="47" l="1"/>
  <c r="L531" i="47"/>
  <c r="N531" i="47" s="1"/>
  <c r="M531" i="47"/>
  <c r="J533" i="47" l="1"/>
  <c r="L532" i="47"/>
  <c r="N532" i="47" s="1"/>
  <c r="M532" i="47"/>
  <c r="J534" i="47" l="1"/>
  <c r="L533" i="47"/>
  <c r="N533" i="47" s="1"/>
  <c r="M533" i="47"/>
  <c r="J535" i="47" l="1"/>
  <c r="M534" i="47"/>
  <c r="L534" i="47"/>
  <c r="N534" i="47" s="1"/>
  <c r="J536" i="47" l="1"/>
  <c r="M535" i="47"/>
  <c r="L535" i="47"/>
  <c r="N535" i="47" s="1"/>
  <c r="J537" i="47" l="1"/>
  <c r="L536" i="47"/>
  <c r="N536" i="47" s="1"/>
  <c r="M536" i="47"/>
  <c r="J538" i="47" l="1"/>
  <c r="M537" i="47"/>
  <c r="L537" i="47"/>
  <c r="N537" i="47" s="1"/>
  <c r="J539" i="47" l="1"/>
  <c r="M538" i="47"/>
  <c r="L538" i="47"/>
  <c r="N538" i="47" s="1"/>
  <c r="J540" i="47" l="1"/>
  <c r="M539" i="47"/>
  <c r="L539" i="47"/>
  <c r="N539" i="47" s="1"/>
  <c r="J541" i="47" l="1"/>
  <c r="M540" i="47"/>
  <c r="L540" i="47"/>
  <c r="N540" i="47" s="1"/>
  <c r="J542" i="47" l="1"/>
  <c r="M541" i="47"/>
  <c r="L541" i="47"/>
  <c r="N541" i="47" s="1"/>
  <c r="J543" i="47" l="1"/>
  <c r="M542" i="47"/>
  <c r="L542" i="47"/>
  <c r="N542" i="47" s="1"/>
  <c r="J544" i="47" l="1"/>
  <c r="M543" i="47"/>
  <c r="L543" i="47"/>
  <c r="N543" i="47" s="1"/>
  <c r="J545" i="47" l="1"/>
  <c r="M544" i="47"/>
  <c r="L544" i="47"/>
  <c r="N544" i="47" s="1"/>
  <c r="J546" i="47" l="1"/>
  <c r="M545" i="47"/>
  <c r="L545" i="47"/>
  <c r="N545" i="47" s="1"/>
  <c r="J547" i="47" l="1"/>
  <c r="M546" i="47"/>
  <c r="L546" i="47"/>
  <c r="N546" i="47" s="1"/>
  <c r="J548" i="47" l="1"/>
  <c r="M547" i="47"/>
  <c r="L547" i="47"/>
  <c r="N547" i="47" s="1"/>
  <c r="J549" i="47" l="1"/>
  <c r="L548" i="47"/>
  <c r="N548" i="47" s="1"/>
  <c r="M548" i="47"/>
  <c r="J550" i="47" l="1"/>
  <c r="L549" i="47"/>
  <c r="N549" i="47" s="1"/>
  <c r="M549" i="47"/>
  <c r="J551" i="47" l="1"/>
  <c r="M550" i="47"/>
  <c r="L550" i="47"/>
  <c r="N550" i="47" s="1"/>
  <c r="J552" i="47" l="1"/>
  <c r="M551" i="47"/>
  <c r="L551" i="47"/>
  <c r="N551" i="47" s="1"/>
  <c r="J553" i="47" l="1"/>
  <c r="L552" i="47"/>
  <c r="N552" i="47" s="1"/>
  <c r="M552" i="47"/>
  <c r="J554" i="47" l="1"/>
  <c r="M553" i="47"/>
  <c r="L553" i="47"/>
  <c r="N553" i="47" s="1"/>
  <c r="J555" i="47" l="1"/>
  <c r="L554" i="47"/>
  <c r="N554" i="47" s="1"/>
  <c r="M554" i="47"/>
  <c r="J556" i="47" l="1"/>
  <c r="M555" i="47"/>
  <c r="L555" i="47"/>
  <c r="N555" i="47" s="1"/>
  <c r="J557" i="47" l="1"/>
  <c r="L556" i="47"/>
  <c r="N556" i="47" s="1"/>
  <c r="M556" i="47"/>
  <c r="J558" i="47" l="1"/>
  <c r="M557" i="47"/>
  <c r="L557" i="47"/>
  <c r="N557" i="47" s="1"/>
  <c r="J559" i="47" l="1"/>
  <c r="L558" i="47"/>
  <c r="N558" i="47" s="1"/>
  <c r="M558" i="47"/>
  <c r="J560" i="47" l="1"/>
  <c r="L559" i="47"/>
  <c r="N559" i="47" s="1"/>
  <c r="M559" i="47"/>
  <c r="J561" i="47" l="1"/>
  <c r="L560" i="47"/>
  <c r="N560" i="47" s="1"/>
  <c r="M560" i="47"/>
  <c r="J562" i="47" l="1"/>
  <c r="M561" i="47"/>
  <c r="L561" i="47"/>
  <c r="N561" i="47" s="1"/>
  <c r="J563" i="47" l="1"/>
  <c r="M562" i="47"/>
  <c r="L562" i="47"/>
  <c r="N562" i="47" s="1"/>
  <c r="J564" i="47" l="1"/>
  <c r="M563" i="47"/>
  <c r="L563" i="47"/>
  <c r="N563" i="47" s="1"/>
  <c r="J565" i="47" l="1"/>
  <c r="M564" i="47"/>
  <c r="L564" i="47"/>
  <c r="N564" i="47" s="1"/>
  <c r="J566" i="47" l="1"/>
  <c r="M565" i="47"/>
  <c r="L565" i="47"/>
  <c r="N565" i="47" s="1"/>
  <c r="J567" i="47" l="1"/>
  <c r="L566" i="47"/>
  <c r="N566" i="47" s="1"/>
  <c r="M566" i="47"/>
  <c r="J568" i="47" l="1"/>
  <c r="L567" i="47"/>
  <c r="N567" i="47" s="1"/>
  <c r="M567" i="47"/>
  <c r="J569" i="47" l="1"/>
  <c r="L568" i="47"/>
  <c r="N568" i="47" s="1"/>
  <c r="M568" i="47" l="1"/>
  <c r="J570" i="47"/>
  <c r="M569" i="47"/>
  <c r="L569" i="47"/>
  <c r="N569" i="47" s="1"/>
  <c r="J571" i="47" l="1"/>
  <c r="M570" i="47"/>
  <c r="L570" i="47"/>
  <c r="N570" i="47" s="1"/>
  <c r="J572" i="47" l="1"/>
  <c r="M571" i="47"/>
  <c r="L571" i="47"/>
  <c r="N571" i="47" s="1"/>
  <c r="J573" i="47" l="1"/>
  <c r="M572" i="47"/>
  <c r="L572" i="47"/>
  <c r="N572" i="47" s="1"/>
  <c r="J574" i="47" l="1"/>
  <c r="M573" i="47"/>
  <c r="L573" i="47"/>
  <c r="N573" i="47" s="1"/>
  <c r="J575" i="47" l="1"/>
  <c r="M574" i="47"/>
  <c r="L574" i="47"/>
  <c r="N574" i="47" s="1"/>
  <c r="J576" i="47" l="1"/>
  <c r="M575" i="47"/>
  <c r="L575" i="47"/>
  <c r="N575" i="47" s="1"/>
  <c r="J577" i="47" l="1"/>
  <c r="M576" i="47"/>
  <c r="L576" i="47"/>
  <c r="N576" i="47" s="1"/>
  <c r="J578" i="47" l="1"/>
  <c r="M577" i="47"/>
  <c r="L577" i="47"/>
  <c r="N577" i="47" s="1"/>
  <c r="J579" i="47" l="1"/>
  <c r="M578" i="47"/>
  <c r="L578" i="47"/>
  <c r="N578" i="47" s="1"/>
  <c r="J580" i="47" l="1"/>
  <c r="M579" i="47"/>
  <c r="L579" i="47"/>
  <c r="N579" i="47" s="1"/>
  <c r="J581" i="47" l="1"/>
  <c r="L580" i="47"/>
  <c r="N580" i="47" s="1"/>
  <c r="M580" i="47"/>
  <c r="J582" i="47" l="1"/>
  <c r="M581" i="47"/>
  <c r="L581" i="47"/>
  <c r="N581" i="47" s="1"/>
  <c r="J583" i="47" l="1"/>
  <c r="M582" i="47"/>
  <c r="L582" i="47"/>
  <c r="N582" i="47" s="1"/>
  <c r="J584" i="47" l="1"/>
  <c r="M583" i="47"/>
  <c r="L583" i="47"/>
  <c r="N583" i="47" s="1"/>
  <c r="J585" i="47" l="1"/>
  <c r="M584" i="47"/>
  <c r="L584" i="47"/>
  <c r="N584" i="47" s="1"/>
  <c r="J586" i="47" l="1"/>
  <c r="M585" i="47"/>
  <c r="L585" i="47"/>
  <c r="N585" i="47" s="1"/>
  <c r="J587" i="47" l="1"/>
  <c r="M586" i="47"/>
  <c r="L586" i="47"/>
  <c r="N586" i="47" s="1"/>
  <c r="J588" i="47" l="1"/>
  <c r="M587" i="47"/>
  <c r="L587" i="47"/>
  <c r="N587" i="47" s="1"/>
  <c r="J589" i="47" l="1"/>
  <c r="M588" i="47"/>
  <c r="L588" i="47"/>
  <c r="N588" i="47" s="1"/>
  <c r="J590" i="47" l="1"/>
  <c r="M589" i="47"/>
  <c r="L589" i="47"/>
  <c r="N589" i="47" s="1"/>
  <c r="J591" i="47" l="1"/>
  <c r="M590" i="47"/>
  <c r="L590" i="47"/>
  <c r="N590" i="47" s="1"/>
  <c r="J592" i="47" l="1"/>
  <c r="M591" i="47"/>
  <c r="L591" i="47"/>
  <c r="N591" i="47" s="1"/>
  <c r="J593" i="47" l="1"/>
  <c r="M592" i="47"/>
  <c r="L592" i="47"/>
  <c r="N592" i="47" s="1"/>
  <c r="J594" i="47" l="1"/>
  <c r="M593" i="47"/>
  <c r="L593" i="47"/>
  <c r="N593" i="47" s="1"/>
  <c r="J595" i="47" l="1"/>
  <c r="M594" i="47"/>
  <c r="L594" i="47"/>
  <c r="N594" i="47" s="1"/>
  <c r="J596" i="47" l="1"/>
  <c r="M595" i="47"/>
  <c r="L595" i="47"/>
  <c r="N595" i="47" s="1"/>
  <c r="J597" i="47" l="1"/>
  <c r="M596" i="47"/>
  <c r="L596" i="47"/>
  <c r="N596" i="47" s="1"/>
  <c r="J598" i="47" l="1"/>
  <c r="M597" i="47"/>
  <c r="L597" i="47"/>
  <c r="N597" i="47" s="1"/>
  <c r="J599" i="47" l="1"/>
  <c r="M598" i="47"/>
  <c r="L598" i="47"/>
  <c r="N598" i="47" s="1"/>
  <c r="J600" i="47" l="1"/>
  <c r="L599" i="47"/>
  <c r="N599" i="47" s="1"/>
  <c r="M599" i="47" l="1"/>
  <c r="J601" i="47"/>
  <c r="M600" i="47"/>
  <c r="L600" i="47"/>
  <c r="N600" i="47" s="1"/>
  <c r="J602" i="47" l="1"/>
  <c r="M601" i="47"/>
  <c r="L601" i="47"/>
  <c r="N601" i="47" s="1"/>
  <c r="J603" i="47" l="1"/>
  <c r="M602" i="47"/>
  <c r="L602" i="47"/>
  <c r="N602" i="47" s="1"/>
  <c r="J604" i="47" l="1"/>
  <c r="L603" i="47"/>
  <c r="N603" i="47" s="1"/>
  <c r="M603" i="47"/>
  <c r="J605" i="47" l="1"/>
  <c r="M604" i="47"/>
  <c r="L604" i="47"/>
  <c r="N604" i="47" s="1"/>
  <c r="J606" i="47" l="1"/>
  <c r="M605" i="47"/>
  <c r="L605" i="47"/>
  <c r="N605" i="47" s="1"/>
  <c r="J607" i="47" l="1"/>
  <c r="L606" i="47"/>
  <c r="N606" i="47" s="1"/>
  <c r="M606" i="47"/>
  <c r="J608" i="47" l="1"/>
  <c r="L607" i="47"/>
  <c r="N607" i="47" s="1"/>
  <c r="M607" i="47"/>
  <c r="J609" i="47" l="1"/>
  <c r="M608" i="47"/>
  <c r="L608" i="47"/>
  <c r="N608" i="47" s="1"/>
  <c r="J610" i="47" l="1"/>
  <c r="M609" i="47"/>
  <c r="L609" i="47"/>
  <c r="N609" i="47" s="1"/>
  <c r="J611" i="47" l="1"/>
  <c r="M610" i="47"/>
  <c r="L610" i="47"/>
  <c r="N610" i="47" s="1"/>
  <c r="J612" i="47" l="1"/>
  <c r="L611" i="47"/>
  <c r="N611" i="47" s="1"/>
  <c r="M611" i="47"/>
  <c r="J613" i="47" l="1"/>
  <c r="L612" i="47"/>
  <c r="N612" i="47" s="1"/>
  <c r="M612" i="47" l="1"/>
  <c r="J614" i="47"/>
  <c r="M613" i="47"/>
  <c r="L613" i="47"/>
  <c r="N613" i="47" s="1"/>
  <c r="J615" i="47" l="1"/>
  <c r="M614" i="47"/>
  <c r="L614" i="47"/>
  <c r="N614" i="47" s="1"/>
  <c r="J616" i="47" l="1"/>
  <c r="M615" i="47"/>
  <c r="L615" i="47"/>
  <c r="N615" i="47" s="1"/>
  <c r="J617" i="47" l="1"/>
  <c r="M616" i="47"/>
  <c r="L616" i="47"/>
  <c r="N616" i="47" s="1"/>
  <c r="J618" i="47" l="1"/>
  <c r="M617" i="47"/>
  <c r="L617" i="47"/>
  <c r="N617" i="47" s="1"/>
  <c r="J619" i="47" l="1"/>
  <c r="M618" i="47"/>
  <c r="L618" i="47"/>
  <c r="N618" i="47" s="1"/>
  <c r="J620" i="47" l="1"/>
  <c r="M619" i="47"/>
  <c r="L619" i="47"/>
  <c r="N619" i="47" s="1"/>
  <c r="J621" i="47" l="1"/>
  <c r="L620" i="47"/>
  <c r="N620" i="47" s="1"/>
  <c r="M620" i="47"/>
  <c r="J622" i="47" l="1"/>
  <c r="M621" i="47"/>
  <c r="L621" i="47"/>
  <c r="N621" i="47" s="1"/>
  <c r="J623" i="47" l="1"/>
  <c r="M622" i="47"/>
  <c r="L622" i="47"/>
  <c r="N622" i="47" s="1"/>
  <c r="J624" i="47" l="1"/>
  <c r="M623" i="47"/>
  <c r="L623" i="47"/>
  <c r="N623" i="47" s="1"/>
  <c r="J625" i="47" l="1"/>
  <c r="L624" i="47"/>
  <c r="N624" i="47" s="1"/>
  <c r="M624" i="47"/>
  <c r="J626" i="47" l="1"/>
  <c r="M625" i="47"/>
  <c r="L625" i="47"/>
  <c r="N625" i="47" s="1"/>
  <c r="J627" i="47" l="1"/>
  <c r="M626" i="47"/>
  <c r="L626" i="47"/>
  <c r="N626" i="47" s="1"/>
  <c r="J628" i="47" l="1"/>
  <c r="M627" i="47"/>
  <c r="L627" i="47"/>
  <c r="N627" i="47" s="1"/>
  <c r="J629" i="47" l="1"/>
  <c r="M628" i="47"/>
  <c r="L628" i="47"/>
  <c r="N628" i="47" s="1"/>
  <c r="J630" i="47" l="1"/>
  <c r="L629" i="47"/>
  <c r="N629" i="47" s="1"/>
  <c r="M629" i="47" l="1"/>
  <c r="J631" i="47"/>
  <c r="M630" i="47"/>
  <c r="L630" i="47"/>
  <c r="N630" i="47" s="1"/>
  <c r="J632" i="47" l="1"/>
  <c r="M631" i="47"/>
  <c r="L631" i="47"/>
  <c r="N631" i="47" s="1"/>
  <c r="J633" i="47" l="1"/>
  <c r="M632" i="47"/>
  <c r="L632" i="47"/>
  <c r="N632" i="47" s="1"/>
  <c r="J634" i="47" l="1"/>
  <c r="M633" i="47"/>
  <c r="L633" i="47"/>
  <c r="N633" i="47" s="1"/>
  <c r="J635" i="47" l="1"/>
  <c r="M634" i="47"/>
  <c r="L634" i="47"/>
  <c r="N634" i="47" s="1"/>
  <c r="J636" i="47" l="1"/>
  <c r="L635" i="47"/>
  <c r="N635" i="47" s="1"/>
  <c r="M635" i="47" l="1"/>
  <c r="J637" i="47"/>
  <c r="M636" i="47"/>
  <c r="L636" i="47"/>
  <c r="N636" i="47" s="1"/>
  <c r="J638" i="47" l="1"/>
  <c r="M637" i="47"/>
  <c r="L637" i="47"/>
  <c r="N637" i="47" s="1"/>
  <c r="J639" i="47" l="1"/>
  <c r="M638" i="47"/>
  <c r="L638" i="47"/>
  <c r="N638" i="47" s="1"/>
  <c r="J640" i="47" l="1"/>
  <c r="M639" i="47"/>
  <c r="L639" i="47"/>
  <c r="N639" i="47" s="1"/>
  <c r="J641" i="47" l="1"/>
  <c r="M640" i="47"/>
  <c r="L640" i="47"/>
  <c r="N640" i="47" s="1"/>
  <c r="J642" i="47" l="1"/>
  <c r="L641" i="47"/>
  <c r="N641" i="47" s="1"/>
  <c r="M641" i="47"/>
  <c r="J643" i="47" l="1"/>
  <c r="L642" i="47"/>
  <c r="N642" i="47" s="1"/>
  <c r="M642" i="47" l="1"/>
  <c r="J644" i="47"/>
  <c r="M643" i="47"/>
  <c r="L643" i="47"/>
  <c r="N643" i="47" s="1"/>
  <c r="J645" i="47" l="1"/>
  <c r="M644" i="47"/>
  <c r="L644" i="47"/>
  <c r="N644" i="47" s="1"/>
  <c r="J646" i="47" l="1"/>
  <c r="L645" i="47"/>
  <c r="N645" i="47" s="1"/>
  <c r="M645" i="47" l="1"/>
  <c r="J647" i="47"/>
  <c r="L646" i="47"/>
  <c r="N646" i="47" s="1"/>
  <c r="M646" i="47" l="1"/>
  <c r="J648" i="47"/>
  <c r="M647" i="47"/>
  <c r="L647" i="47"/>
  <c r="N647" i="47" s="1"/>
  <c r="J649" i="47" l="1"/>
  <c r="M648" i="47"/>
  <c r="L648" i="47"/>
  <c r="N648" i="47" s="1"/>
  <c r="J650" i="47" l="1"/>
  <c r="L649" i="47"/>
  <c r="N649" i="47" s="1"/>
  <c r="M649" i="47" l="1"/>
  <c r="J651" i="47"/>
  <c r="M650" i="47"/>
  <c r="L650" i="47"/>
  <c r="N650" i="47" s="1"/>
  <c r="J652" i="47" l="1"/>
  <c r="M651" i="47"/>
  <c r="L651" i="47"/>
  <c r="N651" i="47" s="1"/>
  <c r="J653" i="47" l="1"/>
  <c r="M652" i="47"/>
  <c r="L652" i="47"/>
  <c r="N652" i="47" s="1"/>
  <c r="J654" i="47" l="1"/>
  <c r="M653" i="47"/>
  <c r="L653" i="47"/>
  <c r="N653" i="47" s="1"/>
  <c r="J655" i="47" l="1"/>
  <c r="M654" i="47"/>
  <c r="L654" i="47"/>
  <c r="N654" i="47" s="1"/>
  <c r="J656" i="47" l="1"/>
  <c r="M655" i="47"/>
  <c r="L655" i="47"/>
  <c r="N655" i="47" s="1"/>
  <c r="J657" i="47" l="1"/>
  <c r="M656" i="47"/>
  <c r="L656" i="47"/>
  <c r="N656" i="47" s="1"/>
  <c r="J658" i="47" l="1"/>
  <c r="M657" i="47"/>
  <c r="L657" i="47"/>
  <c r="N657" i="47" s="1"/>
  <c r="J659" i="47" l="1"/>
  <c r="M658" i="47"/>
  <c r="L658" i="47"/>
  <c r="N658" i="47" s="1"/>
  <c r="J660" i="47" l="1"/>
  <c r="L659" i="47"/>
  <c r="N659" i="47" s="1"/>
  <c r="M659" i="47"/>
  <c r="J661" i="47" l="1"/>
  <c r="M660" i="47"/>
  <c r="L660" i="47"/>
  <c r="N660" i="47" s="1"/>
  <c r="J662" i="47" l="1"/>
  <c r="M661" i="47"/>
  <c r="L661" i="47"/>
  <c r="N661" i="47" s="1"/>
  <c r="J663" i="47" l="1"/>
  <c r="M662" i="47"/>
  <c r="L662" i="47"/>
  <c r="N662" i="47" s="1"/>
  <c r="J664" i="47" l="1"/>
  <c r="M663" i="47"/>
  <c r="L663" i="47"/>
  <c r="N663" i="47" s="1"/>
  <c r="J665" i="47" l="1"/>
  <c r="M664" i="47"/>
  <c r="L664" i="47"/>
  <c r="N664" i="47" s="1"/>
  <c r="J666" i="47" l="1"/>
  <c r="M665" i="47"/>
  <c r="L665" i="47"/>
  <c r="N665" i="47" s="1"/>
  <c r="J667" i="47" l="1"/>
  <c r="M666" i="47"/>
  <c r="L666" i="47"/>
  <c r="N666" i="47" s="1"/>
  <c r="J668" i="47" l="1"/>
  <c r="M667" i="47"/>
  <c r="L667" i="47"/>
  <c r="N667" i="47" s="1"/>
  <c r="J669" i="47" l="1"/>
  <c r="M668" i="47"/>
  <c r="L668" i="47"/>
  <c r="N668" i="47" s="1"/>
  <c r="J670" i="47" l="1"/>
  <c r="M669" i="47"/>
  <c r="L669" i="47"/>
  <c r="N669" i="47" s="1"/>
  <c r="J671" i="47" l="1"/>
  <c r="L670" i="47"/>
  <c r="N670" i="47" s="1"/>
  <c r="M670" i="47" l="1"/>
  <c r="J672" i="47"/>
  <c r="M671" i="47"/>
  <c r="L671" i="47"/>
  <c r="N671" i="47" s="1"/>
  <c r="J673" i="47" l="1"/>
  <c r="M672" i="47"/>
  <c r="L672" i="47"/>
  <c r="N672" i="47" s="1"/>
  <c r="J674" i="47" l="1"/>
  <c r="M673" i="47"/>
  <c r="L673" i="47"/>
  <c r="N673" i="47" s="1"/>
  <c r="J675" i="47" l="1"/>
  <c r="M674" i="47"/>
  <c r="L674" i="47"/>
  <c r="N674" i="47" s="1"/>
  <c r="J676" i="47" l="1"/>
  <c r="M675" i="47"/>
  <c r="L675" i="47"/>
  <c r="N675" i="47" s="1"/>
  <c r="J677" i="47" l="1"/>
  <c r="M676" i="47"/>
  <c r="L676" i="47"/>
  <c r="N676" i="47" s="1"/>
  <c r="J678" i="47" l="1"/>
  <c r="L677" i="47"/>
  <c r="N677" i="47" s="1"/>
  <c r="M677" i="47" l="1"/>
  <c r="J679" i="47"/>
  <c r="M678" i="47"/>
  <c r="L678" i="47"/>
  <c r="N678" i="47" s="1"/>
  <c r="J680" i="47" l="1"/>
  <c r="L679" i="47"/>
  <c r="N679" i="47" s="1"/>
  <c r="M679" i="47"/>
  <c r="J681" i="47" l="1"/>
  <c r="L680" i="47"/>
  <c r="N680" i="47" s="1"/>
  <c r="M680" i="47"/>
  <c r="J682" i="47" l="1"/>
  <c r="M681" i="47"/>
  <c r="L681" i="47"/>
  <c r="N681" i="47" s="1"/>
  <c r="J683" i="47" l="1"/>
  <c r="L682" i="47"/>
  <c r="N682" i="47" s="1"/>
  <c r="M682" i="47"/>
  <c r="J684" i="47" l="1"/>
  <c r="M683" i="47"/>
  <c r="L683" i="47"/>
  <c r="N683" i="47" s="1"/>
  <c r="J685" i="47" l="1"/>
  <c r="M684" i="47"/>
  <c r="L684" i="47"/>
  <c r="N684" i="47" s="1"/>
  <c r="J686" i="47" l="1"/>
  <c r="L685" i="47"/>
  <c r="N685" i="47" s="1"/>
  <c r="M685" i="47"/>
  <c r="J687" i="47" l="1"/>
  <c r="M686" i="47"/>
  <c r="L686" i="47"/>
  <c r="N686" i="47" s="1"/>
  <c r="J688" i="47" l="1"/>
  <c r="M687" i="47"/>
  <c r="L687" i="47"/>
  <c r="N687" i="47" s="1"/>
  <c r="J689" i="47" l="1"/>
  <c r="M688" i="47"/>
  <c r="L688" i="47"/>
  <c r="N688" i="47" s="1"/>
  <c r="J690" i="47" l="1"/>
  <c r="M689" i="47"/>
  <c r="L689" i="47"/>
  <c r="N689" i="47" s="1"/>
  <c r="J691" i="47" l="1"/>
  <c r="M690" i="47"/>
  <c r="L690" i="47"/>
  <c r="N690" i="47" s="1"/>
  <c r="J692" i="47" l="1"/>
  <c r="M691" i="47"/>
  <c r="L691" i="47"/>
  <c r="N691" i="47" s="1"/>
  <c r="J693" i="47" l="1"/>
  <c r="M692" i="47"/>
  <c r="L692" i="47"/>
  <c r="N692" i="47" s="1"/>
  <c r="J694" i="47" l="1"/>
  <c r="M693" i="47"/>
  <c r="L693" i="47"/>
  <c r="N693" i="47" s="1"/>
  <c r="J695" i="47" l="1"/>
  <c r="M694" i="47"/>
  <c r="L694" i="47"/>
  <c r="N694" i="47" s="1"/>
  <c r="J696" i="47" l="1"/>
  <c r="M695" i="47"/>
  <c r="L695" i="47"/>
  <c r="N695" i="47" s="1"/>
  <c r="J697" i="47" l="1"/>
  <c r="L696" i="47"/>
  <c r="N696" i="47" s="1"/>
  <c r="M696" i="47"/>
  <c r="J698" i="47" l="1"/>
  <c r="M697" i="47"/>
  <c r="L697" i="47"/>
  <c r="N697" i="47" s="1"/>
  <c r="J699" i="47" l="1"/>
  <c r="M698" i="47"/>
  <c r="L698" i="47"/>
  <c r="N698" i="47" s="1"/>
  <c r="J700" i="47" l="1"/>
  <c r="M699" i="47"/>
  <c r="L699" i="47"/>
  <c r="N699" i="47" s="1"/>
  <c r="J701" i="47" l="1"/>
  <c r="M700" i="47"/>
  <c r="L700" i="47"/>
  <c r="N700" i="47" s="1"/>
  <c r="J702" i="47" l="1"/>
  <c r="L701" i="47"/>
  <c r="N701" i="47" s="1"/>
  <c r="M701" i="47"/>
  <c r="J703" i="47" l="1"/>
  <c r="L702" i="47"/>
  <c r="N702" i="47" s="1"/>
  <c r="M702" i="47" l="1"/>
  <c r="J704" i="47"/>
  <c r="L703" i="47"/>
  <c r="N703" i="47" s="1"/>
  <c r="M703" i="47" l="1"/>
  <c r="J705" i="47"/>
  <c r="L704" i="47"/>
  <c r="N704" i="47" s="1"/>
  <c r="M704" i="47"/>
  <c r="J706" i="47" l="1"/>
  <c r="M705" i="47"/>
  <c r="L705" i="47"/>
  <c r="N705" i="47" s="1"/>
  <c r="J707" i="47" l="1"/>
  <c r="M706" i="47"/>
  <c r="L706" i="47"/>
  <c r="N706" i="47" s="1"/>
  <c r="J708" i="47" l="1"/>
  <c r="M707" i="47"/>
  <c r="L707" i="47"/>
  <c r="N707" i="47" s="1"/>
  <c r="J709" i="47" l="1"/>
  <c r="L708" i="47"/>
  <c r="N708" i="47" s="1"/>
  <c r="M708" i="47" l="1"/>
  <c r="J710" i="47"/>
  <c r="M709" i="47"/>
  <c r="L709" i="47"/>
  <c r="N709" i="47" s="1"/>
  <c r="J711" i="47" l="1"/>
  <c r="L710" i="47"/>
  <c r="N710" i="47" s="1"/>
  <c r="M710" i="47"/>
  <c r="J712" i="47" l="1"/>
  <c r="M711" i="47"/>
  <c r="L711" i="47"/>
  <c r="N711" i="47" s="1"/>
  <c r="J713" i="47" l="1"/>
  <c r="M712" i="47"/>
  <c r="L712" i="47"/>
  <c r="N712" i="47" s="1"/>
  <c r="J714" i="47" l="1"/>
  <c r="L713" i="47"/>
  <c r="N713" i="47" s="1"/>
  <c r="M713" i="47" l="1"/>
  <c r="J715" i="47"/>
  <c r="M714" i="47"/>
  <c r="L714" i="47"/>
  <c r="N714" i="47" s="1"/>
  <c r="J716" i="47" l="1"/>
  <c r="L715" i="47"/>
  <c r="N715" i="47" s="1"/>
  <c r="M715" i="47" l="1"/>
  <c r="J717" i="47"/>
  <c r="M716" i="47"/>
  <c r="L716" i="47"/>
  <c r="N716" i="47" s="1"/>
  <c r="J718" i="47" l="1"/>
  <c r="M717" i="47"/>
  <c r="L717" i="47"/>
  <c r="N717" i="47" s="1"/>
  <c r="J719" i="47" l="1"/>
  <c r="M718" i="47"/>
  <c r="L718" i="47"/>
  <c r="N718" i="47" s="1"/>
  <c r="J720" i="47" l="1"/>
  <c r="M719" i="47"/>
  <c r="L719" i="47"/>
  <c r="N719" i="47" s="1"/>
  <c r="J721" i="47" l="1"/>
  <c r="L720" i="47"/>
  <c r="N720" i="47" s="1"/>
  <c r="M720" i="47" l="1"/>
  <c r="J722" i="47"/>
  <c r="M721" i="47"/>
  <c r="L721" i="47"/>
  <c r="N721" i="47" s="1"/>
  <c r="J723" i="47" l="1"/>
  <c r="M722" i="47"/>
  <c r="L722" i="47"/>
  <c r="N722" i="47" s="1"/>
  <c r="J724" i="47" l="1"/>
  <c r="M723" i="47"/>
  <c r="L723" i="47"/>
  <c r="N723" i="47" s="1"/>
  <c r="J725" i="47" l="1"/>
  <c r="M724" i="47"/>
  <c r="L724" i="47"/>
  <c r="N724" i="47" s="1"/>
  <c r="J726" i="47" l="1"/>
  <c r="M725" i="47"/>
  <c r="L725" i="47"/>
  <c r="N725" i="47" s="1"/>
  <c r="J727" i="47" l="1"/>
  <c r="M726" i="47"/>
  <c r="L726" i="47"/>
  <c r="N726" i="47" s="1"/>
  <c r="J728" i="47" l="1"/>
  <c r="L727" i="47"/>
  <c r="N727" i="47" s="1"/>
  <c r="M727" i="47"/>
  <c r="J729" i="47" l="1"/>
  <c r="M728" i="47"/>
  <c r="L728" i="47"/>
  <c r="N728" i="47" s="1"/>
  <c r="J730" i="47" l="1"/>
  <c r="L729" i="47"/>
  <c r="N729" i="47" s="1"/>
  <c r="M729" i="47"/>
  <c r="J731" i="47" l="1"/>
  <c r="M730" i="47"/>
  <c r="L730" i="47"/>
  <c r="N730" i="47" s="1"/>
  <c r="J732" i="47" l="1"/>
  <c r="M731" i="47"/>
  <c r="L731" i="47"/>
  <c r="N731" i="47" s="1"/>
  <c r="J733" i="47" l="1"/>
  <c r="L732" i="47"/>
  <c r="N732" i="47" s="1"/>
  <c r="M732" i="47"/>
  <c r="J734" i="47" l="1"/>
  <c r="M733" i="47"/>
  <c r="L733" i="47"/>
  <c r="N733" i="47" s="1"/>
  <c r="J735" i="47" l="1"/>
  <c r="L734" i="47"/>
  <c r="N734" i="47" s="1"/>
  <c r="M734" i="47"/>
  <c r="J736" i="47" l="1"/>
  <c r="M735" i="47"/>
  <c r="L735" i="47"/>
  <c r="N735" i="47" s="1"/>
  <c r="J737" i="47" l="1"/>
  <c r="M736" i="47"/>
  <c r="L736" i="47"/>
  <c r="N736" i="47" s="1"/>
  <c r="J738" i="47" l="1"/>
  <c r="M737" i="47"/>
  <c r="L737" i="47"/>
  <c r="N737" i="47" s="1"/>
  <c r="J739" i="47" l="1"/>
  <c r="L738" i="47"/>
  <c r="N738" i="47" s="1"/>
  <c r="M738" i="47" l="1"/>
  <c r="J740" i="47"/>
  <c r="M739" i="47"/>
  <c r="L739" i="47"/>
  <c r="N739" i="47" s="1"/>
  <c r="J741" i="47" l="1"/>
  <c r="M740" i="47"/>
  <c r="L740" i="47"/>
  <c r="N740" i="47" s="1"/>
  <c r="J742" i="47" l="1"/>
  <c r="M741" i="47"/>
  <c r="L741" i="47"/>
  <c r="N741" i="47" s="1"/>
  <c r="J743" i="47" l="1"/>
  <c r="M742" i="47"/>
  <c r="L742" i="47"/>
  <c r="N742" i="47" s="1"/>
  <c r="J744" i="47" l="1"/>
  <c r="M743" i="47"/>
  <c r="L743" i="47"/>
  <c r="N743" i="47" s="1"/>
  <c r="J745" i="47" l="1"/>
  <c r="M744" i="47"/>
  <c r="L744" i="47"/>
  <c r="N744" i="47" s="1"/>
  <c r="J746" i="47" l="1"/>
  <c r="M745" i="47"/>
  <c r="L745" i="47"/>
  <c r="N745" i="47" s="1"/>
  <c r="J747" i="47" l="1"/>
  <c r="M746" i="47"/>
  <c r="L746" i="47"/>
  <c r="N746" i="47" s="1"/>
  <c r="J748" i="47" l="1"/>
  <c r="M747" i="47"/>
  <c r="L747" i="47"/>
  <c r="N747" i="47" s="1"/>
  <c r="J749" i="47" l="1"/>
  <c r="L748" i="47"/>
  <c r="N748" i="47" s="1"/>
  <c r="M748" i="47" l="1"/>
  <c r="J750" i="47"/>
  <c r="L749" i="47"/>
  <c r="N749" i="47" s="1"/>
  <c r="M749" i="47"/>
  <c r="J751" i="47" l="1"/>
  <c r="L750" i="47"/>
  <c r="N750" i="47" s="1"/>
  <c r="M750" i="47" l="1"/>
  <c r="J752" i="47"/>
  <c r="M751" i="47"/>
  <c r="L751" i="47"/>
  <c r="N751" i="47" s="1"/>
  <c r="J753" i="47" l="1"/>
  <c r="M752" i="47"/>
  <c r="L752" i="47"/>
  <c r="N752" i="47" s="1"/>
  <c r="J754" i="47" l="1"/>
  <c r="L753" i="47"/>
  <c r="N753" i="47" s="1"/>
  <c r="M753" i="47"/>
  <c r="J755" i="47" l="1"/>
  <c r="M754" i="47"/>
  <c r="L754" i="47"/>
  <c r="N754" i="47" s="1"/>
  <c r="J756" i="47" l="1"/>
  <c r="M755" i="47"/>
  <c r="L755" i="47"/>
  <c r="N755" i="47" s="1"/>
  <c r="J757" i="47" l="1"/>
  <c r="M756" i="47"/>
  <c r="L756" i="47"/>
  <c r="N756" i="47" s="1"/>
  <c r="J758" i="47" l="1"/>
  <c r="M757" i="47"/>
  <c r="L757" i="47"/>
  <c r="N757" i="47" s="1"/>
  <c r="J759" i="47" l="1"/>
  <c r="M758" i="47"/>
  <c r="L758" i="47"/>
  <c r="N758" i="47" s="1"/>
  <c r="J760" i="47" l="1"/>
  <c r="M759" i="47"/>
  <c r="L759" i="47"/>
  <c r="N759" i="47" s="1"/>
  <c r="J761" i="47" l="1"/>
  <c r="L760" i="47"/>
  <c r="N760" i="47" s="1"/>
  <c r="M760" i="47"/>
  <c r="J762" i="47" l="1"/>
  <c r="M761" i="47"/>
  <c r="L761" i="47"/>
  <c r="N761" i="47" s="1"/>
  <c r="J763" i="47" l="1"/>
  <c r="M762" i="47"/>
  <c r="L762" i="47"/>
  <c r="N762" i="47" s="1"/>
  <c r="J764" i="47" l="1"/>
  <c r="L763" i="47"/>
  <c r="N763" i="47" s="1"/>
  <c r="M763" i="47" l="1"/>
  <c r="J765" i="47"/>
  <c r="M764" i="47"/>
  <c r="L764" i="47"/>
  <c r="N764" i="47" s="1"/>
  <c r="J766" i="47" l="1"/>
  <c r="M765" i="47"/>
  <c r="L765" i="47"/>
  <c r="N765" i="47" s="1"/>
  <c r="J767" i="47" l="1"/>
  <c r="M766" i="47"/>
  <c r="L766" i="47"/>
  <c r="N766" i="47" s="1"/>
  <c r="J768" i="47" l="1"/>
  <c r="M767" i="47"/>
  <c r="L767" i="47"/>
  <c r="N767" i="47" s="1"/>
  <c r="J769" i="47" l="1"/>
  <c r="M768" i="47"/>
  <c r="L768" i="47"/>
  <c r="N768" i="47" s="1"/>
  <c r="J770" i="47" l="1"/>
  <c r="M769" i="47"/>
  <c r="L769" i="47"/>
  <c r="N769" i="47" s="1"/>
  <c r="J771" i="47" l="1"/>
  <c r="L770" i="47"/>
  <c r="N770" i="47" s="1"/>
  <c r="M770" i="47"/>
  <c r="J772" i="47" l="1"/>
  <c r="M771" i="47"/>
  <c r="L771" i="47"/>
  <c r="N771" i="47" s="1"/>
  <c r="J773" i="47" l="1"/>
  <c r="L772" i="47"/>
  <c r="N772" i="47" s="1"/>
  <c r="M772" i="47" l="1"/>
  <c r="J774" i="47"/>
  <c r="L773" i="47"/>
  <c r="N773" i="47" s="1"/>
  <c r="M773" i="47" l="1"/>
  <c r="J775" i="47"/>
  <c r="M774" i="47"/>
  <c r="L774" i="47"/>
  <c r="N774" i="47" s="1"/>
  <c r="J776" i="47" l="1"/>
  <c r="M775" i="47"/>
  <c r="L775" i="47"/>
  <c r="N775" i="47" s="1"/>
  <c r="J777" i="47" l="1"/>
  <c r="M776" i="47"/>
  <c r="L776" i="47"/>
  <c r="N776" i="47" s="1"/>
  <c r="J778" i="47" l="1"/>
  <c r="M777" i="47"/>
  <c r="L777" i="47"/>
  <c r="N777" i="47" s="1"/>
  <c r="J779" i="47" l="1"/>
  <c r="M778" i="47"/>
  <c r="L778" i="47"/>
  <c r="N778" i="47" s="1"/>
  <c r="J780" i="47" l="1"/>
  <c r="M779" i="47"/>
  <c r="L779" i="47"/>
  <c r="N779" i="47" s="1"/>
  <c r="J781" i="47" l="1"/>
  <c r="M780" i="47"/>
  <c r="L780" i="47"/>
  <c r="N780" i="47" s="1"/>
  <c r="J782" i="47" l="1"/>
  <c r="L781" i="47"/>
  <c r="N781" i="47" s="1"/>
  <c r="M781" i="47" l="1"/>
  <c r="J783" i="47"/>
  <c r="M782" i="47"/>
  <c r="L782" i="47"/>
  <c r="N782" i="47" s="1"/>
  <c r="J784" i="47" l="1"/>
  <c r="M783" i="47"/>
  <c r="L783" i="47"/>
  <c r="N783" i="47" s="1"/>
  <c r="M784" i="47" l="1"/>
  <c r="K784" i="47"/>
  <c r="N784" i="47" s="1"/>
  <c r="Q4" i="47" s="1"/>
  <c r="Q5" i="47" s="1"/>
  <c r="Q3" i="47"/>
  <c r="M785" i="47"/>
  <c r="Q6" i="47" a="1"/>
  <c r="Q6" i="47" s="1"/>
  <c r="K785" i="47" l="1"/>
  <c r="K786" i="47" l="1"/>
  <c r="N785" i="47"/>
  <c r="N786" i="47" l="1"/>
  <c r="K787" i="47"/>
  <c r="N787" i="47" l="1"/>
  <c r="K788" i="47"/>
  <c r="K789" i="47" l="1"/>
  <c r="N788" i="47"/>
  <c r="N789" i="47" l="1"/>
  <c r="K790" i="47"/>
  <c r="K791" i="47" l="1"/>
  <c r="N790" i="47"/>
  <c r="K792" i="47" l="1"/>
  <c r="N791" i="47"/>
  <c r="N792" i="47" l="1"/>
  <c r="K793" i="47"/>
  <c r="K794" i="47" l="1"/>
  <c r="N793" i="47"/>
  <c r="N794" i="47" l="1"/>
  <c r="K795" i="47"/>
  <c r="K796" i="47" l="1"/>
  <c r="N795" i="47"/>
  <c r="K797" i="47" l="1"/>
  <c r="N796" i="47"/>
  <c r="K798" i="47" l="1"/>
  <c r="N797" i="47"/>
  <c r="K799" i="47" l="1"/>
  <c r="N798" i="47"/>
  <c r="N799" i="47" l="1"/>
  <c r="K800" i="47"/>
  <c r="K801" i="47" l="1"/>
  <c r="N800" i="47"/>
  <c r="K802" i="47" l="1"/>
  <c r="N801" i="47"/>
  <c r="K803" i="47" l="1"/>
  <c r="N802" i="47"/>
  <c r="K804" i="47" l="1"/>
  <c r="N803" i="47"/>
  <c r="K805" i="47" l="1"/>
  <c r="N804" i="47"/>
  <c r="K806" i="47" l="1"/>
  <c r="N805" i="47"/>
  <c r="K807" i="47" l="1"/>
  <c r="N806" i="47"/>
  <c r="K808" i="47" l="1"/>
  <c r="N807" i="47"/>
  <c r="K809" i="47" l="1"/>
  <c r="N808" i="47"/>
  <c r="K810" i="47" l="1"/>
  <c r="N809" i="47"/>
  <c r="K811" i="47" l="1"/>
  <c r="N810" i="47"/>
  <c r="K812" i="47" l="1"/>
  <c r="N811" i="47"/>
  <c r="K813" i="47" l="1"/>
  <c r="N812" i="47"/>
  <c r="N813" i="47" l="1"/>
  <c r="K814" i="47"/>
  <c r="N814" i="47" l="1"/>
  <c r="K815" i="47"/>
  <c r="K816" i="47" l="1"/>
  <c r="N815" i="47"/>
  <c r="N816" i="47" l="1"/>
  <c r="K817" i="47"/>
  <c r="K818" i="47" l="1"/>
  <c r="N817" i="47"/>
  <c r="N818" i="47" l="1"/>
  <c r="K819" i="47"/>
  <c r="K820" i="47" l="1"/>
  <c r="N819" i="47"/>
  <c r="K821" i="47" l="1"/>
  <c r="N820" i="47"/>
  <c r="K822" i="47" l="1"/>
  <c r="N821" i="47"/>
  <c r="N822" i="47" l="1"/>
  <c r="K823" i="47"/>
  <c r="K824" i="47" l="1"/>
  <c r="N823" i="47"/>
  <c r="K825" i="47" l="1"/>
  <c r="N824" i="47"/>
  <c r="K826" i="47" l="1"/>
  <c r="N825" i="47"/>
  <c r="K827" i="47" l="1"/>
  <c r="N826" i="47"/>
  <c r="K828" i="47" l="1"/>
  <c r="N827" i="47"/>
  <c r="K829" i="47" l="1"/>
  <c r="N828" i="47"/>
  <c r="N829" i="47" l="1"/>
  <c r="K830" i="47"/>
  <c r="K831" i="47" l="1"/>
  <c r="N830" i="47"/>
  <c r="K832" i="47" l="1"/>
  <c r="N831" i="47"/>
  <c r="K833" i="47" l="1"/>
  <c r="N832" i="47"/>
  <c r="K834" i="47" l="1"/>
  <c r="N833" i="47"/>
  <c r="K835" i="47" l="1"/>
  <c r="N834" i="47"/>
  <c r="K836" i="47" l="1"/>
  <c r="N835" i="47"/>
  <c r="K837" i="47" l="1"/>
  <c r="N836" i="47"/>
  <c r="K838" i="47" l="1"/>
  <c r="N837" i="47"/>
  <c r="K839" i="47" l="1"/>
  <c r="N838" i="47"/>
  <c r="K840" i="47" l="1"/>
  <c r="N839" i="47"/>
  <c r="N840" i="47" l="1"/>
  <c r="K841" i="47"/>
  <c r="K842" i="47" l="1"/>
  <c r="N841" i="47"/>
  <c r="K843" i="47" l="1"/>
  <c r="N842" i="47"/>
  <c r="N843" i="47" l="1"/>
  <c r="K844" i="47"/>
  <c r="K845" i="47" l="1"/>
  <c r="N844" i="47"/>
  <c r="N845" i="47" l="1"/>
  <c r="K846" i="47"/>
  <c r="K847" i="47" l="1"/>
  <c r="N846" i="47"/>
  <c r="K848" i="47" l="1"/>
  <c r="N847" i="47"/>
  <c r="K849" i="47" l="1"/>
  <c r="N848" i="47"/>
  <c r="N849" i="47" l="1"/>
  <c r="K850" i="47"/>
  <c r="K851" i="47" l="1"/>
  <c r="N850" i="47"/>
  <c r="K852" i="47" l="1"/>
  <c r="N851" i="47"/>
  <c r="N852" i="47" l="1"/>
  <c r="K853" i="47"/>
  <c r="K854" i="47" l="1"/>
  <c r="N853" i="47"/>
  <c r="K855" i="47" l="1"/>
  <c r="N854" i="47"/>
  <c r="K856" i="47" l="1"/>
  <c r="N855" i="47"/>
  <c r="K857" i="47" l="1"/>
  <c r="N856" i="47"/>
  <c r="N857" i="47" l="1"/>
  <c r="K858" i="47"/>
  <c r="N858" i="47" l="1"/>
  <c r="K859" i="47"/>
  <c r="N859" i="47" l="1"/>
  <c r="K860" i="47"/>
  <c r="K861" i="47" l="1"/>
  <c r="N860" i="47"/>
  <c r="K862" i="47" l="1"/>
  <c r="N861" i="47"/>
  <c r="N862" i="47" l="1"/>
  <c r="K863" i="47"/>
  <c r="N863" i="47" l="1"/>
  <c r="K864" i="47"/>
  <c r="N864" i="47" l="1"/>
  <c r="K865" i="47"/>
  <c r="K866" i="47" l="1"/>
  <c r="N865" i="47"/>
  <c r="K867" i="47" l="1"/>
  <c r="N866" i="47"/>
  <c r="K868" i="47" l="1"/>
  <c r="N867" i="47"/>
  <c r="K869" i="47" l="1"/>
  <c r="N868" i="47"/>
  <c r="K870" i="47" l="1"/>
  <c r="N869" i="47"/>
  <c r="N870" i="47" l="1"/>
  <c r="K871" i="47"/>
  <c r="K872" i="47" l="1"/>
  <c r="N871" i="47"/>
  <c r="N872" i="47" l="1"/>
  <c r="K873" i="47"/>
  <c r="K874" i="47" l="1"/>
  <c r="N873" i="47"/>
  <c r="K875" i="47" l="1"/>
  <c r="N874" i="47"/>
  <c r="K876" i="47" l="1"/>
  <c r="N875" i="47"/>
  <c r="K877" i="47" l="1"/>
  <c r="N876" i="47"/>
  <c r="K878" i="47" l="1"/>
  <c r="N877" i="47"/>
  <c r="K879" i="47" l="1"/>
  <c r="N878" i="47"/>
  <c r="K880" i="47" l="1"/>
  <c r="N879" i="47"/>
  <c r="N880" i="47" l="1"/>
  <c r="K881" i="47"/>
  <c r="N881" i="47" l="1"/>
  <c r="K882" i="47"/>
  <c r="K883" i="47" l="1"/>
  <c r="N882" i="47"/>
  <c r="K884" i="47" l="1"/>
  <c r="N883" i="47"/>
  <c r="K885" i="47" l="1"/>
  <c r="N884" i="47"/>
  <c r="N885" i="47" l="1"/>
  <c r="K886" i="47"/>
  <c r="N886" i="47" l="1"/>
  <c r="K887" i="47"/>
  <c r="K888" i="47" l="1"/>
  <c r="N887" i="47"/>
  <c r="K889" i="47" l="1"/>
  <c r="N888" i="47"/>
  <c r="K890" i="47" l="1"/>
  <c r="N889" i="47"/>
  <c r="N890" i="47" l="1"/>
  <c r="K891" i="47"/>
  <c r="K892" i="47" l="1"/>
  <c r="N891" i="47"/>
  <c r="N892" i="47" l="1"/>
  <c r="K893" i="47"/>
  <c r="N893" i="47" l="1"/>
  <c r="K894" i="47"/>
  <c r="K895" i="47" l="1"/>
  <c r="N894" i="47"/>
  <c r="K896" i="47" l="1"/>
  <c r="N895" i="47"/>
  <c r="K897" i="47" l="1"/>
  <c r="N896" i="47"/>
  <c r="K898" i="47" l="1"/>
  <c r="N897" i="47"/>
  <c r="N898" i="47" l="1"/>
  <c r="K899" i="47"/>
  <c r="K900" i="47" l="1"/>
  <c r="N899" i="47"/>
  <c r="K901" i="47" l="1"/>
  <c r="N900" i="47"/>
  <c r="K902" i="47" l="1"/>
  <c r="N901" i="47"/>
  <c r="K903" i="47" l="1"/>
  <c r="N902" i="47"/>
  <c r="K904" i="47" l="1"/>
  <c r="N903" i="47"/>
  <c r="K905" i="47" l="1"/>
  <c r="N904" i="47"/>
  <c r="K906" i="47" l="1"/>
  <c r="N905" i="47"/>
  <c r="K907" i="47" l="1"/>
  <c r="N906" i="47"/>
  <c r="K908" i="47" l="1"/>
  <c r="N907" i="47"/>
  <c r="K909" i="47" l="1"/>
  <c r="N908" i="47"/>
  <c r="K910" i="47" l="1"/>
  <c r="N909" i="47"/>
  <c r="K911" i="47" l="1"/>
  <c r="N910" i="47"/>
  <c r="K912" i="47" l="1"/>
  <c r="N911" i="47"/>
  <c r="K913" i="47" l="1"/>
  <c r="N912" i="47"/>
  <c r="K914" i="47" l="1"/>
  <c r="N913" i="47"/>
  <c r="K915" i="47" l="1"/>
  <c r="N914" i="47"/>
  <c r="K916" i="47" l="1"/>
  <c r="N915" i="47"/>
  <c r="K917" i="47" l="1"/>
  <c r="N916" i="47"/>
  <c r="K918" i="47" l="1"/>
  <c r="N917" i="47"/>
  <c r="K919" i="47" l="1"/>
  <c r="N918" i="47"/>
  <c r="K920" i="47" l="1"/>
  <c r="N919" i="47"/>
  <c r="K921" i="47" l="1"/>
  <c r="N920" i="47"/>
  <c r="K922" i="47" l="1"/>
  <c r="N921" i="47"/>
  <c r="K923" i="47" l="1"/>
  <c r="N922" i="47"/>
  <c r="K924" i="47" l="1"/>
  <c r="N923" i="47"/>
  <c r="K925" i="47" l="1"/>
  <c r="N924" i="47"/>
  <c r="K926" i="47" l="1"/>
  <c r="N925" i="47"/>
  <c r="K927" i="47" l="1"/>
  <c r="N926" i="47"/>
  <c r="K928" i="47" l="1"/>
  <c r="N927" i="47"/>
  <c r="K929" i="47" l="1"/>
  <c r="N928" i="47"/>
  <c r="K930" i="47" l="1"/>
  <c r="N929" i="47"/>
  <c r="N930" i="47" l="1"/>
  <c r="K931" i="47"/>
  <c r="N931" i="47" l="1"/>
  <c r="K932" i="47"/>
  <c r="N932" i="47" l="1"/>
  <c r="K933" i="47"/>
  <c r="K934" i="47" l="1"/>
  <c r="N933" i="47"/>
  <c r="K935" i="47" l="1"/>
  <c r="N934" i="47"/>
  <c r="K936" i="47" l="1"/>
  <c r="N935" i="47"/>
  <c r="N936" i="47" l="1"/>
  <c r="K937" i="47"/>
  <c r="K938" i="47" l="1"/>
  <c r="N937" i="47"/>
  <c r="K939" i="47" l="1"/>
  <c r="N938" i="47"/>
  <c r="N939" i="47" l="1"/>
  <c r="K940" i="47"/>
  <c r="K941" i="47" l="1"/>
  <c r="N940" i="47"/>
  <c r="K942" i="47" l="1"/>
  <c r="N941" i="47"/>
  <c r="K943" i="47" l="1"/>
  <c r="N942" i="47"/>
  <c r="K944" i="47" l="1"/>
  <c r="N943" i="47"/>
  <c r="K945" i="47" l="1"/>
  <c r="N944" i="47"/>
  <c r="N945" i="47" l="1"/>
  <c r="K946" i="47"/>
  <c r="K947" i="47" l="1"/>
  <c r="N946" i="47"/>
  <c r="K948" i="47" l="1"/>
  <c r="N947" i="47"/>
  <c r="K949" i="47" l="1"/>
  <c r="N948" i="47"/>
  <c r="K950" i="47" l="1"/>
  <c r="N949" i="47"/>
  <c r="K951" i="47" l="1"/>
  <c r="N950" i="47"/>
  <c r="K952" i="47" l="1"/>
  <c r="N951" i="47"/>
  <c r="K953" i="47" l="1"/>
  <c r="N952" i="47"/>
  <c r="K954" i="47" l="1"/>
  <c r="N953" i="47"/>
  <c r="K955" i="47" l="1"/>
  <c r="N954" i="47"/>
  <c r="K956" i="47" l="1"/>
  <c r="N955" i="47"/>
  <c r="K957" i="47" l="1"/>
  <c r="N956" i="47"/>
  <c r="K958" i="47" l="1"/>
  <c r="N957" i="47"/>
  <c r="K959" i="47" l="1"/>
  <c r="N958" i="47"/>
  <c r="K960" i="47" l="1"/>
  <c r="N959" i="47"/>
  <c r="N960" i="47" l="1"/>
  <c r="K961" i="47"/>
  <c r="N961" i="47" l="1"/>
  <c r="K962" i="47"/>
  <c r="N962" i="47" l="1"/>
  <c r="K963" i="47"/>
  <c r="N963" i="47" l="1"/>
  <c r="K964" i="47"/>
  <c r="K965" i="47" l="1"/>
  <c r="N964" i="47"/>
  <c r="N965" i="47" l="1"/>
  <c r="K966" i="47"/>
  <c r="K967" i="47" l="1"/>
  <c r="N966" i="47"/>
  <c r="K968" i="47" l="1"/>
  <c r="N967" i="47"/>
  <c r="N968" i="47" l="1"/>
  <c r="K969" i="47"/>
  <c r="K970" i="47" l="1"/>
  <c r="N969" i="47"/>
  <c r="K971" i="47" l="1"/>
  <c r="N970" i="47"/>
  <c r="K972" i="47" l="1"/>
  <c r="N971" i="47"/>
  <c r="K973" i="47" l="1"/>
  <c r="N972" i="47"/>
  <c r="K974" i="47" l="1"/>
  <c r="N973" i="47"/>
  <c r="K975" i="47" l="1"/>
  <c r="N974" i="47"/>
  <c r="K976" i="47" l="1"/>
  <c r="N975" i="47"/>
  <c r="K977" i="47" l="1"/>
  <c r="N976" i="47"/>
  <c r="N977" i="47" l="1"/>
  <c r="K978" i="47"/>
  <c r="K979" i="47" l="1"/>
  <c r="N978" i="47"/>
  <c r="K980" i="47" l="1"/>
  <c r="N979" i="47"/>
  <c r="K981" i="47" l="1"/>
  <c r="N980" i="47"/>
  <c r="N981" i="47" l="1"/>
  <c r="K982" i="47"/>
  <c r="K983" i="47" l="1"/>
  <c r="N982" i="47"/>
  <c r="K984" i="47" l="1"/>
  <c r="N983" i="47"/>
  <c r="K985" i="47" l="1"/>
  <c r="N984" i="47"/>
  <c r="K986" i="47" l="1"/>
  <c r="N985" i="47"/>
  <c r="K987" i="47" l="1"/>
  <c r="N986" i="47"/>
  <c r="N987" i="47" l="1"/>
  <c r="K988" i="47"/>
  <c r="K989" i="47" l="1"/>
  <c r="N988" i="47"/>
  <c r="K990" i="47" l="1"/>
  <c r="N989" i="47"/>
  <c r="K991" i="47" l="1"/>
  <c r="N990" i="47"/>
  <c r="K992" i="47" l="1"/>
  <c r="N991" i="47"/>
  <c r="K993" i="47" l="1"/>
  <c r="N992" i="47"/>
  <c r="K994" i="47" l="1"/>
  <c r="N993" i="47"/>
  <c r="K995" i="47" l="1"/>
  <c r="N994" i="47"/>
  <c r="K996" i="47" l="1"/>
  <c r="N995" i="47"/>
  <c r="K997" i="47" l="1"/>
  <c r="N996" i="47"/>
  <c r="N997" i="47" l="1"/>
  <c r="K998" i="47"/>
  <c r="K999" i="47" l="1"/>
  <c r="N998" i="47"/>
  <c r="K1000" i="47" l="1"/>
  <c r="N999" i="47"/>
  <c r="K1001" i="47" l="1"/>
  <c r="N1000" i="47"/>
  <c r="K1002" i="47" l="1"/>
  <c r="N1001" i="47"/>
  <c r="N1002" i="47" l="1"/>
  <c r="K1003" i="47"/>
  <c r="K1004" i="47" l="1"/>
  <c r="N1003" i="47"/>
  <c r="K1005" i="47" l="1"/>
  <c r="N1004" i="47"/>
  <c r="K1006" i="47" l="1"/>
  <c r="N1005" i="47"/>
  <c r="K1007" i="47" l="1"/>
  <c r="N1006" i="47"/>
  <c r="K1008" i="47" l="1"/>
  <c r="N1007" i="47"/>
  <c r="K1009" i="47" l="1"/>
  <c r="N1008" i="47"/>
  <c r="N1009" i="47" l="1"/>
  <c r="K1010" i="47"/>
  <c r="K1011" i="47" l="1"/>
  <c r="N1010" i="47"/>
  <c r="K1012" i="47" l="1"/>
  <c r="N1011" i="47"/>
  <c r="K1013" i="47" l="1"/>
  <c r="N1012" i="47"/>
  <c r="K1014" i="47" l="1"/>
  <c r="N1013" i="47"/>
  <c r="N1014" i="47" l="1"/>
  <c r="K1015" i="47"/>
  <c r="K1016" i="47" l="1"/>
  <c r="N1015" i="47"/>
  <c r="K1017" i="47" l="1"/>
  <c r="N1016" i="47"/>
  <c r="K1018" i="47" l="1"/>
  <c r="N1017" i="47"/>
  <c r="K1019" i="47" l="1"/>
  <c r="N1018" i="47"/>
  <c r="K1020" i="47" l="1"/>
  <c r="N1019" i="47"/>
  <c r="N1020" i="47" l="1"/>
  <c r="K1021" i="47"/>
  <c r="K1022" i="47" l="1"/>
  <c r="N1021" i="47"/>
  <c r="K1023" i="47" l="1"/>
  <c r="N1022" i="47"/>
  <c r="N1023" i="47" l="1"/>
  <c r="K1024" i="47"/>
  <c r="K1025" i="47" l="1"/>
  <c r="N1024" i="47"/>
  <c r="K1026" i="47" l="1"/>
  <c r="N1025" i="47"/>
  <c r="K1027" i="47" l="1"/>
  <c r="N1026" i="47"/>
  <c r="K1028" i="47" l="1"/>
  <c r="N1027" i="47"/>
  <c r="K1029" i="47" l="1"/>
  <c r="N1028" i="47"/>
  <c r="K1030" i="47" l="1"/>
  <c r="N1029" i="47"/>
  <c r="K1031" i="47" l="1"/>
  <c r="N1030" i="47"/>
  <c r="N1031" i="47" l="1"/>
  <c r="K1032" i="47"/>
  <c r="N1032" i="47" l="1"/>
  <c r="K1033" i="47"/>
  <c r="K1034" i="47" l="1"/>
  <c r="N1033" i="47"/>
  <c r="K1035" i="47" l="1"/>
  <c r="N1034" i="47"/>
  <c r="K1036" i="47" l="1"/>
  <c r="N1035" i="47"/>
  <c r="K1037" i="47" l="1"/>
  <c r="N1036" i="47"/>
  <c r="N1037" i="47" l="1"/>
  <c r="K1038" i="47"/>
  <c r="K1039" i="47" l="1"/>
  <c r="N1038" i="47"/>
  <c r="K1040" i="47" l="1"/>
  <c r="N1039" i="47"/>
  <c r="K1041" i="47" l="1"/>
  <c r="N1040" i="47"/>
  <c r="K1042" i="47" l="1"/>
  <c r="N1041" i="47"/>
  <c r="N1042" i="47" l="1"/>
  <c r="K1043" i="47"/>
  <c r="K1044" i="47" l="1"/>
  <c r="N1043" i="47"/>
  <c r="N1044" i="47" l="1"/>
  <c r="K1045" i="47"/>
  <c r="K1046" i="47" l="1"/>
  <c r="N1045" i="47"/>
  <c r="N1046" i="47" l="1"/>
  <c r="K1047" i="47"/>
  <c r="N1047" i="47" l="1"/>
  <c r="K1048" i="47"/>
  <c r="K1049" i="47" l="1"/>
  <c r="N1048" i="47"/>
  <c r="K1050" i="47" l="1"/>
  <c r="N1049" i="47"/>
  <c r="K1051" i="47" l="1"/>
  <c r="N1050" i="47"/>
  <c r="K1052" i="47" l="1"/>
  <c r="N1051" i="47"/>
  <c r="K1053" i="47" l="1"/>
  <c r="N1052" i="47"/>
  <c r="K1054" i="47" l="1"/>
  <c r="N1053" i="47"/>
  <c r="K1055" i="47" l="1"/>
  <c r="N1054" i="47"/>
  <c r="K1056" i="47" l="1"/>
  <c r="N1055" i="47"/>
  <c r="K1057" i="47" l="1"/>
  <c r="N1056" i="47"/>
  <c r="K1058" i="47" l="1"/>
  <c r="N1057" i="47"/>
  <c r="N1058" i="47" l="1"/>
  <c r="K1059" i="47"/>
  <c r="K1060" i="47" l="1"/>
  <c r="N1059" i="47"/>
  <c r="K1061" i="47" l="1"/>
  <c r="N1060" i="47"/>
  <c r="K1062" i="47" l="1"/>
  <c r="N1061" i="47"/>
  <c r="K1063" i="47" l="1"/>
  <c r="N1062" i="47"/>
  <c r="K1064" i="47" l="1"/>
  <c r="N1063" i="47"/>
  <c r="K1065" i="47" l="1"/>
  <c r="N1064" i="47"/>
  <c r="K1066" i="47" l="1"/>
  <c r="N1065" i="47"/>
  <c r="K1067" i="47" l="1"/>
  <c r="N1066" i="47"/>
  <c r="N1067" i="47" l="1"/>
  <c r="K1068" i="47"/>
  <c r="K1069" i="47" l="1"/>
  <c r="N1068" i="47"/>
  <c r="K1070" i="47" l="1"/>
  <c r="N1069" i="47"/>
  <c r="K1071" i="47" l="1"/>
  <c r="N1070" i="47"/>
  <c r="K1072" i="47" l="1"/>
  <c r="N1071" i="47"/>
  <c r="K1073" i="47" l="1"/>
  <c r="N1072" i="47"/>
  <c r="K1074" i="47" l="1"/>
  <c r="N1073" i="47"/>
  <c r="K1075" i="47" l="1"/>
  <c r="N1074" i="47"/>
  <c r="N1075" i="47" l="1"/>
  <c r="K1076" i="47"/>
  <c r="K1077" i="47" l="1"/>
  <c r="N1076" i="47"/>
  <c r="K1078" i="47" l="1"/>
  <c r="N1077" i="47"/>
  <c r="K1079" i="47" l="1"/>
  <c r="N1078" i="47"/>
  <c r="K1080" i="47" l="1"/>
  <c r="N1079" i="47"/>
  <c r="N1080" i="47" l="1"/>
  <c r="K1081" i="47"/>
  <c r="K1082" i="47" l="1"/>
  <c r="N1081" i="47"/>
  <c r="N1082" i="47" l="1"/>
  <c r="K1083" i="47"/>
  <c r="K1084" i="47" l="1"/>
  <c r="N1083" i="47"/>
  <c r="K1085" i="47" l="1"/>
  <c r="N1084" i="47"/>
  <c r="K1086" i="47" l="1"/>
  <c r="N1085" i="47"/>
  <c r="N1086" i="47" l="1"/>
  <c r="K1087" i="47"/>
  <c r="K1088" i="47" l="1"/>
  <c r="N1087" i="47"/>
  <c r="K1089" i="47" l="1"/>
  <c r="N1088" i="47"/>
  <c r="K1090" i="47" l="1"/>
  <c r="N1089" i="47"/>
  <c r="K1091" i="47" l="1"/>
  <c r="N1090" i="47"/>
  <c r="K1092" i="47" l="1"/>
  <c r="N1091" i="47"/>
  <c r="K1093" i="47" l="1"/>
  <c r="N1092" i="47"/>
  <c r="N1093" i="47" l="1"/>
  <c r="K1094" i="47"/>
  <c r="K1095" i="47" l="1"/>
  <c r="N1094" i="47"/>
  <c r="K1096" i="47" l="1"/>
  <c r="N1095" i="47"/>
  <c r="K1097" i="47" l="1"/>
  <c r="N1096" i="47"/>
  <c r="K1098" i="47" l="1"/>
  <c r="N1097" i="47"/>
  <c r="K1099" i="47" l="1"/>
  <c r="N1098" i="47"/>
  <c r="K1100" i="47" l="1"/>
  <c r="N1099" i="47"/>
  <c r="K1101" i="47" l="1"/>
  <c r="N1100" i="47"/>
  <c r="N1101" i="47" l="1"/>
  <c r="K1102" i="47"/>
  <c r="K1103" i="47" l="1"/>
  <c r="N1102" i="47"/>
  <c r="K1104" i="47" l="1"/>
  <c r="N1103" i="47"/>
  <c r="K1105" i="47" l="1"/>
  <c r="N1104" i="47"/>
  <c r="K1106" i="47" l="1"/>
  <c r="N1105" i="47"/>
  <c r="K1107" i="47" l="1"/>
  <c r="N1106" i="47"/>
  <c r="K1108" i="47" l="1"/>
  <c r="N1107" i="47"/>
  <c r="K1109" i="47" l="1"/>
  <c r="N1108" i="47"/>
  <c r="K1110" i="47" l="1"/>
  <c r="N1109" i="47"/>
  <c r="K1111" i="47" l="1"/>
  <c r="N1110" i="47"/>
  <c r="K1112" i="47" l="1"/>
  <c r="N1111" i="47"/>
  <c r="K1113" i="47" l="1"/>
  <c r="N1112" i="47"/>
  <c r="K1114" i="47" l="1"/>
  <c r="N1113" i="47"/>
  <c r="K1115" i="47" l="1"/>
  <c r="N1114" i="47"/>
  <c r="K1116" i="47" l="1"/>
  <c r="N1115" i="47"/>
  <c r="K1117" i="47" l="1"/>
  <c r="N1116" i="47"/>
  <c r="N1117" i="47" l="1"/>
  <c r="K1118" i="47"/>
  <c r="K1119" i="47" l="1"/>
  <c r="N1118" i="47"/>
  <c r="K1120" i="47" l="1"/>
  <c r="N1119" i="47"/>
  <c r="K1121" i="47" l="1"/>
  <c r="N1120" i="47"/>
  <c r="K1122" i="47" l="1"/>
  <c r="N1121" i="47"/>
  <c r="N1122" i="47" l="1"/>
  <c r="K1123" i="47"/>
  <c r="K1124" i="47" l="1"/>
  <c r="N1123" i="47"/>
  <c r="K1125" i="47" l="1"/>
  <c r="N1124" i="47"/>
  <c r="K1126" i="47" l="1"/>
  <c r="N1125" i="47"/>
  <c r="K1127" i="47" l="1"/>
  <c r="N1126" i="47"/>
  <c r="K1128" i="47" l="1"/>
  <c r="N1127" i="47"/>
  <c r="K1129" i="47" l="1"/>
  <c r="N1128" i="47"/>
  <c r="K1130" i="47" l="1"/>
  <c r="N1129" i="47"/>
  <c r="K1131" i="47" l="1"/>
  <c r="N1130" i="47"/>
  <c r="N1131" i="47" l="1"/>
  <c r="K1132" i="47"/>
  <c r="K1133" i="47" l="1"/>
  <c r="N1132" i="47"/>
  <c r="K1134" i="47" l="1"/>
  <c r="N1133" i="47"/>
  <c r="N1134" i="47" l="1"/>
  <c r="K1135" i="47"/>
  <c r="K1136" i="47" l="1"/>
  <c r="N1135" i="47"/>
  <c r="K1137" i="47" l="1"/>
  <c r="N1136" i="47"/>
  <c r="K1138" i="47" l="1"/>
  <c r="N1137" i="47"/>
  <c r="K1139" i="47" l="1"/>
  <c r="N1138" i="47"/>
  <c r="N1139" i="47" l="1"/>
  <c r="K1140" i="47"/>
  <c r="K1141" i="47" l="1"/>
  <c r="N1140" i="47"/>
  <c r="K1142" i="47" l="1"/>
  <c r="N1141" i="47"/>
  <c r="K1143" i="47" l="1"/>
  <c r="N1142" i="47"/>
  <c r="K1144" i="47" l="1"/>
  <c r="N1143" i="47"/>
  <c r="K1145" i="47" l="1"/>
  <c r="N1144" i="47"/>
  <c r="K1146" i="47" l="1"/>
  <c r="N1145" i="47"/>
  <c r="K1147" i="47" l="1"/>
  <c r="N1146" i="47"/>
  <c r="K1148" i="47" l="1"/>
  <c r="N1147" i="47"/>
  <c r="K1149" i="47" l="1"/>
  <c r="N1148" i="47"/>
  <c r="K1150" i="47" l="1"/>
  <c r="N1149" i="47"/>
  <c r="K1151" i="47" l="1"/>
  <c r="N1150" i="47"/>
  <c r="K1152" i="47" l="1"/>
  <c r="N1151" i="47"/>
  <c r="K1153" i="47" l="1"/>
  <c r="N1152" i="47"/>
  <c r="K1154" i="47" l="1"/>
  <c r="N1153" i="47"/>
  <c r="K1155" i="47" l="1"/>
  <c r="N1154" i="47"/>
  <c r="K1156" i="47" l="1"/>
  <c r="N1155" i="47"/>
  <c r="K1157" i="47" l="1"/>
  <c r="N1156" i="47"/>
  <c r="K1158" i="47" l="1"/>
  <c r="N1157" i="47"/>
  <c r="N1158" i="47" l="1"/>
  <c r="K1159" i="47"/>
  <c r="N1159" i="47" l="1"/>
  <c r="K1160" i="47"/>
  <c r="K1161" i="47" l="1"/>
  <c r="N1160" i="47"/>
  <c r="N1161" i="47" l="1"/>
  <c r="K1162" i="47"/>
  <c r="K1163" i="47" l="1"/>
  <c r="N1162" i="47"/>
  <c r="K1164" i="47" l="1"/>
  <c r="N1163" i="47"/>
  <c r="K1165" i="47" l="1"/>
  <c r="N1164" i="47"/>
  <c r="N1165" i="47" l="1"/>
  <c r="K1166" i="47"/>
  <c r="N1166" i="47" l="1"/>
  <c r="K1167" i="47"/>
  <c r="N1167" i="47" l="1"/>
  <c r="K1168" i="47"/>
  <c r="N1168" i="47" l="1"/>
  <c r="K1169" i="47"/>
  <c r="K1170" i="47" l="1"/>
  <c r="N1169" i="47"/>
  <c r="N1170" i="47" l="1"/>
  <c r="K1171" i="47"/>
  <c r="N1171" i="47" l="1"/>
  <c r="K1172" i="47"/>
  <c r="K1173" i="47" l="1"/>
  <c r="N1172" i="47"/>
  <c r="K1174" i="47" l="1"/>
  <c r="N1173" i="47"/>
  <c r="N1174" i="47" l="1"/>
  <c r="K1175" i="47"/>
  <c r="N1175" i="47" l="1"/>
  <c r="K1176" i="47"/>
  <c r="N1176" i="47" l="1"/>
  <c r="K1177" i="47"/>
  <c r="K1178" i="47" l="1"/>
  <c r="N1177" i="47"/>
  <c r="N1178" i="47" l="1"/>
  <c r="K1179" i="47"/>
  <c r="K1180" i="47" l="1"/>
  <c r="N1179" i="47"/>
  <c r="K1181" i="47" l="1"/>
  <c r="N1180" i="47"/>
  <c r="K1182" i="47" l="1"/>
  <c r="N1181" i="47"/>
  <c r="K1183" i="47" l="1"/>
  <c r="N1182" i="47"/>
  <c r="N1183" i="47" l="1"/>
  <c r="K1184" i="47"/>
  <c r="N1184" i="47" l="1"/>
  <c r="K1185" i="47"/>
  <c r="N1185" i="47" l="1"/>
  <c r="K1186" i="47"/>
  <c r="N1186" i="47" l="1"/>
  <c r="K1187" i="47"/>
  <c r="N1187" i="47" l="1"/>
  <c r="K1188" i="47"/>
  <c r="N1188" i="47" l="1"/>
  <c r="K1189" i="47"/>
  <c r="K1190" i="47" l="1"/>
  <c r="N1189" i="47"/>
  <c r="N1190" i="47" l="1"/>
  <c r="K1191" i="47"/>
  <c r="N1191" i="47" l="1"/>
  <c r="K1192" i="47"/>
  <c r="N1192" i="47" l="1"/>
  <c r="K1193" i="47"/>
  <c r="K1194" i="47" l="1"/>
  <c r="N1193" i="47"/>
  <c r="N1194" i="47" l="1"/>
  <c r="K1195" i="47"/>
  <c r="K1196" i="47" l="1"/>
  <c r="N1195" i="47"/>
  <c r="K1197" i="47" l="1"/>
  <c r="N1196" i="47"/>
  <c r="K1198" i="47" l="1"/>
  <c r="N1197" i="47"/>
  <c r="K1199" i="47" l="1"/>
  <c r="N1198" i="47"/>
  <c r="K1200" i="47" l="1"/>
  <c r="N1199" i="47"/>
  <c r="N1200" i="47" l="1"/>
  <c r="K1201" i="47"/>
  <c r="N1201" i="47" l="1"/>
  <c r="K1202" i="47"/>
  <c r="N1202" i="47" l="1"/>
  <c r="K1203" i="47"/>
  <c r="K1204" i="47" l="1"/>
  <c r="N1203" i="47"/>
  <c r="K1205" i="47" l="1"/>
  <c r="N1204" i="47"/>
  <c r="N1205" i="47" l="1"/>
  <c r="K1206" i="47"/>
  <c r="K1207" i="47" l="1"/>
  <c r="N1206" i="47"/>
  <c r="K1208" i="47" l="1"/>
  <c r="N1207" i="47"/>
  <c r="N1208" i="47" l="1"/>
  <c r="K1209" i="47"/>
  <c r="K1210" i="47" l="1"/>
  <c r="N1209" i="47"/>
  <c r="N1210" i="47" l="1"/>
  <c r="K1211" i="47"/>
  <c r="K1212" i="47" l="1"/>
  <c r="N1211" i="47"/>
  <c r="N1212" i="47" l="1"/>
  <c r="K1213" i="47"/>
  <c r="K1214" i="47" l="1"/>
  <c r="N1213" i="47"/>
  <c r="N1214" i="47" l="1"/>
  <c r="K1215" i="47"/>
  <c r="N1215" i="47" l="1"/>
  <c r="K1216" i="47"/>
  <c r="K1217" i="47" l="1"/>
  <c r="N1216" i="47"/>
  <c r="N1217" i="47" l="1"/>
  <c r="K1218" i="47"/>
  <c r="N1218" i="47" l="1"/>
  <c r="K1219" i="47"/>
  <c r="K1220" i="47" l="1"/>
  <c r="N1219" i="47"/>
  <c r="K1221" i="47" l="1"/>
  <c r="N1220" i="47"/>
  <c r="N1221" i="47" l="1"/>
  <c r="K1222" i="47"/>
  <c r="N1222" i="47" l="1"/>
  <c r="K1223" i="47"/>
  <c r="K1224" i="47" l="1"/>
  <c r="N1223" i="47"/>
  <c r="K1225" i="47" l="1"/>
  <c r="N1224" i="47"/>
  <c r="K1226" i="47" l="1"/>
  <c r="N1225" i="47"/>
  <c r="K1227" i="47" l="1"/>
  <c r="N1226" i="47"/>
  <c r="N1227" i="47" l="1"/>
  <c r="K1228" i="47"/>
  <c r="K1229" i="47" l="1"/>
  <c r="N1228" i="47"/>
  <c r="K1230" i="47" l="1"/>
  <c r="N1229" i="47"/>
  <c r="K1231" i="47" l="1"/>
  <c r="N1230" i="47"/>
  <c r="N1231" i="47" l="1"/>
  <c r="K1232" i="47"/>
  <c r="K1233" i="47" l="1"/>
  <c r="N1232" i="47"/>
  <c r="K1234" i="47" l="1"/>
  <c r="N1233" i="47"/>
  <c r="K1235" i="47" l="1"/>
  <c r="N1234" i="47"/>
  <c r="K1236" i="47" l="1"/>
  <c r="N1235" i="47"/>
  <c r="K1237" i="47" l="1"/>
  <c r="N1236" i="47"/>
  <c r="K1238" i="47" l="1"/>
  <c r="N1237" i="47"/>
  <c r="K1239" i="47" l="1"/>
  <c r="N1238" i="47"/>
  <c r="K1240" i="47" l="1"/>
  <c r="N1239" i="47"/>
  <c r="K1241" i="47" l="1"/>
  <c r="N1240" i="47"/>
  <c r="K1242" i="47" l="1"/>
  <c r="N1241" i="47"/>
  <c r="N1242" i="47" l="1"/>
  <c r="K1243" i="47"/>
  <c r="N1243" i="47" l="1"/>
  <c r="K1244" i="47"/>
  <c r="K1245" i="47" l="1"/>
  <c r="N1244" i="47"/>
  <c r="K1246" i="47" l="1"/>
  <c r="N1245" i="47"/>
  <c r="N1246" i="47" l="1"/>
  <c r="K1247" i="47"/>
  <c r="K1248" i="47" l="1"/>
  <c r="N1247" i="47"/>
  <c r="K1249" i="47" l="1"/>
  <c r="N1248" i="47"/>
  <c r="N1249" i="47" l="1"/>
  <c r="K1250" i="47"/>
  <c r="K1251" i="47" l="1"/>
  <c r="N1250" i="47"/>
  <c r="N1251" i="47" l="1"/>
  <c r="K1252" i="47"/>
  <c r="K1253" i="47" l="1"/>
  <c r="N1252" i="47"/>
  <c r="N1253" i="47" l="1"/>
  <c r="K1254" i="47"/>
  <c r="K1255" i="47" l="1"/>
  <c r="N1254" i="47"/>
  <c r="K1256" i="47" l="1"/>
  <c r="N1255" i="47"/>
  <c r="N1256" i="47" l="1"/>
  <c r="K1257" i="47"/>
  <c r="K1258" i="47" l="1"/>
  <c r="N1257" i="47"/>
  <c r="K1259" i="47" l="1"/>
  <c r="N1258" i="47"/>
  <c r="K1260" i="47" l="1"/>
  <c r="N1259" i="47"/>
  <c r="N1260" i="47" l="1"/>
  <c r="K1261" i="47"/>
  <c r="N1261" i="47" l="1"/>
  <c r="K1262" i="47"/>
  <c r="K1263" i="47" l="1"/>
  <c r="N1262" i="47"/>
  <c r="K1264" i="47" l="1"/>
  <c r="N1263" i="47"/>
  <c r="K1265" i="47" l="1"/>
  <c r="N1264" i="47"/>
  <c r="N1265" i="47" l="1"/>
  <c r="K1266" i="47"/>
  <c r="K1267" i="47" l="1"/>
  <c r="N1266" i="47"/>
  <c r="K1268" i="47" l="1"/>
  <c r="N1267" i="47"/>
  <c r="K1269" i="47" l="1"/>
  <c r="N1268" i="47"/>
  <c r="K1270" i="47" l="1"/>
  <c r="N1269" i="47"/>
  <c r="N1270" i="47" l="1"/>
  <c r="K1271" i="47"/>
  <c r="K1272" i="47" l="1"/>
  <c r="N1271" i="47"/>
  <c r="N1272" i="47" l="1"/>
  <c r="K1273" i="47"/>
  <c r="N1273" i="47" l="1"/>
  <c r="K1274" i="47"/>
  <c r="K1275" i="47" l="1"/>
  <c r="N1274" i="47"/>
  <c r="K1276" i="47" l="1"/>
  <c r="N1275" i="47"/>
  <c r="K1277" i="47" l="1"/>
  <c r="N1276" i="47"/>
  <c r="K1278" i="47" l="1"/>
  <c r="N1277" i="47"/>
  <c r="K1279" i="47" l="1"/>
  <c r="N1278" i="47"/>
  <c r="K1280" i="47" l="1"/>
  <c r="N1279" i="47"/>
  <c r="K1281" i="47" l="1"/>
  <c r="N1280" i="47"/>
  <c r="K1282" i="47" l="1"/>
  <c r="N1281" i="47"/>
  <c r="K1283" i="47" l="1"/>
  <c r="N1282" i="47"/>
  <c r="N1283" i="47" l="1"/>
  <c r="K1284" i="47"/>
  <c r="K1285" i="47" l="1"/>
  <c r="N1284" i="47"/>
  <c r="K1286" i="47" l="1"/>
  <c r="N1285" i="47"/>
  <c r="K1287" i="47" l="1"/>
  <c r="N1286" i="47"/>
  <c r="K1288" i="47" l="1"/>
  <c r="N1287" i="47"/>
  <c r="K1289" i="47" l="1"/>
  <c r="N1288" i="47"/>
  <c r="K1290" i="47" l="1"/>
  <c r="N1289" i="47"/>
  <c r="K1291" i="47" l="1"/>
  <c r="N1290" i="47"/>
  <c r="K1292" i="47" l="1"/>
  <c r="N1291" i="47"/>
  <c r="K1293" i="47" l="1"/>
  <c r="N1292" i="47"/>
  <c r="K1294" i="47" l="1"/>
  <c r="N1293" i="47"/>
  <c r="K1295" i="47" l="1"/>
  <c r="N1294" i="47"/>
  <c r="K1296" i="47" l="1"/>
  <c r="N1295" i="47"/>
  <c r="K1297" i="47" l="1"/>
  <c r="N1296" i="47"/>
  <c r="K1298" i="47" l="1"/>
  <c r="N1297" i="47"/>
  <c r="K1299" i="47" l="1"/>
  <c r="N1298" i="47"/>
  <c r="N1299" i="47" l="1"/>
  <c r="K1300" i="47"/>
  <c r="K1301" i="47" l="1"/>
  <c r="N1300" i="47"/>
  <c r="N1301" i="47" l="1"/>
  <c r="K1302" i="47"/>
  <c r="N1302" i="47" l="1"/>
  <c r="K1303" i="47"/>
  <c r="K1304" i="47" l="1"/>
  <c r="N1303" i="47"/>
  <c r="K1305" i="47" l="1"/>
  <c r="N1304" i="47"/>
  <c r="K1306" i="47" l="1"/>
  <c r="N1305" i="47"/>
  <c r="K1307" i="47" l="1"/>
  <c r="N1306" i="47"/>
  <c r="K1308" i="47" l="1"/>
  <c r="N1307" i="47"/>
  <c r="N1308" i="47" l="1"/>
  <c r="K1309" i="47"/>
  <c r="K1310" i="47" l="1"/>
  <c r="N1309" i="47"/>
  <c r="N1310" i="47" l="1"/>
  <c r="K1311" i="47"/>
  <c r="N1311" i="47" l="1"/>
  <c r="K1312" i="47"/>
  <c r="K1313" i="47" l="1"/>
  <c r="N1312" i="47"/>
  <c r="N1313" i="47" l="1"/>
  <c r="K1314" i="47"/>
  <c r="K1315" i="47" l="1"/>
  <c r="N1314" i="47"/>
  <c r="N1315" i="47" l="1"/>
  <c r="K1316" i="47"/>
  <c r="N1316" i="47" l="1"/>
  <c r="K1317" i="47"/>
  <c r="N1317" i="47" l="1"/>
  <c r="K1318" i="47"/>
  <c r="K1319" i="47" l="1"/>
  <c r="N1318" i="47"/>
  <c r="K1320" i="47" l="1"/>
  <c r="N1319" i="47"/>
  <c r="K1321" i="47" l="1"/>
  <c r="N1320" i="47"/>
  <c r="K1322" i="47" l="1"/>
  <c r="N1321" i="47"/>
  <c r="K1323" i="47" l="1"/>
  <c r="N1322" i="47"/>
  <c r="N1323" i="47" l="1"/>
  <c r="K1324" i="47"/>
  <c r="K1325" i="47" l="1"/>
  <c r="N1324" i="47"/>
  <c r="N1325" i="47" l="1"/>
  <c r="K1326" i="47"/>
  <c r="K1327" i="47" l="1"/>
  <c r="N1326" i="47"/>
  <c r="K1328" i="47" l="1"/>
  <c r="N1327" i="47"/>
  <c r="K1329" i="47" l="1"/>
  <c r="N1328" i="47"/>
  <c r="N1329" i="47" l="1"/>
  <c r="K1330" i="47"/>
  <c r="K1331" i="47" l="1"/>
  <c r="N1330" i="47"/>
  <c r="K1332" i="47" l="1"/>
  <c r="N1331" i="47"/>
  <c r="K1333" i="47" l="1"/>
  <c r="N1332" i="47"/>
  <c r="K1334" i="47" l="1"/>
  <c r="N1333" i="47"/>
  <c r="K1335" i="47" l="1"/>
  <c r="N1334" i="47"/>
  <c r="K1336" i="47" l="1"/>
  <c r="N1335" i="47"/>
  <c r="K1337" i="47" l="1"/>
  <c r="N1336" i="47"/>
  <c r="K1338" i="47" l="1"/>
  <c r="N1337" i="47"/>
  <c r="N1338" i="47" l="1"/>
  <c r="K1339" i="47"/>
  <c r="K1340" i="47" l="1"/>
  <c r="N1339" i="47"/>
  <c r="K1341" i="47" l="1"/>
  <c r="N1340" i="47"/>
  <c r="K1342" i="47" l="1"/>
  <c r="N1341" i="47"/>
  <c r="K1343" i="47" l="1"/>
  <c r="N1342" i="47"/>
  <c r="K1344" i="47" l="1"/>
  <c r="N1343" i="47"/>
  <c r="K1345" i="47" l="1"/>
  <c r="N1344" i="47"/>
  <c r="K1346" i="47" l="1"/>
  <c r="N1345" i="47"/>
  <c r="K1347" i="47" l="1"/>
  <c r="N1346" i="47"/>
  <c r="K1348" i="47" l="1"/>
  <c r="N1347" i="47"/>
  <c r="K1349" i="47" l="1"/>
  <c r="N1348" i="47"/>
  <c r="K1350" i="47" l="1"/>
  <c r="N1349" i="47"/>
  <c r="K1351" i="47" l="1"/>
  <c r="N1350" i="47"/>
  <c r="N1351" i="47" l="1"/>
  <c r="K1352" i="47"/>
  <c r="K1353" i="47" l="1"/>
  <c r="N1352" i="47"/>
  <c r="K1354" i="47" l="1"/>
  <c r="N1353" i="47"/>
  <c r="N1354" i="47" l="1"/>
  <c r="K1355" i="47"/>
  <c r="N1355" i="47" l="1"/>
  <c r="K1356" i="47"/>
  <c r="N1356" i="47" l="1"/>
  <c r="K1357" i="47"/>
  <c r="N1357" i="47" l="1"/>
  <c r="K1358" i="47"/>
  <c r="K1359" i="47" l="1"/>
  <c r="N1358" i="47"/>
  <c r="K1360" i="47" l="1"/>
  <c r="N1359" i="47"/>
  <c r="K1361" i="47" l="1"/>
  <c r="N1360" i="47"/>
  <c r="K1362" i="47" l="1"/>
  <c r="N1361" i="47"/>
  <c r="K1363" i="47" l="1"/>
  <c r="N1362" i="47"/>
  <c r="N1363" i="47" l="1"/>
  <c r="K1364" i="47"/>
  <c r="K1365" i="47" l="1"/>
  <c r="N1364" i="47"/>
  <c r="K1366" i="47" l="1"/>
  <c r="N1365" i="47"/>
  <c r="K1367" i="47" l="1"/>
  <c r="N1366" i="47"/>
  <c r="K1368" i="47" l="1"/>
  <c r="N1367" i="47"/>
  <c r="K1369" i="47" l="1"/>
  <c r="N1368" i="47"/>
  <c r="K1370" i="47" l="1"/>
  <c r="N1369" i="47"/>
  <c r="K1371" i="47" l="1"/>
  <c r="N1370" i="47"/>
  <c r="K1372" i="47" l="1"/>
  <c r="N1371" i="47"/>
  <c r="N1372" i="47" l="1"/>
  <c r="K1373" i="47"/>
  <c r="K1374" i="47" l="1"/>
  <c r="N1373" i="47"/>
  <c r="K1375" i="47" l="1"/>
  <c r="N1374" i="47"/>
  <c r="K1376" i="47" l="1"/>
  <c r="N1375" i="47"/>
  <c r="N1376" i="47" l="1"/>
  <c r="K1377" i="47"/>
  <c r="N1377" i="47" l="1"/>
  <c r="K1378" i="47"/>
  <c r="N1378" i="47" l="1"/>
  <c r="K1379" i="47"/>
  <c r="K1380" i="47" l="1"/>
  <c r="N1379" i="47"/>
  <c r="K1381" i="47" l="1"/>
  <c r="N1380" i="47"/>
  <c r="K1382" i="47" l="1"/>
  <c r="N1381" i="47"/>
  <c r="K1383" i="47" l="1"/>
  <c r="N1382" i="47"/>
  <c r="K1384" i="47" l="1"/>
  <c r="N1383" i="47"/>
  <c r="N1384" i="47" l="1"/>
  <c r="K1385" i="47"/>
  <c r="N1385" i="47" l="1"/>
  <c r="K1386" i="47"/>
  <c r="K1387" i="47" l="1"/>
  <c r="N1386" i="47"/>
  <c r="K1388" i="47" l="1"/>
  <c r="N1387" i="47"/>
  <c r="K1389" i="47" l="1"/>
  <c r="N1388" i="47"/>
  <c r="K1390" i="47" l="1"/>
  <c r="N1389" i="47"/>
  <c r="N1390" i="47" l="1"/>
  <c r="K1391" i="47"/>
  <c r="K1392" i="47" l="1"/>
  <c r="N1391" i="47"/>
  <c r="N1392" i="47" l="1"/>
  <c r="K1393" i="47"/>
  <c r="N1393" i="47" l="1"/>
  <c r="K1394" i="47"/>
  <c r="K1395" i="47" l="1"/>
  <c r="N1394" i="47"/>
  <c r="K1396" i="47" l="1"/>
  <c r="N1395" i="47"/>
  <c r="K1397" i="47" l="1"/>
  <c r="N1396" i="47"/>
  <c r="K1398" i="47" l="1"/>
  <c r="N1397" i="47"/>
  <c r="K1399" i="47" l="1"/>
  <c r="N1398" i="47"/>
  <c r="K1400" i="47" l="1"/>
  <c r="N1399" i="47"/>
  <c r="K1401" i="47" l="1"/>
  <c r="N1400" i="47"/>
  <c r="K1402" i="47" l="1"/>
  <c r="N1401" i="47"/>
  <c r="K1403" i="47" l="1"/>
  <c r="N1403" i="47" s="1"/>
  <c r="N1402" i="47"/>
</calcChain>
</file>

<file path=xl/sharedStrings.xml><?xml version="1.0" encoding="utf-8"?>
<sst xmlns="http://schemas.openxmlformats.org/spreadsheetml/2006/main" count="167" uniqueCount="75">
  <si>
    <t>INDEX</t>
  </si>
  <si>
    <t>TOTAL_PIPS</t>
  </si>
  <si>
    <t>TIME</t>
  </si>
  <si>
    <t>OPEN</t>
  </si>
  <si>
    <t>HIGH</t>
  </si>
  <si>
    <t>LOW</t>
  </si>
  <si>
    <t>CLOSE</t>
  </si>
  <si>
    <t>ALTA/BAIXA</t>
  </si>
  <si>
    <t>2017-2018</t>
  </si>
  <si>
    <t>SMA</t>
  </si>
  <si>
    <t>RSL</t>
  </si>
  <si>
    <t>Sharpe</t>
  </si>
  <si>
    <t>Acertos</t>
  </si>
  <si>
    <t>Erros</t>
  </si>
  <si>
    <t>Acuràcia</t>
  </si>
  <si>
    <t>PICO</t>
  </si>
  <si>
    <t>DD</t>
  </si>
  <si>
    <t>VALOR</t>
  </si>
  <si>
    <t>TOTAL</t>
  </si>
  <si>
    <t>DD %</t>
  </si>
  <si>
    <t>VENDA</t>
  </si>
  <si>
    <t>COMPRA</t>
  </si>
  <si>
    <t>Soma PIPS</t>
  </si>
  <si>
    <t>PERCENTIL</t>
  </si>
  <si>
    <t>TREINAMENTO</t>
  </si>
  <si>
    <t>TESTE</t>
  </si>
  <si>
    <t>2013-2016</t>
  </si>
  <si>
    <t>-</t>
  </si>
  <si>
    <t xml:space="preserve"> TREINAMENTO</t>
  </si>
  <si>
    <t xml:space="preserve"> TESTE</t>
  </si>
  <si>
    <t>Loss médio</t>
  </si>
  <si>
    <t>Gain médio</t>
  </si>
  <si>
    <t>www.outspokenmarket.com</t>
  </si>
  <si>
    <t>TUTORIAL NO LINK ABAIXO</t>
  </si>
  <si>
    <t>https://youtu.be/wtHAn8p4e8c</t>
  </si>
  <si>
    <t>DATE</t>
  </si>
  <si>
    <t>TOT_PIPS</t>
  </si>
  <si>
    <t>TARGET</t>
  </si>
  <si>
    <t>VAR</t>
  </si>
  <si>
    <t>MM_8</t>
  </si>
  <si>
    <t>R1</t>
  </si>
  <si>
    <t>R2</t>
  </si>
  <si>
    <t>R3</t>
  </si>
  <si>
    <t>R4</t>
  </si>
  <si>
    <t>ACUM_TREINO</t>
  </si>
  <si>
    <t>Parametros</t>
  </si>
  <si>
    <t>https://youtu.be/GXzWUIZbYU4</t>
  </si>
  <si>
    <t>############################################################</t>
  </si>
  <si>
    <t>##################### Outspoken Market #####################</t>
  </si>
  <si>
    <t># &gt; IEUR/USD Regras</t>
  </si>
  <si>
    <t xml:space="preserve"># &gt; Last update ......18/01/2018            </t>
  </si>
  <si>
    <t xml:space="preserve"># &gt; Developed by Leandro Guerra </t>
  </si>
  <si>
    <t xml:space="preserve"># &gt; A liberdade é o caminho </t>
  </si>
  <si>
    <t>LN</t>
  </si>
  <si>
    <t>MEDIA</t>
  </si>
  <si>
    <t>DESVIO_RETORNOS</t>
  </si>
  <si>
    <t>VOLATILIDADE MOD</t>
  </si>
  <si>
    <t>VOLATILIDADE ACUMULADA</t>
  </si>
  <si>
    <t>TRADE LONG</t>
  </si>
  <si>
    <t>TRADE SHORT</t>
  </si>
  <si>
    <t>Média</t>
  </si>
  <si>
    <t>https://youtu.be/1HZbK1jakhI</t>
  </si>
  <si>
    <t>RSL - OLHAR QUANTITATIVO SOBRE A MéDIA MòVEL</t>
  </si>
  <si>
    <t>TUTORIAL</t>
  </si>
  <si>
    <t>COMO OPERAR VOLATILIDADE</t>
  </si>
  <si>
    <t>SISTEMA DE REGRAS</t>
  </si>
  <si>
    <t>ROMPIMENTO DA MàXIMA DO DIA ANTERIOR</t>
  </si>
  <si>
    <t>https://www.youtube.com/watch?v=Hl2HD8VEEAI</t>
  </si>
  <si>
    <t>WWW.OUTSPOKENMARKET.COM</t>
  </si>
  <si>
    <t>https://goo.gl/QAhdz6</t>
  </si>
  <si>
    <t>Leandro Guerra</t>
  </si>
  <si>
    <t>Engenheiro, Cientista de Dados e Trader</t>
  </si>
  <si>
    <t>2013-2015</t>
  </si>
  <si>
    <t>2016-2018</t>
  </si>
  <si>
    <t>STOP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</si>
</sst>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0.00000"/>
    <numFmt numFmtId="166" formatCode="0.0"/>
    <numFmt numFmtId="167" formatCode="0.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8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4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16">
    <xf numFmtId="0" fontId="0" fillId="0" borderId="0" xfId="0"/>
    <xf numFmtId="0" fontId="0" fillId="0" borderId="0" xfId="0"/>
    <xf numFmtId="0" fontId="16" fillId="33" borderId="0" xfId="0" applyFont="1" applyFill="1" applyAlignment="1">
      <alignment horizontal="center" vertical="center"/>
    </xf>
    <xf numFmtId="0" fontId="16" fillId="33" borderId="0" xfId="0" applyFont="1" applyFill="1" applyAlignment="1">
      <alignment horizontal="center" vertical="center" wrapText="1"/>
    </xf>
    <xf numFmtId="0" fontId="0" fillId="34" borderId="0" xfId="0" applyFill="1"/>
    <xf numFmtId="0" fontId="0" fillId="34" borderId="0" xfId="0" applyFill="1" applyAlignment="1">
      <alignment horizontal="center" vertical="center"/>
    </xf>
    <xf numFmtId="2" fontId="18" fillId="35" borderId="13" xfId="0" applyNumberFormat="1" applyFont="1" applyFill="1" applyBorder="1"/>
    <xf numFmtId="2" fontId="0" fillId="35" borderId="13" xfId="0" applyNumberFormat="1" applyFill="1" applyBorder="1"/>
    <xf numFmtId="2" fontId="0" fillId="33" borderId="13" xfId="0" applyNumberFormat="1" applyFill="1" applyBorder="1"/>
    <xf numFmtId="2" fontId="0" fillId="35" borderId="10" xfId="0" applyNumberFormat="1" applyFill="1" applyBorder="1"/>
    <xf numFmtId="0" fontId="16" fillId="33" borderId="15" xfId="0" applyFont="1" applyFill="1" applyBorder="1" applyAlignment="1">
      <alignment horizontal="center" vertical="center"/>
    </xf>
    <xf numFmtId="0" fontId="16" fillId="33" borderId="16" xfId="0" applyFont="1" applyFill="1" applyBorder="1" applyAlignment="1">
      <alignment horizontal="center" vertical="center"/>
    </xf>
    <xf numFmtId="0" fontId="16" fillId="33" borderId="17" xfId="0" applyFont="1" applyFill="1" applyBorder="1" applyAlignment="1">
      <alignment horizontal="center" vertical="center"/>
    </xf>
    <xf numFmtId="0" fontId="16" fillId="34" borderId="13" xfId="0" applyFont="1" applyFill="1" applyBorder="1" applyAlignment="1">
      <alignment horizontal="center" vertical="center"/>
    </xf>
    <xf numFmtId="0" fontId="16" fillId="34" borderId="14" xfId="0" applyFont="1" applyFill="1" applyBorder="1" applyAlignment="1">
      <alignment horizontal="center" vertical="center"/>
    </xf>
    <xf numFmtId="166" fontId="16" fillId="34" borderId="14" xfId="0" applyNumberFormat="1" applyFont="1" applyFill="1" applyBorder="1" applyAlignment="1">
      <alignment horizontal="center" vertical="center"/>
    </xf>
    <xf numFmtId="2" fontId="16" fillId="34" borderId="14" xfId="0" applyNumberFormat="1" applyFont="1" applyFill="1" applyBorder="1" applyAlignment="1">
      <alignment horizontal="center" vertical="center"/>
    </xf>
    <xf numFmtId="0" fontId="16" fillId="37" borderId="13" xfId="0" applyFont="1" applyFill="1" applyBorder="1" applyAlignment="1">
      <alignment horizontal="center" vertical="center"/>
    </xf>
    <xf numFmtId="0" fontId="16" fillId="37" borderId="14" xfId="0" applyFont="1" applyFill="1" applyBorder="1" applyAlignment="1">
      <alignment horizontal="center" vertical="center"/>
    </xf>
    <xf numFmtId="164" fontId="16" fillId="37" borderId="14" xfId="42" applyNumberFormat="1" applyFont="1" applyFill="1" applyBorder="1" applyAlignment="1">
      <alignment horizontal="center" vertical="center"/>
    </xf>
    <xf numFmtId="0" fontId="16" fillId="37" borderId="10" xfId="0" applyFont="1" applyFill="1" applyBorder="1" applyAlignment="1">
      <alignment horizontal="center" vertical="center"/>
    </xf>
    <xf numFmtId="2" fontId="0" fillId="38" borderId="13" xfId="0" applyNumberFormat="1" applyFill="1" applyBorder="1"/>
    <xf numFmtId="0" fontId="0" fillId="38" borderId="14" xfId="0" applyFill="1" applyBorder="1"/>
    <xf numFmtId="0" fontId="16" fillId="36" borderId="13" xfId="0" applyFont="1" applyFill="1" applyBorder="1" applyAlignment="1">
      <alignment horizontal="center" vertical="center"/>
    </xf>
    <xf numFmtId="0" fontId="16" fillId="36" borderId="14" xfId="0" applyFont="1" applyFill="1" applyBorder="1" applyAlignment="1">
      <alignment horizontal="center" vertical="center"/>
    </xf>
    <xf numFmtId="164" fontId="16" fillId="36" borderId="14" xfId="42" applyNumberFormat="1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166" fontId="0" fillId="34" borderId="0" xfId="0" applyNumberFormat="1" applyFill="1"/>
    <xf numFmtId="22" fontId="0" fillId="34" borderId="0" xfId="0" applyNumberFormat="1" applyFill="1" applyAlignment="1">
      <alignment horizontal="center" vertical="center"/>
    </xf>
    <xf numFmtId="164" fontId="0" fillId="34" borderId="0" xfId="42" applyNumberFormat="1" applyFont="1" applyFill="1" applyAlignment="1">
      <alignment horizontal="center" vertical="center"/>
    </xf>
    <xf numFmtId="166" fontId="0" fillId="34" borderId="0" xfId="0" applyNumberFormat="1" applyFill="1" applyAlignment="1">
      <alignment horizontal="center" vertical="center"/>
    </xf>
    <xf numFmtId="165" fontId="0" fillId="34" borderId="0" xfId="0" applyNumberFormat="1" applyFill="1" applyAlignment="1">
      <alignment horizontal="center" vertical="center"/>
    </xf>
    <xf numFmtId="0" fontId="16" fillId="36" borderId="12" xfId="0" applyFont="1" applyFill="1" applyBorder="1" applyAlignment="1">
      <alignment horizontal="center" vertical="center"/>
    </xf>
    <xf numFmtId="2" fontId="16" fillId="37" borderId="12" xfId="0" applyNumberFormat="1" applyFont="1" applyFill="1" applyBorder="1" applyAlignment="1">
      <alignment horizontal="center" vertical="center"/>
    </xf>
    <xf numFmtId="9" fontId="0" fillId="38" borderId="0" xfId="42" applyNumberFormat="1" applyFont="1" applyFill="1" applyBorder="1"/>
    <xf numFmtId="9" fontId="18" fillId="35" borderId="0" xfId="42" applyNumberFormat="1" applyFont="1" applyFill="1" applyBorder="1"/>
    <xf numFmtId="9" fontId="0" fillId="35" borderId="0" xfId="42" applyNumberFormat="1" applyFont="1" applyFill="1" applyBorder="1"/>
    <xf numFmtId="9" fontId="0" fillId="33" borderId="0" xfId="42" applyNumberFormat="1" applyFont="1" applyFill="1" applyBorder="1"/>
    <xf numFmtId="9" fontId="0" fillId="35" borderId="11" xfId="42" applyNumberFormat="1" applyFont="1" applyFill="1" applyBorder="1"/>
    <xf numFmtId="2" fontId="0" fillId="38" borderId="14" xfId="0" applyNumberFormat="1" applyFill="1" applyBorder="1"/>
    <xf numFmtId="2" fontId="18" fillId="35" borderId="14" xfId="0" applyNumberFormat="1" applyFont="1" applyFill="1" applyBorder="1"/>
    <xf numFmtId="2" fontId="0" fillId="35" borderId="14" xfId="0" applyNumberFormat="1" applyFill="1" applyBorder="1"/>
    <xf numFmtId="2" fontId="0" fillId="33" borderId="14" xfId="0" applyNumberFormat="1" applyFill="1" applyBorder="1"/>
    <xf numFmtId="2" fontId="0" fillId="35" borderId="12" xfId="0" applyNumberFormat="1" applyFill="1" applyBorder="1"/>
    <xf numFmtId="0" fontId="16" fillId="33" borderId="0" xfId="0" applyFont="1" applyFill="1" applyAlignment="1">
      <alignment horizontal="center"/>
    </xf>
    <xf numFmtId="0" fontId="16" fillId="39" borderId="0" xfId="0" applyFont="1" applyFill="1" applyAlignment="1">
      <alignment horizontal="center"/>
    </xf>
    <xf numFmtId="0" fontId="13" fillId="40" borderId="0" xfId="0" applyFont="1" applyFill="1" applyAlignment="1">
      <alignment horizontal="center"/>
    </xf>
    <xf numFmtId="22" fontId="0" fillId="0" borderId="0" xfId="0" applyNumberFormat="1"/>
    <xf numFmtId="164" fontId="0" fillId="0" borderId="0" xfId="42" applyNumberFormat="1" applyFont="1"/>
    <xf numFmtId="10" fontId="0" fillId="0" borderId="0" xfId="42" applyNumberFormat="1" applyFont="1"/>
    <xf numFmtId="10" fontId="0" fillId="41" borderId="0" xfId="42" applyNumberFormat="1" applyFont="1" applyFill="1" applyAlignment="1">
      <alignment horizontal="left"/>
    </xf>
    <xf numFmtId="10" fontId="0" fillId="41" borderId="0" xfId="42" applyNumberFormat="1" applyFont="1" applyFill="1"/>
    <xf numFmtId="0" fontId="0" fillId="0" borderId="0" xfId="0" applyAlignment="1">
      <alignment horizontal="left"/>
    </xf>
    <xf numFmtId="10" fontId="0" fillId="0" borderId="0" xfId="42" applyNumberFormat="1" applyFont="1" applyAlignment="1">
      <alignment horizontal="left"/>
    </xf>
    <xf numFmtId="0" fontId="0" fillId="34" borderId="0" xfId="0" applyFill="1" applyAlignment="1">
      <alignment horizontal="left" vertical="center"/>
    </xf>
    <xf numFmtId="22" fontId="0" fillId="39" borderId="0" xfId="0" applyNumberFormat="1" applyFill="1"/>
    <xf numFmtId="22" fontId="0" fillId="0" borderId="0" xfId="0" applyNumberFormat="1" applyFill="1"/>
    <xf numFmtId="0" fontId="16" fillId="42" borderId="0" xfId="0" applyFont="1" applyFill="1" applyAlignment="1">
      <alignment horizontal="center" vertical="center" wrapText="1"/>
    </xf>
    <xf numFmtId="0" fontId="13" fillId="4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22" fontId="0" fillId="0" borderId="0" xfId="0" applyNumberFormat="1" applyAlignment="1">
      <alignment horizontal="center"/>
    </xf>
    <xf numFmtId="10" fontId="0" fillId="0" borderId="0" xfId="42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22" fontId="0" fillId="0" borderId="0" xfId="0" applyNumberFormat="1" applyFill="1" applyAlignment="1">
      <alignment horizontal="center"/>
    </xf>
    <xf numFmtId="0" fontId="0" fillId="43" borderId="0" xfId="0" applyFill="1"/>
    <xf numFmtId="0" fontId="0" fillId="41" borderId="0" xfId="0" applyFill="1"/>
    <xf numFmtId="0" fontId="0" fillId="44" borderId="0" xfId="0" applyFill="1"/>
    <xf numFmtId="0" fontId="0" fillId="45" borderId="0" xfId="0" applyFill="1"/>
    <xf numFmtId="0" fontId="24" fillId="34" borderId="0" xfId="43" applyFont="1" applyFill="1"/>
    <xf numFmtId="0" fontId="22" fillId="34" borderId="0" xfId="0" applyFont="1" applyFill="1"/>
    <xf numFmtId="0" fontId="25" fillId="34" borderId="0" xfId="0" applyFont="1" applyFill="1"/>
    <xf numFmtId="0" fontId="16" fillId="34" borderId="0" xfId="0" applyFont="1" applyFill="1" applyAlignment="1">
      <alignment horizontal="center"/>
    </xf>
    <xf numFmtId="2" fontId="16" fillId="36" borderId="12" xfId="0" applyNumberFormat="1" applyFont="1" applyFill="1" applyBorder="1" applyAlignment="1">
      <alignment horizontal="center" vertical="center"/>
    </xf>
    <xf numFmtId="0" fontId="21" fillId="44" borderId="18" xfId="0" applyFont="1" applyFill="1" applyBorder="1" applyAlignment="1">
      <alignment horizontal="center" vertical="center"/>
    </xf>
    <xf numFmtId="0" fontId="21" fillId="44" borderId="19" xfId="0" applyFont="1" applyFill="1" applyBorder="1" applyAlignment="1">
      <alignment horizontal="center" vertical="center"/>
    </xf>
    <xf numFmtId="0" fontId="21" fillId="44" borderId="20" xfId="0" applyFont="1" applyFill="1" applyBorder="1" applyAlignment="1">
      <alignment horizontal="center" vertical="center"/>
    </xf>
    <xf numFmtId="0" fontId="19" fillId="44" borderId="10" xfId="43" applyFill="1" applyBorder="1" applyAlignment="1">
      <alignment horizontal="center" vertical="center"/>
    </xf>
    <xf numFmtId="0" fontId="19" fillId="44" borderId="11" xfId="43" applyFill="1" applyBorder="1" applyAlignment="1">
      <alignment horizontal="center" vertical="center"/>
    </xf>
    <xf numFmtId="0" fontId="19" fillId="44" borderId="12" xfId="43" applyFill="1" applyBorder="1" applyAlignment="1">
      <alignment horizontal="center" vertical="center"/>
    </xf>
    <xf numFmtId="0" fontId="21" fillId="45" borderId="18" xfId="0" applyFont="1" applyFill="1" applyBorder="1" applyAlignment="1">
      <alignment horizontal="center" vertical="center"/>
    </xf>
    <xf numFmtId="0" fontId="21" fillId="45" borderId="19" xfId="0" applyFont="1" applyFill="1" applyBorder="1" applyAlignment="1">
      <alignment horizontal="center" vertical="center"/>
    </xf>
    <xf numFmtId="0" fontId="21" fillId="45" borderId="20" xfId="0" applyFont="1" applyFill="1" applyBorder="1" applyAlignment="1">
      <alignment horizontal="center" vertical="center"/>
    </xf>
    <xf numFmtId="0" fontId="19" fillId="45" borderId="10" xfId="43" applyFill="1" applyBorder="1" applyAlignment="1">
      <alignment horizontal="center" vertical="center"/>
    </xf>
    <xf numFmtId="0" fontId="19" fillId="45" borderId="11" xfId="43" applyFill="1" applyBorder="1" applyAlignment="1">
      <alignment horizontal="center" vertical="center"/>
    </xf>
    <xf numFmtId="0" fontId="19" fillId="45" borderId="12" xfId="43" applyFill="1" applyBorder="1" applyAlignment="1">
      <alignment horizontal="center" vertical="center"/>
    </xf>
    <xf numFmtId="0" fontId="23" fillId="44" borderId="0" xfId="0" applyFont="1" applyFill="1" applyAlignment="1">
      <alignment horizontal="center" vertical="center" wrapText="1"/>
    </xf>
    <xf numFmtId="0" fontId="23" fillId="44" borderId="11" xfId="0" applyFont="1" applyFill="1" applyBorder="1" applyAlignment="1">
      <alignment horizontal="center" vertical="center" wrapText="1"/>
    </xf>
    <xf numFmtId="0" fontId="23" fillId="45" borderId="0" xfId="0" applyFont="1" applyFill="1" applyAlignment="1">
      <alignment horizontal="center" vertical="center" wrapText="1"/>
    </xf>
    <xf numFmtId="0" fontId="23" fillId="45" borderId="11" xfId="0" applyFont="1" applyFill="1" applyBorder="1" applyAlignment="1">
      <alignment horizontal="center" vertical="center" wrapText="1"/>
    </xf>
    <xf numFmtId="0" fontId="21" fillId="43" borderId="18" xfId="0" applyFont="1" applyFill="1" applyBorder="1" applyAlignment="1">
      <alignment horizontal="center" vertical="center"/>
    </xf>
    <xf numFmtId="0" fontId="21" fillId="43" borderId="19" xfId="0" applyFont="1" applyFill="1" applyBorder="1" applyAlignment="1">
      <alignment horizontal="center" vertical="center"/>
    </xf>
    <xf numFmtId="0" fontId="21" fillId="43" borderId="20" xfId="0" applyFont="1" applyFill="1" applyBorder="1" applyAlignment="1">
      <alignment horizontal="center" vertical="center"/>
    </xf>
    <xf numFmtId="0" fontId="19" fillId="43" borderId="10" xfId="43" applyFill="1" applyBorder="1" applyAlignment="1">
      <alignment horizontal="center" vertical="center"/>
    </xf>
    <xf numFmtId="0" fontId="19" fillId="43" borderId="11" xfId="43" applyFill="1" applyBorder="1" applyAlignment="1">
      <alignment horizontal="center" vertical="center"/>
    </xf>
    <xf numFmtId="0" fontId="19" fillId="43" borderId="12" xfId="43" applyFill="1" applyBorder="1" applyAlignment="1">
      <alignment horizontal="center" vertical="center"/>
    </xf>
    <xf numFmtId="0" fontId="21" fillId="41" borderId="18" xfId="0" applyFont="1" applyFill="1" applyBorder="1" applyAlignment="1">
      <alignment horizontal="center" vertical="center"/>
    </xf>
    <xf numFmtId="0" fontId="21" fillId="41" borderId="19" xfId="0" applyFont="1" applyFill="1" applyBorder="1" applyAlignment="1">
      <alignment horizontal="center" vertical="center"/>
    </xf>
    <xf numFmtId="0" fontId="21" fillId="41" borderId="20" xfId="0" applyFont="1" applyFill="1" applyBorder="1" applyAlignment="1">
      <alignment horizontal="center" vertical="center"/>
    </xf>
    <xf numFmtId="0" fontId="19" fillId="41" borderId="10" xfId="43" applyFill="1" applyBorder="1" applyAlignment="1">
      <alignment horizontal="center" vertical="center"/>
    </xf>
    <xf numFmtId="0" fontId="19" fillId="41" borderId="11" xfId="43" applyFill="1" applyBorder="1" applyAlignment="1">
      <alignment horizontal="center" vertical="center"/>
    </xf>
    <xf numFmtId="0" fontId="19" fillId="41" borderId="12" xfId="43" applyFill="1" applyBorder="1" applyAlignment="1">
      <alignment horizontal="center" vertical="center"/>
    </xf>
    <xf numFmtId="0" fontId="23" fillId="41" borderId="0" xfId="0" applyFont="1" applyFill="1" applyAlignment="1">
      <alignment horizontal="center" vertical="center" wrapText="1"/>
    </xf>
    <xf numFmtId="0" fontId="23" fillId="41" borderId="11" xfId="0" applyFont="1" applyFill="1" applyBorder="1" applyAlignment="1">
      <alignment horizontal="center" vertical="center" wrapText="1"/>
    </xf>
    <xf numFmtId="0" fontId="23" fillId="43" borderId="0" xfId="0" applyFont="1" applyFill="1" applyAlignment="1">
      <alignment horizontal="center" vertical="center" wrapText="1"/>
    </xf>
    <xf numFmtId="0" fontId="23" fillId="43" borderId="11" xfId="0" applyFont="1" applyFill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9" fillId="34" borderId="10" xfId="43" applyFill="1" applyBorder="1" applyAlignment="1">
      <alignment horizontal="center" vertical="center"/>
    </xf>
    <xf numFmtId="0" fontId="19" fillId="34" borderId="11" xfId="43" applyFill="1" applyBorder="1" applyAlignment="1">
      <alignment horizontal="center" vertical="center"/>
    </xf>
    <xf numFmtId="0" fontId="19" fillId="34" borderId="12" xfId="43" applyFill="1" applyBorder="1" applyAlignment="1">
      <alignment horizontal="center" vertical="center"/>
    </xf>
    <xf numFmtId="0" fontId="20" fillId="34" borderId="0" xfId="43" applyFont="1" applyFill="1" applyAlignment="1">
      <alignment horizontal="center" vertical="center"/>
    </xf>
    <xf numFmtId="0" fontId="21" fillId="34" borderId="18" xfId="0" applyFont="1" applyFill="1" applyBorder="1" applyAlignment="1">
      <alignment horizontal="center" vertical="center"/>
    </xf>
    <xf numFmtId="0" fontId="21" fillId="34" borderId="19" xfId="0" applyFont="1" applyFill="1" applyBorder="1" applyAlignment="1">
      <alignment horizontal="center" vertical="center"/>
    </xf>
    <xf numFmtId="0" fontId="21" fillId="34" borderId="20" xfId="0" applyFont="1" applyFill="1" applyBorder="1" applyAlignment="1">
      <alignment horizontal="center" vertical="center"/>
    </xf>
    <xf numFmtId="0" fontId="16" fillId="41" borderId="21" xfId="0" applyFont="1" applyFill="1" applyBorder="1" applyAlignment="1">
      <alignment horizontal="center"/>
    </xf>
    <xf numFmtId="0" fontId="16" fillId="0" borderId="0" xfId="0" applyFont="1" applyAlignment="1">
      <alignment horizontal="center"/>
    </xf>
  </cellXfs>
  <cellStyles count="44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legamento ipertestuale" xfId="43" builtinId="8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Percentuale" xfId="42" builtinId="5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INVERSAO DA ABERTURA - OUTSPOKEN MARKET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INVERSAO!$J$1</c:f>
              <c:strCache>
                <c:ptCount val="1"/>
                <c:pt idx="0">
                  <c:v>TREINAMENTO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INVERSAO!$J$2:$J$1403</c:f>
              <c:numCache>
                <c:formatCode>General</c:formatCode>
                <c:ptCount val="1402"/>
                <c:pt idx="0">
                  <c:v>0</c:v>
                </c:pt>
                <c:pt idx="1">
                  <c:v>-7.8000000000000291</c:v>
                </c:pt>
                <c:pt idx="2">
                  <c:v>-7.8000000000000291</c:v>
                </c:pt>
                <c:pt idx="3">
                  <c:v>-7.8000000000000291</c:v>
                </c:pt>
                <c:pt idx="4">
                  <c:v>-48.800000000000026</c:v>
                </c:pt>
                <c:pt idx="5">
                  <c:v>-55.199999999999761</c:v>
                </c:pt>
                <c:pt idx="6">
                  <c:v>-55.199999999999761</c:v>
                </c:pt>
                <c:pt idx="7">
                  <c:v>135.69999999999854</c:v>
                </c:pt>
                <c:pt idx="8">
                  <c:v>135.69999999999854</c:v>
                </c:pt>
                <c:pt idx="9">
                  <c:v>135.69999999999854</c:v>
                </c:pt>
                <c:pt idx="10">
                  <c:v>191.19999999999797</c:v>
                </c:pt>
                <c:pt idx="11">
                  <c:v>191.19999999999797</c:v>
                </c:pt>
                <c:pt idx="12">
                  <c:v>259.99999999999795</c:v>
                </c:pt>
                <c:pt idx="13">
                  <c:v>230.69999999999698</c:v>
                </c:pt>
                <c:pt idx="14">
                  <c:v>230.69999999999698</c:v>
                </c:pt>
                <c:pt idx="15">
                  <c:v>241.49999999999667</c:v>
                </c:pt>
                <c:pt idx="16">
                  <c:v>236.39999999999657</c:v>
                </c:pt>
                <c:pt idx="17">
                  <c:v>291.89999999999822</c:v>
                </c:pt>
                <c:pt idx="18">
                  <c:v>291.89999999999822</c:v>
                </c:pt>
                <c:pt idx="19">
                  <c:v>291.89999999999822</c:v>
                </c:pt>
                <c:pt idx="20">
                  <c:v>318.09999999999667</c:v>
                </c:pt>
                <c:pt idx="21">
                  <c:v>318.09999999999667</c:v>
                </c:pt>
                <c:pt idx="22">
                  <c:v>318.09999999999667</c:v>
                </c:pt>
                <c:pt idx="23">
                  <c:v>318.09999999999667</c:v>
                </c:pt>
                <c:pt idx="24">
                  <c:v>382.399999999996</c:v>
                </c:pt>
                <c:pt idx="25">
                  <c:v>382.399999999996</c:v>
                </c:pt>
                <c:pt idx="26">
                  <c:v>374.49999999999534</c:v>
                </c:pt>
                <c:pt idx="27">
                  <c:v>374.49999999999534</c:v>
                </c:pt>
                <c:pt idx="28">
                  <c:v>374.49999999999534</c:v>
                </c:pt>
                <c:pt idx="29">
                  <c:v>384.09999999999604</c:v>
                </c:pt>
                <c:pt idx="30">
                  <c:v>343.09999999999604</c:v>
                </c:pt>
                <c:pt idx="31">
                  <c:v>343.09999999999604</c:v>
                </c:pt>
                <c:pt idx="32">
                  <c:v>302.09999999999604</c:v>
                </c:pt>
                <c:pt idx="33">
                  <c:v>302.09999999999604</c:v>
                </c:pt>
                <c:pt idx="34">
                  <c:v>290.09999999999735</c:v>
                </c:pt>
                <c:pt idx="35">
                  <c:v>327.79999999999785</c:v>
                </c:pt>
                <c:pt idx="36">
                  <c:v>398.49999999999693</c:v>
                </c:pt>
                <c:pt idx="37">
                  <c:v>398.49999999999693</c:v>
                </c:pt>
                <c:pt idx="38">
                  <c:v>398.49999999999693</c:v>
                </c:pt>
                <c:pt idx="39">
                  <c:v>525.59999999999695</c:v>
                </c:pt>
                <c:pt idx="40">
                  <c:v>525.59999999999695</c:v>
                </c:pt>
                <c:pt idx="41">
                  <c:v>601.19999999999709</c:v>
                </c:pt>
                <c:pt idx="42">
                  <c:v>606.09999999999809</c:v>
                </c:pt>
                <c:pt idx="43">
                  <c:v>606.09999999999809</c:v>
                </c:pt>
                <c:pt idx="44">
                  <c:v>606.09999999999809</c:v>
                </c:pt>
                <c:pt idx="45">
                  <c:v>566.99999999999727</c:v>
                </c:pt>
                <c:pt idx="46">
                  <c:v>626.19999999999652</c:v>
                </c:pt>
                <c:pt idx="47">
                  <c:v>681.69999999999595</c:v>
                </c:pt>
                <c:pt idx="48">
                  <c:v>643.99999999999761</c:v>
                </c:pt>
                <c:pt idx="49">
                  <c:v>643.99999999999761</c:v>
                </c:pt>
                <c:pt idx="50">
                  <c:v>643.99999999999761</c:v>
                </c:pt>
                <c:pt idx="51">
                  <c:v>602.99999999999761</c:v>
                </c:pt>
                <c:pt idx="52">
                  <c:v>602.99999999999761</c:v>
                </c:pt>
                <c:pt idx="53">
                  <c:v>602.99999999999761</c:v>
                </c:pt>
                <c:pt idx="54">
                  <c:v>651.59999999999843</c:v>
                </c:pt>
                <c:pt idx="55">
                  <c:v>626.99999999999932</c:v>
                </c:pt>
                <c:pt idx="56">
                  <c:v>603.80000000000052</c:v>
                </c:pt>
                <c:pt idx="57">
                  <c:v>585.8000000000003</c:v>
                </c:pt>
                <c:pt idx="58">
                  <c:v>641.50000000000102</c:v>
                </c:pt>
                <c:pt idx="59">
                  <c:v>687.90000000000077</c:v>
                </c:pt>
                <c:pt idx="60">
                  <c:v>687.90000000000077</c:v>
                </c:pt>
                <c:pt idx="61">
                  <c:v>760.10000000000082</c:v>
                </c:pt>
                <c:pt idx="62">
                  <c:v>760.10000000000082</c:v>
                </c:pt>
                <c:pt idx="63">
                  <c:v>760.10000000000082</c:v>
                </c:pt>
                <c:pt idx="64">
                  <c:v>728.2000000000005</c:v>
                </c:pt>
                <c:pt idx="65">
                  <c:v>728.2000000000005</c:v>
                </c:pt>
                <c:pt idx="66">
                  <c:v>728.30000000000121</c:v>
                </c:pt>
                <c:pt idx="67">
                  <c:v>687.30000000000121</c:v>
                </c:pt>
                <c:pt idx="68">
                  <c:v>687.30000000000121</c:v>
                </c:pt>
                <c:pt idx="69">
                  <c:v>687.30000000000121</c:v>
                </c:pt>
                <c:pt idx="70">
                  <c:v>687.30000000000121</c:v>
                </c:pt>
                <c:pt idx="71">
                  <c:v>687.30000000000121</c:v>
                </c:pt>
                <c:pt idx="72">
                  <c:v>705.90000000000089</c:v>
                </c:pt>
                <c:pt idx="73">
                  <c:v>664.90000000000089</c:v>
                </c:pt>
                <c:pt idx="74">
                  <c:v>732.30000000000052</c:v>
                </c:pt>
                <c:pt idx="75">
                  <c:v>795.20000000000186</c:v>
                </c:pt>
                <c:pt idx="76">
                  <c:v>799.50000000000114</c:v>
                </c:pt>
                <c:pt idx="77">
                  <c:v>799.50000000000114</c:v>
                </c:pt>
                <c:pt idx="78">
                  <c:v>799.50000000000114</c:v>
                </c:pt>
                <c:pt idx="79">
                  <c:v>782.70000000000209</c:v>
                </c:pt>
                <c:pt idx="80">
                  <c:v>860.600000000004</c:v>
                </c:pt>
                <c:pt idx="81">
                  <c:v>860.600000000004</c:v>
                </c:pt>
                <c:pt idx="82">
                  <c:v>848.60000000000309</c:v>
                </c:pt>
                <c:pt idx="83">
                  <c:v>860.00000000000227</c:v>
                </c:pt>
                <c:pt idx="84">
                  <c:v>860.00000000000227</c:v>
                </c:pt>
                <c:pt idx="85">
                  <c:v>860.00000000000227</c:v>
                </c:pt>
                <c:pt idx="86">
                  <c:v>860.00000000000227</c:v>
                </c:pt>
                <c:pt idx="87">
                  <c:v>962.00000000000216</c:v>
                </c:pt>
                <c:pt idx="88">
                  <c:v>962.00000000000216</c:v>
                </c:pt>
                <c:pt idx="89">
                  <c:v>950.90000000000271</c:v>
                </c:pt>
                <c:pt idx="90">
                  <c:v>909.90000000000271</c:v>
                </c:pt>
                <c:pt idx="91">
                  <c:v>868.90000000000271</c:v>
                </c:pt>
                <c:pt idx="92">
                  <c:v>905.30000000000359</c:v>
                </c:pt>
                <c:pt idx="93">
                  <c:v>905.30000000000359</c:v>
                </c:pt>
                <c:pt idx="94">
                  <c:v>905.30000000000359</c:v>
                </c:pt>
                <c:pt idx="95">
                  <c:v>864.30000000000359</c:v>
                </c:pt>
                <c:pt idx="96">
                  <c:v>864.30000000000359</c:v>
                </c:pt>
                <c:pt idx="97">
                  <c:v>826.80000000000223</c:v>
                </c:pt>
                <c:pt idx="98">
                  <c:v>785.80000000000223</c:v>
                </c:pt>
                <c:pt idx="99">
                  <c:v>785.5000000000025</c:v>
                </c:pt>
                <c:pt idx="100">
                  <c:v>744.5000000000025</c:v>
                </c:pt>
                <c:pt idx="101">
                  <c:v>767.60000000000286</c:v>
                </c:pt>
                <c:pt idx="102">
                  <c:v>794.70000000000277</c:v>
                </c:pt>
                <c:pt idx="103">
                  <c:v>794.70000000000277</c:v>
                </c:pt>
                <c:pt idx="104">
                  <c:v>791.20000000000425</c:v>
                </c:pt>
                <c:pt idx="105">
                  <c:v>750.20000000000425</c:v>
                </c:pt>
                <c:pt idx="106">
                  <c:v>761.20000000000528</c:v>
                </c:pt>
                <c:pt idx="107">
                  <c:v>761.20000000000528</c:v>
                </c:pt>
                <c:pt idx="108">
                  <c:v>761.20000000000528</c:v>
                </c:pt>
                <c:pt idx="109">
                  <c:v>788.40000000000362</c:v>
                </c:pt>
                <c:pt idx="110">
                  <c:v>788.40000000000362</c:v>
                </c:pt>
                <c:pt idx="111">
                  <c:v>771.40000000000327</c:v>
                </c:pt>
                <c:pt idx="112">
                  <c:v>730.40000000000327</c:v>
                </c:pt>
                <c:pt idx="113">
                  <c:v>730.40000000000327</c:v>
                </c:pt>
                <c:pt idx="114">
                  <c:v>741.80000000000246</c:v>
                </c:pt>
                <c:pt idx="115">
                  <c:v>741.80000000000246</c:v>
                </c:pt>
                <c:pt idx="116">
                  <c:v>741.80000000000246</c:v>
                </c:pt>
                <c:pt idx="117">
                  <c:v>700.80000000000246</c:v>
                </c:pt>
                <c:pt idx="118">
                  <c:v>691.60000000000218</c:v>
                </c:pt>
                <c:pt idx="119">
                  <c:v>682.10000000000207</c:v>
                </c:pt>
                <c:pt idx="120">
                  <c:v>641.10000000000207</c:v>
                </c:pt>
                <c:pt idx="121">
                  <c:v>714.00000000000227</c:v>
                </c:pt>
                <c:pt idx="122">
                  <c:v>714.00000000000227</c:v>
                </c:pt>
                <c:pt idx="123">
                  <c:v>714.00000000000227</c:v>
                </c:pt>
                <c:pt idx="124">
                  <c:v>714.00000000000227</c:v>
                </c:pt>
                <c:pt idx="125">
                  <c:v>704.00000000000114</c:v>
                </c:pt>
                <c:pt idx="126">
                  <c:v>704.00000000000114</c:v>
                </c:pt>
                <c:pt idx="127">
                  <c:v>704.00000000000114</c:v>
                </c:pt>
                <c:pt idx="128">
                  <c:v>706.30000000000291</c:v>
                </c:pt>
                <c:pt idx="129">
                  <c:v>731.80000000000348</c:v>
                </c:pt>
                <c:pt idx="130">
                  <c:v>768.4000000000035</c:v>
                </c:pt>
                <c:pt idx="131">
                  <c:v>768.4000000000035</c:v>
                </c:pt>
                <c:pt idx="132">
                  <c:v>833.40000000000521</c:v>
                </c:pt>
                <c:pt idx="133">
                  <c:v>833.40000000000521</c:v>
                </c:pt>
                <c:pt idx="134">
                  <c:v>833.40000000000521</c:v>
                </c:pt>
                <c:pt idx="135">
                  <c:v>863.00000000000591</c:v>
                </c:pt>
                <c:pt idx="136">
                  <c:v>970.40000000000566</c:v>
                </c:pt>
                <c:pt idx="137">
                  <c:v>970.40000000000566</c:v>
                </c:pt>
                <c:pt idx="138">
                  <c:v>970.40000000000566</c:v>
                </c:pt>
                <c:pt idx="139">
                  <c:v>970.40000000000566</c:v>
                </c:pt>
                <c:pt idx="140">
                  <c:v>1056.200000000006</c:v>
                </c:pt>
                <c:pt idx="141">
                  <c:v>1056.200000000006</c:v>
                </c:pt>
                <c:pt idx="142">
                  <c:v>1056.200000000006</c:v>
                </c:pt>
                <c:pt idx="143">
                  <c:v>1073.7000000000073</c:v>
                </c:pt>
                <c:pt idx="144">
                  <c:v>1073.7000000000073</c:v>
                </c:pt>
                <c:pt idx="145">
                  <c:v>1073.7000000000073</c:v>
                </c:pt>
                <c:pt idx="146">
                  <c:v>1058.4000000000069</c:v>
                </c:pt>
                <c:pt idx="147">
                  <c:v>1112.1000000000056</c:v>
                </c:pt>
                <c:pt idx="148">
                  <c:v>1112.1000000000056</c:v>
                </c:pt>
                <c:pt idx="149">
                  <c:v>1127.100000000004</c:v>
                </c:pt>
                <c:pt idx="150">
                  <c:v>1103.5000000000025</c:v>
                </c:pt>
                <c:pt idx="151">
                  <c:v>1063.0000000000036</c:v>
                </c:pt>
                <c:pt idx="152">
                  <c:v>1118.4000000000046</c:v>
                </c:pt>
                <c:pt idx="153">
                  <c:v>1118.4000000000046</c:v>
                </c:pt>
                <c:pt idx="154">
                  <c:v>1118.4000000000046</c:v>
                </c:pt>
                <c:pt idx="155">
                  <c:v>1139.6000000000035</c:v>
                </c:pt>
                <c:pt idx="156">
                  <c:v>1139.6000000000035</c:v>
                </c:pt>
                <c:pt idx="157">
                  <c:v>1139.6000000000035</c:v>
                </c:pt>
                <c:pt idx="158">
                  <c:v>1133.900000000004</c:v>
                </c:pt>
                <c:pt idx="159">
                  <c:v>1133.900000000004</c:v>
                </c:pt>
                <c:pt idx="160">
                  <c:v>1133.900000000004</c:v>
                </c:pt>
                <c:pt idx="161">
                  <c:v>1133.900000000004</c:v>
                </c:pt>
                <c:pt idx="162">
                  <c:v>1217.2000000000035</c:v>
                </c:pt>
                <c:pt idx="163">
                  <c:v>1217.2000000000035</c:v>
                </c:pt>
                <c:pt idx="164">
                  <c:v>1204.400000000004</c:v>
                </c:pt>
                <c:pt idx="165">
                  <c:v>1163.400000000004</c:v>
                </c:pt>
                <c:pt idx="166">
                  <c:v>1163.400000000004</c:v>
                </c:pt>
                <c:pt idx="167">
                  <c:v>1163.400000000004</c:v>
                </c:pt>
                <c:pt idx="168">
                  <c:v>1139.0000000000041</c:v>
                </c:pt>
                <c:pt idx="169">
                  <c:v>1126.800000000004</c:v>
                </c:pt>
                <c:pt idx="170">
                  <c:v>1133.5000000000036</c:v>
                </c:pt>
                <c:pt idx="171">
                  <c:v>1162.6000000000033</c:v>
                </c:pt>
                <c:pt idx="172">
                  <c:v>1162.6000000000033</c:v>
                </c:pt>
                <c:pt idx="173">
                  <c:v>1162.6000000000033</c:v>
                </c:pt>
                <c:pt idx="174">
                  <c:v>1162.6000000000033</c:v>
                </c:pt>
                <c:pt idx="175">
                  <c:v>1162.6000000000033</c:v>
                </c:pt>
                <c:pt idx="176">
                  <c:v>1178.8000000000052</c:v>
                </c:pt>
                <c:pt idx="177">
                  <c:v>1229.3000000000052</c:v>
                </c:pt>
                <c:pt idx="178">
                  <c:v>1229.3000000000052</c:v>
                </c:pt>
                <c:pt idx="179">
                  <c:v>1229.3000000000052</c:v>
                </c:pt>
                <c:pt idx="180">
                  <c:v>1229.3000000000052</c:v>
                </c:pt>
                <c:pt idx="181">
                  <c:v>1188.3000000000052</c:v>
                </c:pt>
                <c:pt idx="182">
                  <c:v>1156.2000000000037</c:v>
                </c:pt>
                <c:pt idx="183">
                  <c:v>1139.7000000000021</c:v>
                </c:pt>
                <c:pt idx="184">
                  <c:v>1174.2000000000016</c:v>
                </c:pt>
                <c:pt idx="185">
                  <c:v>1169.2000000000021</c:v>
                </c:pt>
                <c:pt idx="186">
                  <c:v>1169.2000000000021</c:v>
                </c:pt>
                <c:pt idx="187">
                  <c:v>1169.2000000000021</c:v>
                </c:pt>
                <c:pt idx="188">
                  <c:v>1168.4000000000012</c:v>
                </c:pt>
                <c:pt idx="189">
                  <c:v>1132.0000000000005</c:v>
                </c:pt>
                <c:pt idx="190">
                  <c:v>1132.0000000000005</c:v>
                </c:pt>
                <c:pt idx="191">
                  <c:v>1164.8</c:v>
                </c:pt>
                <c:pt idx="192">
                  <c:v>1150.0000000000007</c:v>
                </c:pt>
                <c:pt idx="193">
                  <c:v>1145.5000000000023</c:v>
                </c:pt>
                <c:pt idx="194">
                  <c:v>1107.7000000000032</c:v>
                </c:pt>
                <c:pt idx="195">
                  <c:v>1107.7000000000032</c:v>
                </c:pt>
                <c:pt idx="196">
                  <c:v>1066.7000000000032</c:v>
                </c:pt>
                <c:pt idx="197">
                  <c:v>1066.7000000000032</c:v>
                </c:pt>
                <c:pt idx="198">
                  <c:v>1087.7000000000032</c:v>
                </c:pt>
                <c:pt idx="199">
                  <c:v>1087.7000000000032</c:v>
                </c:pt>
                <c:pt idx="200">
                  <c:v>1077.8000000000027</c:v>
                </c:pt>
                <c:pt idx="201">
                  <c:v>1036.8000000000027</c:v>
                </c:pt>
                <c:pt idx="202">
                  <c:v>1036.8000000000027</c:v>
                </c:pt>
                <c:pt idx="203">
                  <c:v>1053.5000000000032</c:v>
                </c:pt>
                <c:pt idx="204">
                  <c:v>1053.5000000000032</c:v>
                </c:pt>
                <c:pt idx="205">
                  <c:v>1089.6000000000022</c:v>
                </c:pt>
                <c:pt idx="206">
                  <c:v>1062.100000000002</c:v>
                </c:pt>
                <c:pt idx="207">
                  <c:v>1021.100000000002</c:v>
                </c:pt>
                <c:pt idx="208">
                  <c:v>1021.100000000002</c:v>
                </c:pt>
                <c:pt idx="209">
                  <c:v>1017.3000000000014</c:v>
                </c:pt>
                <c:pt idx="210">
                  <c:v>1113.8000000000009</c:v>
                </c:pt>
                <c:pt idx="211">
                  <c:v>1113.8000000000009</c:v>
                </c:pt>
                <c:pt idx="212">
                  <c:v>1133.9000000000015</c:v>
                </c:pt>
                <c:pt idx="213">
                  <c:v>1107.7000000000007</c:v>
                </c:pt>
                <c:pt idx="214">
                  <c:v>1123.3000000000009</c:v>
                </c:pt>
                <c:pt idx="215">
                  <c:v>1082.3000000000009</c:v>
                </c:pt>
                <c:pt idx="216">
                  <c:v>1082.3000000000009</c:v>
                </c:pt>
                <c:pt idx="217">
                  <c:v>1082.3000000000009</c:v>
                </c:pt>
                <c:pt idx="218">
                  <c:v>1082.3000000000009</c:v>
                </c:pt>
                <c:pt idx="219">
                  <c:v>1082.3000000000009</c:v>
                </c:pt>
                <c:pt idx="220">
                  <c:v>1094.9000000000012</c:v>
                </c:pt>
                <c:pt idx="221">
                  <c:v>1093.5000000000009</c:v>
                </c:pt>
                <c:pt idx="222">
                  <c:v>1148.3000000000025</c:v>
                </c:pt>
                <c:pt idx="223">
                  <c:v>1148.3000000000025</c:v>
                </c:pt>
                <c:pt idx="224">
                  <c:v>1148.3000000000025</c:v>
                </c:pt>
                <c:pt idx="225">
                  <c:v>1148.3000000000025</c:v>
                </c:pt>
                <c:pt idx="226">
                  <c:v>1107.3000000000025</c:v>
                </c:pt>
                <c:pt idx="227">
                  <c:v>1084.2000000000021</c:v>
                </c:pt>
                <c:pt idx="228">
                  <c:v>1092.000000000002</c:v>
                </c:pt>
                <c:pt idx="229">
                  <c:v>1092.000000000002</c:v>
                </c:pt>
                <c:pt idx="230">
                  <c:v>1051.000000000002</c:v>
                </c:pt>
                <c:pt idx="231">
                  <c:v>1118.3000000000011</c:v>
                </c:pt>
                <c:pt idx="232">
                  <c:v>1118.3000000000011</c:v>
                </c:pt>
                <c:pt idx="233">
                  <c:v>1118.3000000000011</c:v>
                </c:pt>
                <c:pt idx="234">
                  <c:v>1118.3000000000011</c:v>
                </c:pt>
                <c:pt idx="235">
                  <c:v>1141.8000000000018</c:v>
                </c:pt>
                <c:pt idx="236">
                  <c:v>1141.8000000000018</c:v>
                </c:pt>
                <c:pt idx="237">
                  <c:v>1109.300000000002</c:v>
                </c:pt>
                <c:pt idx="238">
                  <c:v>1109.300000000002</c:v>
                </c:pt>
                <c:pt idx="239">
                  <c:v>1068.300000000002</c:v>
                </c:pt>
                <c:pt idx="240">
                  <c:v>1072.3000000000038</c:v>
                </c:pt>
                <c:pt idx="241">
                  <c:v>1031.3000000000038</c:v>
                </c:pt>
                <c:pt idx="242">
                  <c:v>990.30000000000382</c:v>
                </c:pt>
                <c:pt idx="243">
                  <c:v>990.30000000000382</c:v>
                </c:pt>
                <c:pt idx="244">
                  <c:v>990.30000000000382</c:v>
                </c:pt>
                <c:pt idx="245">
                  <c:v>990.30000000000382</c:v>
                </c:pt>
                <c:pt idx="246">
                  <c:v>990.30000000000382</c:v>
                </c:pt>
                <c:pt idx="247">
                  <c:v>998.40000000000578</c:v>
                </c:pt>
                <c:pt idx="248">
                  <c:v>998.40000000000578</c:v>
                </c:pt>
                <c:pt idx="249">
                  <c:v>1005.700000000007</c:v>
                </c:pt>
                <c:pt idx="250">
                  <c:v>966.40000000000714</c:v>
                </c:pt>
                <c:pt idx="251">
                  <c:v>1043.300000000007</c:v>
                </c:pt>
                <c:pt idx="252">
                  <c:v>1043.300000000007</c:v>
                </c:pt>
                <c:pt idx="253">
                  <c:v>1030.3000000000063</c:v>
                </c:pt>
                <c:pt idx="254">
                  <c:v>1030.3000000000063</c:v>
                </c:pt>
                <c:pt idx="255">
                  <c:v>1027.0000000000068</c:v>
                </c:pt>
                <c:pt idx="256">
                  <c:v>1027.0000000000068</c:v>
                </c:pt>
                <c:pt idx="257">
                  <c:v>1011.3000000000061</c:v>
                </c:pt>
                <c:pt idx="258">
                  <c:v>1011.3000000000061</c:v>
                </c:pt>
                <c:pt idx="259">
                  <c:v>1011.3000000000061</c:v>
                </c:pt>
                <c:pt idx="260">
                  <c:v>1026.1000000000054</c:v>
                </c:pt>
                <c:pt idx="261">
                  <c:v>1026.1000000000054</c:v>
                </c:pt>
                <c:pt idx="262">
                  <c:v>985.10000000000537</c:v>
                </c:pt>
                <c:pt idx="263">
                  <c:v>985.10000000000537</c:v>
                </c:pt>
                <c:pt idx="264">
                  <c:v>985.10000000000537</c:v>
                </c:pt>
                <c:pt idx="265">
                  <c:v>985.10000000000537</c:v>
                </c:pt>
                <c:pt idx="266">
                  <c:v>944.10000000000537</c:v>
                </c:pt>
                <c:pt idx="267">
                  <c:v>936.80000000000643</c:v>
                </c:pt>
                <c:pt idx="268">
                  <c:v>895.80000000000643</c:v>
                </c:pt>
                <c:pt idx="269">
                  <c:v>895.80000000000643</c:v>
                </c:pt>
                <c:pt idx="270">
                  <c:v>895.20000000000698</c:v>
                </c:pt>
                <c:pt idx="271">
                  <c:v>961.40000000000543</c:v>
                </c:pt>
                <c:pt idx="272">
                  <c:v>961.40000000000543</c:v>
                </c:pt>
                <c:pt idx="273">
                  <c:v>1027.1000000000051</c:v>
                </c:pt>
                <c:pt idx="274">
                  <c:v>1027.1000000000051</c:v>
                </c:pt>
                <c:pt idx="275">
                  <c:v>1003.700000000005</c:v>
                </c:pt>
                <c:pt idx="276">
                  <c:v>1007.7000000000046</c:v>
                </c:pt>
                <c:pt idx="277">
                  <c:v>1142.9000000000044</c:v>
                </c:pt>
                <c:pt idx="278">
                  <c:v>1142.9000000000044</c:v>
                </c:pt>
                <c:pt idx="279">
                  <c:v>1119.9000000000046</c:v>
                </c:pt>
                <c:pt idx="280">
                  <c:v>1113.3000000000059</c:v>
                </c:pt>
                <c:pt idx="281">
                  <c:v>1103.4000000000053</c:v>
                </c:pt>
                <c:pt idx="282">
                  <c:v>1103.4000000000053</c:v>
                </c:pt>
                <c:pt idx="283">
                  <c:v>1103.4000000000053</c:v>
                </c:pt>
                <c:pt idx="284">
                  <c:v>1103.4000000000053</c:v>
                </c:pt>
                <c:pt idx="285">
                  <c:v>1103.4000000000053</c:v>
                </c:pt>
                <c:pt idx="286">
                  <c:v>1112.0000000000039</c:v>
                </c:pt>
                <c:pt idx="287">
                  <c:v>1071.0000000000039</c:v>
                </c:pt>
                <c:pt idx="288">
                  <c:v>1071.0000000000039</c:v>
                </c:pt>
                <c:pt idx="289">
                  <c:v>1071.0000000000039</c:v>
                </c:pt>
                <c:pt idx="290">
                  <c:v>1071.0000000000039</c:v>
                </c:pt>
                <c:pt idx="291">
                  <c:v>1030.0000000000039</c:v>
                </c:pt>
                <c:pt idx="292">
                  <c:v>1072.0000000000036</c:v>
                </c:pt>
                <c:pt idx="293">
                  <c:v>1072.0000000000036</c:v>
                </c:pt>
                <c:pt idx="294">
                  <c:v>1072.0000000000036</c:v>
                </c:pt>
                <c:pt idx="295">
                  <c:v>1031.0000000000036</c:v>
                </c:pt>
                <c:pt idx="296">
                  <c:v>1031.0000000000036</c:v>
                </c:pt>
                <c:pt idx="297">
                  <c:v>991.10000000000207</c:v>
                </c:pt>
                <c:pt idx="298">
                  <c:v>995.80000000000177</c:v>
                </c:pt>
                <c:pt idx="299">
                  <c:v>979.60000000000218</c:v>
                </c:pt>
                <c:pt idx="300">
                  <c:v>991.70000000000368</c:v>
                </c:pt>
                <c:pt idx="301">
                  <c:v>1039.8000000000036</c:v>
                </c:pt>
                <c:pt idx="302">
                  <c:v>1039.8000000000036</c:v>
                </c:pt>
                <c:pt idx="303">
                  <c:v>1039.8000000000036</c:v>
                </c:pt>
                <c:pt idx="304">
                  <c:v>1039.8000000000036</c:v>
                </c:pt>
                <c:pt idx="305">
                  <c:v>1023.5000000000034</c:v>
                </c:pt>
                <c:pt idx="306">
                  <c:v>1025.2000000000035</c:v>
                </c:pt>
                <c:pt idx="307">
                  <c:v>1143.0000000000025</c:v>
                </c:pt>
                <c:pt idx="308">
                  <c:v>1143.0000000000025</c:v>
                </c:pt>
                <c:pt idx="309">
                  <c:v>1143.0000000000025</c:v>
                </c:pt>
                <c:pt idx="310">
                  <c:v>1158.4000000000012</c:v>
                </c:pt>
                <c:pt idx="311">
                  <c:v>1185.2000000000014</c:v>
                </c:pt>
                <c:pt idx="312">
                  <c:v>1176.0000000000011</c:v>
                </c:pt>
                <c:pt idx="313">
                  <c:v>1185.5999999999997</c:v>
                </c:pt>
                <c:pt idx="314">
                  <c:v>1185.5999999999997</c:v>
                </c:pt>
                <c:pt idx="315">
                  <c:v>1158.2999999999984</c:v>
                </c:pt>
                <c:pt idx="316">
                  <c:v>1247.4999999999986</c:v>
                </c:pt>
                <c:pt idx="317">
                  <c:v>1247.4999999999986</c:v>
                </c:pt>
                <c:pt idx="318">
                  <c:v>1247.4999999999986</c:v>
                </c:pt>
                <c:pt idx="319">
                  <c:v>1206.4999999999986</c:v>
                </c:pt>
                <c:pt idx="320">
                  <c:v>1176.7999999999995</c:v>
                </c:pt>
                <c:pt idx="321">
                  <c:v>1176.7999999999995</c:v>
                </c:pt>
                <c:pt idx="322">
                  <c:v>1176.7999999999995</c:v>
                </c:pt>
                <c:pt idx="323">
                  <c:v>1176.7999999999995</c:v>
                </c:pt>
                <c:pt idx="324">
                  <c:v>1147.9999999999995</c:v>
                </c:pt>
                <c:pt idx="325">
                  <c:v>1147.9999999999995</c:v>
                </c:pt>
                <c:pt idx="326">
                  <c:v>1149.599999999999</c:v>
                </c:pt>
                <c:pt idx="327">
                  <c:v>1108.599999999999</c:v>
                </c:pt>
                <c:pt idx="328">
                  <c:v>1108.599999999999</c:v>
                </c:pt>
                <c:pt idx="329">
                  <c:v>1130.1999999999985</c:v>
                </c:pt>
                <c:pt idx="330">
                  <c:v>1130.1999999999985</c:v>
                </c:pt>
                <c:pt idx="331">
                  <c:v>1130.1999999999985</c:v>
                </c:pt>
                <c:pt idx="332">
                  <c:v>1130.1999999999985</c:v>
                </c:pt>
                <c:pt idx="333">
                  <c:v>1130.1999999999985</c:v>
                </c:pt>
                <c:pt idx="334">
                  <c:v>1130.1999999999985</c:v>
                </c:pt>
                <c:pt idx="335">
                  <c:v>1130.1999999999985</c:v>
                </c:pt>
                <c:pt idx="336">
                  <c:v>1124.7000000000003</c:v>
                </c:pt>
                <c:pt idx="337">
                  <c:v>1125.6000000000017</c:v>
                </c:pt>
                <c:pt idx="338">
                  <c:v>1118.000000000003</c:v>
                </c:pt>
                <c:pt idx="339">
                  <c:v>1097.2000000000021</c:v>
                </c:pt>
                <c:pt idx="340">
                  <c:v>1089.900000000001</c:v>
                </c:pt>
                <c:pt idx="341">
                  <c:v>1089.900000000001</c:v>
                </c:pt>
                <c:pt idx="342">
                  <c:v>1063.3000000000022</c:v>
                </c:pt>
                <c:pt idx="343">
                  <c:v>1063.3000000000022</c:v>
                </c:pt>
                <c:pt idx="344">
                  <c:v>1043.600000000002</c:v>
                </c:pt>
                <c:pt idx="345">
                  <c:v>1076.6000000000029</c:v>
                </c:pt>
                <c:pt idx="346">
                  <c:v>1092.5000000000027</c:v>
                </c:pt>
                <c:pt idx="347">
                  <c:v>1092.5000000000027</c:v>
                </c:pt>
                <c:pt idx="348">
                  <c:v>1087.5000000000032</c:v>
                </c:pt>
                <c:pt idx="349">
                  <c:v>1081.6000000000045</c:v>
                </c:pt>
                <c:pt idx="350">
                  <c:v>1040.6000000000045</c:v>
                </c:pt>
                <c:pt idx="351">
                  <c:v>1040.6000000000045</c:v>
                </c:pt>
                <c:pt idx="352">
                  <c:v>999.60000000000446</c:v>
                </c:pt>
                <c:pt idx="353">
                  <c:v>999.60000000000446</c:v>
                </c:pt>
                <c:pt idx="354">
                  <c:v>999.60000000000446</c:v>
                </c:pt>
                <c:pt idx="355">
                  <c:v>1048.9000000000033</c:v>
                </c:pt>
                <c:pt idx="356">
                  <c:v>1048.9000000000033</c:v>
                </c:pt>
                <c:pt idx="357">
                  <c:v>1042.6000000000042</c:v>
                </c:pt>
                <c:pt idx="358">
                  <c:v>1020.8000000000035</c:v>
                </c:pt>
                <c:pt idx="359">
                  <c:v>1020.7000000000028</c:v>
                </c:pt>
                <c:pt idx="360">
                  <c:v>1012.3000000000033</c:v>
                </c:pt>
                <c:pt idx="361">
                  <c:v>990.00000000000375</c:v>
                </c:pt>
                <c:pt idx="362">
                  <c:v>990.00000000000375</c:v>
                </c:pt>
                <c:pt idx="363">
                  <c:v>990.00000000000375</c:v>
                </c:pt>
                <c:pt idx="364">
                  <c:v>990.00000000000375</c:v>
                </c:pt>
                <c:pt idx="365">
                  <c:v>979.10000000000343</c:v>
                </c:pt>
                <c:pt idx="366">
                  <c:v>979.10000000000343</c:v>
                </c:pt>
                <c:pt idx="367">
                  <c:v>979.10000000000343</c:v>
                </c:pt>
                <c:pt idx="368">
                  <c:v>979.10000000000343</c:v>
                </c:pt>
                <c:pt idx="369">
                  <c:v>984.00000000000227</c:v>
                </c:pt>
                <c:pt idx="370">
                  <c:v>975.70000000000118</c:v>
                </c:pt>
                <c:pt idx="371">
                  <c:v>975.70000000000118</c:v>
                </c:pt>
                <c:pt idx="372">
                  <c:v>1008.6000000000013</c:v>
                </c:pt>
                <c:pt idx="373">
                  <c:v>1008.6000000000013</c:v>
                </c:pt>
                <c:pt idx="374">
                  <c:v>967.60000000000127</c:v>
                </c:pt>
                <c:pt idx="375">
                  <c:v>967.60000000000127</c:v>
                </c:pt>
                <c:pt idx="376">
                  <c:v>967.60000000000127</c:v>
                </c:pt>
                <c:pt idx="377">
                  <c:v>973.00000000000114</c:v>
                </c:pt>
                <c:pt idx="378">
                  <c:v>968.60000000000116</c:v>
                </c:pt>
                <c:pt idx="379">
                  <c:v>989.90000000000077</c:v>
                </c:pt>
                <c:pt idx="380">
                  <c:v>983.40000000000043</c:v>
                </c:pt>
                <c:pt idx="381">
                  <c:v>1005.4000000000002</c:v>
                </c:pt>
                <c:pt idx="382">
                  <c:v>1005.4000000000002</c:v>
                </c:pt>
                <c:pt idx="383">
                  <c:v>1001.4999999999991</c:v>
                </c:pt>
                <c:pt idx="384">
                  <c:v>998.99999999999829</c:v>
                </c:pt>
                <c:pt idx="385">
                  <c:v>982.00000000000011</c:v>
                </c:pt>
                <c:pt idx="386">
                  <c:v>957.400000000001</c:v>
                </c:pt>
                <c:pt idx="387">
                  <c:v>951.40000000000168</c:v>
                </c:pt>
                <c:pt idx="388">
                  <c:v>970.70000000000152</c:v>
                </c:pt>
                <c:pt idx="389">
                  <c:v>970.70000000000152</c:v>
                </c:pt>
                <c:pt idx="390">
                  <c:v>970.70000000000152</c:v>
                </c:pt>
                <c:pt idx="391">
                  <c:v>970.70000000000152</c:v>
                </c:pt>
                <c:pt idx="392">
                  <c:v>970.70000000000152</c:v>
                </c:pt>
                <c:pt idx="393">
                  <c:v>970.70000000000152</c:v>
                </c:pt>
                <c:pt idx="394">
                  <c:v>970.70000000000152</c:v>
                </c:pt>
                <c:pt idx="395">
                  <c:v>953.40000000000146</c:v>
                </c:pt>
                <c:pt idx="396">
                  <c:v>916.50000000000171</c:v>
                </c:pt>
                <c:pt idx="397">
                  <c:v>919.9000000000018</c:v>
                </c:pt>
                <c:pt idx="398">
                  <c:v>919.9000000000018</c:v>
                </c:pt>
                <c:pt idx="399">
                  <c:v>930.20000000000266</c:v>
                </c:pt>
                <c:pt idx="400">
                  <c:v>961.60000000000412</c:v>
                </c:pt>
                <c:pt idx="401">
                  <c:v>961.60000000000412</c:v>
                </c:pt>
                <c:pt idx="402">
                  <c:v>961.60000000000412</c:v>
                </c:pt>
                <c:pt idx="403">
                  <c:v>963.10000000000502</c:v>
                </c:pt>
                <c:pt idx="404">
                  <c:v>960.70000000000482</c:v>
                </c:pt>
                <c:pt idx="405">
                  <c:v>1023.4000000000048</c:v>
                </c:pt>
                <c:pt idx="406">
                  <c:v>1023.4000000000048</c:v>
                </c:pt>
                <c:pt idx="407">
                  <c:v>1021.2000000000058</c:v>
                </c:pt>
                <c:pt idx="408">
                  <c:v>1055.8000000000038</c:v>
                </c:pt>
                <c:pt idx="409">
                  <c:v>1055.8000000000038</c:v>
                </c:pt>
                <c:pt idx="410">
                  <c:v>1077.8000000000036</c:v>
                </c:pt>
                <c:pt idx="411">
                  <c:v>1077.8000000000036</c:v>
                </c:pt>
                <c:pt idx="412">
                  <c:v>1077.8000000000036</c:v>
                </c:pt>
                <c:pt idx="413">
                  <c:v>1107.8000000000025</c:v>
                </c:pt>
                <c:pt idx="414">
                  <c:v>1107.8000000000025</c:v>
                </c:pt>
                <c:pt idx="415">
                  <c:v>1107.8000000000025</c:v>
                </c:pt>
                <c:pt idx="416">
                  <c:v>1107.8000000000025</c:v>
                </c:pt>
                <c:pt idx="417">
                  <c:v>1120.4000000000028</c:v>
                </c:pt>
                <c:pt idx="418">
                  <c:v>1146.6000000000035</c:v>
                </c:pt>
                <c:pt idx="419">
                  <c:v>1146.6000000000035</c:v>
                </c:pt>
                <c:pt idx="420">
                  <c:v>1146.6000000000035</c:v>
                </c:pt>
                <c:pt idx="421">
                  <c:v>1125.6000000000035</c:v>
                </c:pt>
                <c:pt idx="422">
                  <c:v>1121.1000000000029</c:v>
                </c:pt>
                <c:pt idx="423">
                  <c:v>1087.5000000000025</c:v>
                </c:pt>
                <c:pt idx="424">
                  <c:v>1088.6000000000008</c:v>
                </c:pt>
                <c:pt idx="425">
                  <c:v>1088.6000000000008</c:v>
                </c:pt>
                <c:pt idx="426">
                  <c:v>1088.6000000000008</c:v>
                </c:pt>
                <c:pt idx="427">
                  <c:v>1088.6000000000008</c:v>
                </c:pt>
                <c:pt idx="428">
                  <c:v>1108.4000000000017</c:v>
                </c:pt>
                <c:pt idx="429">
                  <c:v>1108.4000000000017</c:v>
                </c:pt>
                <c:pt idx="430">
                  <c:v>1080.5000000000009</c:v>
                </c:pt>
                <c:pt idx="431">
                  <c:v>1081.200000000001</c:v>
                </c:pt>
                <c:pt idx="432">
                  <c:v>1066.3999999999994</c:v>
                </c:pt>
                <c:pt idx="433">
                  <c:v>1025.3999999999994</c:v>
                </c:pt>
                <c:pt idx="434">
                  <c:v>1025.3999999999994</c:v>
                </c:pt>
                <c:pt idx="435">
                  <c:v>1031.099999999999</c:v>
                </c:pt>
                <c:pt idx="436">
                  <c:v>1009.3000000000005</c:v>
                </c:pt>
                <c:pt idx="437">
                  <c:v>1198.8000000000006</c:v>
                </c:pt>
                <c:pt idx="438">
                  <c:v>1198.8000000000006</c:v>
                </c:pt>
                <c:pt idx="439">
                  <c:v>1247.9000000000003</c:v>
                </c:pt>
                <c:pt idx="440">
                  <c:v>1229.3000000000006</c:v>
                </c:pt>
                <c:pt idx="441">
                  <c:v>1207.0999999999995</c:v>
                </c:pt>
                <c:pt idx="442">
                  <c:v>1193.5999999999999</c:v>
                </c:pt>
                <c:pt idx="443">
                  <c:v>1152.5999999999999</c:v>
                </c:pt>
                <c:pt idx="444">
                  <c:v>1136.0999999999983</c:v>
                </c:pt>
                <c:pt idx="445">
                  <c:v>1123.499999999998</c:v>
                </c:pt>
                <c:pt idx="446">
                  <c:v>1198.599999999997</c:v>
                </c:pt>
                <c:pt idx="447">
                  <c:v>1198.599999999997</c:v>
                </c:pt>
                <c:pt idx="448">
                  <c:v>1234.8999999999971</c:v>
                </c:pt>
                <c:pt idx="449">
                  <c:v>1234.8999999999971</c:v>
                </c:pt>
                <c:pt idx="450">
                  <c:v>1234.8999999999971</c:v>
                </c:pt>
                <c:pt idx="451">
                  <c:v>1193.8999999999971</c:v>
                </c:pt>
                <c:pt idx="452">
                  <c:v>1193.8999999999971</c:v>
                </c:pt>
                <c:pt idx="453">
                  <c:v>1193.8999999999971</c:v>
                </c:pt>
                <c:pt idx="454">
                  <c:v>1193.8999999999971</c:v>
                </c:pt>
                <c:pt idx="455">
                  <c:v>1244.6999999999991</c:v>
                </c:pt>
                <c:pt idx="456">
                  <c:v>1244.6999999999991</c:v>
                </c:pt>
                <c:pt idx="457">
                  <c:v>1282.8999999999985</c:v>
                </c:pt>
                <c:pt idx="458">
                  <c:v>1390.6999999999987</c:v>
                </c:pt>
                <c:pt idx="459">
                  <c:v>1377.1999999999991</c:v>
                </c:pt>
                <c:pt idx="460">
                  <c:v>1377.1999999999991</c:v>
                </c:pt>
                <c:pt idx="461">
                  <c:v>1336.1999999999991</c:v>
                </c:pt>
                <c:pt idx="462">
                  <c:v>1314.3999999999985</c:v>
                </c:pt>
                <c:pt idx="463">
                  <c:v>1314.3999999999985</c:v>
                </c:pt>
                <c:pt idx="464">
                  <c:v>1375.7999999999988</c:v>
                </c:pt>
                <c:pt idx="465">
                  <c:v>1375.7999999999988</c:v>
                </c:pt>
                <c:pt idx="466">
                  <c:v>1461.899999999999</c:v>
                </c:pt>
                <c:pt idx="467">
                  <c:v>1461.899999999999</c:v>
                </c:pt>
                <c:pt idx="468">
                  <c:v>1461.899999999999</c:v>
                </c:pt>
                <c:pt idx="469">
                  <c:v>1453.7999999999993</c:v>
                </c:pt>
                <c:pt idx="470">
                  <c:v>1488.7999999999977</c:v>
                </c:pt>
                <c:pt idx="471">
                  <c:v>1488.7999999999977</c:v>
                </c:pt>
                <c:pt idx="472">
                  <c:v>1488.7999999999977</c:v>
                </c:pt>
                <c:pt idx="473">
                  <c:v>1509.2999999999988</c:v>
                </c:pt>
                <c:pt idx="474">
                  <c:v>1509.2999999999988</c:v>
                </c:pt>
                <c:pt idx="475">
                  <c:v>1509.2999999999988</c:v>
                </c:pt>
                <c:pt idx="476">
                  <c:v>1576.099999999999</c:v>
                </c:pt>
                <c:pt idx="477">
                  <c:v>1576.099999999999</c:v>
                </c:pt>
                <c:pt idx="478">
                  <c:v>1576.099999999999</c:v>
                </c:pt>
                <c:pt idx="479">
                  <c:v>1576.099999999999</c:v>
                </c:pt>
                <c:pt idx="480">
                  <c:v>1615.399999999999</c:v>
                </c:pt>
                <c:pt idx="481">
                  <c:v>1611.6999999999991</c:v>
                </c:pt>
                <c:pt idx="482">
                  <c:v>1611.6999999999991</c:v>
                </c:pt>
                <c:pt idx="483">
                  <c:v>1611.6999999999991</c:v>
                </c:pt>
                <c:pt idx="484">
                  <c:v>1611.6999999999991</c:v>
                </c:pt>
                <c:pt idx="485">
                  <c:v>1614.0999999999992</c:v>
                </c:pt>
                <c:pt idx="486">
                  <c:v>1596.1999999999996</c:v>
                </c:pt>
                <c:pt idx="487">
                  <c:v>1598.1999999999994</c:v>
                </c:pt>
                <c:pt idx="488">
                  <c:v>1557.1999999999994</c:v>
                </c:pt>
                <c:pt idx="489">
                  <c:v>1584.0999999999979</c:v>
                </c:pt>
                <c:pt idx="490">
                  <c:v>1590.1999999999978</c:v>
                </c:pt>
                <c:pt idx="491">
                  <c:v>1590.1999999999978</c:v>
                </c:pt>
                <c:pt idx="492">
                  <c:v>1587.499999999998</c:v>
                </c:pt>
                <c:pt idx="493">
                  <c:v>1546.499999999998</c:v>
                </c:pt>
                <c:pt idx="494">
                  <c:v>1546.499999999998</c:v>
                </c:pt>
                <c:pt idx="495">
                  <c:v>1546.499999999998</c:v>
                </c:pt>
                <c:pt idx="496">
                  <c:v>1546.499999999998</c:v>
                </c:pt>
                <c:pt idx="497">
                  <c:v>1553.5999999999979</c:v>
                </c:pt>
                <c:pt idx="498">
                  <c:v>1553.5999999999979</c:v>
                </c:pt>
                <c:pt idx="499">
                  <c:v>1555.5999999999976</c:v>
                </c:pt>
                <c:pt idx="500">
                  <c:v>1635.9999999999982</c:v>
                </c:pt>
                <c:pt idx="501">
                  <c:v>1635.9999999999982</c:v>
                </c:pt>
                <c:pt idx="502">
                  <c:v>1631.6999999999989</c:v>
                </c:pt>
                <c:pt idx="503">
                  <c:v>1659.5999999999974</c:v>
                </c:pt>
                <c:pt idx="504">
                  <c:v>1659.5999999999974</c:v>
                </c:pt>
                <c:pt idx="505">
                  <c:v>1659.5999999999974</c:v>
                </c:pt>
                <c:pt idx="506">
                  <c:v>1659.5999999999974</c:v>
                </c:pt>
                <c:pt idx="507">
                  <c:v>1623.3999999999978</c:v>
                </c:pt>
                <c:pt idx="508">
                  <c:v>1635.2999999999959</c:v>
                </c:pt>
                <c:pt idx="509">
                  <c:v>1635.2999999999959</c:v>
                </c:pt>
                <c:pt idx="510">
                  <c:v>1671.3999999999949</c:v>
                </c:pt>
                <c:pt idx="511">
                  <c:v>1766.1999999999941</c:v>
                </c:pt>
                <c:pt idx="512">
                  <c:v>1766.1999999999941</c:v>
                </c:pt>
                <c:pt idx="513">
                  <c:v>1766.1999999999941</c:v>
                </c:pt>
                <c:pt idx="514">
                  <c:v>1766.1999999999941</c:v>
                </c:pt>
                <c:pt idx="515">
                  <c:v>1817.499999999995</c:v>
                </c:pt>
                <c:pt idx="516">
                  <c:v>1817.499999999995</c:v>
                </c:pt>
                <c:pt idx="517">
                  <c:v>1817.499999999995</c:v>
                </c:pt>
                <c:pt idx="518">
                  <c:v>1835.0999999999949</c:v>
                </c:pt>
                <c:pt idx="519">
                  <c:v>1835.0999999999949</c:v>
                </c:pt>
                <c:pt idx="520">
                  <c:v>1810.5999999999965</c:v>
                </c:pt>
                <c:pt idx="521">
                  <c:v>1865.2999999999952</c:v>
                </c:pt>
                <c:pt idx="522">
                  <c:v>1865.2999999999952</c:v>
                </c:pt>
                <c:pt idx="523">
                  <c:v>1960.499999999995</c:v>
                </c:pt>
                <c:pt idx="524">
                  <c:v>1960.499999999995</c:v>
                </c:pt>
                <c:pt idx="525">
                  <c:v>1919.499999999995</c:v>
                </c:pt>
                <c:pt idx="526">
                  <c:v>1919.499999999995</c:v>
                </c:pt>
                <c:pt idx="527">
                  <c:v>1919.499999999995</c:v>
                </c:pt>
                <c:pt idx="528">
                  <c:v>1921.3999999999942</c:v>
                </c:pt>
                <c:pt idx="529">
                  <c:v>1880.3999999999942</c:v>
                </c:pt>
                <c:pt idx="530">
                  <c:v>1839.3999999999942</c:v>
                </c:pt>
                <c:pt idx="531">
                  <c:v>1798.3999999999942</c:v>
                </c:pt>
                <c:pt idx="532">
                  <c:v>1940.7999999999922</c:v>
                </c:pt>
                <c:pt idx="533">
                  <c:v>1940.7999999999922</c:v>
                </c:pt>
                <c:pt idx="534">
                  <c:v>1916.7999999999927</c:v>
                </c:pt>
                <c:pt idx="535">
                  <c:v>1919.9999999999914</c:v>
                </c:pt>
                <c:pt idx="536">
                  <c:v>1924.8999999999924</c:v>
                </c:pt>
                <c:pt idx="537">
                  <c:v>2108.3999999999933</c:v>
                </c:pt>
                <c:pt idx="538">
                  <c:v>2108.3999999999933</c:v>
                </c:pt>
                <c:pt idx="539">
                  <c:v>2108.3999999999933</c:v>
                </c:pt>
                <c:pt idx="540">
                  <c:v>2108.3999999999933</c:v>
                </c:pt>
                <c:pt idx="541">
                  <c:v>2108.3999999999933</c:v>
                </c:pt>
                <c:pt idx="542">
                  <c:v>2108.3999999999933</c:v>
                </c:pt>
                <c:pt idx="543">
                  <c:v>2109.9999999999927</c:v>
                </c:pt>
                <c:pt idx="544">
                  <c:v>2131.5999999999922</c:v>
                </c:pt>
                <c:pt idx="545">
                  <c:v>2131.5999999999922</c:v>
                </c:pt>
                <c:pt idx="546">
                  <c:v>2129.9999999999927</c:v>
                </c:pt>
                <c:pt idx="547">
                  <c:v>2127.1999999999944</c:v>
                </c:pt>
                <c:pt idx="548">
                  <c:v>2157.1999999999935</c:v>
                </c:pt>
                <c:pt idx="549">
                  <c:v>2157.1999999999935</c:v>
                </c:pt>
                <c:pt idx="550">
                  <c:v>2132.5999999999922</c:v>
                </c:pt>
                <c:pt idx="551">
                  <c:v>2143.9999999999914</c:v>
                </c:pt>
                <c:pt idx="552">
                  <c:v>2102.9999999999914</c:v>
                </c:pt>
                <c:pt idx="553">
                  <c:v>2102.9999999999914</c:v>
                </c:pt>
                <c:pt idx="554">
                  <c:v>2061.9999999999914</c:v>
                </c:pt>
                <c:pt idx="555">
                  <c:v>2074.0999999999931</c:v>
                </c:pt>
                <c:pt idx="556">
                  <c:v>2033.0999999999931</c:v>
                </c:pt>
                <c:pt idx="557">
                  <c:v>1992.0999999999931</c:v>
                </c:pt>
                <c:pt idx="558">
                  <c:v>1972.599999999992</c:v>
                </c:pt>
                <c:pt idx="559">
                  <c:v>2006.499999999992</c:v>
                </c:pt>
                <c:pt idx="560">
                  <c:v>2006.499999999992</c:v>
                </c:pt>
                <c:pt idx="561">
                  <c:v>2006.499999999992</c:v>
                </c:pt>
                <c:pt idx="562">
                  <c:v>2149.0999999999913</c:v>
                </c:pt>
                <c:pt idx="563">
                  <c:v>2149.0999999999913</c:v>
                </c:pt>
                <c:pt idx="564">
                  <c:v>2134.1999999999912</c:v>
                </c:pt>
                <c:pt idx="565">
                  <c:v>2128.8999999999919</c:v>
                </c:pt>
                <c:pt idx="566">
                  <c:v>2087.8999999999919</c:v>
                </c:pt>
                <c:pt idx="567">
                  <c:v>2087.8999999999919</c:v>
                </c:pt>
                <c:pt idx="568">
                  <c:v>2087.8999999999919</c:v>
                </c:pt>
                <c:pt idx="569">
                  <c:v>2087.8999999999919</c:v>
                </c:pt>
                <c:pt idx="570">
                  <c:v>2220.6999999999939</c:v>
                </c:pt>
                <c:pt idx="571">
                  <c:v>2220.6999999999939</c:v>
                </c:pt>
                <c:pt idx="572">
                  <c:v>2220.6999999999939</c:v>
                </c:pt>
                <c:pt idx="573">
                  <c:v>2272.5999999999922</c:v>
                </c:pt>
                <c:pt idx="574">
                  <c:v>2272.5999999999922</c:v>
                </c:pt>
                <c:pt idx="575">
                  <c:v>2272.5999999999922</c:v>
                </c:pt>
                <c:pt idx="576">
                  <c:v>2272.5999999999922</c:v>
                </c:pt>
                <c:pt idx="577">
                  <c:v>2272.5999999999922</c:v>
                </c:pt>
                <c:pt idx="578">
                  <c:v>2231.5999999999922</c:v>
                </c:pt>
                <c:pt idx="579">
                  <c:v>2231.5999999999922</c:v>
                </c:pt>
                <c:pt idx="580">
                  <c:v>2231.5999999999922</c:v>
                </c:pt>
                <c:pt idx="581">
                  <c:v>2256.6999999999921</c:v>
                </c:pt>
                <c:pt idx="582">
                  <c:v>2296.2999999999915</c:v>
                </c:pt>
                <c:pt idx="583">
                  <c:v>2296.2999999999915</c:v>
                </c:pt>
                <c:pt idx="584">
                  <c:v>2347.2999999999925</c:v>
                </c:pt>
                <c:pt idx="585">
                  <c:v>2347.2999999999925</c:v>
                </c:pt>
                <c:pt idx="586">
                  <c:v>2347.2999999999925</c:v>
                </c:pt>
                <c:pt idx="587">
                  <c:v>2347.2999999999925</c:v>
                </c:pt>
                <c:pt idx="588">
                  <c:v>2347.2999999999925</c:v>
                </c:pt>
                <c:pt idx="589">
                  <c:v>2347.2999999999925</c:v>
                </c:pt>
                <c:pt idx="590">
                  <c:v>2347.2999999999925</c:v>
                </c:pt>
                <c:pt idx="591">
                  <c:v>2347.2999999999925</c:v>
                </c:pt>
                <c:pt idx="592">
                  <c:v>2347.2999999999925</c:v>
                </c:pt>
                <c:pt idx="593">
                  <c:v>2347.2999999999925</c:v>
                </c:pt>
                <c:pt idx="594">
                  <c:v>2347.2999999999925</c:v>
                </c:pt>
                <c:pt idx="595">
                  <c:v>2416.0999999999926</c:v>
                </c:pt>
                <c:pt idx="596">
                  <c:v>2416.0999999999926</c:v>
                </c:pt>
                <c:pt idx="597">
                  <c:v>2375.0999999999926</c:v>
                </c:pt>
                <c:pt idx="598">
                  <c:v>2375.0999999999926</c:v>
                </c:pt>
                <c:pt idx="599">
                  <c:v>2398.0999999999945</c:v>
                </c:pt>
                <c:pt idx="600">
                  <c:v>2398.0999999999945</c:v>
                </c:pt>
                <c:pt idx="601">
                  <c:v>2386.0999999999958</c:v>
                </c:pt>
                <c:pt idx="602">
                  <c:v>2474.0999999999972</c:v>
                </c:pt>
                <c:pt idx="603">
                  <c:v>2474.0999999999972</c:v>
                </c:pt>
                <c:pt idx="604">
                  <c:v>2433.0999999999972</c:v>
                </c:pt>
                <c:pt idx="605">
                  <c:v>2392.0999999999972</c:v>
                </c:pt>
                <c:pt idx="606">
                  <c:v>2392.0999999999972</c:v>
                </c:pt>
                <c:pt idx="607">
                  <c:v>2392.0999999999972</c:v>
                </c:pt>
                <c:pt idx="608">
                  <c:v>2392.0999999999972</c:v>
                </c:pt>
                <c:pt idx="609">
                  <c:v>2351.0999999999972</c:v>
                </c:pt>
                <c:pt idx="610">
                  <c:v>2344.0999999999958</c:v>
                </c:pt>
                <c:pt idx="611">
                  <c:v>2344.0999999999958</c:v>
                </c:pt>
                <c:pt idx="612">
                  <c:v>2344.0999999999958</c:v>
                </c:pt>
                <c:pt idx="613">
                  <c:v>2344.0999999999958</c:v>
                </c:pt>
                <c:pt idx="614">
                  <c:v>2344.0999999999958</c:v>
                </c:pt>
                <c:pt idx="615">
                  <c:v>2359.2999999999956</c:v>
                </c:pt>
                <c:pt idx="616">
                  <c:v>2359.2999999999956</c:v>
                </c:pt>
                <c:pt idx="617">
                  <c:v>2359.2999999999956</c:v>
                </c:pt>
                <c:pt idx="618">
                  <c:v>2318.2999999999956</c:v>
                </c:pt>
                <c:pt idx="619">
                  <c:v>2413.5999999999958</c:v>
                </c:pt>
                <c:pt idx="620">
                  <c:v>2413.5999999999958</c:v>
                </c:pt>
                <c:pt idx="621">
                  <c:v>2413.5999999999958</c:v>
                </c:pt>
                <c:pt idx="622">
                  <c:v>2375.7999999999947</c:v>
                </c:pt>
                <c:pt idx="623">
                  <c:v>2460.7999999999943</c:v>
                </c:pt>
                <c:pt idx="624">
                  <c:v>2460.7999999999943</c:v>
                </c:pt>
                <c:pt idx="625">
                  <c:v>2460.7999999999943</c:v>
                </c:pt>
                <c:pt idx="626">
                  <c:v>2460.7999999999943</c:v>
                </c:pt>
                <c:pt idx="627">
                  <c:v>2419.7999999999943</c:v>
                </c:pt>
                <c:pt idx="628">
                  <c:v>2419.7999999999943</c:v>
                </c:pt>
                <c:pt idx="629">
                  <c:v>2441.2999999999952</c:v>
                </c:pt>
                <c:pt idx="630">
                  <c:v>2611.3999999999951</c:v>
                </c:pt>
                <c:pt idx="631">
                  <c:v>2611.3999999999951</c:v>
                </c:pt>
                <c:pt idx="632">
                  <c:v>2611.3999999999951</c:v>
                </c:pt>
                <c:pt idx="633">
                  <c:v>2570.3999999999951</c:v>
                </c:pt>
                <c:pt idx="634">
                  <c:v>2623.2999999999952</c:v>
                </c:pt>
                <c:pt idx="635">
                  <c:v>2623.2999999999952</c:v>
                </c:pt>
                <c:pt idx="636">
                  <c:v>2656.3999999999965</c:v>
                </c:pt>
                <c:pt idx="637">
                  <c:v>2681.4999999999964</c:v>
                </c:pt>
                <c:pt idx="638">
                  <c:v>2681.4999999999964</c:v>
                </c:pt>
                <c:pt idx="639">
                  <c:v>2656.3999999999965</c:v>
                </c:pt>
                <c:pt idx="640">
                  <c:v>2619.4999999999945</c:v>
                </c:pt>
                <c:pt idx="641">
                  <c:v>2674.9999999999964</c:v>
                </c:pt>
                <c:pt idx="642">
                  <c:v>2674.9999999999964</c:v>
                </c:pt>
                <c:pt idx="643">
                  <c:v>2663.1999999999966</c:v>
                </c:pt>
                <c:pt idx="644">
                  <c:v>2644.8999999999965</c:v>
                </c:pt>
                <c:pt idx="645">
                  <c:v>2644.8999999999965</c:v>
                </c:pt>
                <c:pt idx="646">
                  <c:v>2644.8999999999965</c:v>
                </c:pt>
                <c:pt idx="647">
                  <c:v>2607.0999999999976</c:v>
                </c:pt>
                <c:pt idx="648">
                  <c:v>2648.5999999999985</c:v>
                </c:pt>
                <c:pt idx="649">
                  <c:v>2681.0999999999981</c:v>
                </c:pt>
                <c:pt idx="650">
                  <c:v>2681.0999999999981</c:v>
                </c:pt>
                <c:pt idx="651">
                  <c:v>2681.0999999999981</c:v>
                </c:pt>
                <c:pt idx="652">
                  <c:v>2681.0999999999981</c:v>
                </c:pt>
                <c:pt idx="653">
                  <c:v>2681.0999999999981</c:v>
                </c:pt>
                <c:pt idx="654">
                  <c:v>2708.4999999999977</c:v>
                </c:pt>
                <c:pt idx="655">
                  <c:v>2725.9999999999968</c:v>
                </c:pt>
                <c:pt idx="656">
                  <c:v>2746.1999999999957</c:v>
                </c:pt>
                <c:pt idx="657">
                  <c:v>2721.2999999999947</c:v>
                </c:pt>
                <c:pt idx="658">
                  <c:v>2797.5999999999926</c:v>
                </c:pt>
                <c:pt idx="659">
                  <c:v>2832.2999999999911</c:v>
                </c:pt>
                <c:pt idx="660">
                  <c:v>2832.2999999999911</c:v>
                </c:pt>
                <c:pt idx="661">
                  <c:v>2884.2999999999897</c:v>
                </c:pt>
                <c:pt idx="662">
                  <c:v>2884.2999999999897</c:v>
                </c:pt>
                <c:pt idx="663">
                  <c:v>2884.2999999999897</c:v>
                </c:pt>
                <c:pt idx="664">
                  <c:v>2884.2999999999897</c:v>
                </c:pt>
                <c:pt idx="665">
                  <c:v>2988.9999999999895</c:v>
                </c:pt>
                <c:pt idx="666">
                  <c:v>2988.9999999999895</c:v>
                </c:pt>
                <c:pt idx="667">
                  <c:v>3037.3999999999915</c:v>
                </c:pt>
                <c:pt idx="668">
                  <c:v>2996.3999999999915</c:v>
                </c:pt>
                <c:pt idx="669">
                  <c:v>3100.7999999999915</c:v>
                </c:pt>
                <c:pt idx="670">
                  <c:v>3100.7999999999915</c:v>
                </c:pt>
                <c:pt idx="671">
                  <c:v>3100.7999999999915</c:v>
                </c:pt>
                <c:pt idx="672">
                  <c:v>3100.7999999999915</c:v>
                </c:pt>
                <c:pt idx="673">
                  <c:v>3101.2999999999925</c:v>
                </c:pt>
                <c:pt idx="674">
                  <c:v>3101.2999999999925</c:v>
                </c:pt>
                <c:pt idx="675">
                  <c:v>3060.2999999999925</c:v>
                </c:pt>
                <c:pt idx="676">
                  <c:v>3060.2999999999925</c:v>
                </c:pt>
                <c:pt idx="677">
                  <c:v>3019.2999999999925</c:v>
                </c:pt>
                <c:pt idx="678">
                  <c:v>2978.2999999999925</c:v>
                </c:pt>
                <c:pt idx="679">
                  <c:v>2978.2999999999925</c:v>
                </c:pt>
                <c:pt idx="680">
                  <c:v>2937.2999999999925</c:v>
                </c:pt>
                <c:pt idx="681">
                  <c:v>2937.2999999999925</c:v>
                </c:pt>
                <c:pt idx="682">
                  <c:v>2937.2999999999925</c:v>
                </c:pt>
                <c:pt idx="683">
                  <c:v>2896.2999999999925</c:v>
                </c:pt>
                <c:pt idx="684">
                  <c:v>2896.2999999999925</c:v>
                </c:pt>
                <c:pt idx="685">
                  <c:v>2896.2999999999925</c:v>
                </c:pt>
                <c:pt idx="686">
                  <c:v>2938.2999999999925</c:v>
                </c:pt>
                <c:pt idx="687">
                  <c:v>2938.2999999999925</c:v>
                </c:pt>
                <c:pt idx="688">
                  <c:v>2938.2999999999925</c:v>
                </c:pt>
                <c:pt idx="689">
                  <c:v>2938.2999999999925</c:v>
                </c:pt>
                <c:pt idx="690">
                  <c:v>2938.2999999999925</c:v>
                </c:pt>
                <c:pt idx="691">
                  <c:v>2938.2999999999925</c:v>
                </c:pt>
                <c:pt idx="692">
                  <c:v>2938.2999999999925</c:v>
                </c:pt>
                <c:pt idx="693">
                  <c:v>2938.2999999999925</c:v>
                </c:pt>
                <c:pt idx="694">
                  <c:v>2902.5999999999917</c:v>
                </c:pt>
                <c:pt idx="695">
                  <c:v>2902.5999999999917</c:v>
                </c:pt>
                <c:pt idx="696">
                  <c:v>2902.5999999999917</c:v>
                </c:pt>
                <c:pt idx="697">
                  <c:v>2902.5999999999917</c:v>
                </c:pt>
                <c:pt idx="698">
                  <c:v>2902.5999999999917</c:v>
                </c:pt>
                <c:pt idx="699">
                  <c:v>2861.5999999999917</c:v>
                </c:pt>
                <c:pt idx="700">
                  <c:v>2822.4999999999932</c:v>
                </c:pt>
                <c:pt idx="701">
                  <c:v>2785.5999999999935</c:v>
                </c:pt>
                <c:pt idx="702">
                  <c:v>2744.5999999999935</c:v>
                </c:pt>
                <c:pt idx="703">
                  <c:v>2744.5999999999935</c:v>
                </c:pt>
                <c:pt idx="704">
                  <c:v>2744.5999999999935</c:v>
                </c:pt>
                <c:pt idx="705">
                  <c:v>2744.5999999999935</c:v>
                </c:pt>
                <c:pt idx="706">
                  <c:v>2717.7999999999934</c:v>
                </c:pt>
                <c:pt idx="707">
                  <c:v>2717.7999999999934</c:v>
                </c:pt>
                <c:pt idx="708">
                  <c:v>2709.7999999999943</c:v>
                </c:pt>
                <c:pt idx="709">
                  <c:v>2709.7999999999943</c:v>
                </c:pt>
                <c:pt idx="710">
                  <c:v>2709.7999999999943</c:v>
                </c:pt>
                <c:pt idx="711">
                  <c:v>2706.3999999999942</c:v>
                </c:pt>
                <c:pt idx="712">
                  <c:v>2706.3999999999942</c:v>
                </c:pt>
                <c:pt idx="713">
                  <c:v>2699.7999999999929</c:v>
                </c:pt>
                <c:pt idx="714">
                  <c:v>2714.999999999995</c:v>
                </c:pt>
                <c:pt idx="715">
                  <c:v>2714.999999999995</c:v>
                </c:pt>
                <c:pt idx="716">
                  <c:v>2782.2999999999961</c:v>
                </c:pt>
                <c:pt idx="717">
                  <c:v>2782.2999999999961</c:v>
                </c:pt>
                <c:pt idx="718">
                  <c:v>2750.399999999996</c:v>
                </c:pt>
                <c:pt idx="719">
                  <c:v>2757.7999999999956</c:v>
                </c:pt>
                <c:pt idx="720">
                  <c:v>2811.0999999999963</c:v>
                </c:pt>
                <c:pt idx="721">
                  <c:v>2811.0999999999963</c:v>
                </c:pt>
                <c:pt idx="722">
                  <c:v>2815.9999999999973</c:v>
                </c:pt>
                <c:pt idx="723">
                  <c:v>2815.9999999999973</c:v>
                </c:pt>
                <c:pt idx="724">
                  <c:v>2815.9999999999973</c:v>
                </c:pt>
                <c:pt idx="725">
                  <c:v>2797.9999999999991</c:v>
                </c:pt>
                <c:pt idx="726">
                  <c:v>2797.9999999999991</c:v>
                </c:pt>
                <c:pt idx="727">
                  <c:v>2793.0999999999981</c:v>
                </c:pt>
                <c:pt idx="728">
                  <c:v>2793.0999999999981</c:v>
                </c:pt>
                <c:pt idx="729">
                  <c:v>2793.0999999999981</c:v>
                </c:pt>
                <c:pt idx="730">
                  <c:v>2782.6999999999989</c:v>
                </c:pt>
                <c:pt idx="731">
                  <c:v>2782.6999999999989</c:v>
                </c:pt>
                <c:pt idx="732">
                  <c:v>2741.6999999999989</c:v>
                </c:pt>
                <c:pt idx="733">
                  <c:v>2741.6999999999989</c:v>
                </c:pt>
                <c:pt idx="734">
                  <c:v>2741.6999999999989</c:v>
                </c:pt>
                <c:pt idx="735">
                  <c:v>2741.6999999999989</c:v>
                </c:pt>
                <c:pt idx="736">
                  <c:v>2700.6999999999989</c:v>
                </c:pt>
                <c:pt idx="737">
                  <c:v>2700.6999999999989</c:v>
                </c:pt>
                <c:pt idx="738">
                  <c:v>2700.6999999999989</c:v>
                </c:pt>
                <c:pt idx="739">
                  <c:v>2700.6999999999989</c:v>
                </c:pt>
                <c:pt idx="740">
                  <c:v>2773.599999999999</c:v>
                </c:pt>
                <c:pt idx="741">
                  <c:v>2773.599999999999</c:v>
                </c:pt>
                <c:pt idx="742">
                  <c:v>2773.599999999999</c:v>
                </c:pt>
                <c:pt idx="743">
                  <c:v>2900.2000000000003</c:v>
                </c:pt>
                <c:pt idx="744">
                  <c:v>2900.2000000000003</c:v>
                </c:pt>
                <c:pt idx="745">
                  <c:v>2904.4999999999995</c:v>
                </c:pt>
                <c:pt idx="746">
                  <c:v>2894.8999999999987</c:v>
                </c:pt>
                <c:pt idx="747">
                  <c:v>2853.8999999999987</c:v>
                </c:pt>
                <c:pt idx="748">
                  <c:v>2825.2999999999979</c:v>
                </c:pt>
                <c:pt idx="749">
                  <c:v>2825.2999999999979</c:v>
                </c:pt>
                <c:pt idx="750">
                  <c:v>2825.2999999999979</c:v>
                </c:pt>
                <c:pt idx="751">
                  <c:v>2797.9999999999991</c:v>
                </c:pt>
                <c:pt idx="752">
                  <c:v>2797.9999999999991</c:v>
                </c:pt>
                <c:pt idx="753">
                  <c:v>2812.0999999999981</c:v>
                </c:pt>
                <c:pt idx="754">
                  <c:v>2812.0999999999981</c:v>
                </c:pt>
                <c:pt idx="755">
                  <c:v>2816.4999999999982</c:v>
                </c:pt>
                <c:pt idx="756">
                  <c:v>2828.4999999999968</c:v>
                </c:pt>
                <c:pt idx="757">
                  <c:v>2828.4999999999968</c:v>
                </c:pt>
                <c:pt idx="758">
                  <c:v>2796.6999999999948</c:v>
                </c:pt>
                <c:pt idx="759">
                  <c:v>2796.6999999999948</c:v>
                </c:pt>
                <c:pt idx="760">
                  <c:v>2840.3999999999946</c:v>
                </c:pt>
                <c:pt idx="761">
                  <c:v>2799.3999999999946</c:v>
                </c:pt>
                <c:pt idx="762">
                  <c:v>3106.3999999999942</c:v>
                </c:pt>
                <c:pt idx="763">
                  <c:v>3106.3999999999942</c:v>
                </c:pt>
                <c:pt idx="764">
                  <c:v>3106.3999999999942</c:v>
                </c:pt>
                <c:pt idx="765">
                  <c:v>3127.6999999999939</c:v>
                </c:pt>
                <c:pt idx="766">
                  <c:v>3127.6999999999939</c:v>
                </c:pt>
                <c:pt idx="767">
                  <c:v>3127.6999999999939</c:v>
                </c:pt>
                <c:pt idx="768">
                  <c:v>3096.4999999999936</c:v>
                </c:pt>
                <c:pt idx="769">
                  <c:v>3096.4999999999936</c:v>
                </c:pt>
                <c:pt idx="770">
                  <c:v>3055.4999999999936</c:v>
                </c:pt>
                <c:pt idx="771">
                  <c:v>3014.4999999999936</c:v>
                </c:pt>
                <c:pt idx="772">
                  <c:v>3014.4999999999936</c:v>
                </c:pt>
                <c:pt idx="773">
                  <c:v>3014.4999999999936</c:v>
                </c:pt>
                <c:pt idx="774">
                  <c:v>3014.4999999999936</c:v>
                </c:pt>
                <c:pt idx="775">
                  <c:v>3014.4999999999936</c:v>
                </c:pt>
                <c:pt idx="776">
                  <c:v>3017.6999999999925</c:v>
                </c:pt>
                <c:pt idx="777">
                  <c:v>3021.5999999999913</c:v>
                </c:pt>
                <c:pt idx="778">
                  <c:v>3021.5999999999913</c:v>
                </c:pt>
                <c:pt idx="779">
                  <c:v>3011.7999999999915</c:v>
                </c:pt>
                <c:pt idx="780">
                  <c:v>3045.0999999999922</c:v>
                </c:pt>
                <c:pt idx="781">
                  <c:v>3045.0999999999922</c:v>
                </c:pt>
                <c:pt idx="782">
                  <c:v>3107.9999999999936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E6-4BFB-B3A7-BEC5E39209F2}"/>
            </c:ext>
          </c:extLst>
        </c:ser>
        <c:ser>
          <c:idx val="1"/>
          <c:order val="1"/>
          <c:tx>
            <c:strRef>
              <c:f>INVERSAO!$K$1</c:f>
              <c:strCache>
                <c:ptCount val="1"/>
                <c:pt idx="0">
                  <c:v>TESTE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INVERSAO!$K$2:$K$1403</c:f>
              <c:numCache>
                <c:formatCode>General</c:formatCode>
                <c:ptCount val="1402"/>
                <c:pt idx="782">
                  <c:v>3107.9999999999936</c:v>
                </c:pt>
                <c:pt idx="783">
                  <c:v>3066.9999999999936</c:v>
                </c:pt>
                <c:pt idx="784">
                  <c:v>3066.9999999999936</c:v>
                </c:pt>
                <c:pt idx="785">
                  <c:v>3066.9999999999936</c:v>
                </c:pt>
                <c:pt idx="786">
                  <c:v>3066.9999999999936</c:v>
                </c:pt>
                <c:pt idx="787">
                  <c:v>3066.9999999999936</c:v>
                </c:pt>
                <c:pt idx="788">
                  <c:v>3025.9999999999936</c:v>
                </c:pt>
                <c:pt idx="789">
                  <c:v>3025.9999999999936</c:v>
                </c:pt>
                <c:pt idx="790">
                  <c:v>3043.5999999999935</c:v>
                </c:pt>
                <c:pt idx="791">
                  <c:v>3035.0999999999935</c:v>
                </c:pt>
                <c:pt idx="792">
                  <c:v>3073.1999999999921</c:v>
                </c:pt>
                <c:pt idx="793">
                  <c:v>3073.1999999999921</c:v>
                </c:pt>
                <c:pt idx="794">
                  <c:v>3058.6999999999925</c:v>
                </c:pt>
                <c:pt idx="795">
                  <c:v>3060.9999999999923</c:v>
                </c:pt>
                <c:pt idx="796">
                  <c:v>3026.899999999991</c:v>
                </c:pt>
                <c:pt idx="797">
                  <c:v>3026.899999999991</c:v>
                </c:pt>
                <c:pt idx="798">
                  <c:v>3026.899999999991</c:v>
                </c:pt>
                <c:pt idx="799">
                  <c:v>3026.899999999991</c:v>
                </c:pt>
                <c:pt idx="800">
                  <c:v>3026.899999999991</c:v>
                </c:pt>
                <c:pt idx="801">
                  <c:v>3026.899999999991</c:v>
                </c:pt>
                <c:pt idx="802">
                  <c:v>3090.0999999999922</c:v>
                </c:pt>
                <c:pt idx="803">
                  <c:v>3090.0999999999922</c:v>
                </c:pt>
                <c:pt idx="804">
                  <c:v>3090.0999999999922</c:v>
                </c:pt>
                <c:pt idx="805">
                  <c:v>3090.0999999999922</c:v>
                </c:pt>
                <c:pt idx="806">
                  <c:v>3090.0999999999922</c:v>
                </c:pt>
                <c:pt idx="807">
                  <c:v>3090.0999999999922</c:v>
                </c:pt>
                <c:pt idx="808">
                  <c:v>3075.6999999999912</c:v>
                </c:pt>
                <c:pt idx="809">
                  <c:v>3075.6999999999912</c:v>
                </c:pt>
                <c:pt idx="810">
                  <c:v>3034.6999999999912</c:v>
                </c:pt>
                <c:pt idx="811">
                  <c:v>3064.2999999999897</c:v>
                </c:pt>
                <c:pt idx="812">
                  <c:v>3099.4999999999895</c:v>
                </c:pt>
                <c:pt idx="813">
                  <c:v>3099.4999999999895</c:v>
                </c:pt>
                <c:pt idx="814">
                  <c:v>3099.4999999999895</c:v>
                </c:pt>
                <c:pt idx="815">
                  <c:v>3071.7999999999902</c:v>
                </c:pt>
                <c:pt idx="816">
                  <c:v>3034.49999999999</c:v>
                </c:pt>
                <c:pt idx="817">
                  <c:v>3035.7999999999897</c:v>
                </c:pt>
                <c:pt idx="818">
                  <c:v>3112.3999999999896</c:v>
                </c:pt>
                <c:pt idx="819">
                  <c:v>3112.3999999999896</c:v>
                </c:pt>
                <c:pt idx="820">
                  <c:v>3096.3999999999915</c:v>
                </c:pt>
                <c:pt idx="821">
                  <c:v>3095.2999999999929</c:v>
                </c:pt>
                <c:pt idx="822">
                  <c:v>3178.4999999999941</c:v>
                </c:pt>
                <c:pt idx="823">
                  <c:v>3178.4999999999941</c:v>
                </c:pt>
                <c:pt idx="824">
                  <c:v>3178.4999999999941</c:v>
                </c:pt>
                <c:pt idx="825">
                  <c:v>3173.6999999999939</c:v>
                </c:pt>
                <c:pt idx="826">
                  <c:v>3132.6999999999939</c:v>
                </c:pt>
                <c:pt idx="827">
                  <c:v>3132.6999999999939</c:v>
                </c:pt>
                <c:pt idx="828">
                  <c:v>3091.6999999999939</c:v>
                </c:pt>
                <c:pt idx="829">
                  <c:v>3091.6999999999939</c:v>
                </c:pt>
                <c:pt idx="830">
                  <c:v>3078.5999999999926</c:v>
                </c:pt>
                <c:pt idx="831">
                  <c:v>3244.5999999999945</c:v>
                </c:pt>
                <c:pt idx="832">
                  <c:v>3244.5999999999945</c:v>
                </c:pt>
                <c:pt idx="833">
                  <c:v>3244.5999999999945</c:v>
                </c:pt>
                <c:pt idx="834">
                  <c:v>3244.5999999999945</c:v>
                </c:pt>
                <c:pt idx="835">
                  <c:v>3203.5999999999945</c:v>
                </c:pt>
                <c:pt idx="836">
                  <c:v>3203.5999999999945</c:v>
                </c:pt>
                <c:pt idx="837">
                  <c:v>3203.5999999999945</c:v>
                </c:pt>
                <c:pt idx="838">
                  <c:v>3203.5999999999945</c:v>
                </c:pt>
                <c:pt idx="839">
                  <c:v>3162.5999999999945</c:v>
                </c:pt>
                <c:pt idx="840">
                  <c:v>3162.5999999999945</c:v>
                </c:pt>
                <c:pt idx="841">
                  <c:v>3162.5999999999945</c:v>
                </c:pt>
                <c:pt idx="842">
                  <c:v>3145.0999999999931</c:v>
                </c:pt>
                <c:pt idx="843">
                  <c:v>3166.5999999999917</c:v>
                </c:pt>
                <c:pt idx="844">
                  <c:v>3166.5999999999917</c:v>
                </c:pt>
                <c:pt idx="845">
                  <c:v>3166.5999999999917</c:v>
                </c:pt>
                <c:pt idx="846">
                  <c:v>3166.5999999999917</c:v>
                </c:pt>
                <c:pt idx="847">
                  <c:v>3125.5999999999917</c:v>
                </c:pt>
                <c:pt idx="848">
                  <c:v>3115.3999999999915</c:v>
                </c:pt>
                <c:pt idx="849">
                  <c:v>3098.4999999999918</c:v>
                </c:pt>
                <c:pt idx="850">
                  <c:v>3108.5999999999935</c:v>
                </c:pt>
                <c:pt idx="851">
                  <c:v>3113.9999999999932</c:v>
                </c:pt>
                <c:pt idx="852">
                  <c:v>3110.3999999999919</c:v>
                </c:pt>
                <c:pt idx="853">
                  <c:v>3079.7999999999911</c:v>
                </c:pt>
                <c:pt idx="854">
                  <c:v>3108.4999999999905</c:v>
                </c:pt>
                <c:pt idx="855">
                  <c:v>3108.4999999999905</c:v>
                </c:pt>
                <c:pt idx="856">
                  <c:v>3108.4999999999905</c:v>
                </c:pt>
                <c:pt idx="857">
                  <c:v>3117.5999999999899</c:v>
                </c:pt>
                <c:pt idx="858">
                  <c:v>3117.5999999999899</c:v>
                </c:pt>
                <c:pt idx="859">
                  <c:v>3117.5999999999899</c:v>
                </c:pt>
                <c:pt idx="860">
                  <c:v>3133.2999999999884</c:v>
                </c:pt>
                <c:pt idx="861">
                  <c:v>3092.2999999999884</c:v>
                </c:pt>
                <c:pt idx="862">
                  <c:v>3051.2999999999884</c:v>
                </c:pt>
                <c:pt idx="863">
                  <c:v>3051.2999999999884</c:v>
                </c:pt>
                <c:pt idx="864">
                  <c:v>3051.2999999999884</c:v>
                </c:pt>
                <c:pt idx="865">
                  <c:v>3051.2999999999884</c:v>
                </c:pt>
                <c:pt idx="866">
                  <c:v>3051.2999999999884</c:v>
                </c:pt>
                <c:pt idx="867">
                  <c:v>3051.2999999999884</c:v>
                </c:pt>
                <c:pt idx="868">
                  <c:v>3051.2999999999884</c:v>
                </c:pt>
                <c:pt idx="869">
                  <c:v>3051.2999999999884</c:v>
                </c:pt>
                <c:pt idx="870">
                  <c:v>3051.2999999999884</c:v>
                </c:pt>
                <c:pt idx="871">
                  <c:v>3051.2999999999884</c:v>
                </c:pt>
                <c:pt idx="872">
                  <c:v>3051.2999999999884</c:v>
                </c:pt>
                <c:pt idx="873">
                  <c:v>3029.6999999999889</c:v>
                </c:pt>
                <c:pt idx="874">
                  <c:v>3007.5999999999908</c:v>
                </c:pt>
                <c:pt idx="875">
                  <c:v>3050.0999999999917</c:v>
                </c:pt>
                <c:pt idx="876">
                  <c:v>3045.3999999999919</c:v>
                </c:pt>
                <c:pt idx="877">
                  <c:v>3045.3999999999919</c:v>
                </c:pt>
                <c:pt idx="878">
                  <c:v>3045.3999999999919</c:v>
                </c:pt>
                <c:pt idx="879">
                  <c:v>3042.9999999999918</c:v>
                </c:pt>
                <c:pt idx="880">
                  <c:v>3042.9999999999918</c:v>
                </c:pt>
                <c:pt idx="881">
                  <c:v>3042.9999999999918</c:v>
                </c:pt>
                <c:pt idx="882">
                  <c:v>3049.3999999999915</c:v>
                </c:pt>
                <c:pt idx="883">
                  <c:v>3032.0999999999913</c:v>
                </c:pt>
                <c:pt idx="884">
                  <c:v>2991.0999999999913</c:v>
                </c:pt>
                <c:pt idx="885">
                  <c:v>2991.0999999999913</c:v>
                </c:pt>
                <c:pt idx="886">
                  <c:v>2991.0999999999913</c:v>
                </c:pt>
                <c:pt idx="887">
                  <c:v>3034.1999999999916</c:v>
                </c:pt>
                <c:pt idx="888">
                  <c:v>3034.1999999999916</c:v>
                </c:pt>
                <c:pt idx="889">
                  <c:v>3034.1999999999916</c:v>
                </c:pt>
                <c:pt idx="890">
                  <c:v>3085.4999999999923</c:v>
                </c:pt>
                <c:pt idx="891">
                  <c:v>3085.4999999999923</c:v>
                </c:pt>
                <c:pt idx="892">
                  <c:v>3263.5999999999913</c:v>
                </c:pt>
                <c:pt idx="893">
                  <c:v>3263.5999999999913</c:v>
                </c:pt>
                <c:pt idx="894">
                  <c:v>3266.9999999999914</c:v>
                </c:pt>
                <c:pt idx="895">
                  <c:v>3266.9999999999914</c:v>
                </c:pt>
                <c:pt idx="896">
                  <c:v>3308.4999999999923</c:v>
                </c:pt>
                <c:pt idx="897">
                  <c:v>3308.4999999999923</c:v>
                </c:pt>
                <c:pt idx="898">
                  <c:v>3308.4999999999923</c:v>
                </c:pt>
                <c:pt idx="899">
                  <c:v>3349.6999999999935</c:v>
                </c:pt>
                <c:pt idx="900">
                  <c:v>3318.599999999994</c:v>
                </c:pt>
                <c:pt idx="901">
                  <c:v>3299.0999999999926</c:v>
                </c:pt>
                <c:pt idx="902">
                  <c:v>3312.8999999999942</c:v>
                </c:pt>
                <c:pt idx="903">
                  <c:v>3312.8999999999942</c:v>
                </c:pt>
                <c:pt idx="904">
                  <c:v>3399.3999999999924</c:v>
                </c:pt>
                <c:pt idx="905">
                  <c:v>3385.3999999999919</c:v>
                </c:pt>
                <c:pt idx="906">
                  <c:v>3385.3999999999919</c:v>
                </c:pt>
                <c:pt idx="907">
                  <c:v>3590.0999999999917</c:v>
                </c:pt>
                <c:pt idx="908">
                  <c:v>3590.0999999999917</c:v>
                </c:pt>
                <c:pt idx="909">
                  <c:v>3646.0999999999922</c:v>
                </c:pt>
                <c:pt idx="910">
                  <c:v>3646.0999999999922</c:v>
                </c:pt>
                <c:pt idx="911">
                  <c:v>3605.0999999999922</c:v>
                </c:pt>
                <c:pt idx="912">
                  <c:v>3617.6999999999925</c:v>
                </c:pt>
                <c:pt idx="913">
                  <c:v>3576.6999999999925</c:v>
                </c:pt>
                <c:pt idx="914">
                  <c:v>3627.3999999999915</c:v>
                </c:pt>
                <c:pt idx="915">
                  <c:v>3627.3999999999915</c:v>
                </c:pt>
                <c:pt idx="916">
                  <c:v>3641.2999999999915</c:v>
                </c:pt>
                <c:pt idx="917">
                  <c:v>3600.2999999999915</c:v>
                </c:pt>
                <c:pt idx="918">
                  <c:v>3596.299999999992</c:v>
                </c:pt>
                <c:pt idx="919">
                  <c:v>3596.299999999992</c:v>
                </c:pt>
                <c:pt idx="920">
                  <c:v>3563.3999999999919</c:v>
                </c:pt>
                <c:pt idx="921">
                  <c:v>3563.3999999999919</c:v>
                </c:pt>
                <c:pt idx="922">
                  <c:v>3622.2999999999915</c:v>
                </c:pt>
                <c:pt idx="923">
                  <c:v>3622.2999999999915</c:v>
                </c:pt>
                <c:pt idx="924">
                  <c:v>3648.1999999999925</c:v>
                </c:pt>
                <c:pt idx="925">
                  <c:v>3648.1999999999925</c:v>
                </c:pt>
                <c:pt idx="926">
                  <c:v>3652.8999999999924</c:v>
                </c:pt>
                <c:pt idx="927">
                  <c:v>3690.8999999999928</c:v>
                </c:pt>
                <c:pt idx="928">
                  <c:v>3690.8999999999928</c:v>
                </c:pt>
                <c:pt idx="929">
                  <c:v>3690.8999999999928</c:v>
                </c:pt>
                <c:pt idx="930">
                  <c:v>3754.099999999994</c:v>
                </c:pt>
                <c:pt idx="931">
                  <c:v>3754.099999999994</c:v>
                </c:pt>
                <c:pt idx="932">
                  <c:v>3754.099999999994</c:v>
                </c:pt>
                <c:pt idx="933">
                  <c:v>3754.099999999994</c:v>
                </c:pt>
                <c:pt idx="934">
                  <c:v>3802.9999999999945</c:v>
                </c:pt>
                <c:pt idx="935">
                  <c:v>3814.9999999999932</c:v>
                </c:pt>
                <c:pt idx="936">
                  <c:v>3814.9999999999932</c:v>
                </c:pt>
                <c:pt idx="937">
                  <c:v>3773.9999999999932</c:v>
                </c:pt>
                <c:pt idx="938">
                  <c:v>3773.9999999999932</c:v>
                </c:pt>
                <c:pt idx="939">
                  <c:v>3735.3999999999933</c:v>
                </c:pt>
                <c:pt idx="940">
                  <c:v>3735.3999999999933</c:v>
                </c:pt>
                <c:pt idx="941">
                  <c:v>3735.3999999999933</c:v>
                </c:pt>
                <c:pt idx="942">
                  <c:v>3721.7999999999929</c:v>
                </c:pt>
                <c:pt idx="943">
                  <c:v>3721.7999999999929</c:v>
                </c:pt>
                <c:pt idx="944">
                  <c:v>3721.7999999999929</c:v>
                </c:pt>
                <c:pt idx="945">
                  <c:v>3721.7999999999929</c:v>
                </c:pt>
                <c:pt idx="946">
                  <c:v>3721.7999999999929</c:v>
                </c:pt>
                <c:pt idx="947">
                  <c:v>3721.7999999999929</c:v>
                </c:pt>
                <c:pt idx="948">
                  <c:v>3721.7999999999929</c:v>
                </c:pt>
                <c:pt idx="949">
                  <c:v>3718.1999999999916</c:v>
                </c:pt>
                <c:pt idx="950">
                  <c:v>3718.1999999999916</c:v>
                </c:pt>
                <c:pt idx="951">
                  <c:v>3718.1999999999916</c:v>
                </c:pt>
                <c:pt idx="952">
                  <c:v>3786.3999999999919</c:v>
                </c:pt>
                <c:pt idx="953">
                  <c:v>3786.3999999999919</c:v>
                </c:pt>
                <c:pt idx="954">
                  <c:v>3754.1999999999921</c:v>
                </c:pt>
                <c:pt idx="955">
                  <c:v>3754.1999999999921</c:v>
                </c:pt>
                <c:pt idx="956">
                  <c:v>3713.1999999999921</c:v>
                </c:pt>
                <c:pt idx="957">
                  <c:v>3716.5999999999922</c:v>
                </c:pt>
                <c:pt idx="958">
                  <c:v>3716.5999999999922</c:v>
                </c:pt>
                <c:pt idx="959">
                  <c:v>3815.6999999999907</c:v>
                </c:pt>
                <c:pt idx="960">
                  <c:v>3815.6999999999907</c:v>
                </c:pt>
                <c:pt idx="961">
                  <c:v>3820.299999999992</c:v>
                </c:pt>
                <c:pt idx="962">
                  <c:v>3827.3999999999919</c:v>
                </c:pt>
                <c:pt idx="963">
                  <c:v>3802.4999999999932</c:v>
                </c:pt>
                <c:pt idx="964">
                  <c:v>3818.3999999999928</c:v>
                </c:pt>
                <c:pt idx="965">
                  <c:v>3832.3999999999933</c:v>
                </c:pt>
                <c:pt idx="966">
                  <c:v>3832.3999999999933</c:v>
                </c:pt>
                <c:pt idx="967">
                  <c:v>3791.3999999999933</c:v>
                </c:pt>
                <c:pt idx="968">
                  <c:v>3791.3999999999933</c:v>
                </c:pt>
                <c:pt idx="969">
                  <c:v>3791.0999999999935</c:v>
                </c:pt>
                <c:pt idx="970">
                  <c:v>3804.4999999999945</c:v>
                </c:pt>
                <c:pt idx="971">
                  <c:v>3804.4999999999945</c:v>
                </c:pt>
                <c:pt idx="972">
                  <c:v>3804.4999999999945</c:v>
                </c:pt>
                <c:pt idx="973">
                  <c:v>3804.4999999999945</c:v>
                </c:pt>
                <c:pt idx="974">
                  <c:v>3819.2999999999961</c:v>
                </c:pt>
                <c:pt idx="975">
                  <c:v>3819.2999999999961</c:v>
                </c:pt>
                <c:pt idx="976">
                  <c:v>3812.4999999999959</c:v>
                </c:pt>
                <c:pt idx="977">
                  <c:v>3789.8999999999965</c:v>
                </c:pt>
                <c:pt idx="978">
                  <c:v>3800.799999999997</c:v>
                </c:pt>
                <c:pt idx="979">
                  <c:v>3774.7999999999975</c:v>
                </c:pt>
                <c:pt idx="980">
                  <c:v>3768.7999999999979</c:v>
                </c:pt>
                <c:pt idx="981">
                  <c:v>3821.2999999999975</c:v>
                </c:pt>
                <c:pt idx="982">
                  <c:v>3815.4999999999973</c:v>
                </c:pt>
                <c:pt idx="983">
                  <c:v>3827.6999999999971</c:v>
                </c:pt>
                <c:pt idx="984">
                  <c:v>3827.6999999999971</c:v>
                </c:pt>
                <c:pt idx="985">
                  <c:v>3827.6999999999971</c:v>
                </c:pt>
                <c:pt idx="986">
                  <c:v>3829.3999999999969</c:v>
                </c:pt>
                <c:pt idx="987">
                  <c:v>3864.0999999999954</c:v>
                </c:pt>
                <c:pt idx="988">
                  <c:v>3864.0999999999954</c:v>
                </c:pt>
                <c:pt idx="989">
                  <c:v>3864.0999999999954</c:v>
                </c:pt>
                <c:pt idx="990">
                  <c:v>3839.3999999999933</c:v>
                </c:pt>
                <c:pt idx="991">
                  <c:v>3798.3999999999933</c:v>
                </c:pt>
                <c:pt idx="992">
                  <c:v>3798.3999999999933</c:v>
                </c:pt>
                <c:pt idx="993">
                  <c:v>3798.3999999999933</c:v>
                </c:pt>
                <c:pt idx="994">
                  <c:v>3805.1999999999935</c:v>
                </c:pt>
                <c:pt idx="995">
                  <c:v>3778.7999999999938</c:v>
                </c:pt>
                <c:pt idx="996">
                  <c:v>3771.3999999999942</c:v>
                </c:pt>
                <c:pt idx="997">
                  <c:v>3846.1999999999957</c:v>
                </c:pt>
                <c:pt idx="998">
                  <c:v>3846.1999999999957</c:v>
                </c:pt>
                <c:pt idx="999">
                  <c:v>3911.799999999997</c:v>
                </c:pt>
                <c:pt idx="1000">
                  <c:v>3911.799999999997</c:v>
                </c:pt>
                <c:pt idx="1001">
                  <c:v>3911.799999999997</c:v>
                </c:pt>
                <c:pt idx="1002">
                  <c:v>3870.799999999997</c:v>
                </c:pt>
                <c:pt idx="1003">
                  <c:v>3934.8999999999974</c:v>
                </c:pt>
                <c:pt idx="1004">
                  <c:v>3896.7999999999965</c:v>
                </c:pt>
                <c:pt idx="1005">
                  <c:v>3855.7999999999965</c:v>
                </c:pt>
                <c:pt idx="1006">
                  <c:v>3855.7999999999965</c:v>
                </c:pt>
                <c:pt idx="1007">
                  <c:v>3814.7999999999965</c:v>
                </c:pt>
                <c:pt idx="1008">
                  <c:v>3814.7999999999965</c:v>
                </c:pt>
                <c:pt idx="1009">
                  <c:v>3814.7999999999965</c:v>
                </c:pt>
                <c:pt idx="1010">
                  <c:v>3773.7999999999965</c:v>
                </c:pt>
                <c:pt idx="1011">
                  <c:v>3732.7999999999965</c:v>
                </c:pt>
                <c:pt idx="1012">
                  <c:v>3732.7999999999965</c:v>
                </c:pt>
                <c:pt idx="1013">
                  <c:v>3733.1999999999971</c:v>
                </c:pt>
                <c:pt idx="1014">
                  <c:v>3699.3999999999978</c:v>
                </c:pt>
                <c:pt idx="1015">
                  <c:v>3658.3999999999978</c:v>
                </c:pt>
                <c:pt idx="1016">
                  <c:v>3658.3999999999978</c:v>
                </c:pt>
                <c:pt idx="1017">
                  <c:v>3695.7999999999984</c:v>
                </c:pt>
                <c:pt idx="1018">
                  <c:v>3695.7999999999984</c:v>
                </c:pt>
                <c:pt idx="1019">
                  <c:v>3657.6999999999975</c:v>
                </c:pt>
                <c:pt idx="1020">
                  <c:v>3682.5999999999963</c:v>
                </c:pt>
                <c:pt idx="1021">
                  <c:v>3694.2999999999975</c:v>
                </c:pt>
                <c:pt idx="1022">
                  <c:v>3694.2999999999975</c:v>
                </c:pt>
                <c:pt idx="1023">
                  <c:v>3653.2999999999975</c:v>
                </c:pt>
                <c:pt idx="1024">
                  <c:v>3653.2999999999975</c:v>
                </c:pt>
                <c:pt idx="1025">
                  <c:v>3642.5999999999985</c:v>
                </c:pt>
                <c:pt idx="1026">
                  <c:v>3744.6999999999989</c:v>
                </c:pt>
                <c:pt idx="1027">
                  <c:v>3744.6999999999989</c:v>
                </c:pt>
                <c:pt idx="1028">
                  <c:v>3764.3999999999992</c:v>
                </c:pt>
                <c:pt idx="1029">
                  <c:v>3764.3999999999992</c:v>
                </c:pt>
                <c:pt idx="1030">
                  <c:v>3723.3999999999992</c:v>
                </c:pt>
                <c:pt idx="1031">
                  <c:v>3723.3999999999992</c:v>
                </c:pt>
                <c:pt idx="1032">
                  <c:v>3723.3999999999992</c:v>
                </c:pt>
                <c:pt idx="1033">
                  <c:v>3733.7999999999984</c:v>
                </c:pt>
                <c:pt idx="1034">
                  <c:v>3733.7999999999984</c:v>
                </c:pt>
                <c:pt idx="1035">
                  <c:v>3754.7999999999984</c:v>
                </c:pt>
                <c:pt idx="1036">
                  <c:v>3754.7999999999984</c:v>
                </c:pt>
                <c:pt idx="1037">
                  <c:v>3754.7999999999984</c:v>
                </c:pt>
                <c:pt idx="1038">
                  <c:v>3754.7999999999984</c:v>
                </c:pt>
                <c:pt idx="1039">
                  <c:v>3768.4999999999991</c:v>
                </c:pt>
                <c:pt idx="1040">
                  <c:v>3807.8999999999996</c:v>
                </c:pt>
                <c:pt idx="1041">
                  <c:v>3842.9</c:v>
                </c:pt>
                <c:pt idx="1042">
                  <c:v>3842.9</c:v>
                </c:pt>
                <c:pt idx="1043">
                  <c:v>3875.5000000000005</c:v>
                </c:pt>
                <c:pt idx="1044">
                  <c:v>3875.5000000000005</c:v>
                </c:pt>
                <c:pt idx="1045">
                  <c:v>3910.9000000000015</c:v>
                </c:pt>
                <c:pt idx="1046">
                  <c:v>3910.9000000000015</c:v>
                </c:pt>
                <c:pt idx="1047">
                  <c:v>3910.9000000000015</c:v>
                </c:pt>
                <c:pt idx="1048">
                  <c:v>3910.9000000000015</c:v>
                </c:pt>
                <c:pt idx="1049">
                  <c:v>3910.9000000000015</c:v>
                </c:pt>
                <c:pt idx="1050">
                  <c:v>3920.3000000000011</c:v>
                </c:pt>
                <c:pt idx="1051">
                  <c:v>3920.3000000000011</c:v>
                </c:pt>
                <c:pt idx="1052">
                  <c:v>3920.3000000000011</c:v>
                </c:pt>
                <c:pt idx="1053">
                  <c:v>3933.8000000000006</c:v>
                </c:pt>
                <c:pt idx="1054">
                  <c:v>4043.4000000000015</c:v>
                </c:pt>
                <c:pt idx="1055">
                  <c:v>4043.4000000000015</c:v>
                </c:pt>
                <c:pt idx="1056">
                  <c:v>4043.4000000000015</c:v>
                </c:pt>
                <c:pt idx="1057">
                  <c:v>4002.4000000000015</c:v>
                </c:pt>
                <c:pt idx="1058">
                  <c:v>4002.4000000000015</c:v>
                </c:pt>
                <c:pt idx="1059">
                  <c:v>4002.4000000000015</c:v>
                </c:pt>
                <c:pt idx="1060">
                  <c:v>3985.9000000000024</c:v>
                </c:pt>
                <c:pt idx="1061">
                  <c:v>4034.1000000000026</c:v>
                </c:pt>
                <c:pt idx="1062">
                  <c:v>4034.1000000000026</c:v>
                </c:pt>
                <c:pt idx="1063">
                  <c:v>4021.9000000000028</c:v>
                </c:pt>
                <c:pt idx="1064">
                  <c:v>4098.0000000000018</c:v>
                </c:pt>
                <c:pt idx="1065">
                  <c:v>4098.0000000000018</c:v>
                </c:pt>
                <c:pt idx="1066">
                  <c:v>4058.6000000000013</c:v>
                </c:pt>
                <c:pt idx="1067">
                  <c:v>4071.8000000000011</c:v>
                </c:pt>
                <c:pt idx="1068">
                  <c:v>4079.900000000001</c:v>
                </c:pt>
                <c:pt idx="1069">
                  <c:v>4079.900000000001</c:v>
                </c:pt>
                <c:pt idx="1070">
                  <c:v>4079.900000000001</c:v>
                </c:pt>
                <c:pt idx="1071">
                  <c:v>4108.6000000000004</c:v>
                </c:pt>
                <c:pt idx="1072">
                  <c:v>4108.6000000000004</c:v>
                </c:pt>
                <c:pt idx="1073">
                  <c:v>4067.6000000000004</c:v>
                </c:pt>
                <c:pt idx="1074">
                  <c:v>4026.6000000000004</c:v>
                </c:pt>
                <c:pt idx="1075">
                  <c:v>4029.0000000000005</c:v>
                </c:pt>
                <c:pt idx="1076">
                  <c:v>4029.0000000000005</c:v>
                </c:pt>
                <c:pt idx="1077">
                  <c:v>4029.0000000000005</c:v>
                </c:pt>
                <c:pt idx="1078">
                  <c:v>4029.0000000000005</c:v>
                </c:pt>
                <c:pt idx="1079">
                  <c:v>3988.0000000000005</c:v>
                </c:pt>
                <c:pt idx="1080">
                  <c:v>3988.0000000000005</c:v>
                </c:pt>
                <c:pt idx="1081">
                  <c:v>3988.0000000000005</c:v>
                </c:pt>
                <c:pt idx="1082">
                  <c:v>3985.3000000000006</c:v>
                </c:pt>
                <c:pt idx="1083">
                  <c:v>3989.4999999999991</c:v>
                </c:pt>
                <c:pt idx="1084">
                  <c:v>3989.4999999999991</c:v>
                </c:pt>
                <c:pt idx="1085">
                  <c:v>3950</c:v>
                </c:pt>
                <c:pt idx="1086">
                  <c:v>3950</c:v>
                </c:pt>
                <c:pt idx="1087">
                  <c:v>4023.2</c:v>
                </c:pt>
                <c:pt idx="1088">
                  <c:v>4023.2</c:v>
                </c:pt>
                <c:pt idx="1089">
                  <c:v>4023.2</c:v>
                </c:pt>
                <c:pt idx="1090">
                  <c:v>4023.2</c:v>
                </c:pt>
                <c:pt idx="1091">
                  <c:v>4034.2999999999993</c:v>
                </c:pt>
                <c:pt idx="1092">
                  <c:v>4034.2999999999993</c:v>
                </c:pt>
                <c:pt idx="1093">
                  <c:v>4034.2999999999993</c:v>
                </c:pt>
                <c:pt idx="1094">
                  <c:v>4034.2999999999993</c:v>
                </c:pt>
                <c:pt idx="1095">
                  <c:v>4115.1000000000004</c:v>
                </c:pt>
                <c:pt idx="1096">
                  <c:v>4115.1000000000004</c:v>
                </c:pt>
                <c:pt idx="1097">
                  <c:v>4109.8999999999996</c:v>
                </c:pt>
                <c:pt idx="1098">
                  <c:v>4084.0000000000009</c:v>
                </c:pt>
                <c:pt idx="1099">
                  <c:v>4043.0000000000009</c:v>
                </c:pt>
                <c:pt idx="1100">
                  <c:v>4043.0000000000009</c:v>
                </c:pt>
                <c:pt idx="1101">
                  <c:v>4043.0000000000009</c:v>
                </c:pt>
                <c:pt idx="1102">
                  <c:v>4043.7000000000012</c:v>
                </c:pt>
                <c:pt idx="1103">
                  <c:v>4043.7000000000012</c:v>
                </c:pt>
                <c:pt idx="1104">
                  <c:v>4066.2</c:v>
                </c:pt>
                <c:pt idx="1105">
                  <c:v>4066.2</c:v>
                </c:pt>
                <c:pt idx="1106">
                  <c:v>4066.2</c:v>
                </c:pt>
                <c:pt idx="1107">
                  <c:v>4066.2</c:v>
                </c:pt>
                <c:pt idx="1108">
                  <c:v>4060.9999999999991</c:v>
                </c:pt>
                <c:pt idx="1109">
                  <c:v>4047.4999999999995</c:v>
                </c:pt>
                <c:pt idx="1110">
                  <c:v>4053.5999999999995</c:v>
                </c:pt>
                <c:pt idx="1111">
                  <c:v>4024.5</c:v>
                </c:pt>
                <c:pt idx="1112">
                  <c:v>3983.5</c:v>
                </c:pt>
                <c:pt idx="1113">
                  <c:v>3983.5</c:v>
                </c:pt>
                <c:pt idx="1114">
                  <c:v>3965.9</c:v>
                </c:pt>
                <c:pt idx="1115">
                  <c:v>3924.9</c:v>
                </c:pt>
                <c:pt idx="1116">
                  <c:v>3924.9</c:v>
                </c:pt>
                <c:pt idx="1117">
                  <c:v>3924.9</c:v>
                </c:pt>
                <c:pt idx="1118">
                  <c:v>3954.2000000000012</c:v>
                </c:pt>
                <c:pt idx="1119">
                  <c:v>3954.2000000000012</c:v>
                </c:pt>
                <c:pt idx="1120">
                  <c:v>3954.2000000000012</c:v>
                </c:pt>
                <c:pt idx="1121">
                  <c:v>3941.1000000000022</c:v>
                </c:pt>
                <c:pt idx="1122">
                  <c:v>3926.6000000000026</c:v>
                </c:pt>
                <c:pt idx="1123">
                  <c:v>3926.6000000000026</c:v>
                </c:pt>
                <c:pt idx="1124">
                  <c:v>3917.2000000000012</c:v>
                </c:pt>
                <c:pt idx="1125">
                  <c:v>3880.7</c:v>
                </c:pt>
                <c:pt idx="1126">
                  <c:v>3839.7</c:v>
                </c:pt>
                <c:pt idx="1127">
                  <c:v>3832.099999999999</c:v>
                </c:pt>
                <c:pt idx="1128">
                  <c:v>3832.099999999999</c:v>
                </c:pt>
                <c:pt idx="1129">
                  <c:v>3812.6999999999985</c:v>
                </c:pt>
                <c:pt idx="1130">
                  <c:v>3825.5999999999985</c:v>
                </c:pt>
                <c:pt idx="1131">
                  <c:v>3880.6999999999975</c:v>
                </c:pt>
                <c:pt idx="1132">
                  <c:v>3880.6999999999975</c:v>
                </c:pt>
                <c:pt idx="1133">
                  <c:v>3941.4999999999982</c:v>
                </c:pt>
                <c:pt idx="1134">
                  <c:v>3941.4999999999982</c:v>
                </c:pt>
                <c:pt idx="1135">
                  <c:v>3941.4999999999982</c:v>
                </c:pt>
                <c:pt idx="1136">
                  <c:v>3929.799999999997</c:v>
                </c:pt>
                <c:pt idx="1137">
                  <c:v>3993.5999999999976</c:v>
                </c:pt>
                <c:pt idx="1138">
                  <c:v>3993.5999999999976</c:v>
                </c:pt>
                <c:pt idx="1139">
                  <c:v>3993.5999999999976</c:v>
                </c:pt>
                <c:pt idx="1140">
                  <c:v>3993.5999999999976</c:v>
                </c:pt>
                <c:pt idx="1141">
                  <c:v>3973.1999999999971</c:v>
                </c:pt>
                <c:pt idx="1142">
                  <c:v>4021.299999999997</c:v>
                </c:pt>
                <c:pt idx="1143">
                  <c:v>4021.299999999997</c:v>
                </c:pt>
                <c:pt idx="1144">
                  <c:v>4030.3999999999965</c:v>
                </c:pt>
                <c:pt idx="1145">
                  <c:v>4030.3999999999965</c:v>
                </c:pt>
                <c:pt idx="1146">
                  <c:v>4030.3999999999965</c:v>
                </c:pt>
                <c:pt idx="1147">
                  <c:v>3992.0999999999963</c:v>
                </c:pt>
                <c:pt idx="1148">
                  <c:v>3992.0999999999963</c:v>
                </c:pt>
                <c:pt idx="1149">
                  <c:v>4007.5999999999958</c:v>
                </c:pt>
                <c:pt idx="1150">
                  <c:v>4007.5999999999958</c:v>
                </c:pt>
                <c:pt idx="1151">
                  <c:v>4007.5999999999958</c:v>
                </c:pt>
                <c:pt idx="1152">
                  <c:v>4047.0999999999949</c:v>
                </c:pt>
                <c:pt idx="1153">
                  <c:v>4047.0999999999949</c:v>
                </c:pt>
                <c:pt idx="1154">
                  <c:v>4053.8999999999951</c:v>
                </c:pt>
                <c:pt idx="1155">
                  <c:v>4052.7999999999947</c:v>
                </c:pt>
                <c:pt idx="1156">
                  <c:v>4052.7999999999947</c:v>
                </c:pt>
                <c:pt idx="1157">
                  <c:v>4052.7999999999947</c:v>
                </c:pt>
                <c:pt idx="1158">
                  <c:v>4043.3999999999951</c:v>
                </c:pt>
                <c:pt idx="1159">
                  <c:v>4038.7999999999961</c:v>
                </c:pt>
                <c:pt idx="1160">
                  <c:v>4025.0999999999972</c:v>
                </c:pt>
                <c:pt idx="1161">
                  <c:v>4090.6999999999962</c:v>
                </c:pt>
                <c:pt idx="1162">
                  <c:v>4090.6999999999962</c:v>
                </c:pt>
                <c:pt idx="1163">
                  <c:v>4087.3999999999969</c:v>
                </c:pt>
                <c:pt idx="1164">
                  <c:v>4087.3999999999969</c:v>
                </c:pt>
                <c:pt idx="1165">
                  <c:v>4107.3999999999969</c:v>
                </c:pt>
                <c:pt idx="1166">
                  <c:v>4107.3999999999969</c:v>
                </c:pt>
                <c:pt idx="1167">
                  <c:v>4131.0999999999967</c:v>
                </c:pt>
                <c:pt idx="1168">
                  <c:v>4131.0999999999967</c:v>
                </c:pt>
                <c:pt idx="1169">
                  <c:v>4273.2999999999984</c:v>
                </c:pt>
                <c:pt idx="1170">
                  <c:v>4273.2999999999984</c:v>
                </c:pt>
                <c:pt idx="1171">
                  <c:v>4273.2999999999984</c:v>
                </c:pt>
                <c:pt idx="1172">
                  <c:v>4273.2999999999984</c:v>
                </c:pt>
                <c:pt idx="1173">
                  <c:v>4273.2999999999984</c:v>
                </c:pt>
                <c:pt idx="1174">
                  <c:v>4273.2999999999984</c:v>
                </c:pt>
                <c:pt idx="1175">
                  <c:v>4260.7999999999984</c:v>
                </c:pt>
                <c:pt idx="1176">
                  <c:v>4219.7999999999984</c:v>
                </c:pt>
                <c:pt idx="1177">
                  <c:v>4219.7999999999984</c:v>
                </c:pt>
                <c:pt idx="1178">
                  <c:v>4219.7999999999984</c:v>
                </c:pt>
                <c:pt idx="1179">
                  <c:v>4290.6000000000004</c:v>
                </c:pt>
                <c:pt idx="1180">
                  <c:v>4278.2000000000016</c:v>
                </c:pt>
                <c:pt idx="1181">
                  <c:v>4278.2000000000016</c:v>
                </c:pt>
                <c:pt idx="1182">
                  <c:v>4335.2</c:v>
                </c:pt>
                <c:pt idx="1183">
                  <c:v>4335.2</c:v>
                </c:pt>
                <c:pt idx="1184">
                  <c:v>4335.2</c:v>
                </c:pt>
                <c:pt idx="1185">
                  <c:v>4335.2</c:v>
                </c:pt>
                <c:pt idx="1186">
                  <c:v>4411.9000000000005</c:v>
                </c:pt>
                <c:pt idx="1187">
                  <c:v>4411.9000000000005</c:v>
                </c:pt>
                <c:pt idx="1188">
                  <c:v>4399.2</c:v>
                </c:pt>
                <c:pt idx="1189">
                  <c:v>4382.4000000000005</c:v>
                </c:pt>
                <c:pt idx="1190">
                  <c:v>4341.4000000000005</c:v>
                </c:pt>
                <c:pt idx="1191">
                  <c:v>4341.4000000000005</c:v>
                </c:pt>
                <c:pt idx="1192">
                  <c:v>4356.2</c:v>
                </c:pt>
                <c:pt idx="1193">
                  <c:v>4356.2</c:v>
                </c:pt>
                <c:pt idx="1194">
                  <c:v>4356.2</c:v>
                </c:pt>
                <c:pt idx="1195">
                  <c:v>4370.3000000000011</c:v>
                </c:pt>
                <c:pt idx="1196">
                  <c:v>4370.3000000000011</c:v>
                </c:pt>
                <c:pt idx="1197">
                  <c:v>4452.800000000002</c:v>
                </c:pt>
                <c:pt idx="1198">
                  <c:v>4452.800000000002</c:v>
                </c:pt>
                <c:pt idx="1199">
                  <c:v>4475.3000000000029</c:v>
                </c:pt>
                <c:pt idx="1200">
                  <c:v>4475.3000000000029</c:v>
                </c:pt>
                <c:pt idx="1201">
                  <c:v>4454.800000000002</c:v>
                </c:pt>
                <c:pt idx="1202">
                  <c:v>4413.800000000002</c:v>
                </c:pt>
                <c:pt idx="1203">
                  <c:v>4406.7000000000025</c:v>
                </c:pt>
                <c:pt idx="1204">
                  <c:v>4406.7000000000025</c:v>
                </c:pt>
                <c:pt idx="1205">
                  <c:v>4406.7000000000025</c:v>
                </c:pt>
                <c:pt idx="1206">
                  <c:v>4418.5000000000018</c:v>
                </c:pt>
                <c:pt idx="1207">
                  <c:v>4411.1000000000022</c:v>
                </c:pt>
                <c:pt idx="1208">
                  <c:v>4411.1000000000022</c:v>
                </c:pt>
                <c:pt idx="1209">
                  <c:v>4407.7000000000025</c:v>
                </c:pt>
                <c:pt idx="1210">
                  <c:v>4399.6000000000031</c:v>
                </c:pt>
                <c:pt idx="1211">
                  <c:v>4399.6000000000031</c:v>
                </c:pt>
                <c:pt idx="1212">
                  <c:v>4515.0000000000045</c:v>
                </c:pt>
                <c:pt idx="1213">
                  <c:v>4515.0000000000045</c:v>
                </c:pt>
                <c:pt idx="1214">
                  <c:v>4515.0000000000045</c:v>
                </c:pt>
                <c:pt idx="1215">
                  <c:v>4474.0000000000045</c:v>
                </c:pt>
                <c:pt idx="1216">
                  <c:v>4474.0000000000045</c:v>
                </c:pt>
                <c:pt idx="1217">
                  <c:v>4497.6000000000058</c:v>
                </c:pt>
                <c:pt idx="1218">
                  <c:v>4485.1000000000058</c:v>
                </c:pt>
                <c:pt idx="1219">
                  <c:v>4453.1000000000067</c:v>
                </c:pt>
                <c:pt idx="1220">
                  <c:v>4453.1000000000067</c:v>
                </c:pt>
                <c:pt idx="1221">
                  <c:v>4453.1000000000067</c:v>
                </c:pt>
                <c:pt idx="1222">
                  <c:v>4453.1000000000067</c:v>
                </c:pt>
                <c:pt idx="1223">
                  <c:v>4522.5000000000064</c:v>
                </c:pt>
                <c:pt idx="1224">
                  <c:v>4522.5000000000064</c:v>
                </c:pt>
                <c:pt idx="1225">
                  <c:v>4589.7000000000071</c:v>
                </c:pt>
                <c:pt idx="1226">
                  <c:v>4589.7000000000071</c:v>
                </c:pt>
                <c:pt idx="1227">
                  <c:v>4589.7000000000071</c:v>
                </c:pt>
                <c:pt idx="1228">
                  <c:v>4554.6000000000076</c:v>
                </c:pt>
                <c:pt idx="1229">
                  <c:v>4554.6000000000076</c:v>
                </c:pt>
                <c:pt idx="1230">
                  <c:v>4614.2000000000071</c:v>
                </c:pt>
                <c:pt idx="1231">
                  <c:v>4614.2000000000071</c:v>
                </c:pt>
                <c:pt idx="1232">
                  <c:v>4614.2000000000071</c:v>
                </c:pt>
                <c:pt idx="1233">
                  <c:v>4707.5000000000073</c:v>
                </c:pt>
                <c:pt idx="1234">
                  <c:v>4707.5000000000073</c:v>
                </c:pt>
                <c:pt idx="1235">
                  <c:v>4707.5000000000073</c:v>
                </c:pt>
                <c:pt idx="1236">
                  <c:v>4700.2000000000062</c:v>
                </c:pt>
                <c:pt idx="1237">
                  <c:v>4700.2000000000062</c:v>
                </c:pt>
                <c:pt idx="1238">
                  <c:v>4754.0000000000055</c:v>
                </c:pt>
                <c:pt idx="1239">
                  <c:v>4754.0000000000055</c:v>
                </c:pt>
                <c:pt idx="1240">
                  <c:v>4754.0000000000055</c:v>
                </c:pt>
                <c:pt idx="1241">
                  <c:v>4786.6000000000058</c:v>
                </c:pt>
                <c:pt idx="1242">
                  <c:v>4786.6000000000058</c:v>
                </c:pt>
                <c:pt idx="1243">
                  <c:v>4786.6000000000058</c:v>
                </c:pt>
                <c:pt idx="1244">
                  <c:v>4786.6000000000058</c:v>
                </c:pt>
                <c:pt idx="1245">
                  <c:v>4786.6000000000058</c:v>
                </c:pt>
                <c:pt idx="1246">
                  <c:v>4786.6000000000058</c:v>
                </c:pt>
                <c:pt idx="1247">
                  <c:v>4749.0000000000064</c:v>
                </c:pt>
                <c:pt idx="1248">
                  <c:v>4749.0000000000064</c:v>
                </c:pt>
                <c:pt idx="1249">
                  <c:v>4749.0000000000064</c:v>
                </c:pt>
                <c:pt idx="1250">
                  <c:v>4740.2000000000062</c:v>
                </c:pt>
                <c:pt idx="1251">
                  <c:v>4740.2000000000062</c:v>
                </c:pt>
                <c:pt idx="1252">
                  <c:v>4745.7000000000071</c:v>
                </c:pt>
                <c:pt idx="1253">
                  <c:v>4745.7000000000071</c:v>
                </c:pt>
                <c:pt idx="1254">
                  <c:v>4742.5000000000082</c:v>
                </c:pt>
                <c:pt idx="1255">
                  <c:v>4742.5000000000082</c:v>
                </c:pt>
                <c:pt idx="1256">
                  <c:v>4852.7000000000089</c:v>
                </c:pt>
                <c:pt idx="1257">
                  <c:v>4852.7000000000089</c:v>
                </c:pt>
                <c:pt idx="1258">
                  <c:v>4852.7000000000089</c:v>
                </c:pt>
                <c:pt idx="1259">
                  <c:v>4852.7000000000089</c:v>
                </c:pt>
                <c:pt idx="1260">
                  <c:v>4820.700000000008</c:v>
                </c:pt>
                <c:pt idx="1261">
                  <c:v>4833.3000000000084</c:v>
                </c:pt>
                <c:pt idx="1262">
                  <c:v>4845.1000000000076</c:v>
                </c:pt>
                <c:pt idx="1263">
                  <c:v>4845.1000000000076</c:v>
                </c:pt>
                <c:pt idx="1264">
                  <c:v>4874.9000000000078</c:v>
                </c:pt>
                <c:pt idx="1265">
                  <c:v>4860.1000000000067</c:v>
                </c:pt>
                <c:pt idx="1266">
                  <c:v>4819.1000000000067</c:v>
                </c:pt>
                <c:pt idx="1267">
                  <c:v>4819.1000000000067</c:v>
                </c:pt>
                <c:pt idx="1268">
                  <c:v>4793.1000000000049</c:v>
                </c:pt>
                <c:pt idx="1269">
                  <c:v>4793.1000000000049</c:v>
                </c:pt>
                <c:pt idx="1270">
                  <c:v>4793.1000000000049</c:v>
                </c:pt>
                <c:pt idx="1271">
                  <c:v>4765.3000000000047</c:v>
                </c:pt>
                <c:pt idx="1272">
                  <c:v>4762.7000000000053</c:v>
                </c:pt>
                <c:pt idx="1273">
                  <c:v>4799.3000000000056</c:v>
                </c:pt>
                <c:pt idx="1274">
                  <c:v>4799.3000000000056</c:v>
                </c:pt>
                <c:pt idx="1275">
                  <c:v>4758.3000000000056</c:v>
                </c:pt>
                <c:pt idx="1276">
                  <c:v>4758.3000000000056</c:v>
                </c:pt>
                <c:pt idx="1277">
                  <c:v>4758.3000000000056</c:v>
                </c:pt>
                <c:pt idx="1278">
                  <c:v>4758.3000000000056</c:v>
                </c:pt>
                <c:pt idx="1279">
                  <c:v>4758.3000000000056</c:v>
                </c:pt>
                <c:pt idx="1280">
                  <c:v>4758.3000000000056</c:v>
                </c:pt>
                <c:pt idx="1281">
                  <c:v>4717.3000000000056</c:v>
                </c:pt>
                <c:pt idx="1282">
                  <c:v>4717.3000000000056</c:v>
                </c:pt>
                <c:pt idx="1283">
                  <c:v>4717.3000000000056</c:v>
                </c:pt>
                <c:pt idx="1284">
                  <c:v>4682.5000000000064</c:v>
                </c:pt>
                <c:pt idx="1285">
                  <c:v>4682.5000000000064</c:v>
                </c:pt>
                <c:pt idx="1286">
                  <c:v>4682.5000000000064</c:v>
                </c:pt>
                <c:pt idx="1287">
                  <c:v>4682.5000000000064</c:v>
                </c:pt>
                <c:pt idx="1288">
                  <c:v>4678.3000000000056</c:v>
                </c:pt>
                <c:pt idx="1289">
                  <c:v>4654.5000000000055</c:v>
                </c:pt>
                <c:pt idx="1290">
                  <c:v>4711.6000000000067</c:v>
                </c:pt>
                <c:pt idx="1291">
                  <c:v>4711.6000000000067</c:v>
                </c:pt>
                <c:pt idx="1292">
                  <c:v>4711.6000000000067</c:v>
                </c:pt>
                <c:pt idx="1293">
                  <c:v>4714.900000000006</c:v>
                </c:pt>
                <c:pt idx="1294">
                  <c:v>4714.900000000006</c:v>
                </c:pt>
                <c:pt idx="1295">
                  <c:v>4714.900000000006</c:v>
                </c:pt>
                <c:pt idx="1296">
                  <c:v>4714.900000000006</c:v>
                </c:pt>
                <c:pt idx="1297">
                  <c:v>4724.5000000000064</c:v>
                </c:pt>
                <c:pt idx="1298">
                  <c:v>4727.1000000000076</c:v>
                </c:pt>
                <c:pt idx="1299">
                  <c:v>4727.1000000000076</c:v>
                </c:pt>
                <c:pt idx="1300">
                  <c:v>4743.2000000000062</c:v>
                </c:pt>
                <c:pt idx="1301">
                  <c:v>4743.2000000000062</c:v>
                </c:pt>
                <c:pt idx="1302">
                  <c:v>4743.2000000000062</c:v>
                </c:pt>
                <c:pt idx="1303">
                  <c:v>4743.2000000000062</c:v>
                </c:pt>
                <c:pt idx="1304">
                  <c:v>4739.3000000000047</c:v>
                </c:pt>
                <c:pt idx="1305">
                  <c:v>4749.2000000000053</c:v>
                </c:pt>
                <c:pt idx="1306">
                  <c:v>4749.2000000000053</c:v>
                </c:pt>
                <c:pt idx="1307">
                  <c:v>4749.2000000000053</c:v>
                </c:pt>
                <c:pt idx="1308">
                  <c:v>4749.2000000000053</c:v>
                </c:pt>
                <c:pt idx="1309">
                  <c:v>4729.7000000000044</c:v>
                </c:pt>
                <c:pt idx="1310">
                  <c:v>4688.7000000000044</c:v>
                </c:pt>
                <c:pt idx="1311">
                  <c:v>4688.7000000000044</c:v>
                </c:pt>
                <c:pt idx="1312">
                  <c:v>4688.7000000000044</c:v>
                </c:pt>
                <c:pt idx="1313">
                  <c:v>4688.7000000000044</c:v>
                </c:pt>
                <c:pt idx="1314">
                  <c:v>4647.7000000000044</c:v>
                </c:pt>
                <c:pt idx="1315">
                  <c:v>4625.9000000000033</c:v>
                </c:pt>
                <c:pt idx="1316">
                  <c:v>4625.9000000000033</c:v>
                </c:pt>
                <c:pt idx="1317">
                  <c:v>4649.9000000000033</c:v>
                </c:pt>
                <c:pt idx="1318">
                  <c:v>4621.9000000000042</c:v>
                </c:pt>
                <c:pt idx="1319">
                  <c:v>4621.9000000000042</c:v>
                </c:pt>
                <c:pt idx="1320">
                  <c:v>4621.9000000000042</c:v>
                </c:pt>
                <c:pt idx="1321">
                  <c:v>4643.1000000000058</c:v>
                </c:pt>
                <c:pt idx="1322">
                  <c:v>4653.6000000000058</c:v>
                </c:pt>
                <c:pt idx="1323">
                  <c:v>4632.7000000000044</c:v>
                </c:pt>
                <c:pt idx="1324">
                  <c:v>4632.7000000000044</c:v>
                </c:pt>
                <c:pt idx="1325">
                  <c:v>4591.7000000000044</c:v>
                </c:pt>
                <c:pt idx="1326">
                  <c:v>4550.7000000000044</c:v>
                </c:pt>
                <c:pt idx="1327">
                  <c:v>4550.7000000000044</c:v>
                </c:pt>
                <c:pt idx="1328">
                  <c:v>4509.7000000000044</c:v>
                </c:pt>
                <c:pt idx="1329">
                  <c:v>4613.2000000000053</c:v>
                </c:pt>
                <c:pt idx="1330">
                  <c:v>4613.2000000000053</c:v>
                </c:pt>
                <c:pt idx="1331">
                  <c:v>4601.7000000000053</c:v>
                </c:pt>
                <c:pt idx="1332">
                  <c:v>4560.7000000000053</c:v>
                </c:pt>
                <c:pt idx="1333">
                  <c:v>4560.7000000000053</c:v>
                </c:pt>
                <c:pt idx="1334">
                  <c:v>4519.7000000000053</c:v>
                </c:pt>
                <c:pt idx="1335">
                  <c:v>4519.7000000000053</c:v>
                </c:pt>
                <c:pt idx="1336">
                  <c:v>4565.2000000000062</c:v>
                </c:pt>
                <c:pt idx="1337">
                  <c:v>4565.2000000000062</c:v>
                </c:pt>
                <c:pt idx="1338">
                  <c:v>4629.4000000000069</c:v>
                </c:pt>
                <c:pt idx="1339">
                  <c:v>4629.4000000000069</c:v>
                </c:pt>
                <c:pt idx="1340">
                  <c:v>4622.3000000000075</c:v>
                </c:pt>
                <c:pt idx="1341">
                  <c:v>4622.3000000000075</c:v>
                </c:pt>
                <c:pt idx="1342">
                  <c:v>4611.0000000000091</c:v>
                </c:pt>
                <c:pt idx="1343">
                  <c:v>4675.200000000008</c:v>
                </c:pt>
                <c:pt idx="1344">
                  <c:v>4675.200000000008</c:v>
                </c:pt>
                <c:pt idx="1345">
                  <c:v>4675.200000000008</c:v>
                </c:pt>
                <c:pt idx="1346">
                  <c:v>4675.200000000008</c:v>
                </c:pt>
                <c:pt idx="1347">
                  <c:v>4675.200000000008</c:v>
                </c:pt>
                <c:pt idx="1348">
                  <c:v>4675.200000000008</c:v>
                </c:pt>
                <c:pt idx="1349">
                  <c:v>4675.200000000008</c:v>
                </c:pt>
                <c:pt idx="1350">
                  <c:v>4768.5000000000082</c:v>
                </c:pt>
                <c:pt idx="1351">
                  <c:v>4768.5000000000082</c:v>
                </c:pt>
                <c:pt idx="1352">
                  <c:v>4792.1000000000076</c:v>
                </c:pt>
                <c:pt idx="1353">
                  <c:v>4792.1000000000076</c:v>
                </c:pt>
                <c:pt idx="1354">
                  <c:v>4792.1000000000076</c:v>
                </c:pt>
                <c:pt idx="1355">
                  <c:v>4792.1000000000076</c:v>
                </c:pt>
                <c:pt idx="1356">
                  <c:v>4792.1000000000076</c:v>
                </c:pt>
                <c:pt idx="1357">
                  <c:v>4823.0000000000055</c:v>
                </c:pt>
                <c:pt idx="1358">
                  <c:v>4863.400000000006</c:v>
                </c:pt>
                <c:pt idx="1359">
                  <c:v>4866.4000000000078</c:v>
                </c:pt>
                <c:pt idx="1360">
                  <c:v>4866.4000000000078</c:v>
                </c:pt>
                <c:pt idx="1361">
                  <c:v>4881.0000000000082</c:v>
                </c:pt>
                <c:pt idx="1362">
                  <c:v>4881.0000000000082</c:v>
                </c:pt>
                <c:pt idx="1363">
                  <c:v>4881.0000000000082</c:v>
                </c:pt>
                <c:pt idx="1364">
                  <c:v>4881.0000000000082</c:v>
                </c:pt>
                <c:pt idx="1365">
                  <c:v>4881.0000000000082</c:v>
                </c:pt>
                <c:pt idx="1366">
                  <c:v>4892.9000000000087</c:v>
                </c:pt>
                <c:pt idx="1367">
                  <c:v>4892.2000000000089</c:v>
                </c:pt>
                <c:pt idx="1368">
                  <c:v>4851.2000000000089</c:v>
                </c:pt>
                <c:pt idx="1369">
                  <c:v>4828.0000000000082</c:v>
                </c:pt>
                <c:pt idx="1370">
                  <c:v>4828.0000000000082</c:v>
                </c:pt>
                <c:pt idx="1371">
                  <c:v>4830.0000000000082</c:v>
                </c:pt>
                <c:pt idx="1372">
                  <c:v>4789.0000000000082</c:v>
                </c:pt>
                <c:pt idx="1373">
                  <c:v>4789.0000000000082</c:v>
                </c:pt>
                <c:pt idx="1374">
                  <c:v>4789.0000000000082</c:v>
                </c:pt>
                <c:pt idx="1375">
                  <c:v>4818.0000000000091</c:v>
                </c:pt>
                <c:pt idx="1376">
                  <c:v>4818.0000000000091</c:v>
                </c:pt>
                <c:pt idx="1377">
                  <c:v>4777.0000000000091</c:v>
                </c:pt>
                <c:pt idx="1378">
                  <c:v>4777.0000000000091</c:v>
                </c:pt>
                <c:pt idx="1379">
                  <c:v>4772.3000000000093</c:v>
                </c:pt>
                <c:pt idx="1380">
                  <c:v>4796.3000000000111</c:v>
                </c:pt>
                <c:pt idx="1381">
                  <c:v>4796.3000000000111</c:v>
                </c:pt>
                <c:pt idx="1382">
                  <c:v>4796.3000000000111</c:v>
                </c:pt>
                <c:pt idx="1383">
                  <c:v>4796.3000000000111</c:v>
                </c:pt>
                <c:pt idx="1384">
                  <c:v>4844.0000000000109</c:v>
                </c:pt>
                <c:pt idx="1385">
                  <c:v>4844.0000000000109</c:v>
                </c:pt>
                <c:pt idx="1386">
                  <c:v>4844.0000000000109</c:v>
                </c:pt>
                <c:pt idx="1387">
                  <c:v>4818.8000000000102</c:v>
                </c:pt>
                <c:pt idx="1388">
                  <c:v>4818.8000000000102</c:v>
                </c:pt>
                <c:pt idx="1389">
                  <c:v>4818.8000000000102</c:v>
                </c:pt>
                <c:pt idx="1390">
                  <c:v>4814.7000000000098</c:v>
                </c:pt>
                <c:pt idx="1391">
                  <c:v>4810.1000000000104</c:v>
                </c:pt>
                <c:pt idx="1392">
                  <c:v>4810.1000000000104</c:v>
                </c:pt>
                <c:pt idx="1393">
                  <c:v>4810.1000000000104</c:v>
                </c:pt>
                <c:pt idx="1394">
                  <c:v>4810.1000000000104</c:v>
                </c:pt>
                <c:pt idx="1395">
                  <c:v>4861.2000000000098</c:v>
                </c:pt>
                <c:pt idx="1396">
                  <c:v>4861.2000000000098</c:v>
                </c:pt>
                <c:pt idx="1397">
                  <c:v>4861.2000000000098</c:v>
                </c:pt>
                <c:pt idx="1398">
                  <c:v>4861.2000000000098</c:v>
                </c:pt>
                <c:pt idx="1399">
                  <c:v>4861.2000000000098</c:v>
                </c:pt>
                <c:pt idx="1400">
                  <c:v>4861.2000000000098</c:v>
                </c:pt>
                <c:pt idx="1401">
                  <c:v>4823.4000000000087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E6-4BFB-B3A7-BEC5E3920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819192"/>
        <c:axId val="594822800"/>
      </c:lineChart>
      <c:catAx>
        <c:axId val="594819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94822800"/>
        <c:crosses val="autoZero"/>
        <c:auto val="1"/>
        <c:lblAlgn val="ctr"/>
        <c:lblOffset val="100"/>
        <c:noMultiLvlLbl val="0"/>
      </c:catAx>
      <c:valAx>
        <c:axId val="594822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9481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2800"/>
              <a:t>Resultado RSL - Outspoken Market</a:t>
            </a:r>
          </a:p>
        </c:rich>
      </c:tx>
      <c:layout>
        <c:manualLayout>
          <c:xMode val="edge"/>
          <c:yMode val="edge"/>
          <c:x val="0.2210491645200697"/>
          <c:y val="4.0868451373702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RSL!$M$1</c:f>
              <c:strCache>
                <c:ptCount val="1"/>
                <c:pt idx="0">
                  <c:v> TREINAMENTO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RSL!$M$2:$M$1403</c:f>
              <c:numCache>
                <c:formatCode>General</c:formatCode>
                <c:ptCount val="14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-101</c:v>
                </c:pt>
                <c:pt idx="19">
                  <c:v>-101</c:v>
                </c:pt>
                <c:pt idx="20">
                  <c:v>-202</c:v>
                </c:pt>
                <c:pt idx="21">
                  <c:v>-135.60000000000019</c:v>
                </c:pt>
                <c:pt idx="22">
                  <c:v>-127.99999999999925</c:v>
                </c:pt>
                <c:pt idx="23">
                  <c:v>3.1000000000003212</c:v>
                </c:pt>
                <c:pt idx="24">
                  <c:v>3.1000000000003212</c:v>
                </c:pt>
                <c:pt idx="25">
                  <c:v>3.1000000000003212</c:v>
                </c:pt>
                <c:pt idx="26">
                  <c:v>3.1000000000003212</c:v>
                </c:pt>
                <c:pt idx="27">
                  <c:v>58.800000000001063</c:v>
                </c:pt>
                <c:pt idx="28">
                  <c:v>58.800000000001063</c:v>
                </c:pt>
                <c:pt idx="29">
                  <c:v>15.800000000001361</c:v>
                </c:pt>
                <c:pt idx="30">
                  <c:v>-75.49999999999946</c:v>
                </c:pt>
                <c:pt idx="31">
                  <c:v>-163.79999999999839</c:v>
                </c:pt>
                <c:pt idx="32">
                  <c:v>-126.99999999999712</c:v>
                </c:pt>
                <c:pt idx="33">
                  <c:v>-196.79999999999475</c:v>
                </c:pt>
                <c:pt idx="34">
                  <c:v>-297.79999999999472</c:v>
                </c:pt>
                <c:pt idx="35">
                  <c:v>-100.19999999999473</c:v>
                </c:pt>
                <c:pt idx="36">
                  <c:v>143.40000000000467</c:v>
                </c:pt>
                <c:pt idx="37">
                  <c:v>143.40000000000467</c:v>
                </c:pt>
                <c:pt idx="38">
                  <c:v>143.40000000000467</c:v>
                </c:pt>
                <c:pt idx="39">
                  <c:v>143.40000000000467</c:v>
                </c:pt>
                <c:pt idx="40">
                  <c:v>143.40000000000467</c:v>
                </c:pt>
                <c:pt idx="41">
                  <c:v>249.30000000000564</c:v>
                </c:pt>
                <c:pt idx="42">
                  <c:v>249.30000000000564</c:v>
                </c:pt>
                <c:pt idx="43">
                  <c:v>249.30000000000564</c:v>
                </c:pt>
                <c:pt idx="44">
                  <c:v>249.30000000000564</c:v>
                </c:pt>
                <c:pt idx="45">
                  <c:v>296.20000000000647</c:v>
                </c:pt>
                <c:pt idx="46">
                  <c:v>296.20000000000647</c:v>
                </c:pt>
                <c:pt idx="47">
                  <c:v>242.30000000000641</c:v>
                </c:pt>
                <c:pt idx="48">
                  <c:v>217.80000000000578</c:v>
                </c:pt>
                <c:pt idx="49">
                  <c:v>177.10000000000559</c:v>
                </c:pt>
                <c:pt idx="50">
                  <c:v>218.00000000000486</c:v>
                </c:pt>
                <c:pt idx="51">
                  <c:v>218.00000000000486</c:v>
                </c:pt>
                <c:pt idx="52">
                  <c:v>263.60000000000605</c:v>
                </c:pt>
                <c:pt idx="53">
                  <c:v>263.60000000000605</c:v>
                </c:pt>
                <c:pt idx="54">
                  <c:v>320.60000000000423</c:v>
                </c:pt>
                <c:pt idx="55">
                  <c:v>219.60000000000423</c:v>
                </c:pt>
                <c:pt idx="56">
                  <c:v>258.90000000000413</c:v>
                </c:pt>
                <c:pt idx="57">
                  <c:v>258.90000000000413</c:v>
                </c:pt>
                <c:pt idx="58">
                  <c:v>258.90000000000413</c:v>
                </c:pt>
                <c:pt idx="59">
                  <c:v>294.40000000000356</c:v>
                </c:pt>
                <c:pt idx="60">
                  <c:v>253.00000000000546</c:v>
                </c:pt>
                <c:pt idx="61">
                  <c:v>168.90000000000293</c:v>
                </c:pt>
                <c:pt idx="62">
                  <c:v>186.90000000000541</c:v>
                </c:pt>
                <c:pt idx="63">
                  <c:v>232.30000000000751</c:v>
                </c:pt>
                <c:pt idx="64">
                  <c:v>320.40000000000958</c:v>
                </c:pt>
                <c:pt idx="65">
                  <c:v>219.40000000000958</c:v>
                </c:pt>
                <c:pt idx="66">
                  <c:v>400.60000000001094</c:v>
                </c:pt>
                <c:pt idx="67">
                  <c:v>299.60000000001094</c:v>
                </c:pt>
                <c:pt idx="68">
                  <c:v>299.60000000001094</c:v>
                </c:pt>
                <c:pt idx="69">
                  <c:v>299.60000000001094</c:v>
                </c:pt>
                <c:pt idx="70">
                  <c:v>270.30000000001218</c:v>
                </c:pt>
                <c:pt idx="71">
                  <c:v>309.50000000001364</c:v>
                </c:pt>
                <c:pt idx="72">
                  <c:v>237.40000000001203</c:v>
                </c:pt>
                <c:pt idx="73">
                  <c:v>322.4000000000093</c:v>
                </c:pt>
                <c:pt idx="74">
                  <c:v>322.4000000000093</c:v>
                </c:pt>
                <c:pt idx="75">
                  <c:v>448.10000000001122</c:v>
                </c:pt>
                <c:pt idx="76">
                  <c:v>437.10000000001463</c:v>
                </c:pt>
                <c:pt idx="77">
                  <c:v>513.40000000001714</c:v>
                </c:pt>
                <c:pt idx="78">
                  <c:v>513.40000000001714</c:v>
                </c:pt>
                <c:pt idx="79">
                  <c:v>513.40000000001714</c:v>
                </c:pt>
                <c:pt idx="80">
                  <c:v>541.70000000001824</c:v>
                </c:pt>
                <c:pt idx="81">
                  <c:v>599.60000000001787</c:v>
                </c:pt>
                <c:pt idx="82">
                  <c:v>732.10000000001992</c:v>
                </c:pt>
                <c:pt idx="83">
                  <c:v>861.20000000002187</c:v>
                </c:pt>
                <c:pt idx="84">
                  <c:v>861.20000000002187</c:v>
                </c:pt>
                <c:pt idx="85">
                  <c:v>861.20000000002187</c:v>
                </c:pt>
                <c:pt idx="86">
                  <c:v>861.20000000002187</c:v>
                </c:pt>
                <c:pt idx="87">
                  <c:v>861.20000000002187</c:v>
                </c:pt>
                <c:pt idx="88">
                  <c:v>861.20000000002187</c:v>
                </c:pt>
                <c:pt idx="89">
                  <c:v>827.00000000002433</c:v>
                </c:pt>
                <c:pt idx="90">
                  <c:v>737.40000000002578</c:v>
                </c:pt>
                <c:pt idx="91">
                  <c:v>737.40000000002578</c:v>
                </c:pt>
                <c:pt idx="92">
                  <c:v>636.40000000002578</c:v>
                </c:pt>
                <c:pt idx="93">
                  <c:v>722.50000000002581</c:v>
                </c:pt>
                <c:pt idx="94">
                  <c:v>722.50000000002581</c:v>
                </c:pt>
                <c:pt idx="95">
                  <c:v>803.10000000002765</c:v>
                </c:pt>
                <c:pt idx="96">
                  <c:v>812.4000000000309</c:v>
                </c:pt>
                <c:pt idx="97">
                  <c:v>792.10000000003333</c:v>
                </c:pt>
                <c:pt idx="98">
                  <c:v>792.10000000003333</c:v>
                </c:pt>
                <c:pt idx="99">
                  <c:v>740.10000000003458</c:v>
                </c:pt>
                <c:pt idx="100">
                  <c:v>740.10000000003458</c:v>
                </c:pt>
                <c:pt idx="101">
                  <c:v>809.30000000003713</c:v>
                </c:pt>
                <c:pt idx="102">
                  <c:v>728.80000000004043</c:v>
                </c:pt>
                <c:pt idx="103">
                  <c:v>734.30000000004316</c:v>
                </c:pt>
                <c:pt idx="104">
                  <c:v>853.10000000004425</c:v>
                </c:pt>
                <c:pt idx="105">
                  <c:v>752.10000000004425</c:v>
                </c:pt>
                <c:pt idx="106">
                  <c:v>889.10000000004243</c:v>
                </c:pt>
                <c:pt idx="107">
                  <c:v>889.10000000004243</c:v>
                </c:pt>
                <c:pt idx="108">
                  <c:v>889.10000000004243</c:v>
                </c:pt>
                <c:pt idx="109">
                  <c:v>788.10000000004243</c:v>
                </c:pt>
                <c:pt idx="110">
                  <c:v>788.10000000004243</c:v>
                </c:pt>
                <c:pt idx="111">
                  <c:v>788.10000000004243</c:v>
                </c:pt>
                <c:pt idx="112">
                  <c:v>692.00000000004127</c:v>
                </c:pt>
                <c:pt idx="113">
                  <c:v>591.00000000004127</c:v>
                </c:pt>
                <c:pt idx="114">
                  <c:v>490.00000000004127</c:v>
                </c:pt>
                <c:pt idx="115">
                  <c:v>456.70000000004075</c:v>
                </c:pt>
                <c:pt idx="116">
                  <c:v>428.70000000003938</c:v>
                </c:pt>
                <c:pt idx="117">
                  <c:v>413.70000000003881</c:v>
                </c:pt>
                <c:pt idx="118">
                  <c:v>466.60000000003902</c:v>
                </c:pt>
                <c:pt idx="119">
                  <c:v>612.90000000004045</c:v>
                </c:pt>
                <c:pt idx="120">
                  <c:v>883.50000000004354</c:v>
                </c:pt>
                <c:pt idx="121">
                  <c:v>1028.7000000000467</c:v>
                </c:pt>
                <c:pt idx="122">
                  <c:v>927.70000000004666</c:v>
                </c:pt>
                <c:pt idx="123">
                  <c:v>1006.9000000000459</c:v>
                </c:pt>
                <c:pt idx="124">
                  <c:v>1087.6000000000461</c:v>
                </c:pt>
                <c:pt idx="125">
                  <c:v>1158.3000000000475</c:v>
                </c:pt>
                <c:pt idx="126">
                  <c:v>1158.3000000000475</c:v>
                </c:pt>
                <c:pt idx="127">
                  <c:v>1158.3000000000475</c:v>
                </c:pt>
                <c:pt idx="128">
                  <c:v>1158.3000000000475</c:v>
                </c:pt>
                <c:pt idx="129">
                  <c:v>1309.9000000000481</c:v>
                </c:pt>
                <c:pt idx="130">
                  <c:v>1309.9000000000481</c:v>
                </c:pt>
                <c:pt idx="131">
                  <c:v>1430.4000000000515</c:v>
                </c:pt>
                <c:pt idx="132">
                  <c:v>1430.4000000000515</c:v>
                </c:pt>
                <c:pt idx="133">
                  <c:v>1430.4000000000515</c:v>
                </c:pt>
                <c:pt idx="134">
                  <c:v>1430.4000000000515</c:v>
                </c:pt>
                <c:pt idx="135">
                  <c:v>1430.4000000000515</c:v>
                </c:pt>
                <c:pt idx="136">
                  <c:v>1505.900000000051</c:v>
                </c:pt>
                <c:pt idx="137">
                  <c:v>1505.900000000051</c:v>
                </c:pt>
                <c:pt idx="138">
                  <c:v>1505.900000000051</c:v>
                </c:pt>
                <c:pt idx="139">
                  <c:v>1505.900000000051</c:v>
                </c:pt>
                <c:pt idx="140">
                  <c:v>1525.7000000000498</c:v>
                </c:pt>
                <c:pt idx="141">
                  <c:v>1525.7000000000498</c:v>
                </c:pt>
                <c:pt idx="142">
                  <c:v>1525.7000000000498</c:v>
                </c:pt>
                <c:pt idx="143">
                  <c:v>1525.7000000000498</c:v>
                </c:pt>
                <c:pt idx="144">
                  <c:v>1434.3000000000507</c:v>
                </c:pt>
                <c:pt idx="145">
                  <c:v>1378.6000000000499</c:v>
                </c:pt>
                <c:pt idx="146">
                  <c:v>1324.3000000000495</c:v>
                </c:pt>
                <c:pt idx="147">
                  <c:v>1346.3000000000493</c:v>
                </c:pt>
                <c:pt idx="148">
                  <c:v>1329.4000000000519</c:v>
                </c:pt>
                <c:pt idx="149">
                  <c:v>1329.4000000000519</c:v>
                </c:pt>
                <c:pt idx="150">
                  <c:v>1329.4000000000519</c:v>
                </c:pt>
                <c:pt idx="151">
                  <c:v>1329.4000000000519</c:v>
                </c:pt>
                <c:pt idx="152">
                  <c:v>1424.8000000000507</c:v>
                </c:pt>
                <c:pt idx="153">
                  <c:v>1424.8000000000507</c:v>
                </c:pt>
                <c:pt idx="154">
                  <c:v>1424.8000000000507</c:v>
                </c:pt>
                <c:pt idx="155">
                  <c:v>1424.8000000000507</c:v>
                </c:pt>
                <c:pt idx="156">
                  <c:v>1424.8000000000507</c:v>
                </c:pt>
                <c:pt idx="157">
                  <c:v>1424.8000000000507</c:v>
                </c:pt>
                <c:pt idx="158">
                  <c:v>1424.8000000000507</c:v>
                </c:pt>
                <c:pt idx="159">
                  <c:v>1470.80000000005</c:v>
                </c:pt>
                <c:pt idx="160">
                  <c:v>1535.7000000000489</c:v>
                </c:pt>
                <c:pt idx="161">
                  <c:v>1612.7000000000494</c:v>
                </c:pt>
                <c:pt idx="162">
                  <c:v>1543.9000000000494</c:v>
                </c:pt>
                <c:pt idx="163">
                  <c:v>1543.9000000000494</c:v>
                </c:pt>
                <c:pt idx="164">
                  <c:v>1543.9000000000494</c:v>
                </c:pt>
                <c:pt idx="165">
                  <c:v>1543.9000000000494</c:v>
                </c:pt>
                <c:pt idx="166">
                  <c:v>1543.9000000000494</c:v>
                </c:pt>
                <c:pt idx="167">
                  <c:v>1543.9000000000494</c:v>
                </c:pt>
                <c:pt idx="168">
                  <c:v>1590.7000000000496</c:v>
                </c:pt>
                <c:pt idx="169">
                  <c:v>1590.7000000000496</c:v>
                </c:pt>
                <c:pt idx="170">
                  <c:v>1763.0000000000482</c:v>
                </c:pt>
                <c:pt idx="171">
                  <c:v>1763.0000000000482</c:v>
                </c:pt>
                <c:pt idx="172">
                  <c:v>1763.0000000000482</c:v>
                </c:pt>
                <c:pt idx="173">
                  <c:v>1758.6000000000483</c:v>
                </c:pt>
                <c:pt idx="174">
                  <c:v>1829.6000000000472</c:v>
                </c:pt>
                <c:pt idx="175">
                  <c:v>1823.6000000000479</c:v>
                </c:pt>
                <c:pt idx="176">
                  <c:v>1885.9000000000474</c:v>
                </c:pt>
                <c:pt idx="177">
                  <c:v>1784.9000000000474</c:v>
                </c:pt>
                <c:pt idx="178">
                  <c:v>1933.8000000000482</c:v>
                </c:pt>
                <c:pt idx="179">
                  <c:v>1979.6000000000483</c:v>
                </c:pt>
                <c:pt idx="180">
                  <c:v>1979.6000000000483</c:v>
                </c:pt>
                <c:pt idx="181">
                  <c:v>2015.4000000000497</c:v>
                </c:pt>
                <c:pt idx="182">
                  <c:v>2015.4000000000497</c:v>
                </c:pt>
                <c:pt idx="183">
                  <c:v>2015.4000000000497</c:v>
                </c:pt>
                <c:pt idx="184">
                  <c:v>2015.4000000000497</c:v>
                </c:pt>
                <c:pt idx="185">
                  <c:v>2015.4000000000497</c:v>
                </c:pt>
                <c:pt idx="186">
                  <c:v>2068.2000000000494</c:v>
                </c:pt>
                <c:pt idx="187">
                  <c:v>2147.9000000000497</c:v>
                </c:pt>
                <c:pt idx="188">
                  <c:v>2168.4000000000506</c:v>
                </c:pt>
                <c:pt idx="189">
                  <c:v>2172.900000000051</c:v>
                </c:pt>
                <c:pt idx="190">
                  <c:v>2172.900000000051</c:v>
                </c:pt>
                <c:pt idx="191">
                  <c:v>2143.7000000000507</c:v>
                </c:pt>
                <c:pt idx="192">
                  <c:v>2143.7000000000507</c:v>
                </c:pt>
                <c:pt idx="193">
                  <c:v>2143.7000000000507</c:v>
                </c:pt>
                <c:pt idx="194">
                  <c:v>2143.7000000000507</c:v>
                </c:pt>
                <c:pt idx="195">
                  <c:v>2143.7000000000507</c:v>
                </c:pt>
                <c:pt idx="196">
                  <c:v>2143.7000000000507</c:v>
                </c:pt>
                <c:pt idx="197">
                  <c:v>2143.7000000000507</c:v>
                </c:pt>
                <c:pt idx="198">
                  <c:v>2183.0000000000505</c:v>
                </c:pt>
                <c:pt idx="199">
                  <c:v>2243.9000000000519</c:v>
                </c:pt>
                <c:pt idx="200">
                  <c:v>2243.9000000000519</c:v>
                </c:pt>
                <c:pt idx="201">
                  <c:v>2243.9000000000519</c:v>
                </c:pt>
                <c:pt idx="202">
                  <c:v>2243.9000000000519</c:v>
                </c:pt>
                <c:pt idx="203">
                  <c:v>2217.6000000000527</c:v>
                </c:pt>
                <c:pt idx="204">
                  <c:v>2331.9000000000556</c:v>
                </c:pt>
                <c:pt idx="205">
                  <c:v>2492.5000000000573</c:v>
                </c:pt>
                <c:pt idx="206">
                  <c:v>2492.5000000000573</c:v>
                </c:pt>
                <c:pt idx="207">
                  <c:v>2492.5000000000573</c:v>
                </c:pt>
                <c:pt idx="208">
                  <c:v>2492.5000000000573</c:v>
                </c:pt>
                <c:pt idx="209">
                  <c:v>2492.5000000000573</c:v>
                </c:pt>
                <c:pt idx="210">
                  <c:v>2471.2000000000553</c:v>
                </c:pt>
                <c:pt idx="211">
                  <c:v>2465.7000000000548</c:v>
                </c:pt>
                <c:pt idx="212">
                  <c:v>2525.4000000000528</c:v>
                </c:pt>
                <c:pt idx="213">
                  <c:v>2595.800000000052</c:v>
                </c:pt>
                <c:pt idx="214">
                  <c:v>2595.800000000052</c:v>
                </c:pt>
                <c:pt idx="215">
                  <c:v>2595.800000000052</c:v>
                </c:pt>
                <c:pt idx="216">
                  <c:v>2818.800000000052</c:v>
                </c:pt>
                <c:pt idx="217">
                  <c:v>2818.800000000052</c:v>
                </c:pt>
                <c:pt idx="218">
                  <c:v>2818.800000000052</c:v>
                </c:pt>
                <c:pt idx="219">
                  <c:v>2913.4000000000547</c:v>
                </c:pt>
                <c:pt idx="220">
                  <c:v>2913.4000000000547</c:v>
                </c:pt>
                <c:pt idx="221">
                  <c:v>3011.1000000000577</c:v>
                </c:pt>
                <c:pt idx="222">
                  <c:v>3011.1000000000577</c:v>
                </c:pt>
                <c:pt idx="223">
                  <c:v>3011.1000000000577</c:v>
                </c:pt>
                <c:pt idx="224">
                  <c:v>3011.1000000000577</c:v>
                </c:pt>
                <c:pt idx="225">
                  <c:v>2952.6000000000586</c:v>
                </c:pt>
                <c:pt idx="226">
                  <c:v>2935.3000000000584</c:v>
                </c:pt>
                <c:pt idx="227">
                  <c:v>2935.3000000000584</c:v>
                </c:pt>
                <c:pt idx="228">
                  <c:v>2877.8000000000616</c:v>
                </c:pt>
                <c:pt idx="229">
                  <c:v>2877.8000000000616</c:v>
                </c:pt>
                <c:pt idx="230">
                  <c:v>2859.6000000000599</c:v>
                </c:pt>
                <c:pt idx="231">
                  <c:v>2945.2000000000612</c:v>
                </c:pt>
                <c:pt idx="232">
                  <c:v>3043.5000000000637</c:v>
                </c:pt>
                <c:pt idx="233">
                  <c:v>3043.5000000000637</c:v>
                </c:pt>
                <c:pt idx="234">
                  <c:v>2954.9000000000628</c:v>
                </c:pt>
                <c:pt idx="235">
                  <c:v>2954.9000000000628</c:v>
                </c:pt>
                <c:pt idx="236">
                  <c:v>2954.9000000000628</c:v>
                </c:pt>
                <c:pt idx="237">
                  <c:v>2954.9000000000628</c:v>
                </c:pt>
                <c:pt idx="238">
                  <c:v>2954.9000000000628</c:v>
                </c:pt>
                <c:pt idx="239">
                  <c:v>3081.0000000000628</c:v>
                </c:pt>
                <c:pt idx="240">
                  <c:v>2980.0000000000628</c:v>
                </c:pt>
                <c:pt idx="241">
                  <c:v>2879.0000000000628</c:v>
                </c:pt>
                <c:pt idx="242">
                  <c:v>2879.0000000000628</c:v>
                </c:pt>
                <c:pt idx="243">
                  <c:v>2879.0000000000628</c:v>
                </c:pt>
                <c:pt idx="244">
                  <c:v>2864.600000000064</c:v>
                </c:pt>
                <c:pt idx="245">
                  <c:v>2885.3000000000643</c:v>
                </c:pt>
                <c:pt idx="246">
                  <c:v>2899.700000000063</c:v>
                </c:pt>
                <c:pt idx="247">
                  <c:v>2899.700000000063</c:v>
                </c:pt>
                <c:pt idx="248">
                  <c:v>2899.700000000063</c:v>
                </c:pt>
                <c:pt idx="249">
                  <c:v>2899.700000000063</c:v>
                </c:pt>
                <c:pt idx="250">
                  <c:v>2899.700000000063</c:v>
                </c:pt>
                <c:pt idx="251">
                  <c:v>2899.700000000063</c:v>
                </c:pt>
                <c:pt idx="252">
                  <c:v>2912.7000000000617</c:v>
                </c:pt>
                <c:pt idx="253">
                  <c:v>2921.0000000000605</c:v>
                </c:pt>
                <c:pt idx="254">
                  <c:v>2921.0000000000605</c:v>
                </c:pt>
                <c:pt idx="255">
                  <c:v>2994.0000000000591</c:v>
                </c:pt>
                <c:pt idx="256">
                  <c:v>3108.5000000000564</c:v>
                </c:pt>
                <c:pt idx="257">
                  <c:v>3156.1000000000549</c:v>
                </c:pt>
                <c:pt idx="258">
                  <c:v>3146.4000000000556</c:v>
                </c:pt>
                <c:pt idx="259">
                  <c:v>3146.4000000000556</c:v>
                </c:pt>
                <c:pt idx="260">
                  <c:v>3045.4000000000556</c:v>
                </c:pt>
                <c:pt idx="261">
                  <c:v>2944.4000000000556</c:v>
                </c:pt>
                <c:pt idx="262">
                  <c:v>2881.8000000000561</c:v>
                </c:pt>
                <c:pt idx="263">
                  <c:v>2863.6000000000568</c:v>
                </c:pt>
                <c:pt idx="264">
                  <c:v>2883.1000000000558</c:v>
                </c:pt>
                <c:pt idx="265">
                  <c:v>2832.1000000000549</c:v>
                </c:pt>
                <c:pt idx="266">
                  <c:v>2915.7000000000544</c:v>
                </c:pt>
                <c:pt idx="267">
                  <c:v>2974.4000000000547</c:v>
                </c:pt>
                <c:pt idx="268">
                  <c:v>2974.4000000000547</c:v>
                </c:pt>
                <c:pt idx="269">
                  <c:v>2974.4000000000547</c:v>
                </c:pt>
                <c:pt idx="270">
                  <c:v>2873.4000000000547</c:v>
                </c:pt>
                <c:pt idx="271">
                  <c:v>2822.0000000000532</c:v>
                </c:pt>
                <c:pt idx="272">
                  <c:v>2764.9000000000542</c:v>
                </c:pt>
                <c:pt idx="273">
                  <c:v>2774.9000000000551</c:v>
                </c:pt>
                <c:pt idx="274">
                  <c:v>2673.9000000000551</c:v>
                </c:pt>
                <c:pt idx="275">
                  <c:v>2787.1000000000549</c:v>
                </c:pt>
                <c:pt idx="276">
                  <c:v>2909.2000000000553</c:v>
                </c:pt>
                <c:pt idx="277">
                  <c:v>2909.2000000000553</c:v>
                </c:pt>
                <c:pt idx="278">
                  <c:v>2923.600000000054</c:v>
                </c:pt>
                <c:pt idx="279">
                  <c:v>3041.5000000000537</c:v>
                </c:pt>
                <c:pt idx="280">
                  <c:v>3227.5000000000532</c:v>
                </c:pt>
                <c:pt idx="281">
                  <c:v>3227.5000000000532</c:v>
                </c:pt>
                <c:pt idx="282">
                  <c:v>3264.0000000000546</c:v>
                </c:pt>
                <c:pt idx="283">
                  <c:v>3215.3000000000575</c:v>
                </c:pt>
                <c:pt idx="284">
                  <c:v>3150.0000000000605</c:v>
                </c:pt>
                <c:pt idx="285">
                  <c:v>3049.0000000000605</c:v>
                </c:pt>
                <c:pt idx="286">
                  <c:v>3179.6000000000613</c:v>
                </c:pt>
                <c:pt idx="287">
                  <c:v>3245.9000000000628</c:v>
                </c:pt>
                <c:pt idx="288">
                  <c:v>3245.9000000000628</c:v>
                </c:pt>
                <c:pt idx="289">
                  <c:v>3211.0000000000628</c:v>
                </c:pt>
                <c:pt idx="290">
                  <c:v>3211.0000000000628</c:v>
                </c:pt>
                <c:pt idx="291">
                  <c:v>3211.0000000000628</c:v>
                </c:pt>
                <c:pt idx="292">
                  <c:v>3211.0000000000628</c:v>
                </c:pt>
                <c:pt idx="293">
                  <c:v>3211.0000000000628</c:v>
                </c:pt>
                <c:pt idx="294">
                  <c:v>3211.0000000000628</c:v>
                </c:pt>
                <c:pt idx="295">
                  <c:v>3211.0000000000628</c:v>
                </c:pt>
                <c:pt idx="296">
                  <c:v>3211.0000000000628</c:v>
                </c:pt>
                <c:pt idx="297">
                  <c:v>3211.0000000000628</c:v>
                </c:pt>
                <c:pt idx="298">
                  <c:v>3211.0000000000628</c:v>
                </c:pt>
                <c:pt idx="299">
                  <c:v>3211.0000000000628</c:v>
                </c:pt>
                <c:pt idx="300">
                  <c:v>3211.0000000000628</c:v>
                </c:pt>
                <c:pt idx="301">
                  <c:v>3300.0000000000596</c:v>
                </c:pt>
                <c:pt idx="302">
                  <c:v>3374.2000000000571</c:v>
                </c:pt>
                <c:pt idx="303">
                  <c:v>3374.2000000000571</c:v>
                </c:pt>
                <c:pt idx="304">
                  <c:v>3500.9000000000569</c:v>
                </c:pt>
                <c:pt idx="305">
                  <c:v>3633.6000000000558</c:v>
                </c:pt>
                <c:pt idx="306">
                  <c:v>3777.6000000000554</c:v>
                </c:pt>
                <c:pt idx="307">
                  <c:v>3777.6000000000554</c:v>
                </c:pt>
                <c:pt idx="308">
                  <c:v>3777.6000000000554</c:v>
                </c:pt>
                <c:pt idx="309">
                  <c:v>3777.6000000000554</c:v>
                </c:pt>
                <c:pt idx="310">
                  <c:v>3777.6000000000554</c:v>
                </c:pt>
                <c:pt idx="311">
                  <c:v>3777.6000000000554</c:v>
                </c:pt>
                <c:pt idx="312">
                  <c:v>3777.6000000000554</c:v>
                </c:pt>
                <c:pt idx="313">
                  <c:v>3777.6000000000554</c:v>
                </c:pt>
                <c:pt idx="314">
                  <c:v>3777.6000000000554</c:v>
                </c:pt>
                <c:pt idx="315">
                  <c:v>3777.6000000000554</c:v>
                </c:pt>
                <c:pt idx="316">
                  <c:v>3777.6000000000554</c:v>
                </c:pt>
                <c:pt idx="317">
                  <c:v>3821.100000000054</c:v>
                </c:pt>
                <c:pt idx="318">
                  <c:v>3805.3000000000548</c:v>
                </c:pt>
                <c:pt idx="319">
                  <c:v>3805.3000000000548</c:v>
                </c:pt>
                <c:pt idx="320">
                  <c:v>3731.4000000000569</c:v>
                </c:pt>
                <c:pt idx="321">
                  <c:v>3752.0000000000564</c:v>
                </c:pt>
                <c:pt idx="322">
                  <c:v>3793.9000000000556</c:v>
                </c:pt>
                <c:pt idx="323">
                  <c:v>3793.9000000000556</c:v>
                </c:pt>
                <c:pt idx="324">
                  <c:v>3745.1000000000558</c:v>
                </c:pt>
                <c:pt idx="325">
                  <c:v>3654.1000000000568</c:v>
                </c:pt>
                <c:pt idx="326">
                  <c:v>3633.7000000000562</c:v>
                </c:pt>
                <c:pt idx="327">
                  <c:v>3633.7000000000562</c:v>
                </c:pt>
                <c:pt idx="328">
                  <c:v>3633.7000000000562</c:v>
                </c:pt>
                <c:pt idx="329">
                  <c:v>3778.3000000000552</c:v>
                </c:pt>
                <c:pt idx="330">
                  <c:v>3866.0000000000546</c:v>
                </c:pt>
                <c:pt idx="331">
                  <c:v>3866.0000000000546</c:v>
                </c:pt>
                <c:pt idx="332">
                  <c:v>3866.0000000000546</c:v>
                </c:pt>
                <c:pt idx="333">
                  <c:v>3866.0000000000546</c:v>
                </c:pt>
                <c:pt idx="334">
                  <c:v>3866.0000000000546</c:v>
                </c:pt>
                <c:pt idx="335">
                  <c:v>3859.2000000000544</c:v>
                </c:pt>
                <c:pt idx="336">
                  <c:v>3832.0000000000537</c:v>
                </c:pt>
                <c:pt idx="337">
                  <c:v>3818.9000000000524</c:v>
                </c:pt>
                <c:pt idx="338">
                  <c:v>3823.5000000000514</c:v>
                </c:pt>
                <c:pt idx="339">
                  <c:v>3823.5000000000514</c:v>
                </c:pt>
                <c:pt idx="340">
                  <c:v>3851.4000000000497</c:v>
                </c:pt>
                <c:pt idx="341">
                  <c:v>3873.7000000000471</c:v>
                </c:pt>
                <c:pt idx="342">
                  <c:v>3842.3000000000457</c:v>
                </c:pt>
                <c:pt idx="343">
                  <c:v>3864.100000000044</c:v>
                </c:pt>
                <c:pt idx="344">
                  <c:v>3883.0000000000437</c:v>
                </c:pt>
                <c:pt idx="345">
                  <c:v>3942.7000000000417</c:v>
                </c:pt>
                <c:pt idx="346">
                  <c:v>3942.7000000000417</c:v>
                </c:pt>
                <c:pt idx="347">
                  <c:v>3942.7000000000417</c:v>
                </c:pt>
                <c:pt idx="348">
                  <c:v>3942.7000000000417</c:v>
                </c:pt>
                <c:pt idx="349">
                  <c:v>3977.7000000000398</c:v>
                </c:pt>
                <c:pt idx="350">
                  <c:v>3977.7000000000398</c:v>
                </c:pt>
                <c:pt idx="351">
                  <c:v>3977.7000000000398</c:v>
                </c:pt>
                <c:pt idx="352">
                  <c:v>3977.7000000000398</c:v>
                </c:pt>
                <c:pt idx="353">
                  <c:v>3977.7000000000398</c:v>
                </c:pt>
                <c:pt idx="354">
                  <c:v>4025.4000000000392</c:v>
                </c:pt>
                <c:pt idx="355">
                  <c:v>4035.5000000000409</c:v>
                </c:pt>
                <c:pt idx="356">
                  <c:v>4030.100000000039</c:v>
                </c:pt>
                <c:pt idx="357">
                  <c:v>4022.5000000000382</c:v>
                </c:pt>
                <c:pt idx="358">
                  <c:v>4016.6000000000372</c:v>
                </c:pt>
                <c:pt idx="359">
                  <c:v>4016.6000000000372</c:v>
                </c:pt>
                <c:pt idx="360">
                  <c:v>4016.6000000000372</c:v>
                </c:pt>
                <c:pt idx="361">
                  <c:v>4016.6000000000372</c:v>
                </c:pt>
                <c:pt idx="362">
                  <c:v>3999.5000000000364</c:v>
                </c:pt>
                <c:pt idx="363">
                  <c:v>4032.3000000000357</c:v>
                </c:pt>
                <c:pt idx="364">
                  <c:v>4032.3000000000357</c:v>
                </c:pt>
                <c:pt idx="365">
                  <c:v>4033.0000000000337</c:v>
                </c:pt>
                <c:pt idx="366">
                  <c:v>4036.6000000000349</c:v>
                </c:pt>
                <c:pt idx="367">
                  <c:v>4013.2000000000348</c:v>
                </c:pt>
                <c:pt idx="368">
                  <c:v>3976.0000000000332</c:v>
                </c:pt>
                <c:pt idx="369">
                  <c:v>4040.1000000000336</c:v>
                </c:pt>
                <c:pt idx="370">
                  <c:v>4054.6000000000331</c:v>
                </c:pt>
                <c:pt idx="371">
                  <c:v>4048.4000000000324</c:v>
                </c:pt>
                <c:pt idx="372">
                  <c:v>3947.4000000000324</c:v>
                </c:pt>
                <c:pt idx="373">
                  <c:v>3846.4000000000324</c:v>
                </c:pt>
                <c:pt idx="374">
                  <c:v>3805.8000000000329</c:v>
                </c:pt>
                <c:pt idx="375">
                  <c:v>3816.9000000000324</c:v>
                </c:pt>
                <c:pt idx="376">
                  <c:v>3779.700000000033</c:v>
                </c:pt>
                <c:pt idx="377">
                  <c:v>3769.6000000000336</c:v>
                </c:pt>
                <c:pt idx="378">
                  <c:v>3824.8000000000334</c:v>
                </c:pt>
                <c:pt idx="379">
                  <c:v>3858.5000000000346</c:v>
                </c:pt>
                <c:pt idx="380">
                  <c:v>3911.0000000000341</c:v>
                </c:pt>
                <c:pt idx="381">
                  <c:v>3930.2000000000335</c:v>
                </c:pt>
                <c:pt idx="382">
                  <c:v>3939.6000000000308</c:v>
                </c:pt>
                <c:pt idx="383">
                  <c:v>3980.0000000000268</c:v>
                </c:pt>
                <c:pt idx="384">
                  <c:v>3987.500000000025</c:v>
                </c:pt>
                <c:pt idx="385">
                  <c:v>4030.8000000000243</c:v>
                </c:pt>
                <c:pt idx="386">
                  <c:v>4030.8000000000243</c:v>
                </c:pt>
                <c:pt idx="387">
                  <c:v>4103.2000000000253</c:v>
                </c:pt>
                <c:pt idx="388">
                  <c:v>4087.5000000000246</c:v>
                </c:pt>
                <c:pt idx="389">
                  <c:v>4087.5000000000246</c:v>
                </c:pt>
                <c:pt idx="390">
                  <c:v>4087.5000000000246</c:v>
                </c:pt>
                <c:pt idx="391">
                  <c:v>4142.7000000000244</c:v>
                </c:pt>
                <c:pt idx="392">
                  <c:v>4142.7000000000244</c:v>
                </c:pt>
                <c:pt idx="393">
                  <c:v>4189.4000000000242</c:v>
                </c:pt>
                <c:pt idx="394">
                  <c:v>4189.4000000000242</c:v>
                </c:pt>
                <c:pt idx="395">
                  <c:v>4189.4000000000242</c:v>
                </c:pt>
                <c:pt idx="396">
                  <c:v>4173.3000000000256</c:v>
                </c:pt>
                <c:pt idx="397">
                  <c:v>4139.0000000000255</c:v>
                </c:pt>
                <c:pt idx="398">
                  <c:v>4065.5000000000236</c:v>
                </c:pt>
                <c:pt idx="399">
                  <c:v>4065.5000000000236</c:v>
                </c:pt>
                <c:pt idx="400">
                  <c:v>4022.3000000000225</c:v>
                </c:pt>
                <c:pt idx="401">
                  <c:v>4022.3000000000225</c:v>
                </c:pt>
                <c:pt idx="402">
                  <c:v>4022.3000000000225</c:v>
                </c:pt>
                <c:pt idx="403">
                  <c:v>4087.6000000000217</c:v>
                </c:pt>
                <c:pt idx="404">
                  <c:v>4147.8000000000184</c:v>
                </c:pt>
                <c:pt idx="405">
                  <c:v>4110.800000000022</c:v>
                </c:pt>
                <c:pt idx="406">
                  <c:v>4085.3000000000238</c:v>
                </c:pt>
                <c:pt idx="407">
                  <c:v>4085.3000000000238</c:v>
                </c:pt>
                <c:pt idx="408">
                  <c:v>4051.5000000000223</c:v>
                </c:pt>
                <c:pt idx="409">
                  <c:v>4051.5000000000223</c:v>
                </c:pt>
                <c:pt idx="410">
                  <c:v>4069.8000000000202</c:v>
                </c:pt>
                <c:pt idx="411">
                  <c:v>4091.5000000000205</c:v>
                </c:pt>
                <c:pt idx="412">
                  <c:v>4091.5000000000205</c:v>
                </c:pt>
                <c:pt idx="413">
                  <c:v>4044.2000000000216</c:v>
                </c:pt>
                <c:pt idx="414">
                  <c:v>3986.1000000000208</c:v>
                </c:pt>
                <c:pt idx="415">
                  <c:v>3952.9000000000187</c:v>
                </c:pt>
                <c:pt idx="416">
                  <c:v>3956.8000000000197</c:v>
                </c:pt>
                <c:pt idx="417">
                  <c:v>3949.8000000000184</c:v>
                </c:pt>
                <c:pt idx="418">
                  <c:v>3949.8000000000184</c:v>
                </c:pt>
                <c:pt idx="419">
                  <c:v>3929.3000000000175</c:v>
                </c:pt>
                <c:pt idx="420">
                  <c:v>3957.9000000000183</c:v>
                </c:pt>
                <c:pt idx="421">
                  <c:v>3964.2000000000194</c:v>
                </c:pt>
                <c:pt idx="422">
                  <c:v>3926.4000000000206</c:v>
                </c:pt>
                <c:pt idx="423">
                  <c:v>3825.4000000000206</c:v>
                </c:pt>
                <c:pt idx="424">
                  <c:v>3742.3000000000202</c:v>
                </c:pt>
                <c:pt idx="425">
                  <c:v>3661.6000000000199</c:v>
                </c:pt>
                <c:pt idx="426">
                  <c:v>3639.100000000019</c:v>
                </c:pt>
                <c:pt idx="427">
                  <c:v>3708.1000000000204</c:v>
                </c:pt>
                <c:pt idx="428">
                  <c:v>3705.9000000000215</c:v>
                </c:pt>
                <c:pt idx="429">
                  <c:v>3716.0000000000209</c:v>
                </c:pt>
                <c:pt idx="430">
                  <c:v>3751.7000000000194</c:v>
                </c:pt>
                <c:pt idx="431">
                  <c:v>3691.1000000000176</c:v>
                </c:pt>
                <c:pt idx="432">
                  <c:v>3646.4000000000156</c:v>
                </c:pt>
                <c:pt idx="433">
                  <c:v>3623.6000000000172</c:v>
                </c:pt>
                <c:pt idx="434">
                  <c:v>3808.0000000000173</c:v>
                </c:pt>
                <c:pt idx="435">
                  <c:v>3707.0000000000173</c:v>
                </c:pt>
                <c:pt idx="436">
                  <c:v>3967.6000000000172</c:v>
                </c:pt>
                <c:pt idx="437">
                  <c:v>3967.6000000000172</c:v>
                </c:pt>
                <c:pt idx="438">
                  <c:v>3967.6000000000172</c:v>
                </c:pt>
                <c:pt idx="439">
                  <c:v>3967.6000000000172</c:v>
                </c:pt>
                <c:pt idx="440">
                  <c:v>3942.6000000000154</c:v>
                </c:pt>
                <c:pt idx="441">
                  <c:v>3929.4000000000133</c:v>
                </c:pt>
                <c:pt idx="442">
                  <c:v>3903.4000000000119</c:v>
                </c:pt>
                <c:pt idx="443">
                  <c:v>3903.4000000000119</c:v>
                </c:pt>
                <c:pt idx="444">
                  <c:v>3903.4000000000119</c:v>
                </c:pt>
                <c:pt idx="445">
                  <c:v>3802.4000000000119</c:v>
                </c:pt>
                <c:pt idx="446">
                  <c:v>3823.6000000000108</c:v>
                </c:pt>
                <c:pt idx="447">
                  <c:v>3743.0000000000114</c:v>
                </c:pt>
                <c:pt idx="448">
                  <c:v>3796.00000000001</c:v>
                </c:pt>
                <c:pt idx="449">
                  <c:v>3796.00000000001</c:v>
                </c:pt>
                <c:pt idx="450">
                  <c:v>3960.4000000000101</c:v>
                </c:pt>
                <c:pt idx="451">
                  <c:v>3866.3000000000088</c:v>
                </c:pt>
                <c:pt idx="452">
                  <c:v>3985.3000000000111</c:v>
                </c:pt>
                <c:pt idx="453">
                  <c:v>4044.1000000000145</c:v>
                </c:pt>
                <c:pt idx="454">
                  <c:v>4060.7000000000166</c:v>
                </c:pt>
                <c:pt idx="455">
                  <c:v>4060.7000000000166</c:v>
                </c:pt>
                <c:pt idx="456">
                  <c:v>4060.7000000000166</c:v>
                </c:pt>
                <c:pt idx="457">
                  <c:v>4056.2000000000162</c:v>
                </c:pt>
                <c:pt idx="458">
                  <c:v>4056.2000000000162</c:v>
                </c:pt>
                <c:pt idx="459">
                  <c:v>4056.2000000000162</c:v>
                </c:pt>
                <c:pt idx="460">
                  <c:v>4014.8000000000179</c:v>
                </c:pt>
                <c:pt idx="461">
                  <c:v>4028.8000000000184</c:v>
                </c:pt>
                <c:pt idx="462">
                  <c:v>4028.8000000000184</c:v>
                </c:pt>
                <c:pt idx="463">
                  <c:v>4235.3000000000166</c:v>
                </c:pt>
                <c:pt idx="464">
                  <c:v>4177.9000000000178</c:v>
                </c:pt>
                <c:pt idx="465">
                  <c:v>4279.9000000000178</c:v>
                </c:pt>
                <c:pt idx="466">
                  <c:v>4308.6000000000167</c:v>
                </c:pt>
                <c:pt idx="467">
                  <c:v>4308.6000000000167</c:v>
                </c:pt>
                <c:pt idx="468">
                  <c:v>4308.6000000000167</c:v>
                </c:pt>
                <c:pt idx="469">
                  <c:v>4308.6000000000167</c:v>
                </c:pt>
                <c:pt idx="470">
                  <c:v>4261.7000000000162</c:v>
                </c:pt>
                <c:pt idx="471">
                  <c:v>4304.700000000018</c:v>
                </c:pt>
                <c:pt idx="472">
                  <c:v>4386.6000000000195</c:v>
                </c:pt>
                <c:pt idx="473">
                  <c:v>4342.8000000000211</c:v>
                </c:pt>
                <c:pt idx="474">
                  <c:v>4342.8000000000211</c:v>
                </c:pt>
                <c:pt idx="475">
                  <c:v>4241.8000000000211</c:v>
                </c:pt>
                <c:pt idx="476">
                  <c:v>4376.6000000000204</c:v>
                </c:pt>
                <c:pt idx="477">
                  <c:v>4376.6000000000204</c:v>
                </c:pt>
                <c:pt idx="478">
                  <c:v>4398.1000000000195</c:v>
                </c:pt>
                <c:pt idx="479">
                  <c:v>4398.1000000000195</c:v>
                </c:pt>
                <c:pt idx="480">
                  <c:v>4490.2000000000171</c:v>
                </c:pt>
                <c:pt idx="481">
                  <c:v>4574.0000000000155</c:v>
                </c:pt>
                <c:pt idx="482">
                  <c:v>4574.0000000000155</c:v>
                </c:pt>
                <c:pt idx="483">
                  <c:v>4607.6000000000158</c:v>
                </c:pt>
                <c:pt idx="484">
                  <c:v>4550.9000000000178</c:v>
                </c:pt>
                <c:pt idx="485">
                  <c:v>4500.3000000000175</c:v>
                </c:pt>
                <c:pt idx="486">
                  <c:v>4506.9000000000187</c:v>
                </c:pt>
                <c:pt idx="487">
                  <c:v>4561.7000000000198</c:v>
                </c:pt>
                <c:pt idx="488">
                  <c:v>4585.6000000000213</c:v>
                </c:pt>
                <c:pt idx="489">
                  <c:v>4675.5000000000218</c:v>
                </c:pt>
                <c:pt idx="490">
                  <c:v>4675.5000000000218</c:v>
                </c:pt>
                <c:pt idx="491">
                  <c:v>4762.4000000000206</c:v>
                </c:pt>
                <c:pt idx="492">
                  <c:v>4802.9000000000196</c:v>
                </c:pt>
                <c:pt idx="493">
                  <c:v>4802.9000000000196</c:v>
                </c:pt>
                <c:pt idx="494">
                  <c:v>4827.9000000000215</c:v>
                </c:pt>
                <c:pt idx="495">
                  <c:v>4803.8000000000211</c:v>
                </c:pt>
                <c:pt idx="496">
                  <c:v>4803.8000000000211</c:v>
                </c:pt>
                <c:pt idx="497">
                  <c:v>4803.8000000000211</c:v>
                </c:pt>
                <c:pt idx="498">
                  <c:v>4702.8000000000211</c:v>
                </c:pt>
                <c:pt idx="499">
                  <c:v>4702.8000000000211</c:v>
                </c:pt>
                <c:pt idx="500">
                  <c:v>4702.8000000000211</c:v>
                </c:pt>
                <c:pt idx="501">
                  <c:v>4699.4000000000215</c:v>
                </c:pt>
                <c:pt idx="502">
                  <c:v>4707.6000000000222</c:v>
                </c:pt>
                <c:pt idx="503">
                  <c:v>4606.6000000000222</c:v>
                </c:pt>
                <c:pt idx="504">
                  <c:v>4699.4000000000215</c:v>
                </c:pt>
                <c:pt idx="505">
                  <c:v>4785.00000000002</c:v>
                </c:pt>
                <c:pt idx="506">
                  <c:v>4785.00000000002</c:v>
                </c:pt>
                <c:pt idx="507">
                  <c:v>4870.5000000000182</c:v>
                </c:pt>
                <c:pt idx="508">
                  <c:v>5003.0000000000182</c:v>
                </c:pt>
                <c:pt idx="509">
                  <c:v>4902.0000000000182</c:v>
                </c:pt>
                <c:pt idx="510">
                  <c:v>4902.0000000000182</c:v>
                </c:pt>
                <c:pt idx="511">
                  <c:v>4801.0000000000182</c:v>
                </c:pt>
                <c:pt idx="512">
                  <c:v>4700.0000000000182</c:v>
                </c:pt>
                <c:pt idx="513">
                  <c:v>4727.5000000000182</c:v>
                </c:pt>
                <c:pt idx="514">
                  <c:v>4729.0000000000173</c:v>
                </c:pt>
                <c:pt idx="515">
                  <c:v>4717.2000000000153</c:v>
                </c:pt>
                <c:pt idx="516">
                  <c:v>4756.5000000000127</c:v>
                </c:pt>
                <c:pt idx="517">
                  <c:v>4756.5000000000127</c:v>
                </c:pt>
                <c:pt idx="518">
                  <c:v>4838.2000000000107</c:v>
                </c:pt>
                <c:pt idx="519">
                  <c:v>4891.8000000000093</c:v>
                </c:pt>
                <c:pt idx="520">
                  <c:v>5050.4000000000087</c:v>
                </c:pt>
                <c:pt idx="521">
                  <c:v>5168.9000000000078</c:v>
                </c:pt>
                <c:pt idx="522">
                  <c:v>5331.5000000000073</c:v>
                </c:pt>
                <c:pt idx="523">
                  <c:v>5331.5000000000073</c:v>
                </c:pt>
                <c:pt idx="524">
                  <c:v>5331.5000000000073</c:v>
                </c:pt>
                <c:pt idx="525">
                  <c:v>5331.5000000000073</c:v>
                </c:pt>
                <c:pt idx="526">
                  <c:v>5331.5000000000073</c:v>
                </c:pt>
                <c:pt idx="527">
                  <c:v>5331.5000000000073</c:v>
                </c:pt>
                <c:pt idx="528">
                  <c:v>5331.5000000000073</c:v>
                </c:pt>
                <c:pt idx="529">
                  <c:v>5331.5000000000073</c:v>
                </c:pt>
                <c:pt idx="530">
                  <c:v>5331.5000000000073</c:v>
                </c:pt>
                <c:pt idx="531">
                  <c:v>5503.0000000000055</c:v>
                </c:pt>
                <c:pt idx="532">
                  <c:v>5503.0000000000055</c:v>
                </c:pt>
                <c:pt idx="533">
                  <c:v>5503.0000000000055</c:v>
                </c:pt>
                <c:pt idx="534">
                  <c:v>5503.0000000000055</c:v>
                </c:pt>
                <c:pt idx="535">
                  <c:v>5503.0000000000055</c:v>
                </c:pt>
                <c:pt idx="536">
                  <c:v>5824.5000000000064</c:v>
                </c:pt>
                <c:pt idx="537">
                  <c:v>5824.5000000000064</c:v>
                </c:pt>
                <c:pt idx="538">
                  <c:v>5824.5000000000064</c:v>
                </c:pt>
                <c:pt idx="539">
                  <c:v>5824.5000000000064</c:v>
                </c:pt>
                <c:pt idx="540">
                  <c:v>5824.5000000000064</c:v>
                </c:pt>
                <c:pt idx="541">
                  <c:v>5824.5000000000064</c:v>
                </c:pt>
                <c:pt idx="542">
                  <c:v>5824.5000000000064</c:v>
                </c:pt>
                <c:pt idx="543">
                  <c:v>5824.5000000000064</c:v>
                </c:pt>
                <c:pt idx="544">
                  <c:v>5959.9000000000078</c:v>
                </c:pt>
                <c:pt idx="545">
                  <c:v>5959.9000000000078</c:v>
                </c:pt>
                <c:pt idx="546">
                  <c:v>5962.3000000000056</c:v>
                </c:pt>
                <c:pt idx="547">
                  <c:v>5962.3000000000056</c:v>
                </c:pt>
                <c:pt idx="548">
                  <c:v>5923.100000000004</c:v>
                </c:pt>
                <c:pt idx="549">
                  <c:v>6002.4000000000042</c:v>
                </c:pt>
                <c:pt idx="550">
                  <c:v>6069.6000000000049</c:v>
                </c:pt>
                <c:pt idx="551">
                  <c:v>6076.2000000000062</c:v>
                </c:pt>
                <c:pt idx="552">
                  <c:v>6076.2000000000062</c:v>
                </c:pt>
                <c:pt idx="553">
                  <c:v>6076.2000000000062</c:v>
                </c:pt>
                <c:pt idx="554">
                  <c:v>6076.2000000000062</c:v>
                </c:pt>
                <c:pt idx="555">
                  <c:v>6109.9000000000069</c:v>
                </c:pt>
                <c:pt idx="556">
                  <c:v>6033.5000000000064</c:v>
                </c:pt>
                <c:pt idx="557">
                  <c:v>5990.9000000000051</c:v>
                </c:pt>
                <c:pt idx="558">
                  <c:v>5959.3000000000047</c:v>
                </c:pt>
                <c:pt idx="559">
                  <c:v>5858.3000000000047</c:v>
                </c:pt>
                <c:pt idx="560">
                  <c:v>5757.3000000000047</c:v>
                </c:pt>
                <c:pt idx="561">
                  <c:v>5757.3000000000047</c:v>
                </c:pt>
                <c:pt idx="562">
                  <c:v>5763.3000000000038</c:v>
                </c:pt>
                <c:pt idx="563">
                  <c:v>5866.7000000000044</c:v>
                </c:pt>
                <c:pt idx="564">
                  <c:v>6020.2000000000044</c:v>
                </c:pt>
                <c:pt idx="565">
                  <c:v>6351.7000000000044</c:v>
                </c:pt>
                <c:pt idx="566">
                  <c:v>6351.7000000000044</c:v>
                </c:pt>
                <c:pt idx="567">
                  <c:v>6351.7000000000044</c:v>
                </c:pt>
                <c:pt idx="568">
                  <c:v>6351.7000000000044</c:v>
                </c:pt>
                <c:pt idx="569">
                  <c:v>6351.7000000000044</c:v>
                </c:pt>
                <c:pt idx="570">
                  <c:v>6351.7000000000044</c:v>
                </c:pt>
                <c:pt idx="571">
                  <c:v>6351.7000000000044</c:v>
                </c:pt>
                <c:pt idx="572">
                  <c:v>6351.7000000000044</c:v>
                </c:pt>
                <c:pt idx="573">
                  <c:v>6351.7000000000044</c:v>
                </c:pt>
                <c:pt idx="574">
                  <c:v>6351.7000000000044</c:v>
                </c:pt>
                <c:pt idx="575">
                  <c:v>6351.7000000000044</c:v>
                </c:pt>
                <c:pt idx="576">
                  <c:v>6351.7000000000044</c:v>
                </c:pt>
                <c:pt idx="577">
                  <c:v>6250.7000000000044</c:v>
                </c:pt>
                <c:pt idx="578">
                  <c:v>6381.2000000000044</c:v>
                </c:pt>
                <c:pt idx="579">
                  <c:v>6441.3000000000047</c:v>
                </c:pt>
                <c:pt idx="580">
                  <c:v>6476.5000000000045</c:v>
                </c:pt>
                <c:pt idx="581">
                  <c:v>6611.6000000000058</c:v>
                </c:pt>
                <c:pt idx="582">
                  <c:v>6611.6000000000058</c:v>
                </c:pt>
                <c:pt idx="583">
                  <c:v>6611.6000000000058</c:v>
                </c:pt>
                <c:pt idx="584">
                  <c:v>6611.6000000000058</c:v>
                </c:pt>
                <c:pt idx="585">
                  <c:v>6852.1000000000049</c:v>
                </c:pt>
                <c:pt idx="586">
                  <c:v>6852.1000000000049</c:v>
                </c:pt>
                <c:pt idx="587">
                  <c:v>6852.1000000000049</c:v>
                </c:pt>
                <c:pt idx="588">
                  <c:v>7072.1000000000031</c:v>
                </c:pt>
                <c:pt idx="589">
                  <c:v>7072.1000000000031</c:v>
                </c:pt>
                <c:pt idx="590">
                  <c:v>6971.1000000000031</c:v>
                </c:pt>
                <c:pt idx="591">
                  <c:v>7167.4000000000033</c:v>
                </c:pt>
                <c:pt idx="592">
                  <c:v>7167.4000000000033</c:v>
                </c:pt>
                <c:pt idx="593">
                  <c:v>7167.4000000000033</c:v>
                </c:pt>
                <c:pt idx="594">
                  <c:v>7167.4000000000033</c:v>
                </c:pt>
                <c:pt idx="595">
                  <c:v>7066.4000000000033</c:v>
                </c:pt>
                <c:pt idx="596">
                  <c:v>7066.4000000000033</c:v>
                </c:pt>
                <c:pt idx="597">
                  <c:v>7066.4000000000033</c:v>
                </c:pt>
                <c:pt idx="598">
                  <c:v>7159.6000000000031</c:v>
                </c:pt>
                <c:pt idx="599">
                  <c:v>7246.3000000000047</c:v>
                </c:pt>
                <c:pt idx="600">
                  <c:v>7381.6000000000049</c:v>
                </c:pt>
                <c:pt idx="601">
                  <c:v>7555.0000000000018</c:v>
                </c:pt>
                <c:pt idx="602">
                  <c:v>7555.0000000000018</c:v>
                </c:pt>
                <c:pt idx="603">
                  <c:v>7555.0000000000018</c:v>
                </c:pt>
                <c:pt idx="604">
                  <c:v>7454.0000000000018</c:v>
                </c:pt>
                <c:pt idx="605">
                  <c:v>7353.0000000000018</c:v>
                </c:pt>
                <c:pt idx="606">
                  <c:v>7333.0000000000018</c:v>
                </c:pt>
                <c:pt idx="607">
                  <c:v>7368.8000000000029</c:v>
                </c:pt>
                <c:pt idx="608">
                  <c:v>7267.8000000000029</c:v>
                </c:pt>
                <c:pt idx="609">
                  <c:v>7166.8000000000029</c:v>
                </c:pt>
                <c:pt idx="610">
                  <c:v>7150.0000000000036</c:v>
                </c:pt>
                <c:pt idx="611">
                  <c:v>7337.400000000006</c:v>
                </c:pt>
                <c:pt idx="612">
                  <c:v>7386.7000000000071</c:v>
                </c:pt>
                <c:pt idx="613">
                  <c:v>7285.7000000000071</c:v>
                </c:pt>
                <c:pt idx="614">
                  <c:v>7285.7000000000071</c:v>
                </c:pt>
                <c:pt idx="615">
                  <c:v>7285.7000000000071</c:v>
                </c:pt>
                <c:pt idx="616">
                  <c:v>7323.4000000000051</c:v>
                </c:pt>
                <c:pt idx="617">
                  <c:v>7582.7000000000053</c:v>
                </c:pt>
                <c:pt idx="618">
                  <c:v>7936.8000000000065</c:v>
                </c:pt>
                <c:pt idx="619">
                  <c:v>7936.8000000000065</c:v>
                </c:pt>
                <c:pt idx="620">
                  <c:v>7936.8000000000065</c:v>
                </c:pt>
                <c:pt idx="621">
                  <c:v>8046.7000000000053</c:v>
                </c:pt>
                <c:pt idx="622">
                  <c:v>8280.600000000004</c:v>
                </c:pt>
                <c:pt idx="623">
                  <c:v>8280.600000000004</c:v>
                </c:pt>
                <c:pt idx="624">
                  <c:v>8280.600000000004</c:v>
                </c:pt>
                <c:pt idx="625">
                  <c:v>8280.600000000004</c:v>
                </c:pt>
                <c:pt idx="626">
                  <c:v>8280.600000000004</c:v>
                </c:pt>
                <c:pt idx="627">
                  <c:v>8280.600000000004</c:v>
                </c:pt>
                <c:pt idx="628">
                  <c:v>8179.600000000004</c:v>
                </c:pt>
                <c:pt idx="629">
                  <c:v>8078.600000000004</c:v>
                </c:pt>
                <c:pt idx="630">
                  <c:v>8078.600000000004</c:v>
                </c:pt>
                <c:pt idx="631">
                  <c:v>8045.6000000000058</c:v>
                </c:pt>
                <c:pt idx="632">
                  <c:v>8045.6000000000058</c:v>
                </c:pt>
                <c:pt idx="633">
                  <c:v>8045.6000000000058</c:v>
                </c:pt>
                <c:pt idx="634">
                  <c:v>8079.0000000000045</c:v>
                </c:pt>
                <c:pt idx="635">
                  <c:v>8096.7000000000053</c:v>
                </c:pt>
                <c:pt idx="636">
                  <c:v>8083.3000000000065</c:v>
                </c:pt>
                <c:pt idx="637">
                  <c:v>8038.2000000000044</c:v>
                </c:pt>
                <c:pt idx="638">
                  <c:v>7937.2000000000044</c:v>
                </c:pt>
                <c:pt idx="639">
                  <c:v>7937.2000000000044</c:v>
                </c:pt>
                <c:pt idx="640">
                  <c:v>7937.2000000000044</c:v>
                </c:pt>
                <c:pt idx="641">
                  <c:v>7937.2000000000044</c:v>
                </c:pt>
                <c:pt idx="642">
                  <c:v>7937.2000000000044</c:v>
                </c:pt>
                <c:pt idx="643">
                  <c:v>7937.2000000000044</c:v>
                </c:pt>
                <c:pt idx="644">
                  <c:v>7937.2000000000044</c:v>
                </c:pt>
                <c:pt idx="645">
                  <c:v>7934.4000000000042</c:v>
                </c:pt>
                <c:pt idx="646">
                  <c:v>8125.0000000000027</c:v>
                </c:pt>
                <c:pt idx="647">
                  <c:v>8223.6000000000022</c:v>
                </c:pt>
                <c:pt idx="648">
                  <c:v>8269.9000000000015</c:v>
                </c:pt>
                <c:pt idx="649">
                  <c:v>8168.9000000000015</c:v>
                </c:pt>
                <c:pt idx="650">
                  <c:v>8132.8999999999987</c:v>
                </c:pt>
                <c:pt idx="651">
                  <c:v>8132.8999999999987</c:v>
                </c:pt>
                <c:pt idx="652">
                  <c:v>8089.2000000000007</c:v>
                </c:pt>
                <c:pt idx="653">
                  <c:v>8171.8</c:v>
                </c:pt>
                <c:pt idx="654">
                  <c:v>8191.6000000000013</c:v>
                </c:pt>
                <c:pt idx="655">
                  <c:v>8090.6000000000013</c:v>
                </c:pt>
                <c:pt idx="656">
                  <c:v>8090.6000000000013</c:v>
                </c:pt>
                <c:pt idx="657">
                  <c:v>8123.4000000000005</c:v>
                </c:pt>
                <c:pt idx="658">
                  <c:v>8022.4000000000005</c:v>
                </c:pt>
                <c:pt idx="659">
                  <c:v>7921.4000000000005</c:v>
                </c:pt>
                <c:pt idx="660">
                  <c:v>7921.4000000000005</c:v>
                </c:pt>
                <c:pt idx="661">
                  <c:v>8045.1000000000031</c:v>
                </c:pt>
                <c:pt idx="662">
                  <c:v>8045.1000000000031</c:v>
                </c:pt>
                <c:pt idx="663">
                  <c:v>8045.1000000000031</c:v>
                </c:pt>
                <c:pt idx="664">
                  <c:v>8045.1000000000031</c:v>
                </c:pt>
                <c:pt idx="665">
                  <c:v>8092.0000000000036</c:v>
                </c:pt>
                <c:pt idx="666">
                  <c:v>8250.4000000000051</c:v>
                </c:pt>
                <c:pt idx="667">
                  <c:v>8250.4000000000051</c:v>
                </c:pt>
                <c:pt idx="668">
                  <c:v>8250.9000000000033</c:v>
                </c:pt>
                <c:pt idx="669">
                  <c:v>8250.9000000000033</c:v>
                </c:pt>
                <c:pt idx="670">
                  <c:v>8250.9000000000033</c:v>
                </c:pt>
                <c:pt idx="671">
                  <c:v>8229.9000000000033</c:v>
                </c:pt>
                <c:pt idx="672">
                  <c:v>8191.7000000000044</c:v>
                </c:pt>
                <c:pt idx="673">
                  <c:v>8125.9000000000042</c:v>
                </c:pt>
                <c:pt idx="674">
                  <c:v>8125.9000000000042</c:v>
                </c:pt>
                <c:pt idx="675">
                  <c:v>8211.0000000000036</c:v>
                </c:pt>
                <c:pt idx="676">
                  <c:v>8327.600000000004</c:v>
                </c:pt>
                <c:pt idx="677">
                  <c:v>8448.9000000000033</c:v>
                </c:pt>
                <c:pt idx="678">
                  <c:v>8643.4000000000033</c:v>
                </c:pt>
                <c:pt idx="679">
                  <c:v>8542.4000000000033</c:v>
                </c:pt>
                <c:pt idx="680">
                  <c:v>8542.4000000000033</c:v>
                </c:pt>
                <c:pt idx="681">
                  <c:v>8629.8000000000047</c:v>
                </c:pt>
                <c:pt idx="682">
                  <c:v>8764.9000000000069</c:v>
                </c:pt>
                <c:pt idx="683">
                  <c:v>8764.9000000000069</c:v>
                </c:pt>
                <c:pt idx="684">
                  <c:v>8764.9000000000069</c:v>
                </c:pt>
                <c:pt idx="685">
                  <c:v>9127.4000000000087</c:v>
                </c:pt>
                <c:pt idx="686">
                  <c:v>9127.4000000000087</c:v>
                </c:pt>
                <c:pt idx="687">
                  <c:v>9026.4000000000087</c:v>
                </c:pt>
                <c:pt idx="688">
                  <c:v>9087.9000000000124</c:v>
                </c:pt>
                <c:pt idx="689">
                  <c:v>9457.900000000016</c:v>
                </c:pt>
                <c:pt idx="690">
                  <c:v>9790.4000000000178</c:v>
                </c:pt>
                <c:pt idx="691">
                  <c:v>9790.4000000000178</c:v>
                </c:pt>
                <c:pt idx="692">
                  <c:v>9712.7000000000171</c:v>
                </c:pt>
                <c:pt idx="693">
                  <c:v>9768.5000000000164</c:v>
                </c:pt>
                <c:pt idx="694">
                  <c:v>9768.5000000000164</c:v>
                </c:pt>
                <c:pt idx="695">
                  <c:v>9768.5000000000164</c:v>
                </c:pt>
                <c:pt idx="696">
                  <c:v>9699.5000000000146</c:v>
                </c:pt>
                <c:pt idx="697">
                  <c:v>9633.3000000000156</c:v>
                </c:pt>
                <c:pt idx="698">
                  <c:v>9633.3000000000156</c:v>
                </c:pt>
                <c:pt idx="699">
                  <c:v>9532.3000000000156</c:v>
                </c:pt>
                <c:pt idx="700">
                  <c:v>9665.1000000000149</c:v>
                </c:pt>
                <c:pt idx="701">
                  <c:v>9778.5000000000146</c:v>
                </c:pt>
                <c:pt idx="702">
                  <c:v>9770.8000000000156</c:v>
                </c:pt>
                <c:pt idx="703">
                  <c:v>9812.900000000016</c:v>
                </c:pt>
                <c:pt idx="704">
                  <c:v>9711.900000000016</c:v>
                </c:pt>
                <c:pt idx="705">
                  <c:v>9711.900000000016</c:v>
                </c:pt>
                <c:pt idx="706">
                  <c:v>9795.6000000000167</c:v>
                </c:pt>
                <c:pt idx="707">
                  <c:v>10094.100000000017</c:v>
                </c:pt>
                <c:pt idx="708">
                  <c:v>10189.100000000015</c:v>
                </c:pt>
                <c:pt idx="709">
                  <c:v>10229.300000000016</c:v>
                </c:pt>
                <c:pt idx="710">
                  <c:v>10303.300000000019</c:v>
                </c:pt>
                <c:pt idx="711">
                  <c:v>10371.100000000024</c:v>
                </c:pt>
                <c:pt idx="712">
                  <c:v>10371.100000000024</c:v>
                </c:pt>
                <c:pt idx="713">
                  <c:v>10364.400000000025</c:v>
                </c:pt>
                <c:pt idx="714">
                  <c:v>10364.400000000025</c:v>
                </c:pt>
                <c:pt idx="715">
                  <c:v>10364.400000000025</c:v>
                </c:pt>
                <c:pt idx="716">
                  <c:v>10362.900000000023</c:v>
                </c:pt>
                <c:pt idx="717">
                  <c:v>10430.200000000024</c:v>
                </c:pt>
                <c:pt idx="718">
                  <c:v>10449.500000000027</c:v>
                </c:pt>
                <c:pt idx="719">
                  <c:v>10538.800000000028</c:v>
                </c:pt>
                <c:pt idx="720">
                  <c:v>10538.800000000028</c:v>
                </c:pt>
                <c:pt idx="721">
                  <c:v>10656.900000000027</c:v>
                </c:pt>
                <c:pt idx="722">
                  <c:v>10557.400000000031</c:v>
                </c:pt>
                <c:pt idx="723">
                  <c:v>10557.400000000031</c:v>
                </c:pt>
                <c:pt idx="724">
                  <c:v>10557.400000000031</c:v>
                </c:pt>
                <c:pt idx="725">
                  <c:v>10557.400000000031</c:v>
                </c:pt>
                <c:pt idx="726">
                  <c:v>10715.500000000029</c:v>
                </c:pt>
                <c:pt idx="727">
                  <c:v>10715.500000000029</c:v>
                </c:pt>
                <c:pt idx="728">
                  <c:v>10732.800000000028</c:v>
                </c:pt>
                <c:pt idx="729">
                  <c:v>10732.800000000028</c:v>
                </c:pt>
                <c:pt idx="730">
                  <c:v>11062.400000000027</c:v>
                </c:pt>
                <c:pt idx="731">
                  <c:v>10961.400000000027</c:v>
                </c:pt>
                <c:pt idx="732">
                  <c:v>10961.400000000027</c:v>
                </c:pt>
                <c:pt idx="733">
                  <c:v>10961.400000000027</c:v>
                </c:pt>
                <c:pt idx="734">
                  <c:v>10961.400000000027</c:v>
                </c:pt>
                <c:pt idx="735">
                  <c:v>10961.400000000027</c:v>
                </c:pt>
                <c:pt idx="736">
                  <c:v>10961.400000000027</c:v>
                </c:pt>
                <c:pt idx="737">
                  <c:v>10961.400000000027</c:v>
                </c:pt>
                <c:pt idx="738">
                  <c:v>10961.400000000027</c:v>
                </c:pt>
                <c:pt idx="739">
                  <c:v>11091.800000000028</c:v>
                </c:pt>
                <c:pt idx="740">
                  <c:v>11091.800000000028</c:v>
                </c:pt>
                <c:pt idx="741">
                  <c:v>11091.800000000028</c:v>
                </c:pt>
                <c:pt idx="742">
                  <c:v>11091.800000000028</c:v>
                </c:pt>
                <c:pt idx="743">
                  <c:v>11091.800000000028</c:v>
                </c:pt>
                <c:pt idx="744">
                  <c:v>11091.800000000028</c:v>
                </c:pt>
                <c:pt idx="745">
                  <c:v>11091.800000000028</c:v>
                </c:pt>
                <c:pt idx="746">
                  <c:v>11117.500000000025</c:v>
                </c:pt>
                <c:pt idx="747">
                  <c:v>11117.500000000025</c:v>
                </c:pt>
                <c:pt idx="748">
                  <c:v>11036.300000000027</c:v>
                </c:pt>
                <c:pt idx="749">
                  <c:v>10989.500000000024</c:v>
                </c:pt>
                <c:pt idx="750">
                  <c:v>10989.500000000024</c:v>
                </c:pt>
                <c:pt idx="751">
                  <c:v>11005.400000000023</c:v>
                </c:pt>
                <c:pt idx="752">
                  <c:v>10921.400000000023</c:v>
                </c:pt>
                <c:pt idx="753">
                  <c:v>10935.60000000002</c:v>
                </c:pt>
                <c:pt idx="754">
                  <c:v>10909.100000000022</c:v>
                </c:pt>
                <c:pt idx="755">
                  <c:v>10959.000000000022</c:v>
                </c:pt>
                <c:pt idx="756">
                  <c:v>10959.000000000022</c:v>
                </c:pt>
                <c:pt idx="757">
                  <c:v>10932.700000000023</c:v>
                </c:pt>
                <c:pt idx="758">
                  <c:v>10932.700000000023</c:v>
                </c:pt>
                <c:pt idx="759">
                  <c:v>11307.90000000002</c:v>
                </c:pt>
                <c:pt idx="760">
                  <c:v>11558.00000000002</c:v>
                </c:pt>
                <c:pt idx="761">
                  <c:v>11793.200000000021</c:v>
                </c:pt>
                <c:pt idx="762">
                  <c:v>11828.800000000021</c:v>
                </c:pt>
                <c:pt idx="763">
                  <c:v>11727.800000000021</c:v>
                </c:pt>
                <c:pt idx="764">
                  <c:v>11626.800000000021</c:v>
                </c:pt>
                <c:pt idx="765">
                  <c:v>11525.800000000021</c:v>
                </c:pt>
                <c:pt idx="766">
                  <c:v>11549.600000000022</c:v>
                </c:pt>
                <c:pt idx="767">
                  <c:v>11552.500000000022</c:v>
                </c:pt>
                <c:pt idx="768">
                  <c:v>11624.300000000021</c:v>
                </c:pt>
                <c:pt idx="769">
                  <c:v>11790.000000000018</c:v>
                </c:pt>
                <c:pt idx="770">
                  <c:v>11790.000000000018</c:v>
                </c:pt>
                <c:pt idx="771">
                  <c:v>11790.000000000018</c:v>
                </c:pt>
                <c:pt idx="772">
                  <c:v>11790.000000000018</c:v>
                </c:pt>
                <c:pt idx="773">
                  <c:v>11846.800000000017</c:v>
                </c:pt>
                <c:pt idx="774">
                  <c:v>11846.800000000017</c:v>
                </c:pt>
                <c:pt idx="775">
                  <c:v>11835.700000000019</c:v>
                </c:pt>
                <c:pt idx="776">
                  <c:v>11835.700000000019</c:v>
                </c:pt>
                <c:pt idx="777">
                  <c:v>11835.700000000019</c:v>
                </c:pt>
                <c:pt idx="778">
                  <c:v>11835.700000000019</c:v>
                </c:pt>
                <c:pt idx="779">
                  <c:v>11835.700000000019</c:v>
                </c:pt>
                <c:pt idx="780">
                  <c:v>11734.700000000019</c:v>
                </c:pt>
                <c:pt idx="781">
                  <c:v>11633.700000000019</c:v>
                </c:pt>
                <c:pt idx="782">
                  <c:v>11727.200000000019</c:v>
                </c:pt>
                <c:pt idx="783">
                  <c:v>11628.200000000019</c:v>
                </c:pt>
                <c:pt idx="784">
                  <c:v>11527.200000000019</c:v>
                </c:pt>
                <c:pt idx="785">
                  <c:v>11612.100000000019</c:v>
                </c:pt>
                <c:pt idx="786">
                  <c:v>11612.100000000019</c:v>
                </c:pt>
                <c:pt idx="787">
                  <c:v>11572.500000000022</c:v>
                </c:pt>
                <c:pt idx="788">
                  <c:v>11578.700000000023</c:v>
                </c:pt>
                <c:pt idx="789">
                  <c:v>11637.400000000023</c:v>
                </c:pt>
                <c:pt idx="790">
                  <c:v>11637.400000000023</c:v>
                </c:pt>
                <c:pt idx="791">
                  <c:v>11673.500000000024</c:v>
                </c:pt>
                <c:pt idx="792">
                  <c:v>11673.500000000024</c:v>
                </c:pt>
                <c:pt idx="793">
                  <c:v>11655.400000000023</c:v>
                </c:pt>
                <c:pt idx="794">
                  <c:v>11655.400000000023</c:v>
                </c:pt>
                <c:pt idx="795">
                  <c:v>11618.300000000023</c:v>
                </c:pt>
                <c:pt idx="796">
                  <c:v>11617.800000000021</c:v>
                </c:pt>
                <c:pt idx="797">
                  <c:v>11516.800000000021</c:v>
                </c:pt>
                <c:pt idx="798">
                  <c:v>11516.800000000021</c:v>
                </c:pt>
                <c:pt idx="799">
                  <c:v>11516.800000000021</c:v>
                </c:pt>
                <c:pt idx="800">
                  <c:v>11510.90000000002</c:v>
                </c:pt>
                <c:pt idx="801">
                  <c:v>11532.10000000002</c:v>
                </c:pt>
                <c:pt idx="802">
                  <c:v>11803.90000000002</c:v>
                </c:pt>
                <c:pt idx="803">
                  <c:v>12122.900000000018</c:v>
                </c:pt>
                <c:pt idx="804">
                  <c:v>12122.900000000018</c:v>
                </c:pt>
                <c:pt idx="805">
                  <c:v>12021.900000000018</c:v>
                </c:pt>
                <c:pt idx="806">
                  <c:v>11922.50000000002</c:v>
                </c:pt>
                <c:pt idx="807">
                  <c:v>11821.50000000002</c:v>
                </c:pt>
                <c:pt idx="808">
                  <c:v>11720.50000000002</c:v>
                </c:pt>
                <c:pt idx="809">
                  <c:v>11759.60000000002</c:v>
                </c:pt>
                <c:pt idx="810">
                  <c:v>11875.200000000021</c:v>
                </c:pt>
                <c:pt idx="811">
                  <c:v>12035.90000000002</c:v>
                </c:pt>
                <c:pt idx="812">
                  <c:v>12144.100000000019</c:v>
                </c:pt>
                <c:pt idx="813">
                  <c:v>12144.100000000019</c:v>
                </c:pt>
                <c:pt idx="814">
                  <c:v>12144.100000000019</c:v>
                </c:pt>
                <c:pt idx="815">
                  <c:v>12064.700000000017</c:v>
                </c:pt>
                <c:pt idx="816">
                  <c:v>11996.00000000002</c:v>
                </c:pt>
                <c:pt idx="817">
                  <c:v>11899.200000000023</c:v>
                </c:pt>
                <c:pt idx="818">
                  <c:v>11910.500000000018</c:v>
                </c:pt>
                <c:pt idx="819">
                  <c:v>11999.200000000017</c:v>
                </c:pt>
                <c:pt idx="820">
                  <c:v>12125.500000000018</c:v>
                </c:pt>
                <c:pt idx="821">
                  <c:v>12262.700000000021</c:v>
                </c:pt>
                <c:pt idx="822">
                  <c:v>12262.700000000021</c:v>
                </c:pt>
                <c:pt idx="823">
                  <c:v>12262.700000000021</c:v>
                </c:pt>
                <c:pt idx="824">
                  <c:v>12262.700000000021</c:v>
                </c:pt>
                <c:pt idx="825">
                  <c:v>12262.700000000021</c:v>
                </c:pt>
                <c:pt idx="826">
                  <c:v>12191.100000000022</c:v>
                </c:pt>
                <c:pt idx="827">
                  <c:v>12191.100000000022</c:v>
                </c:pt>
                <c:pt idx="828">
                  <c:v>12355.600000000022</c:v>
                </c:pt>
                <c:pt idx="829">
                  <c:v>12492.000000000024</c:v>
                </c:pt>
                <c:pt idx="830">
                  <c:v>12605.900000000023</c:v>
                </c:pt>
                <c:pt idx="831">
                  <c:v>12662.000000000024</c:v>
                </c:pt>
                <c:pt idx="832">
                  <c:v>12571.700000000023</c:v>
                </c:pt>
                <c:pt idx="833">
                  <c:v>12571.700000000023</c:v>
                </c:pt>
                <c:pt idx="834">
                  <c:v>12571.700000000023</c:v>
                </c:pt>
                <c:pt idx="835">
                  <c:v>12542.300000000023</c:v>
                </c:pt>
                <c:pt idx="836">
                  <c:v>12631.600000000022</c:v>
                </c:pt>
                <c:pt idx="837">
                  <c:v>12709.300000000021</c:v>
                </c:pt>
                <c:pt idx="838">
                  <c:v>12776.00000000002</c:v>
                </c:pt>
                <c:pt idx="839">
                  <c:v>12776.00000000002</c:v>
                </c:pt>
                <c:pt idx="840">
                  <c:v>12759.100000000022</c:v>
                </c:pt>
                <c:pt idx="841">
                  <c:v>12875.600000000022</c:v>
                </c:pt>
                <c:pt idx="842">
                  <c:v>13050.500000000022</c:v>
                </c:pt>
                <c:pt idx="843">
                  <c:v>13232.900000000021</c:v>
                </c:pt>
                <c:pt idx="844">
                  <c:v>13232.900000000021</c:v>
                </c:pt>
                <c:pt idx="845">
                  <c:v>13232.900000000021</c:v>
                </c:pt>
                <c:pt idx="846">
                  <c:v>13238.200000000021</c:v>
                </c:pt>
                <c:pt idx="847">
                  <c:v>13238.900000000018</c:v>
                </c:pt>
                <c:pt idx="848">
                  <c:v>13238.900000000018</c:v>
                </c:pt>
                <c:pt idx="849">
                  <c:v>13238.900000000018</c:v>
                </c:pt>
                <c:pt idx="850">
                  <c:v>13238.900000000018</c:v>
                </c:pt>
                <c:pt idx="851">
                  <c:v>13238.900000000018</c:v>
                </c:pt>
                <c:pt idx="852">
                  <c:v>13238.900000000018</c:v>
                </c:pt>
                <c:pt idx="853">
                  <c:v>13238.900000000018</c:v>
                </c:pt>
                <c:pt idx="854">
                  <c:v>13340.40000000002</c:v>
                </c:pt>
                <c:pt idx="855">
                  <c:v>13361.700000000019</c:v>
                </c:pt>
                <c:pt idx="856">
                  <c:v>13433.700000000021</c:v>
                </c:pt>
                <c:pt idx="857">
                  <c:v>13429.800000000019</c:v>
                </c:pt>
                <c:pt idx="858">
                  <c:v>13404.700000000019</c:v>
                </c:pt>
                <c:pt idx="859">
                  <c:v>13303.700000000019</c:v>
                </c:pt>
                <c:pt idx="860">
                  <c:v>13281.40000000002</c:v>
                </c:pt>
                <c:pt idx="861">
                  <c:v>13296.90000000002</c:v>
                </c:pt>
                <c:pt idx="862">
                  <c:v>13402.000000000018</c:v>
                </c:pt>
                <c:pt idx="863">
                  <c:v>13487.300000000017</c:v>
                </c:pt>
                <c:pt idx="864">
                  <c:v>13644.200000000017</c:v>
                </c:pt>
                <c:pt idx="865">
                  <c:v>13849.700000000017</c:v>
                </c:pt>
                <c:pt idx="866">
                  <c:v>13849.700000000017</c:v>
                </c:pt>
                <c:pt idx="867">
                  <c:v>13849.700000000017</c:v>
                </c:pt>
                <c:pt idx="868">
                  <c:v>13976.500000000018</c:v>
                </c:pt>
                <c:pt idx="869">
                  <c:v>14068.700000000019</c:v>
                </c:pt>
                <c:pt idx="870">
                  <c:v>14068.700000000019</c:v>
                </c:pt>
                <c:pt idx="871">
                  <c:v>14093.500000000016</c:v>
                </c:pt>
                <c:pt idx="872">
                  <c:v>14093.500000000016</c:v>
                </c:pt>
                <c:pt idx="873">
                  <c:v>14086.600000000019</c:v>
                </c:pt>
                <c:pt idx="874">
                  <c:v>14025.40000000002</c:v>
                </c:pt>
                <c:pt idx="875">
                  <c:v>14131.700000000019</c:v>
                </c:pt>
                <c:pt idx="876">
                  <c:v>14131.700000000019</c:v>
                </c:pt>
                <c:pt idx="877">
                  <c:v>14226.700000000019</c:v>
                </c:pt>
                <c:pt idx="878">
                  <c:v>14344.200000000021</c:v>
                </c:pt>
                <c:pt idx="879">
                  <c:v>14434.300000000023</c:v>
                </c:pt>
                <c:pt idx="880">
                  <c:v>14416.300000000025</c:v>
                </c:pt>
                <c:pt idx="881">
                  <c:v>14464.500000000025</c:v>
                </c:pt>
                <c:pt idx="882">
                  <c:v>14518.700000000024</c:v>
                </c:pt>
                <c:pt idx="883">
                  <c:v>14545.600000000022</c:v>
                </c:pt>
                <c:pt idx="884">
                  <c:v>14574.700000000023</c:v>
                </c:pt>
                <c:pt idx="885">
                  <c:v>14593.800000000021</c:v>
                </c:pt>
                <c:pt idx="886">
                  <c:v>14593.800000000021</c:v>
                </c:pt>
                <c:pt idx="887">
                  <c:v>14518.40000000002</c:v>
                </c:pt>
                <c:pt idx="888">
                  <c:v>14532.600000000019</c:v>
                </c:pt>
                <c:pt idx="889">
                  <c:v>14532.600000000019</c:v>
                </c:pt>
                <c:pt idx="890">
                  <c:v>14711.100000000019</c:v>
                </c:pt>
                <c:pt idx="891">
                  <c:v>14930.800000000017</c:v>
                </c:pt>
                <c:pt idx="892">
                  <c:v>14888.800000000017</c:v>
                </c:pt>
                <c:pt idx="893">
                  <c:v>14926.40000000002</c:v>
                </c:pt>
                <c:pt idx="894">
                  <c:v>15032.60000000002</c:v>
                </c:pt>
                <c:pt idx="895">
                  <c:v>15134.700000000021</c:v>
                </c:pt>
                <c:pt idx="896">
                  <c:v>15134.700000000021</c:v>
                </c:pt>
                <c:pt idx="897">
                  <c:v>15148.300000000021</c:v>
                </c:pt>
                <c:pt idx="898">
                  <c:v>15212.50000000002</c:v>
                </c:pt>
                <c:pt idx="899">
                  <c:v>15280.500000000024</c:v>
                </c:pt>
                <c:pt idx="900">
                  <c:v>15275.700000000028</c:v>
                </c:pt>
                <c:pt idx="901">
                  <c:v>15238.600000000031</c:v>
                </c:pt>
                <c:pt idx="902">
                  <c:v>15206.400000000031</c:v>
                </c:pt>
                <c:pt idx="903">
                  <c:v>15206.400000000031</c:v>
                </c:pt>
                <c:pt idx="904">
                  <c:v>15105.400000000031</c:v>
                </c:pt>
                <c:pt idx="905">
                  <c:v>15004.400000000031</c:v>
                </c:pt>
                <c:pt idx="906">
                  <c:v>15004.400000000031</c:v>
                </c:pt>
                <c:pt idx="907">
                  <c:v>15004.400000000031</c:v>
                </c:pt>
                <c:pt idx="908">
                  <c:v>15004.400000000031</c:v>
                </c:pt>
                <c:pt idx="909">
                  <c:v>14930.80000000003</c:v>
                </c:pt>
                <c:pt idx="910">
                  <c:v>14930.80000000003</c:v>
                </c:pt>
                <c:pt idx="911">
                  <c:v>14909.500000000031</c:v>
                </c:pt>
                <c:pt idx="912">
                  <c:v>14881.800000000032</c:v>
                </c:pt>
                <c:pt idx="913">
                  <c:v>14789.200000000033</c:v>
                </c:pt>
                <c:pt idx="914">
                  <c:v>14764.600000000035</c:v>
                </c:pt>
                <c:pt idx="915">
                  <c:v>14802.400000000034</c:v>
                </c:pt>
                <c:pt idx="916">
                  <c:v>14802.400000000034</c:v>
                </c:pt>
                <c:pt idx="917">
                  <c:v>14802.400000000034</c:v>
                </c:pt>
                <c:pt idx="918">
                  <c:v>14741.300000000034</c:v>
                </c:pt>
                <c:pt idx="919">
                  <c:v>14712.000000000035</c:v>
                </c:pt>
                <c:pt idx="920">
                  <c:v>14712.000000000035</c:v>
                </c:pt>
                <c:pt idx="921">
                  <c:v>14611.000000000035</c:v>
                </c:pt>
                <c:pt idx="922">
                  <c:v>14579.100000000035</c:v>
                </c:pt>
                <c:pt idx="923">
                  <c:v>14579.100000000035</c:v>
                </c:pt>
                <c:pt idx="924">
                  <c:v>14534.900000000034</c:v>
                </c:pt>
                <c:pt idx="925">
                  <c:v>14520.300000000034</c:v>
                </c:pt>
                <c:pt idx="926">
                  <c:v>14486.300000000034</c:v>
                </c:pt>
                <c:pt idx="927">
                  <c:v>14399.700000000033</c:v>
                </c:pt>
                <c:pt idx="928">
                  <c:v>14480.500000000035</c:v>
                </c:pt>
                <c:pt idx="929">
                  <c:v>14667.600000000035</c:v>
                </c:pt>
                <c:pt idx="930">
                  <c:v>14771.500000000035</c:v>
                </c:pt>
                <c:pt idx="931">
                  <c:v>14771.500000000035</c:v>
                </c:pt>
                <c:pt idx="932">
                  <c:v>14771.500000000035</c:v>
                </c:pt>
                <c:pt idx="933">
                  <c:v>14771.500000000035</c:v>
                </c:pt>
                <c:pt idx="934">
                  <c:v>14907.600000000033</c:v>
                </c:pt>
                <c:pt idx="935">
                  <c:v>14907.600000000033</c:v>
                </c:pt>
                <c:pt idx="936">
                  <c:v>14911.100000000031</c:v>
                </c:pt>
                <c:pt idx="937">
                  <c:v>15008.400000000031</c:v>
                </c:pt>
                <c:pt idx="938">
                  <c:v>15057.20000000003</c:v>
                </c:pt>
                <c:pt idx="939">
                  <c:v>15057.20000000003</c:v>
                </c:pt>
                <c:pt idx="940">
                  <c:v>15057.20000000003</c:v>
                </c:pt>
                <c:pt idx="941">
                  <c:v>15057.20000000003</c:v>
                </c:pt>
                <c:pt idx="942">
                  <c:v>14956.20000000003</c:v>
                </c:pt>
                <c:pt idx="943">
                  <c:v>14855.20000000003</c:v>
                </c:pt>
                <c:pt idx="944">
                  <c:v>14855.20000000003</c:v>
                </c:pt>
                <c:pt idx="945">
                  <c:v>14855.20000000003</c:v>
                </c:pt>
                <c:pt idx="946">
                  <c:v>14890.000000000031</c:v>
                </c:pt>
                <c:pt idx="947">
                  <c:v>14890.000000000031</c:v>
                </c:pt>
                <c:pt idx="948">
                  <c:v>14890.000000000031</c:v>
                </c:pt>
                <c:pt idx="949">
                  <c:v>14890.000000000031</c:v>
                </c:pt>
                <c:pt idx="950">
                  <c:v>14940.300000000032</c:v>
                </c:pt>
                <c:pt idx="951">
                  <c:v>15056.800000000032</c:v>
                </c:pt>
                <c:pt idx="952">
                  <c:v>15039.30000000003</c:v>
                </c:pt>
                <c:pt idx="953">
                  <c:v>15047.70000000003</c:v>
                </c:pt>
                <c:pt idx="954">
                  <c:v>15047.70000000003</c:v>
                </c:pt>
                <c:pt idx="955">
                  <c:v>15059.900000000032</c:v>
                </c:pt>
                <c:pt idx="956">
                  <c:v>15116.80000000003</c:v>
                </c:pt>
                <c:pt idx="957">
                  <c:v>15116.80000000003</c:v>
                </c:pt>
                <c:pt idx="958">
                  <c:v>15116.80000000003</c:v>
                </c:pt>
                <c:pt idx="959">
                  <c:v>15093.800000000032</c:v>
                </c:pt>
                <c:pt idx="960">
                  <c:v>15087.100000000035</c:v>
                </c:pt>
                <c:pt idx="961">
                  <c:v>15087.100000000035</c:v>
                </c:pt>
                <c:pt idx="962">
                  <c:v>15101.600000000037</c:v>
                </c:pt>
                <c:pt idx="963">
                  <c:v>15110.500000000038</c:v>
                </c:pt>
                <c:pt idx="964">
                  <c:v>15044.000000000038</c:v>
                </c:pt>
                <c:pt idx="965">
                  <c:v>15044.000000000038</c:v>
                </c:pt>
                <c:pt idx="966">
                  <c:v>15044.000000000038</c:v>
                </c:pt>
                <c:pt idx="967">
                  <c:v>15081.100000000039</c:v>
                </c:pt>
                <c:pt idx="968">
                  <c:v>15115.60000000004</c:v>
                </c:pt>
                <c:pt idx="969">
                  <c:v>15189.100000000042</c:v>
                </c:pt>
                <c:pt idx="970">
                  <c:v>15249.600000000044</c:v>
                </c:pt>
                <c:pt idx="971">
                  <c:v>15250.500000000044</c:v>
                </c:pt>
                <c:pt idx="972">
                  <c:v>15238.400000000041</c:v>
                </c:pt>
                <c:pt idx="973">
                  <c:v>15238.400000000041</c:v>
                </c:pt>
                <c:pt idx="974">
                  <c:v>15238.400000000041</c:v>
                </c:pt>
                <c:pt idx="975">
                  <c:v>15242.700000000041</c:v>
                </c:pt>
                <c:pt idx="976">
                  <c:v>15234.60000000004</c:v>
                </c:pt>
                <c:pt idx="977">
                  <c:v>15210.800000000043</c:v>
                </c:pt>
                <c:pt idx="978">
                  <c:v>15150.600000000044</c:v>
                </c:pt>
                <c:pt idx="979">
                  <c:v>15150.600000000044</c:v>
                </c:pt>
                <c:pt idx="980">
                  <c:v>15150.600000000044</c:v>
                </c:pt>
                <c:pt idx="981">
                  <c:v>15071.300000000047</c:v>
                </c:pt>
                <c:pt idx="982">
                  <c:v>15071.300000000047</c:v>
                </c:pt>
                <c:pt idx="983">
                  <c:v>14988.800000000048</c:v>
                </c:pt>
                <c:pt idx="984">
                  <c:v>15070.600000000048</c:v>
                </c:pt>
                <c:pt idx="985">
                  <c:v>15074.800000000047</c:v>
                </c:pt>
                <c:pt idx="986">
                  <c:v>15004.200000000048</c:v>
                </c:pt>
                <c:pt idx="987">
                  <c:v>14998.200000000048</c:v>
                </c:pt>
                <c:pt idx="988">
                  <c:v>15067.100000000049</c:v>
                </c:pt>
                <c:pt idx="989">
                  <c:v>15165.400000000052</c:v>
                </c:pt>
                <c:pt idx="990">
                  <c:v>15256.800000000054</c:v>
                </c:pt>
                <c:pt idx="991">
                  <c:v>15297.100000000057</c:v>
                </c:pt>
                <c:pt idx="992">
                  <c:v>15270.600000000059</c:v>
                </c:pt>
                <c:pt idx="993">
                  <c:v>15256.50000000006</c:v>
                </c:pt>
                <c:pt idx="994">
                  <c:v>15162.100000000059</c:v>
                </c:pt>
                <c:pt idx="995">
                  <c:v>15162.100000000059</c:v>
                </c:pt>
                <c:pt idx="996">
                  <c:v>15162.100000000059</c:v>
                </c:pt>
                <c:pt idx="997">
                  <c:v>15269.300000000061</c:v>
                </c:pt>
                <c:pt idx="998">
                  <c:v>15393.500000000062</c:v>
                </c:pt>
                <c:pt idx="999">
                  <c:v>15393.500000000062</c:v>
                </c:pt>
                <c:pt idx="1000">
                  <c:v>15393.500000000062</c:v>
                </c:pt>
                <c:pt idx="1001">
                  <c:v>15393.500000000062</c:v>
                </c:pt>
                <c:pt idx="1002">
                  <c:v>15547.800000000063</c:v>
                </c:pt>
                <c:pt idx="1003">
                  <c:v>15696.500000000062</c:v>
                </c:pt>
                <c:pt idx="1004">
                  <c:v>15696.500000000062</c:v>
                </c:pt>
                <c:pt idx="1005">
                  <c:v>15850.100000000062</c:v>
                </c:pt>
                <c:pt idx="1006">
                  <c:v>15850.100000000062</c:v>
                </c:pt>
                <c:pt idx="1007">
                  <c:v>15992.300000000063</c:v>
                </c:pt>
                <c:pt idx="1008">
                  <c:v>15992.300000000063</c:v>
                </c:pt>
                <c:pt idx="1009">
                  <c:v>15992.300000000063</c:v>
                </c:pt>
                <c:pt idx="1010">
                  <c:v>15992.300000000063</c:v>
                </c:pt>
                <c:pt idx="1011">
                  <c:v>15992.300000000063</c:v>
                </c:pt>
                <c:pt idx="1012">
                  <c:v>15992.300000000063</c:v>
                </c:pt>
                <c:pt idx="1013">
                  <c:v>15992.300000000063</c:v>
                </c:pt>
                <c:pt idx="1014">
                  <c:v>15992.300000000063</c:v>
                </c:pt>
                <c:pt idx="1015">
                  <c:v>15992.300000000063</c:v>
                </c:pt>
                <c:pt idx="1016">
                  <c:v>15992.300000000063</c:v>
                </c:pt>
                <c:pt idx="1017">
                  <c:v>16014.800000000059</c:v>
                </c:pt>
                <c:pt idx="1018">
                  <c:v>16014.800000000059</c:v>
                </c:pt>
                <c:pt idx="1019">
                  <c:v>16029.700000000061</c:v>
                </c:pt>
                <c:pt idx="1020">
                  <c:v>15928.700000000061</c:v>
                </c:pt>
                <c:pt idx="1021">
                  <c:v>16024.200000000061</c:v>
                </c:pt>
                <c:pt idx="1022">
                  <c:v>16024.200000000061</c:v>
                </c:pt>
                <c:pt idx="1023">
                  <c:v>16024.200000000061</c:v>
                </c:pt>
                <c:pt idx="1024">
                  <c:v>16024.200000000061</c:v>
                </c:pt>
                <c:pt idx="1025">
                  <c:v>16024.200000000061</c:v>
                </c:pt>
                <c:pt idx="1026">
                  <c:v>16062.300000000059</c:v>
                </c:pt>
                <c:pt idx="1027">
                  <c:v>16059.90000000006</c:v>
                </c:pt>
                <c:pt idx="1028">
                  <c:v>16059.90000000006</c:v>
                </c:pt>
                <c:pt idx="1029">
                  <c:v>16059.90000000006</c:v>
                </c:pt>
                <c:pt idx="1030">
                  <c:v>16059.90000000006</c:v>
                </c:pt>
                <c:pt idx="1031">
                  <c:v>16059.90000000006</c:v>
                </c:pt>
                <c:pt idx="1032">
                  <c:v>16074.800000000057</c:v>
                </c:pt>
                <c:pt idx="1033">
                  <c:v>16074.800000000057</c:v>
                </c:pt>
                <c:pt idx="1034">
                  <c:v>16074.800000000057</c:v>
                </c:pt>
                <c:pt idx="1035">
                  <c:v>16035.700000000057</c:v>
                </c:pt>
                <c:pt idx="1036">
                  <c:v>16067.400000000056</c:v>
                </c:pt>
                <c:pt idx="1037">
                  <c:v>16067.400000000056</c:v>
                </c:pt>
                <c:pt idx="1038">
                  <c:v>16027.500000000055</c:v>
                </c:pt>
                <c:pt idx="1039">
                  <c:v>16090.900000000056</c:v>
                </c:pt>
                <c:pt idx="1040">
                  <c:v>16044.900000000054</c:v>
                </c:pt>
                <c:pt idx="1041">
                  <c:v>15964.400000000056</c:v>
                </c:pt>
                <c:pt idx="1042">
                  <c:v>15989.300000000056</c:v>
                </c:pt>
                <c:pt idx="1043">
                  <c:v>15989.300000000056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A-4021-9D21-12568F84E47B}"/>
            </c:ext>
          </c:extLst>
        </c:ser>
        <c:ser>
          <c:idx val="1"/>
          <c:order val="1"/>
          <c:tx>
            <c:strRef>
              <c:f>RSL!$N$1</c:f>
              <c:strCache>
                <c:ptCount val="1"/>
                <c:pt idx="0">
                  <c:v> TESTE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RSL!$N$2:$N$1403</c:f>
              <c:numCache>
                <c:formatCode>General</c:formatCode>
                <c:ptCount val="1402"/>
                <c:pt idx="1044">
                  <c:v>16113.700000000055</c:v>
                </c:pt>
                <c:pt idx="1045">
                  <c:v>16030.500000000055</c:v>
                </c:pt>
                <c:pt idx="1046">
                  <c:v>16083.000000000055</c:v>
                </c:pt>
                <c:pt idx="1047">
                  <c:v>16083.000000000055</c:v>
                </c:pt>
                <c:pt idx="1048">
                  <c:v>16083.000000000055</c:v>
                </c:pt>
                <c:pt idx="1049">
                  <c:v>16083.000000000055</c:v>
                </c:pt>
                <c:pt idx="1050">
                  <c:v>16083.000000000055</c:v>
                </c:pt>
                <c:pt idx="1051">
                  <c:v>16083.000000000055</c:v>
                </c:pt>
                <c:pt idx="1052">
                  <c:v>16083.000000000055</c:v>
                </c:pt>
                <c:pt idx="1053">
                  <c:v>16083.000000000055</c:v>
                </c:pt>
                <c:pt idx="1054">
                  <c:v>16096.200000000055</c:v>
                </c:pt>
                <c:pt idx="1055">
                  <c:v>16096.200000000055</c:v>
                </c:pt>
                <c:pt idx="1056">
                  <c:v>16096.200000000055</c:v>
                </c:pt>
                <c:pt idx="1057">
                  <c:v>16096.200000000055</c:v>
                </c:pt>
                <c:pt idx="1058">
                  <c:v>16176.900000000056</c:v>
                </c:pt>
                <c:pt idx="1059">
                  <c:v>16176.900000000056</c:v>
                </c:pt>
                <c:pt idx="1060">
                  <c:v>16176.900000000056</c:v>
                </c:pt>
                <c:pt idx="1061">
                  <c:v>16176.900000000056</c:v>
                </c:pt>
                <c:pt idx="1062">
                  <c:v>16176.900000000056</c:v>
                </c:pt>
                <c:pt idx="1063">
                  <c:v>16239.600000000057</c:v>
                </c:pt>
                <c:pt idx="1064">
                  <c:v>16239.600000000057</c:v>
                </c:pt>
                <c:pt idx="1065">
                  <c:v>16239.600000000057</c:v>
                </c:pt>
                <c:pt idx="1066">
                  <c:v>16322.700000000057</c:v>
                </c:pt>
                <c:pt idx="1067">
                  <c:v>16322.700000000057</c:v>
                </c:pt>
                <c:pt idx="1068">
                  <c:v>16227.100000000057</c:v>
                </c:pt>
                <c:pt idx="1069">
                  <c:v>16183.900000000058</c:v>
                </c:pt>
                <c:pt idx="1070">
                  <c:v>16095.000000000056</c:v>
                </c:pt>
                <c:pt idx="1071">
                  <c:v>16160.500000000056</c:v>
                </c:pt>
                <c:pt idx="1072">
                  <c:v>16188.700000000057</c:v>
                </c:pt>
                <c:pt idx="1073">
                  <c:v>16264.600000000057</c:v>
                </c:pt>
                <c:pt idx="1074">
                  <c:v>16230.500000000055</c:v>
                </c:pt>
                <c:pt idx="1075">
                  <c:v>16230.500000000055</c:v>
                </c:pt>
                <c:pt idx="1076">
                  <c:v>16129.500000000055</c:v>
                </c:pt>
                <c:pt idx="1077">
                  <c:v>16179.700000000055</c:v>
                </c:pt>
                <c:pt idx="1078">
                  <c:v>16208.500000000055</c:v>
                </c:pt>
                <c:pt idx="1079">
                  <c:v>16185.300000000056</c:v>
                </c:pt>
                <c:pt idx="1080">
                  <c:v>16185.300000000056</c:v>
                </c:pt>
                <c:pt idx="1081">
                  <c:v>16174.900000000054</c:v>
                </c:pt>
                <c:pt idx="1082">
                  <c:v>16157.600000000055</c:v>
                </c:pt>
                <c:pt idx="1083">
                  <c:v>16077.400000000056</c:v>
                </c:pt>
                <c:pt idx="1084">
                  <c:v>16122.400000000056</c:v>
                </c:pt>
                <c:pt idx="1085">
                  <c:v>16167.500000000056</c:v>
                </c:pt>
                <c:pt idx="1086">
                  <c:v>16095.900000000056</c:v>
                </c:pt>
                <c:pt idx="1087">
                  <c:v>16095.900000000056</c:v>
                </c:pt>
                <c:pt idx="1088">
                  <c:v>16093.200000000055</c:v>
                </c:pt>
                <c:pt idx="1089">
                  <c:v>16093.200000000055</c:v>
                </c:pt>
                <c:pt idx="1090">
                  <c:v>16205.100000000059</c:v>
                </c:pt>
                <c:pt idx="1091">
                  <c:v>16230.600000000059</c:v>
                </c:pt>
                <c:pt idx="1092">
                  <c:v>16230.600000000059</c:v>
                </c:pt>
                <c:pt idx="1093">
                  <c:v>16230.600000000059</c:v>
                </c:pt>
                <c:pt idx="1094">
                  <c:v>16365.90000000006</c:v>
                </c:pt>
                <c:pt idx="1095">
                  <c:v>16365.90000000006</c:v>
                </c:pt>
                <c:pt idx="1096">
                  <c:v>16314.700000000059</c:v>
                </c:pt>
                <c:pt idx="1097">
                  <c:v>16314.700000000059</c:v>
                </c:pt>
                <c:pt idx="1098">
                  <c:v>16314.700000000059</c:v>
                </c:pt>
                <c:pt idx="1099">
                  <c:v>16326.90000000006</c:v>
                </c:pt>
                <c:pt idx="1100">
                  <c:v>16326.90000000006</c:v>
                </c:pt>
                <c:pt idx="1101">
                  <c:v>16326.90000000006</c:v>
                </c:pt>
                <c:pt idx="1102">
                  <c:v>16326.90000000006</c:v>
                </c:pt>
                <c:pt idx="1103">
                  <c:v>16515.300000000061</c:v>
                </c:pt>
                <c:pt idx="1104">
                  <c:v>16515.300000000061</c:v>
                </c:pt>
                <c:pt idx="1105">
                  <c:v>16414.300000000061</c:v>
                </c:pt>
                <c:pt idx="1106">
                  <c:v>16422.000000000062</c:v>
                </c:pt>
                <c:pt idx="1107">
                  <c:v>16422.000000000062</c:v>
                </c:pt>
                <c:pt idx="1108">
                  <c:v>16446.800000000061</c:v>
                </c:pt>
                <c:pt idx="1109">
                  <c:v>16530.60000000006</c:v>
                </c:pt>
                <c:pt idx="1110">
                  <c:v>16595.10000000006</c:v>
                </c:pt>
                <c:pt idx="1111">
                  <c:v>16595.10000000006</c:v>
                </c:pt>
                <c:pt idx="1112">
                  <c:v>16516.300000000061</c:v>
                </c:pt>
                <c:pt idx="1113">
                  <c:v>16498.60000000006</c:v>
                </c:pt>
                <c:pt idx="1114">
                  <c:v>16498.60000000006</c:v>
                </c:pt>
                <c:pt idx="1115">
                  <c:v>16473.500000000062</c:v>
                </c:pt>
                <c:pt idx="1116">
                  <c:v>16372.500000000062</c:v>
                </c:pt>
                <c:pt idx="1117">
                  <c:v>16470.300000000065</c:v>
                </c:pt>
                <c:pt idx="1118">
                  <c:v>16470.300000000065</c:v>
                </c:pt>
                <c:pt idx="1119">
                  <c:v>16470.300000000065</c:v>
                </c:pt>
                <c:pt idx="1120">
                  <c:v>16504.900000000063</c:v>
                </c:pt>
                <c:pt idx="1121">
                  <c:v>16504.900000000063</c:v>
                </c:pt>
                <c:pt idx="1122">
                  <c:v>16504.900000000063</c:v>
                </c:pt>
                <c:pt idx="1123">
                  <c:v>16499.200000000063</c:v>
                </c:pt>
                <c:pt idx="1124">
                  <c:v>16527.60000000006</c:v>
                </c:pt>
                <c:pt idx="1125">
                  <c:v>16546.700000000059</c:v>
                </c:pt>
                <c:pt idx="1126">
                  <c:v>16503.100000000057</c:v>
                </c:pt>
                <c:pt idx="1127">
                  <c:v>16527.800000000057</c:v>
                </c:pt>
                <c:pt idx="1128">
                  <c:v>16527.800000000057</c:v>
                </c:pt>
                <c:pt idx="1129">
                  <c:v>16460.90000000006</c:v>
                </c:pt>
                <c:pt idx="1130">
                  <c:v>16460.90000000006</c:v>
                </c:pt>
                <c:pt idx="1131">
                  <c:v>16596.200000000063</c:v>
                </c:pt>
                <c:pt idx="1132">
                  <c:v>16747.800000000065</c:v>
                </c:pt>
                <c:pt idx="1133">
                  <c:v>16810.100000000068</c:v>
                </c:pt>
                <c:pt idx="1134">
                  <c:v>16868.300000000068</c:v>
                </c:pt>
                <c:pt idx="1135">
                  <c:v>16978.20000000007</c:v>
                </c:pt>
                <c:pt idx="1136">
                  <c:v>17201.900000000071</c:v>
                </c:pt>
                <c:pt idx="1137">
                  <c:v>17431.800000000072</c:v>
                </c:pt>
                <c:pt idx="1138">
                  <c:v>17330.800000000072</c:v>
                </c:pt>
                <c:pt idx="1139">
                  <c:v>17229.800000000072</c:v>
                </c:pt>
                <c:pt idx="1140">
                  <c:v>17136.000000000073</c:v>
                </c:pt>
                <c:pt idx="1141">
                  <c:v>17041.200000000073</c:v>
                </c:pt>
                <c:pt idx="1142">
                  <c:v>17014.000000000073</c:v>
                </c:pt>
                <c:pt idx="1143">
                  <c:v>17040.300000000076</c:v>
                </c:pt>
                <c:pt idx="1144">
                  <c:v>17042.200000000077</c:v>
                </c:pt>
                <c:pt idx="1145">
                  <c:v>17088.100000000079</c:v>
                </c:pt>
                <c:pt idx="1146">
                  <c:v>17102.700000000081</c:v>
                </c:pt>
                <c:pt idx="1147">
                  <c:v>17102.700000000081</c:v>
                </c:pt>
                <c:pt idx="1148">
                  <c:v>17102.700000000081</c:v>
                </c:pt>
                <c:pt idx="1149">
                  <c:v>17102.700000000081</c:v>
                </c:pt>
                <c:pt idx="1150">
                  <c:v>17102.700000000081</c:v>
                </c:pt>
                <c:pt idx="1151">
                  <c:v>17026.00000000008</c:v>
                </c:pt>
                <c:pt idx="1152">
                  <c:v>17026.00000000008</c:v>
                </c:pt>
                <c:pt idx="1153">
                  <c:v>17067.900000000078</c:v>
                </c:pt>
                <c:pt idx="1154">
                  <c:v>17067.900000000078</c:v>
                </c:pt>
                <c:pt idx="1155">
                  <c:v>17067.900000000078</c:v>
                </c:pt>
                <c:pt idx="1156">
                  <c:v>17067.900000000078</c:v>
                </c:pt>
                <c:pt idx="1157">
                  <c:v>17078.500000000076</c:v>
                </c:pt>
                <c:pt idx="1158">
                  <c:v>17078.500000000076</c:v>
                </c:pt>
                <c:pt idx="1159">
                  <c:v>17078.500000000076</c:v>
                </c:pt>
                <c:pt idx="1160">
                  <c:v>17078.500000000076</c:v>
                </c:pt>
                <c:pt idx="1161">
                  <c:v>17098.100000000079</c:v>
                </c:pt>
                <c:pt idx="1162">
                  <c:v>17061.200000000077</c:v>
                </c:pt>
                <c:pt idx="1163">
                  <c:v>17064.800000000076</c:v>
                </c:pt>
                <c:pt idx="1164">
                  <c:v>17006.100000000079</c:v>
                </c:pt>
                <c:pt idx="1165">
                  <c:v>17015.500000000076</c:v>
                </c:pt>
                <c:pt idx="1166">
                  <c:v>17197.700000000077</c:v>
                </c:pt>
                <c:pt idx="1167">
                  <c:v>17197.700000000077</c:v>
                </c:pt>
                <c:pt idx="1168">
                  <c:v>17197.700000000077</c:v>
                </c:pt>
                <c:pt idx="1169">
                  <c:v>17197.700000000077</c:v>
                </c:pt>
                <c:pt idx="1170">
                  <c:v>17203.300000000079</c:v>
                </c:pt>
                <c:pt idx="1171">
                  <c:v>17292.700000000081</c:v>
                </c:pt>
                <c:pt idx="1172">
                  <c:v>17357.200000000084</c:v>
                </c:pt>
                <c:pt idx="1173">
                  <c:v>17357.200000000084</c:v>
                </c:pt>
                <c:pt idx="1174">
                  <c:v>17357.200000000084</c:v>
                </c:pt>
                <c:pt idx="1175">
                  <c:v>17357.200000000084</c:v>
                </c:pt>
                <c:pt idx="1176">
                  <c:v>17357.200000000084</c:v>
                </c:pt>
                <c:pt idx="1177">
                  <c:v>17357.200000000084</c:v>
                </c:pt>
                <c:pt idx="1178">
                  <c:v>17357.200000000084</c:v>
                </c:pt>
                <c:pt idx="1179">
                  <c:v>17357.200000000084</c:v>
                </c:pt>
                <c:pt idx="1180">
                  <c:v>17292.200000000088</c:v>
                </c:pt>
                <c:pt idx="1181">
                  <c:v>17446.900000000089</c:v>
                </c:pt>
                <c:pt idx="1182">
                  <c:v>17446.900000000089</c:v>
                </c:pt>
                <c:pt idx="1183">
                  <c:v>17446.900000000089</c:v>
                </c:pt>
                <c:pt idx="1184">
                  <c:v>17446.900000000089</c:v>
                </c:pt>
                <c:pt idx="1185">
                  <c:v>17446.900000000089</c:v>
                </c:pt>
                <c:pt idx="1186">
                  <c:v>17429.500000000087</c:v>
                </c:pt>
                <c:pt idx="1187">
                  <c:v>17358.900000000085</c:v>
                </c:pt>
                <c:pt idx="1188">
                  <c:v>17323.800000000083</c:v>
                </c:pt>
                <c:pt idx="1189">
                  <c:v>17222.800000000083</c:v>
                </c:pt>
                <c:pt idx="1190">
                  <c:v>17121.800000000083</c:v>
                </c:pt>
                <c:pt idx="1191">
                  <c:v>17121.800000000083</c:v>
                </c:pt>
                <c:pt idx="1192">
                  <c:v>17020.800000000083</c:v>
                </c:pt>
                <c:pt idx="1193">
                  <c:v>16993.200000000081</c:v>
                </c:pt>
                <c:pt idx="1194">
                  <c:v>17021.400000000078</c:v>
                </c:pt>
                <c:pt idx="1195">
                  <c:v>17082.000000000076</c:v>
                </c:pt>
                <c:pt idx="1196">
                  <c:v>17200.400000000074</c:v>
                </c:pt>
                <c:pt idx="1197">
                  <c:v>17200.400000000074</c:v>
                </c:pt>
                <c:pt idx="1198">
                  <c:v>17200.400000000074</c:v>
                </c:pt>
                <c:pt idx="1199">
                  <c:v>17269.600000000079</c:v>
                </c:pt>
                <c:pt idx="1200">
                  <c:v>17289.700000000081</c:v>
                </c:pt>
                <c:pt idx="1201">
                  <c:v>17252.500000000084</c:v>
                </c:pt>
                <c:pt idx="1202">
                  <c:v>17306.000000000084</c:v>
                </c:pt>
                <c:pt idx="1203">
                  <c:v>17250.000000000084</c:v>
                </c:pt>
                <c:pt idx="1204">
                  <c:v>17274.700000000084</c:v>
                </c:pt>
                <c:pt idx="1205">
                  <c:v>17274.700000000084</c:v>
                </c:pt>
                <c:pt idx="1206">
                  <c:v>17314.400000000081</c:v>
                </c:pt>
                <c:pt idx="1207">
                  <c:v>17363.100000000082</c:v>
                </c:pt>
                <c:pt idx="1208">
                  <c:v>17347.600000000082</c:v>
                </c:pt>
                <c:pt idx="1209">
                  <c:v>17508.500000000084</c:v>
                </c:pt>
                <c:pt idx="1210">
                  <c:v>17659.200000000084</c:v>
                </c:pt>
                <c:pt idx="1211">
                  <c:v>17810.500000000087</c:v>
                </c:pt>
                <c:pt idx="1212">
                  <c:v>17810.500000000087</c:v>
                </c:pt>
                <c:pt idx="1213">
                  <c:v>17879.900000000085</c:v>
                </c:pt>
                <c:pt idx="1214">
                  <c:v>17991.700000000088</c:v>
                </c:pt>
                <c:pt idx="1215">
                  <c:v>18000.000000000087</c:v>
                </c:pt>
                <c:pt idx="1216">
                  <c:v>18000.000000000087</c:v>
                </c:pt>
                <c:pt idx="1217">
                  <c:v>18035.000000000087</c:v>
                </c:pt>
                <c:pt idx="1218">
                  <c:v>17934.000000000087</c:v>
                </c:pt>
                <c:pt idx="1219">
                  <c:v>17833.000000000087</c:v>
                </c:pt>
                <c:pt idx="1220">
                  <c:v>17775.300000000083</c:v>
                </c:pt>
                <c:pt idx="1221">
                  <c:v>17775.300000000083</c:v>
                </c:pt>
                <c:pt idx="1222">
                  <c:v>17775.300000000083</c:v>
                </c:pt>
                <c:pt idx="1223">
                  <c:v>17808.300000000083</c:v>
                </c:pt>
                <c:pt idx="1224">
                  <c:v>17829.200000000084</c:v>
                </c:pt>
                <c:pt idx="1225">
                  <c:v>17923.200000000084</c:v>
                </c:pt>
                <c:pt idx="1226">
                  <c:v>18025.400000000085</c:v>
                </c:pt>
                <c:pt idx="1227">
                  <c:v>17999.800000000087</c:v>
                </c:pt>
                <c:pt idx="1228">
                  <c:v>17988.800000000087</c:v>
                </c:pt>
                <c:pt idx="1229">
                  <c:v>18036.100000000086</c:v>
                </c:pt>
                <c:pt idx="1230">
                  <c:v>18043.200000000084</c:v>
                </c:pt>
                <c:pt idx="1231">
                  <c:v>17946.700000000084</c:v>
                </c:pt>
                <c:pt idx="1232">
                  <c:v>17845.700000000084</c:v>
                </c:pt>
                <c:pt idx="1233">
                  <c:v>17845.700000000084</c:v>
                </c:pt>
                <c:pt idx="1234">
                  <c:v>17825.500000000084</c:v>
                </c:pt>
                <c:pt idx="1235">
                  <c:v>17813.300000000083</c:v>
                </c:pt>
                <c:pt idx="1236">
                  <c:v>17795.400000000085</c:v>
                </c:pt>
                <c:pt idx="1237">
                  <c:v>17825.200000000084</c:v>
                </c:pt>
                <c:pt idx="1238">
                  <c:v>17847.300000000087</c:v>
                </c:pt>
                <c:pt idx="1239">
                  <c:v>17833.000000000087</c:v>
                </c:pt>
                <c:pt idx="1240">
                  <c:v>17833.000000000087</c:v>
                </c:pt>
                <c:pt idx="1241">
                  <c:v>17734.100000000086</c:v>
                </c:pt>
                <c:pt idx="1242">
                  <c:v>17734.100000000086</c:v>
                </c:pt>
                <c:pt idx="1243">
                  <c:v>17643.500000000084</c:v>
                </c:pt>
                <c:pt idx="1244">
                  <c:v>17656.700000000084</c:v>
                </c:pt>
                <c:pt idx="1245">
                  <c:v>17709.200000000084</c:v>
                </c:pt>
                <c:pt idx="1246">
                  <c:v>17709.200000000084</c:v>
                </c:pt>
                <c:pt idx="1247">
                  <c:v>17709.200000000084</c:v>
                </c:pt>
                <c:pt idx="1248">
                  <c:v>17764.800000000083</c:v>
                </c:pt>
                <c:pt idx="1249">
                  <c:v>17764.800000000083</c:v>
                </c:pt>
                <c:pt idx="1250">
                  <c:v>17743.700000000081</c:v>
                </c:pt>
                <c:pt idx="1251">
                  <c:v>17743.700000000081</c:v>
                </c:pt>
                <c:pt idx="1252">
                  <c:v>17792.400000000081</c:v>
                </c:pt>
                <c:pt idx="1253">
                  <c:v>17694.400000000081</c:v>
                </c:pt>
                <c:pt idx="1254">
                  <c:v>17593.400000000081</c:v>
                </c:pt>
                <c:pt idx="1255">
                  <c:v>17492.400000000081</c:v>
                </c:pt>
                <c:pt idx="1256">
                  <c:v>17495.700000000084</c:v>
                </c:pt>
                <c:pt idx="1257">
                  <c:v>17483.80000000009</c:v>
                </c:pt>
                <c:pt idx="1258">
                  <c:v>17492.000000000087</c:v>
                </c:pt>
                <c:pt idx="1259">
                  <c:v>17453.300000000087</c:v>
                </c:pt>
                <c:pt idx="1260">
                  <c:v>17471.200000000084</c:v>
                </c:pt>
                <c:pt idx="1261">
                  <c:v>17552.600000000086</c:v>
                </c:pt>
                <c:pt idx="1262">
                  <c:v>17531.400000000085</c:v>
                </c:pt>
                <c:pt idx="1263">
                  <c:v>17531.400000000085</c:v>
                </c:pt>
                <c:pt idx="1264">
                  <c:v>17609.600000000086</c:v>
                </c:pt>
                <c:pt idx="1265">
                  <c:v>17530.000000000084</c:v>
                </c:pt>
                <c:pt idx="1266">
                  <c:v>17693.500000000084</c:v>
                </c:pt>
                <c:pt idx="1267">
                  <c:v>17827.400000000085</c:v>
                </c:pt>
                <c:pt idx="1268">
                  <c:v>17930.700000000088</c:v>
                </c:pt>
                <c:pt idx="1269">
                  <c:v>17930.700000000088</c:v>
                </c:pt>
                <c:pt idx="1270">
                  <c:v>17930.700000000088</c:v>
                </c:pt>
                <c:pt idx="1271">
                  <c:v>17930.700000000088</c:v>
                </c:pt>
                <c:pt idx="1272">
                  <c:v>17930.700000000088</c:v>
                </c:pt>
                <c:pt idx="1273">
                  <c:v>17829.700000000088</c:v>
                </c:pt>
                <c:pt idx="1274">
                  <c:v>17728.700000000088</c:v>
                </c:pt>
                <c:pt idx="1275">
                  <c:v>17728.700000000088</c:v>
                </c:pt>
                <c:pt idx="1276">
                  <c:v>17728.700000000088</c:v>
                </c:pt>
                <c:pt idx="1277">
                  <c:v>17806.400000000089</c:v>
                </c:pt>
                <c:pt idx="1278">
                  <c:v>17800.000000000087</c:v>
                </c:pt>
                <c:pt idx="1279">
                  <c:v>17800.000000000087</c:v>
                </c:pt>
                <c:pt idx="1280">
                  <c:v>17747.800000000087</c:v>
                </c:pt>
                <c:pt idx="1281">
                  <c:v>17747.800000000087</c:v>
                </c:pt>
                <c:pt idx="1282">
                  <c:v>17747.800000000087</c:v>
                </c:pt>
                <c:pt idx="1283">
                  <c:v>17747.800000000087</c:v>
                </c:pt>
                <c:pt idx="1284">
                  <c:v>17747.800000000087</c:v>
                </c:pt>
                <c:pt idx="1285">
                  <c:v>17728.000000000087</c:v>
                </c:pt>
                <c:pt idx="1286">
                  <c:v>17703.500000000087</c:v>
                </c:pt>
                <c:pt idx="1287">
                  <c:v>17764.100000000086</c:v>
                </c:pt>
                <c:pt idx="1288">
                  <c:v>17773.200000000084</c:v>
                </c:pt>
                <c:pt idx="1289">
                  <c:v>17773.200000000084</c:v>
                </c:pt>
                <c:pt idx="1290">
                  <c:v>17773.200000000084</c:v>
                </c:pt>
                <c:pt idx="1291">
                  <c:v>17839.200000000084</c:v>
                </c:pt>
                <c:pt idx="1292">
                  <c:v>17738.200000000084</c:v>
                </c:pt>
                <c:pt idx="1293">
                  <c:v>17830.800000000087</c:v>
                </c:pt>
                <c:pt idx="1294">
                  <c:v>17853.600000000086</c:v>
                </c:pt>
                <c:pt idx="1295">
                  <c:v>17831.200000000084</c:v>
                </c:pt>
                <c:pt idx="1296">
                  <c:v>17824.900000000081</c:v>
                </c:pt>
                <c:pt idx="1297">
                  <c:v>17777.100000000079</c:v>
                </c:pt>
                <c:pt idx="1298">
                  <c:v>17777.100000000079</c:v>
                </c:pt>
                <c:pt idx="1299">
                  <c:v>17676.100000000079</c:v>
                </c:pt>
                <c:pt idx="1300">
                  <c:v>17676.100000000079</c:v>
                </c:pt>
                <c:pt idx="1301">
                  <c:v>17676.100000000079</c:v>
                </c:pt>
                <c:pt idx="1302">
                  <c:v>17618.200000000077</c:v>
                </c:pt>
                <c:pt idx="1303">
                  <c:v>17645.900000000074</c:v>
                </c:pt>
                <c:pt idx="1304">
                  <c:v>17645.900000000074</c:v>
                </c:pt>
                <c:pt idx="1305">
                  <c:v>17773.600000000075</c:v>
                </c:pt>
                <c:pt idx="1306">
                  <c:v>17773.600000000075</c:v>
                </c:pt>
                <c:pt idx="1307">
                  <c:v>17773.600000000075</c:v>
                </c:pt>
                <c:pt idx="1308">
                  <c:v>17773.600000000075</c:v>
                </c:pt>
                <c:pt idx="1309">
                  <c:v>18096.000000000073</c:v>
                </c:pt>
                <c:pt idx="1310">
                  <c:v>18096.000000000073</c:v>
                </c:pt>
                <c:pt idx="1311">
                  <c:v>18103.600000000075</c:v>
                </c:pt>
                <c:pt idx="1312">
                  <c:v>18128.200000000077</c:v>
                </c:pt>
                <c:pt idx="1313">
                  <c:v>18172.400000000081</c:v>
                </c:pt>
                <c:pt idx="1314">
                  <c:v>18172.400000000081</c:v>
                </c:pt>
                <c:pt idx="1315">
                  <c:v>18167.100000000086</c:v>
                </c:pt>
                <c:pt idx="1316">
                  <c:v>18167.100000000086</c:v>
                </c:pt>
                <c:pt idx="1317">
                  <c:v>18066.100000000086</c:v>
                </c:pt>
                <c:pt idx="1318">
                  <c:v>17965.100000000086</c:v>
                </c:pt>
                <c:pt idx="1319">
                  <c:v>17984.800000000087</c:v>
                </c:pt>
                <c:pt idx="1320">
                  <c:v>17969.700000000088</c:v>
                </c:pt>
                <c:pt idx="1321">
                  <c:v>17978.900000000089</c:v>
                </c:pt>
                <c:pt idx="1322">
                  <c:v>17877.900000000089</c:v>
                </c:pt>
                <c:pt idx="1323">
                  <c:v>17877.900000000089</c:v>
                </c:pt>
                <c:pt idx="1324">
                  <c:v>17877.900000000089</c:v>
                </c:pt>
                <c:pt idx="1325">
                  <c:v>17984.900000000089</c:v>
                </c:pt>
                <c:pt idx="1326">
                  <c:v>17984.900000000089</c:v>
                </c:pt>
                <c:pt idx="1327">
                  <c:v>17883.900000000089</c:v>
                </c:pt>
                <c:pt idx="1328">
                  <c:v>17782.900000000089</c:v>
                </c:pt>
                <c:pt idx="1329">
                  <c:v>17782.900000000089</c:v>
                </c:pt>
                <c:pt idx="1330">
                  <c:v>17889.30000000009</c:v>
                </c:pt>
                <c:pt idx="1331">
                  <c:v>18090.000000000091</c:v>
                </c:pt>
                <c:pt idx="1332">
                  <c:v>17989.000000000091</c:v>
                </c:pt>
                <c:pt idx="1333">
                  <c:v>18042.400000000092</c:v>
                </c:pt>
                <c:pt idx="1334">
                  <c:v>18042.400000000092</c:v>
                </c:pt>
                <c:pt idx="1335">
                  <c:v>18042.400000000092</c:v>
                </c:pt>
                <c:pt idx="1336">
                  <c:v>17941.400000000092</c:v>
                </c:pt>
                <c:pt idx="1337">
                  <c:v>17865.300000000094</c:v>
                </c:pt>
                <c:pt idx="1338">
                  <c:v>17821.900000000096</c:v>
                </c:pt>
                <c:pt idx="1339">
                  <c:v>17784.600000000093</c:v>
                </c:pt>
                <c:pt idx="1340">
                  <c:v>17685.900000000096</c:v>
                </c:pt>
                <c:pt idx="1341">
                  <c:v>17584.900000000096</c:v>
                </c:pt>
                <c:pt idx="1342">
                  <c:v>17531.000000000095</c:v>
                </c:pt>
                <c:pt idx="1343">
                  <c:v>17618.200000000092</c:v>
                </c:pt>
                <c:pt idx="1344">
                  <c:v>17517.200000000092</c:v>
                </c:pt>
                <c:pt idx="1345">
                  <c:v>17649.000000000091</c:v>
                </c:pt>
                <c:pt idx="1346">
                  <c:v>17649.000000000091</c:v>
                </c:pt>
                <c:pt idx="1347">
                  <c:v>17624.100000000093</c:v>
                </c:pt>
                <c:pt idx="1348">
                  <c:v>17624.100000000093</c:v>
                </c:pt>
                <c:pt idx="1349">
                  <c:v>17624.100000000093</c:v>
                </c:pt>
                <c:pt idx="1350">
                  <c:v>17624.100000000093</c:v>
                </c:pt>
                <c:pt idx="1351">
                  <c:v>17624.100000000093</c:v>
                </c:pt>
                <c:pt idx="1352">
                  <c:v>17596.700000000092</c:v>
                </c:pt>
                <c:pt idx="1353">
                  <c:v>17596.700000000092</c:v>
                </c:pt>
                <c:pt idx="1354">
                  <c:v>17621.400000000092</c:v>
                </c:pt>
                <c:pt idx="1355">
                  <c:v>17621.400000000092</c:v>
                </c:pt>
                <c:pt idx="1356">
                  <c:v>17677.600000000093</c:v>
                </c:pt>
                <c:pt idx="1357">
                  <c:v>17654.900000000092</c:v>
                </c:pt>
                <c:pt idx="1358">
                  <c:v>17553.900000000092</c:v>
                </c:pt>
                <c:pt idx="1359">
                  <c:v>17675.200000000092</c:v>
                </c:pt>
                <c:pt idx="1360">
                  <c:v>17781.200000000092</c:v>
                </c:pt>
                <c:pt idx="1361">
                  <c:v>17743.400000000092</c:v>
                </c:pt>
                <c:pt idx="1362">
                  <c:v>17743.400000000092</c:v>
                </c:pt>
                <c:pt idx="1363">
                  <c:v>17824.900000000092</c:v>
                </c:pt>
                <c:pt idx="1364">
                  <c:v>17817.800000000094</c:v>
                </c:pt>
                <c:pt idx="1365">
                  <c:v>17788.300000000094</c:v>
                </c:pt>
                <c:pt idx="1366">
                  <c:v>17788.300000000094</c:v>
                </c:pt>
                <c:pt idx="1367">
                  <c:v>17727.700000000095</c:v>
                </c:pt>
                <c:pt idx="1368">
                  <c:v>17736.800000000094</c:v>
                </c:pt>
                <c:pt idx="1369">
                  <c:v>17796.600000000093</c:v>
                </c:pt>
                <c:pt idx="1370">
                  <c:v>17695.600000000093</c:v>
                </c:pt>
                <c:pt idx="1371">
                  <c:v>17799.700000000092</c:v>
                </c:pt>
                <c:pt idx="1372">
                  <c:v>17805.900000000089</c:v>
                </c:pt>
                <c:pt idx="1373">
                  <c:v>17805.900000000089</c:v>
                </c:pt>
                <c:pt idx="1374">
                  <c:v>17792.700000000088</c:v>
                </c:pt>
                <c:pt idx="1375">
                  <c:v>17837.200000000092</c:v>
                </c:pt>
                <c:pt idx="1376">
                  <c:v>17884.100000000093</c:v>
                </c:pt>
                <c:pt idx="1377">
                  <c:v>17916.900000000096</c:v>
                </c:pt>
                <c:pt idx="1378">
                  <c:v>18001.500000000098</c:v>
                </c:pt>
                <c:pt idx="1379">
                  <c:v>18153.6000000001</c:v>
                </c:pt>
                <c:pt idx="1380">
                  <c:v>18053.700000000103</c:v>
                </c:pt>
                <c:pt idx="1381">
                  <c:v>17952.700000000103</c:v>
                </c:pt>
                <c:pt idx="1382">
                  <c:v>17851.700000000103</c:v>
                </c:pt>
                <c:pt idx="1383">
                  <c:v>17989.500000000102</c:v>
                </c:pt>
                <c:pt idx="1384">
                  <c:v>18100.700000000103</c:v>
                </c:pt>
                <c:pt idx="1385">
                  <c:v>18100.700000000103</c:v>
                </c:pt>
                <c:pt idx="1386">
                  <c:v>18100.700000000103</c:v>
                </c:pt>
                <c:pt idx="1387">
                  <c:v>18100.700000000103</c:v>
                </c:pt>
                <c:pt idx="1388">
                  <c:v>18100.700000000103</c:v>
                </c:pt>
                <c:pt idx="1389">
                  <c:v>18100.700000000103</c:v>
                </c:pt>
                <c:pt idx="1390">
                  <c:v>18100.700000000103</c:v>
                </c:pt>
                <c:pt idx="1391">
                  <c:v>18100.700000000103</c:v>
                </c:pt>
                <c:pt idx="1392">
                  <c:v>18100.700000000103</c:v>
                </c:pt>
                <c:pt idx="1393">
                  <c:v>18100.700000000103</c:v>
                </c:pt>
                <c:pt idx="1394">
                  <c:v>18100.700000000103</c:v>
                </c:pt>
                <c:pt idx="1395">
                  <c:v>18177.200000000103</c:v>
                </c:pt>
                <c:pt idx="1396">
                  <c:v>18308.900000000103</c:v>
                </c:pt>
                <c:pt idx="1397">
                  <c:v>18441.300000000105</c:v>
                </c:pt>
                <c:pt idx="1398">
                  <c:v>18509.400000000107</c:v>
                </c:pt>
                <c:pt idx="1399">
                  <c:v>18546.70000000011</c:v>
                </c:pt>
                <c:pt idx="1400">
                  <c:v>18570.900000000111</c:v>
                </c:pt>
                <c:pt idx="1401">
                  <c:v>18570.900000000111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A-4021-9D21-12568F84E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577840"/>
        <c:axId val="577567672"/>
      </c:lineChart>
      <c:catAx>
        <c:axId val="577577840"/>
        <c:scaling>
          <c:orientation val="minMax"/>
        </c:scaling>
        <c:delete val="1"/>
        <c:axPos val="b"/>
        <c:majorTickMark val="none"/>
        <c:minorTickMark val="none"/>
        <c:tickLblPos val="nextTo"/>
        <c:crossAx val="577567672"/>
        <c:crosses val="autoZero"/>
        <c:auto val="1"/>
        <c:lblAlgn val="ctr"/>
        <c:lblOffset val="100"/>
        <c:noMultiLvlLbl val="0"/>
      </c:catAx>
      <c:valAx>
        <c:axId val="577567672"/>
        <c:scaling>
          <c:orientation val="minMax"/>
          <c:min val="-5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7757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148186971984539"/>
          <c:y val="0.61338091021764385"/>
          <c:w val="0.23758822716819841"/>
          <c:h val="0.138697548198626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2017-2018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VOLATILIDADE!$P$1</c:f>
              <c:strCache>
                <c:ptCount val="1"/>
                <c:pt idx="0">
                  <c:v>2017-2018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VOLATILIDADE!$P$2:$P$331</c:f>
              <c:numCache>
                <c:formatCode>General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76.300000000000253</c:v>
                </c:pt>
                <c:pt idx="5">
                  <c:v>76.300000000000253</c:v>
                </c:pt>
                <c:pt idx="6">
                  <c:v>95.100000000001288</c:v>
                </c:pt>
                <c:pt idx="7">
                  <c:v>67.700000000001637</c:v>
                </c:pt>
                <c:pt idx="8">
                  <c:v>37.800000000003379</c:v>
                </c:pt>
                <c:pt idx="9">
                  <c:v>37.800000000003379</c:v>
                </c:pt>
                <c:pt idx="10">
                  <c:v>37.800000000003379</c:v>
                </c:pt>
                <c:pt idx="11">
                  <c:v>37.800000000003379</c:v>
                </c:pt>
                <c:pt idx="12">
                  <c:v>37.800000000003379</c:v>
                </c:pt>
                <c:pt idx="13">
                  <c:v>37.800000000003379</c:v>
                </c:pt>
                <c:pt idx="14">
                  <c:v>37.800000000003379</c:v>
                </c:pt>
                <c:pt idx="15">
                  <c:v>-22.899999999996822</c:v>
                </c:pt>
                <c:pt idx="16">
                  <c:v>9.6000000000029289</c:v>
                </c:pt>
                <c:pt idx="17">
                  <c:v>-6.4999999999959641</c:v>
                </c:pt>
                <c:pt idx="18">
                  <c:v>57.800000000003394</c:v>
                </c:pt>
                <c:pt idx="19">
                  <c:v>57.800000000003394</c:v>
                </c:pt>
                <c:pt idx="20">
                  <c:v>84.300000000003806</c:v>
                </c:pt>
                <c:pt idx="21">
                  <c:v>84.300000000003806</c:v>
                </c:pt>
                <c:pt idx="22">
                  <c:v>113.40000000000349</c:v>
                </c:pt>
                <c:pt idx="23">
                  <c:v>113.40000000000349</c:v>
                </c:pt>
                <c:pt idx="24">
                  <c:v>113.40000000000349</c:v>
                </c:pt>
                <c:pt idx="25">
                  <c:v>113.40000000000349</c:v>
                </c:pt>
                <c:pt idx="26">
                  <c:v>113.40000000000349</c:v>
                </c:pt>
                <c:pt idx="27">
                  <c:v>113.40000000000349</c:v>
                </c:pt>
                <c:pt idx="28">
                  <c:v>113.40000000000349</c:v>
                </c:pt>
                <c:pt idx="29">
                  <c:v>113.40000000000349</c:v>
                </c:pt>
                <c:pt idx="30">
                  <c:v>113.40000000000349</c:v>
                </c:pt>
                <c:pt idx="31">
                  <c:v>93.300000000002811</c:v>
                </c:pt>
                <c:pt idx="32">
                  <c:v>115.80000000000366</c:v>
                </c:pt>
                <c:pt idx="33">
                  <c:v>189.30000000000334</c:v>
                </c:pt>
                <c:pt idx="34">
                  <c:v>189.30000000000334</c:v>
                </c:pt>
                <c:pt idx="35">
                  <c:v>192.60000000000275</c:v>
                </c:pt>
                <c:pt idx="36">
                  <c:v>118.40000000000293</c:v>
                </c:pt>
                <c:pt idx="37">
                  <c:v>139.10000000000309</c:v>
                </c:pt>
                <c:pt idx="38">
                  <c:v>163.80000000000283</c:v>
                </c:pt>
                <c:pt idx="39">
                  <c:v>163.80000000000283</c:v>
                </c:pt>
                <c:pt idx="40">
                  <c:v>186.00000000000171</c:v>
                </c:pt>
                <c:pt idx="41">
                  <c:v>186.00000000000171</c:v>
                </c:pt>
                <c:pt idx="42">
                  <c:v>186.00000000000171</c:v>
                </c:pt>
                <c:pt idx="43">
                  <c:v>145.30000000000152</c:v>
                </c:pt>
                <c:pt idx="44">
                  <c:v>260.10000000000088</c:v>
                </c:pt>
                <c:pt idx="45">
                  <c:v>260.10000000000088</c:v>
                </c:pt>
                <c:pt idx="46">
                  <c:v>260.10000000000088</c:v>
                </c:pt>
                <c:pt idx="47">
                  <c:v>260.10000000000088</c:v>
                </c:pt>
                <c:pt idx="48">
                  <c:v>296.90000000000214</c:v>
                </c:pt>
                <c:pt idx="49">
                  <c:v>393.10000000000173</c:v>
                </c:pt>
                <c:pt idx="50">
                  <c:v>393.10000000000173</c:v>
                </c:pt>
                <c:pt idx="51">
                  <c:v>393.10000000000173</c:v>
                </c:pt>
                <c:pt idx="52">
                  <c:v>393.10000000000173</c:v>
                </c:pt>
                <c:pt idx="53">
                  <c:v>393.10000000000173</c:v>
                </c:pt>
                <c:pt idx="54">
                  <c:v>393.10000000000173</c:v>
                </c:pt>
                <c:pt idx="55">
                  <c:v>393.10000000000173</c:v>
                </c:pt>
                <c:pt idx="56">
                  <c:v>393.10000000000173</c:v>
                </c:pt>
                <c:pt idx="57">
                  <c:v>393.10000000000173</c:v>
                </c:pt>
                <c:pt idx="58">
                  <c:v>393.10000000000173</c:v>
                </c:pt>
                <c:pt idx="59">
                  <c:v>393.10000000000173</c:v>
                </c:pt>
                <c:pt idx="60">
                  <c:v>393.10000000000173</c:v>
                </c:pt>
                <c:pt idx="61">
                  <c:v>393.10000000000173</c:v>
                </c:pt>
                <c:pt idx="62">
                  <c:v>393.10000000000173</c:v>
                </c:pt>
                <c:pt idx="63">
                  <c:v>393.10000000000173</c:v>
                </c:pt>
                <c:pt idx="64">
                  <c:v>393.10000000000173</c:v>
                </c:pt>
                <c:pt idx="65">
                  <c:v>393.10000000000173</c:v>
                </c:pt>
                <c:pt idx="66">
                  <c:v>393.10000000000173</c:v>
                </c:pt>
                <c:pt idx="67">
                  <c:v>393.10000000000173</c:v>
                </c:pt>
                <c:pt idx="68">
                  <c:v>393.10000000000173</c:v>
                </c:pt>
                <c:pt idx="69">
                  <c:v>393.10000000000173</c:v>
                </c:pt>
                <c:pt idx="70">
                  <c:v>393.10000000000173</c:v>
                </c:pt>
                <c:pt idx="71">
                  <c:v>393.10000000000173</c:v>
                </c:pt>
                <c:pt idx="72">
                  <c:v>393.10000000000173</c:v>
                </c:pt>
                <c:pt idx="73">
                  <c:v>393.10000000000173</c:v>
                </c:pt>
                <c:pt idx="74">
                  <c:v>393.10000000000173</c:v>
                </c:pt>
                <c:pt idx="75">
                  <c:v>393.10000000000173</c:v>
                </c:pt>
                <c:pt idx="76">
                  <c:v>393.10000000000173</c:v>
                </c:pt>
                <c:pt idx="77">
                  <c:v>393.10000000000173</c:v>
                </c:pt>
                <c:pt idx="78">
                  <c:v>393.10000000000173</c:v>
                </c:pt>
                <c:pt idx="79">
                  <c:v>393.10000000000173</c:v>
                </c:pt>
                <c:pt idx="80">
                  <c:v>393.10000000000173</c:v>
                </c:pt>
                <c:pt idx="81">
                  <c:v>393.10000000000173</c:v>
                </c:pt>
                <c:pt idx="82">
                  <c:v>393.10000000000173</c:v>
                </c:pt>
                <c:pt idx="83">
                  <c:v>393.10000000000173</c:v>
                </c:pt>
                <c:pt idx="84">
                  <c:v>393.10000000000173</c:v>
                </c:pt>
                <c:pt idx="85">
                  <c:v>404.80000000000064</c:v>
                </c:pt>
                <c:pt idx="86">
                  <c:v>374.00000000000091</c:v>
                </c:pt>
                <c:pt idx="87">
                  <c:v>417.80000000000143</c:v>
                </c:pt>
                <c:pt idx="88">
                  <c:v>417.80000000000143</c:v>
                </c:pt>
                <c:pt idx="89">
                  <c:v>407.10000000000241</c:v>
                </c:pt>
                <c:pt idx="90">
                  <c:v>502.40000000000282</c:v>
                </c:pt>
                <c:pt idx="91">
                  <c:v>553.10000000000412</c:v>
                </c:pt>
                <c:pt idx="92">
                  <c:v>553.10000000000412</c:v>
                </c:pt>
                <c:pt idx="93">
                  <c:v>553.10000000000412</c:v>
                </c:pt>
                <c:pt idx="94">
                  <c:v>553.10000000000412</c:v>
                </c:pt>
                <c:pt idx="95">
                  <c:v>553.10000000000412</c:v>
                </c:pt>
                <c:pt idx="96">
                  <c:v>553.10000000000412</c:v>
                </c:pt>
                <c:pt idx="97">
                  <c:v>553.10000000000412</c:v>
                </c:pt>
                <c:pt idx="98">
                  <c:v>553.10000000000412</c:v>
                </c:pt>
                <c:pt idx="99">
                  <c:v>553.10000000000412</c:v>
                </c:pt>
                <c:pt idx="100">
                  <c:v>553.10000000000412</c:v>
                </c:pt>
                <c:pt idx="101">
                  <c:v>553.10000000000412</c:v>
                </c:pt>
                <c:pt idx="102">
                  <c:v>553.10000000000412</c:v>
                </c:pt>
                <c:pt idx="103">
                  <c:v>553.10000000000412</c:v>
                </c:pt>
                <c:pt idx="104">
                  <c:v>553.10000000000412</c:v>
                </c:pt>
                <c:pt idx="105">
                  <c:v>553.10000000000412</c:v>
                </c:pt>
                <c:pt idx="106">
                  <c:v>553.10000000000412</c:v>
                </c:pt>
                <c:pt idx="107">
                  <c:v>553.10000000000412</c:v>
                </c:pt>
                <c:pt idx="108">
                  <c:v>553.10000000000412</c:v>
                </c:pt>
                <c:pt idx="109">
                  <c:v>553.10000000000412</c:v>
                </c:pt>
                <c:pt idx="110">
                  <c:v>553.10000000000412</c:v>
                </c:pt>
                <c:pt idx="111">
                  <c:v>553.10000000000412</c:v>
                </c:pt>
                <c:pt idx="112">
                  <c:v>553.10000000000412</c:v>
                </c:pt>
                <c:pt idx="113">
                  <c:v>553.10000000000412</c:v>
                </c:pt>
                <c:pt idx="114">
                  <c:v>553.10000000000412</c:v>
                </c:pt>
                <c:pt idx="115">
                  <c:v>553.10000000000412</c:v>
                </c:pt>
                <c:pt idx="116">
                  <c:v>553.10000000000412</c:v>
                </c:pt>
                <c:pt idx="117">
                  <c:v>553.10000000000412</c:v>
                </c:pt>
                <c:pt idx="118">
                  <c:v>553.10000000000412</c:v>
                </c:pt>
                <c:pt idx="119">
                  <c:v>553.10000000000412</c:v>
                </c:pt>
                <c:pt idx="120">
                  <c:v>553.10000000000412</c:v>
                </c:pt>
                <c:pt idx="121">
                  <c:v>553.10000000000412</c:v>
                </c:pt>
                <c:pt idx="122">
                  <c:v>553.10000000000412</c:v>
                </c:pt>
                <c:pt idx="123">
                  <c:v>553.10000000000412</c:v>
                </c:pt>
                <c:pt idx="124">
                  <c:v>553.10000000000412</c:v>
                </c:pt>
                <c:pt idx="125">
                  <c:v>553.10000000000412</c:v>
                </c:pt>
                <c:pt idx="126">
                  <c:v>553.10000000000412</c:v>
                </c:pt>
                <c:pt idx="127">
                  <c:v>553.10000000000412</c:v>
                </c:pt>
                <c:pt idx="128">
                  <c:v>553.10000000000412</c:v>
                </c:pt>
                <c:pt idx="129">
                  <c:v>553.10000000000412</c:v>
                </c:pt>
                <c:pt idx="130">
                  <c:v>553.10000000000412</c:v>
                </c:pt>
                <c:pt idx="131">
                  <c:v>553.10000000000412</c:v>
                </c:pt>
                <c:pt idx="132">
                  <c:v>553.10000000000412</c:v>
                </c:pt>
                <c:pt idx="133">
                  <c:v>553.10000000000412</c:v>
                </c:pt>
                <c:pt idx="134">
                  <c:v>553.10000000000412</c:v>
                </c:pt>
                <c:pt idx="135">
                  <c:v>553.10000000000412</c:v>
                </c:pt>
                <c:pt idx="136">
                  <c:v>553.10000000000412</c:v>
                </c:pt>
                <c:pt idx="137">
                  <c:v>553.10000000000412</c:v>
                </c:pt>
                <c:pt idx="138">
                  <c:v>553.10000000000412</c:v>
                </c:pt>
                <c:pt idx="139">
                  <c:v>553.10000000000412</c:v>
                </c:pt>
                <c:pt idx="140">
                  <c:v>553.10000000000412</c:v>
                </c:pt>
                <c:pt idx="141">
                  <c:v>553.10000000000412</c:v>
                </c:pt>
                <c:pt idx="142">
                  <c:v>553.10000000000412</c:v>
                </c:pt>
                <c:pt idx="143">
                  <c:v>553.10000000000412</c:v>
                </c:pt>
                <c:pt idx="144">
                  <c:v>553.10000000000412</c:v>
                </c:pt>
                <c:pt idx="145">
                  <c:v>553.10000000000412</c:v>
                </c:pt>
                <c:pt idx="146">
                  <c:v>553.10000000000412</c:v>
                </c:pt>
                <c:pt idx="147">
                  <c:v>553.10000000000412</c:v>
                </c:pt>
                <c:pt idx="148">
                  <c:v>553.10000000000412</c:v>
                </c:pt>
                <c:pt idx="149">
                  <c:v>553.10000000000412</c:v>
                </c:pt>
                <c:pt idx="150">
                  <c:v>553.10000000000412</c:v>
                </c:pt>
                <c:pt idx="151">
                  <c:v>593.10000000000412</c:v>
                </c:pt>
                <c:pt idx="152">
                  <c:v>593.10000000000412</c:v>
                </c:pt>
                <c:pt idx="153">
                  <c:v>579.60000000000446</c:v>
                </c:pt>
                <c:pt idx="154">
                  <c:v>675.40000000000373</c:v>
                </c:pt>
                <c:pt idx="155">
                  <c:v>653.70000000000368</c:v>
                </c:pt>
                <c:pt idx="156">
                  <c:v>698.00000000000307</c:v>
                </c:pt>
                <c:pt idx="157">
                  <c:v>698.00000000000307</c:v>
                </c:pt>
                <c:pt idx="158">
                  <c:v>684.90000000000168</c:v>
                </c:pt>
                <c:pt idx="159">
                  <c:v>636.49999999999989</c:v>
                </c:pt>
                <c:pt idx="160">
                  <c:v>677.9000000000002</c:v>
                </c:pt>
                <c:pt idx="161">
                  <c:v>722.09999999999889</c:v>
                </c:pt>
                <c:pt idx="162">
                  <c:v>722.09999999999889</c:v>
                </c:pt>
                <c:pt idx="163">
                  <c:v>722.09999999999889</c:v>
                </c:pt>
                <c:pt idx="164">
                  <c:v>722.09999999999889</c:v>
                </c:pt>
                <c:pt idx="165">
                  <c:v>722.09999999999889</c:v>
                </c:pt>
                <c:pt idx="166">
                  <c:v>722.09999999999889</c:v>
                </c:pt>
                <c:pt idx="167">
                  <c:v>722.09999999999889</c:v>
                </c:pt>
                <c:pt idx="168">
                  <c:v>722.09999999999889</c:v>
                </c:pt>
                <c:pt idx="169">
                  <c:v>722.09999999999889</c:v>
                </c:pt>
                <c:pt idx="170">
                  <c:v>722.09999999999889</c:v>
                </c:pt>
                <c:pt idx="171">
                  <c:v>722.09999999999889</c:v>
                </c:pt>
                <c:pt idx="172">
                  <c:v>722.09999999999889</c:v>
                </c:pt>
                <c:pt idx="173">
                  <c:v>722.09999999999889</c:v>
                </c:pt>
                <c:pt idx="174">
                  <c:v>722.09999999999889</c:v>
                </c:pt>
                <c:pt idx="175">
                  <c:v>722.09999999999889</c:v>
                </c:pt>
                <c:pt idx="176">
                  <c:v>722.09999999999889</c:v>
                </c:pt>
                <c:pt idx="177">
                  <c:v>722.09999999999889</c:v>
                </c:pt>
                <c:pt idx="178">
                  <c:v>722.09999999999889</c:v>
                </c:pt>
                <c:pt idx="179">
                  <c:v>708.9999999999975</c:v>
                </c:pt>
                <c:pt idx="180">
                  <c:v>770.59999999999695</c:v>
                </c:pt>
                <c:pt idx="181">
                  <c:v>770.59999999999695</c:v>
                </c:pt>
                <c:pt idx="182">
                  <c:v>851.59999999999695</c:v>
                </c:pt>
                <c:pt idx="183">
                  <c:v>851.59999999999695</c:v>
                </c:pt>
                <c:pt idx="184">
                  <c:v>825.29999999999791</c:v>
                </c:pt>
                <c:pt idx="185">
                  <c:v>791.39999999999782</c:v>
                </c:pt>
                <c:pt idx="186">
                  <c:v>749.39999999999804</c:v>
                </c:pt>
                <c:pt idx="187">
                  <c:v>850.89999999999691</c:v>
                </c:pt>
                <c:pt idx="188">
                  <c:v>802.39999999999668</c:v>
                </c:pt>
                <c:pt idx="189">
                  <c:v>796.69999999999709</c:v>
                </c:pt>
                <c:pt idx="190">
                  <c:v>843.799999999997</c:v>
                </c:pt>
                <c:pt idx="191">
                  <c:v>898.89999999999827</c:v>
                </c:pt>
                <c:pt idx="192">
                  <c:v>947.09999999999877</c:v>
                </c:pt>
                <c:pt idx="193">
                  <c:v>947.09999999999877</c:v>
                </c:pt>
                <c:pt idx="194">
                  <c:v>947.09999999999877</c:v>
                </c:pt>
                <c:pt idx="195">
                  <c:v>947.09999999999877</c:v>
                </c:pt>
                <c:pt idx="196">
                  <c:v>947.09999999999877</c:v>
                </c:pt>
                <c:pt idx="197">
                  <c:v>947.09999999999877</c:v>
                </c:pt>
                <c:pt idx="198">
                  <c:v>995.599999999999</c:v>
                </c:pt>
                <c:pt idx="199">
                  <c:v>995.599999999999</c:v>
                </c:pt>
                <c:pt idx="200">
                  <c:v>995.599999999999</c:v>
                </c:pt>
                <c:pt idx="201">
                  <c:v>995.599999999999</c:v>
                </c:pt>
                <c:pt idx="202">
                  <c:v>995.599999999999</c:v>
                </c:pt>
                <c:pt idx="203">
                  <c:v>1022.899999999998</c:v>
                </c:pt>
                <c:pt idx="204">
                  <c:v>1022.899999999998</c:v>
                </c:pt>
                <c:pt idx="205">
                  <c:v>1022.899999999998</c:v>
                </c:pt>
                <c:pt idx="206">
                  <c:v>1022.899999999998</c:v>
                </c:pt>
                <c:pt idx="207">
                  <c:v>1022.899999999998</c:v>
                </c:pt>
                <c:pt idx="208">
                  <c:v>1022.899999999998</c:v>
                </c:pt>
                <c:pt idx="209">
                  <c:v>1022.899999999998</c:v>
                </c:pt>
                <c:pt idx="210">
                  <c:v>1022.899999999998</c:v>
                </c:pt>
                <c:pt idx="211">
                  <c:v>1022.899999999998</c:v>
                </c:pt>
                <c:pt idx="212">
                  <c:v>1022.899999999998</c:v>
                </c:pt>
                <c:pt idx="213">
                  <c:v>1022.899999999998</c:v>
                </c:pt>
                <c:pt idx="214">
                  <c:v>1022.899999999998</c:v>
                </c:pt>
                <c:pt idx="215">
                  <c:v>1022.899999999998</c:v>
                </c:pt>
                <c:pt idx="216">
                  <c:v>1022.899999999998</c:v>
                </c:pt>
                <c:pt idx="217">
                  <c:v>1022.899999999998</c:v>
                </c:pt>
                <c:pt idx="218">
                  <c:v>1062.9999999999986</c:v>
                </c:pt>
                <c:pt idx="219">
                  <c:v>1062.9999999999986</c:v>
                </c:pt>
                <c:pt idx="220">
                  <c:v>1062.9999999999986</c:v>
                </c:pt>
                <c:pt idx="221">
                  <c:v>1062.9999999999986</c:v>
                </c:pt>
                <c:pt idx="222">
                  <c:v>1062.9999999999986</c:v>
                </c:pt>
                <c:pt idx="223">
                  <c:v>1062.9999999999986</c:v>
                </c:pt>
                <c:pt idx="224">
                  <c:v>1062.9999999999986</c:v>
                </c:pt>
                <c:pt idx="225">
                  <c:v>1062.9999999999986</c:v>
                </c:pt>
                <c:pt idx="226">
                  <c:v>1062.9999999999986</c:v>
                </c:pt>
                <c:pt idx="227">
                  <c:v>1062.9999999999986</c:v>
                </c:pt>
                <c:pt idx="228">
                  <c:v>1062.9999999999986</c:v>
                </c:pt>
                <c:pt idx="229">
                  <c:v>1062.9999999999986</c:v>
                </c:pt>
                <c:pt idx="230">
                  <c:v>1062.9999999999986</c:v>
                </c:pt>
                <c:pt idx="231">
                  <c:v>1062.9999999999986</c:v>
                </c:pt>
                <c:pt idx="232">
                  <c:v>1062.9999999999986</c:v>
                </c:pt>
                <c:pt idx="233">
                  <c:v>1035.2999999999993</c:v>
                </c:pt>
                <c:pt idx="234">
                  <c:v>955.79999999999802</c:v>
                </c:pt>
                <c:pt idx="235">
                  <c:v>983.09999999999707</c:v>
                </c:pt>
                <c:pt idx="236">
                  <c:v>1042.0999999999972</c:v>
                </c:pt>
                <c:pt idx="237">
                  <c:v>1033.4999999999986</c:v>
                </c:pt>
                <c:pt idx="238">
                  <c:v>976.69999999999732</c:v>
                </c:pt>
                <c:pt idx="239">
                  <c:v>986.099999999999</c:v>
                </c:pt>
                <c:pt idx="240">
                  <c:v>986.099999999999</c:v>
                </c:pt>
                <c:pt idx="241">
                  <c:v>986.099999999999</c:v>
                </c:pt>
                <c:pt idx="242">
                  <c:v>986.099999999999</c:v>
                </c:pt>
                <c:pt idx="243">
                  <c:v>986.099999999999</c:v>
                </c:pt>
                <c:pt idx="244">
                  <c:v>986.099999999999</c:v>
                </c:pt>
                <c:pt idx="245">
                  <c:v>986.099999999999</c:v>
                </c:pt>
                <c:pt idx="246">
                  <c:v>986.099999999999</c:v>
                </c:pt>
                <c:pt idx="247">
                  <c:v>1070.4999999999991</c:v>
                </c:pt>
                <c:pt idx="248">
                  <c:v>1022.3999999999993</c:v>
                </c:pt>
                <c:pt idx="249">
                  <c:v>993.59999999999934</c:v>
                </c:pt>
                <c:pt idx="250">
                  <c:v>1030.7999999999988</c:v>
                </c:pt>
                <c:pt idx="251">
                  <c:v>1088.400000000001</c:v>
                </c:pt>
                <c:pt idx="252">
                  <c:v>1120.3000000000013</c:v>
                </c:pt>
                <c:pt idx="253">
                  <c:v>1123.4000000000017</c:v>
                </c:pt>
                <c:pt idx="254">
                  <c:v>1111.2000000000016</c:v>
                </c:pt>
                <c:pt idx="255">
                  <c:v>1142.7000000000037</c:v>
                </c:pt>
                <c:pt idx="256">
                  <c:v>1142.7000000000037</c:v>
                </c:pt>
                <c:pt idx="257">
                  <c:v>1142.7000000000037</c:v>
                </c:pt>
                <c:pt idx="258">
                  <c:v>1142.7000000000037</c:v>
                </c:pt>
                <c:pt idx="259">
                  <c:v>1142.7000000000037</c:v>
                </c:pt>
                <c:pt idx="260">
                  <c:v>1142.7000000000037</c:v>
                </c:pt>
                <c:pt idx="261">
                  <c:v>1142.7000000000037</c:v>
                </c:pt>
                <c:pt idx="262">
                  <c:v>1142.7000000000037</c:v>
                </c:pt>
                <c:pt idx="263">
                  <c:v>1142.7000000000037</c:v>
                </c:pt>
                <c:pt idx="264">
                  <c:v>1142.7000000000037</c:v>
                </c:pt>
                <c:pt idx="265">
                  <c:v>1142.7000000000037</c:v>
                </c:pt>
                <c:pt idx="266">
                  <c:v>1142.7000000000037</c:v>
                </c:pt>
                <c:pt idx="267">
                  <c:v>1142.7000000000037</c:v>
                </c:pt>
                <c:pt idx="268">
                  <c:v>1142.7000000000037</c:v>
                </c:pt>
                <c:pt idx="269">
                  <c:v>1142.7000000000037</c:v>
                </c:pt>
                <c:pt idx="270">
                  <c:v>1146.0000000000032</c:v>
                </c:pt>
                <c:pt idx="271">
                  <c:v>1146.0000000000032</c:v>
                </c:pt>
                <c:pt idx="272">
                  <c:v>1146.0000000000032</c:v>
                </c:pt>
                <c:pt idx="273">
                  <c:v>1146.0000000000032</c:v>
                </c:pt>
                <c:pt idx="274">
                  <c:v>1146.0000000000032</c:v>
                </c:pt>
                <c:pt idx="275">
                  <c:v>1146.0000000000032</c:v>
                </c:pt>
                <c:pt idx="276">
                  <c:v>1146.0000000000032</c:v>
                </c:pt>
                <c:pt idx="277">
                  <c:v>1146.0000000000032</c:v>
                </c:pt>
                <c:pt idx="278">
                  <c:v>1146.0000000000032</c:v>
                </c:pt>
                <c:pt idx="279">
                  <c:v>1146.0000000000032</c:v>
                </c:pt>
                <c:pt idx="280">
                  <c:v>1146.0000000000032</c:v>
                </c:pt>
                <c:pt idx="281">
                  <c:v>1134.8000000000031</c:v>
                </c:pt>
                <c:pt idx="282">
                  <c:v>1040.3000000000013</c:v>
                </c:pt>
                <c:pt idx="283">
                  <c:v>1091.9000000000019</c:v>
                </c:pt>
                <c:pt idx="284">
                  <c:v>1091.9000000000019</c:v>
                </c:pt>
                <c:pt idx="285">
                  <c:v>1091.9000000000019</c:v>
                </c:pt>
                <c:pt idx="286">
                  <c:v>1091.9000000000019</c:v>
                </c:pt>
                <c:pt idx="287">
                  <c:v>1091.9000000000019</c:v>
                </c:pt>
                <c:pt idx="288">
                  <c:v>1091.9000000000019</c:v>
                </c:pt>
                <c:pt idx="289">
                  <c:v>1091.9000000000019</c:v>
                </c:pt>
                <c:pt idx="290">
                  <c:v>1091.9000000000019</c:v>
                </c:pt>
                <c:pt idx="291">
                  <c:v>1091.9000000000019</c:v>
                </c:pt>
                <c:pt idx="292">
                  <c:v>1091.9000000000019</c:v>
                </c:pt>
                <c:pt idx="293">
                  <c:v>1193.4000000000008</c:v>
                </c:pt>
                <c:pt idx="294">
                  <c:v>1193.4000000000008</c:v>
                </c:pt>
                <c:pt idx="295">
                  <c:v>1262.5000000000005</c:v>
                </c:pt>
                <c:pt idx="296">
                  <c:v>1262.5000000000005</c:v>
                </c:pt>
                <c:pt idx="297">
                  <c:v>1262.5000000000005</c:v>
                </c:pt>
                <c:pt idx="298">
                  <c:v>1262.5000000000005</c:v>
                </c:pt>
                <c:pt idx="299">
                  <c:v>1262.5000000000005</c:v>
                </c:pt>
                <c:pt idx="300">
                  <c:v>1262.5000000000005</c:v>
                </c:pt>
                <c:pt idx="301">
                  <c:v>1262.5000000000005</c:v>
                </c:pt>
                <c:pt idx="302">
                  <c:v>1262.5000000000005</c:v>
                </c:pt>
                <c:pt idx="303">
                  <c:v>1262.5000000000005</c:v>
                </c:pt>
                <c:pt idx="304">
                  <c:v>1262.5000000000005</c:v>
                </c:pt>
                <c:pt idx="305">
                  <c:v>1262.5000000000005</c:v>
                </c:pt>
                <c:pt idx="306">
                  <c:v>1262.5000000000005</c:v>
                </c:pt>
                <c:pt idx="307">
                  <c:v>1262.5000000000005</c:v>
                </c:pt>
                <c:pt idx="308">
                  <c:v>1262.5000000000005</c:v>
                </c:pt>
                <c:pt idx="309">
                  <c:v>1262.5000000000005</c:v>
                </c:pt>
                <c:pt idx="310">
                  <c:v>1262.5000000000005</c:v>
                </c:pt>
                <c:pt idx="311">
                  <c:v>1262.5000000000005</c:v>
                </c:pt>
                <c:pt idx="312">
                  <c:v>1262.5000000000005</c:v>
                </c:pt>
                <c:pt idx="313">
                  <c:v>1262.5000000000005</c:v>
                </c:pt>
                <c:pt idx="314">
                  <c:v>1262.5000000000005</c:v>
                </c:pt>
                <c:pt idx="315">
                  <c:v>1262.5000000000005</c:v>
                </c:pt>
                <c:pt idx="316">
                  <c:v>1262.5000000000005</c:v>
                </c:pt>
                <c:pt idx="317">
                  <c:v>1262.5000000000005</c:v>
                </c:pt>
                <c:pt idx="318">
                  <c:v>1262.5000000000005</c:v>
                </c:pt>
                <c:pt idx="319">
                  <c:v>1262.5000000000005</c:v>
                </c:pt>
                <c:pt idx="320">
                  <c:v>1262.5000000000005</c:v>
                </c:pt>
                <c:pt idx="321">
                  <c:v>1262.5000000000005</c:v>
                </c:pt>
                <c:pt idx="322">
                  <c:v>1262.5000000000005</c:v>
                </c:pt>
                <c:pt idx="323">
                  <c:v>1262.5000000000005</c:v>
                </c:pt>
                <c:pt idx="324">
                  <c:v>1262.5000000000005</c:v>
                </c:pt>
                <c:pt idx="325">
                  <c:v>1262.5000000000005</c:v>
                </c:pt>
                <c:pt idx="326">
                  <c:v>1269.700000000001</c:v>
                </c:pt>
                <c:pt idx="327">
                  <c:v>1269.700000000001</c:v>
                </c:pt>
                <c:pt idx="328">
                  <c:v>1269.700000000001</c:v>
                </c:pt>
                <c:pt idx="329">
                  <c:v>1269.700000000001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2-47AC-A225-D0A24085C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754144"/>
        <c:axId val="627755456"/>
      </c:lineChart>
      <c:catAx>
        <c:axId val="627754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7755456"/>
        <c:crosses val="autoZero"/>
        <c:auto val="1"/>
        <c:lblAlgn val="ctr"/>
        <c:lblOffset val="100"/>
        <c:noMultiLvlLbl val="0"/>
      </c:catAx>
      <c:valAx>
        <c:axId val="62775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7754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REGRAS_TREINO!$O$1</c:f>
              <c:strCache>
                <c:ptCount val="1"/>
                <c:pt idx="0">
                  <c:v>ACUM_TREINO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REGRAS_TREINO!$O$2:$O$1044</c:f>
              <c:numCache>
                <c:formatCode>General</c:formatCode>
                <c:ptCount val="10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18.400000000000638</c:v>
                </c:pt>
                <c:pt idx="9">
                  <c:v>-55.699999999998532</c:v>
                </c:pt>
                <c:pt idx="10">
                  <c:v>-55.699999999998532</c:v>
                </c:pt>
                <c:pt idx="11">
                  <c:v>29.200000000002554</c:v>
                </c:pt>
                <c:pt idx="12">
                  <c:v>29.200000000002554</c:v>
                </c:pt>
                <c:pt idx="13">
                  <c:v>29.200000000002554</c:v>
                </c:pt>
                <c:pt idx="14">
                  <c:v>29.200000000002554</c:v>
                </c:pt>
                <c:pt idx="15">
                  <c:v>29.200000000002554</c:v>
                </c:pt>
                <c:pt idx="16">
                  <c:v>29.200000000002554</c:v>
                </c:pt>
                <c:pt idx="17">
                  <c:v>29.200000000002554</c:v>
                </c:pt>
                <c:pt idx="18">
                  <c:v>19.50000000000118</c:v>
                </c:pt>
                <c:pt idx="19">
                  <c:v>55.400000000001</c:v>
                </c:pt>
                <c:pt idx="20">
                  <c:v>55.400000000001</c:v>
                </c:pt>
                <c:pt idx="21">
                  <c:v>55.400000000001</c:v>
                </c:pt>
                <c:pt idx="22">
                  <c:v>55.400000000001</c:v>
                </c:pt>
                <c:pt idx="23">
                  <c:v>55.400000000001</c:v>
                </c:pt>
                <c:pt idx="24">
                  <c:v>125.10000000000021</c:v>
                </c:pt>
                <c:pt idx="25">
                  <c:v>63.500000000000774</c:v>
                </c:pt>
                <c:pt idx="26">
                  <c:v>63.500000000000774</c:v>
                </c:pt>
                <c:pt idx="27">
                  <c:v>63.500000000000774</c:v>
                </c:pt>
                <c:pt idx="28">
                  <c:v>63.500000000000774</c:v>
                </c:pt>
                <c:pt idx="29">
                  <c:v>63.500000000000774</c:v>
                </c:pt>
                <c:pt idx="30">
                  <c:v>63.500000000000774</c:v>
                </c:pt>
                <c:pt idx="31">
                  <c:v>63.500000000000774</c:v>
                </c:pt>
                <c:pt idx="32">
                  <c:v>63.500000000000774</c:v>
                </c:pt>
                <c:pt idx="33">
                  <c:v>63.500000000000774</c:v>
                </c:pt>
                <c:pt idx="34">
                  <c:v>63.500000000000774</c:v>
                </c:pt>
                <c:pt idx="35">
                  <c:v>63.500000000000774</c:v>
                </c:pt>
                <c:pt idx="36">
                  <c:v>63.500000000000774</c:v>
                </c:pt>
                <c:pt idx="37">
                  <c:v>63.500000000000774</c:v>
                </c:pt>
                <c:pt idx="38">
                  <c:v>63.500000000000774</c:v>
                </c:pt>
                <c:pt idx="39">
                  <c:v>63.500000000000774</c:v>
                </c:pt>
                <c:pt idx="40">
                  <c:v>63.500000000000774</c:v>
                </c:pt>
                <c:pt idx="41">
                  <c:v>63.500000000000774</c:v>
                </c:pt>
                <c:pt idx="42">
                  <c:v>63.500000000000774</c:v>
                </c:pt>
                <c:pt idx="43">
                  <c:v>63.500000000000774</c:v>
                </c:pt>
                <c:pt idx="44">
                  <c:v>63.500000000000774</c:v>
                </c:pt>
                <c:pt idx="45">
                  <c:v>63.500000000000774</c:v>
                </c:pt>
                <c:pt idx="46">
                  <c:v>63.500000000000774</c:v>
                </c:pt>
                <c:pt idx="47">
                  <c:v>63.500000000000774</c:v>
                </c:pt>
                <c:pt idx="48">
                  <c:v>63.500000000000774</c:v>
                </c:pt>
                <c:pt idx="49">
                  <c:v>63.500000000000774</c:v>
                </c:pt>
                <c:pt idx="50">
                  <c:v>63.500000000000774</c:v>
                </c:pt>
                <c:pt idx="51">
                  <c:v>63.500000000000774</c:v>
                </c:pt>
                <c:pt idx="52">
                  <c:v>63.500000000000774</c:v>
                </c:pt>
                <c:pt idx="53">
                  <c:v>63.500000000000774</c:v>
                </c:pt>
                <c:pt idx="54">
                  <c:v>63.500000000000774</c:v>
                </c:pt>
                <c:pt idx="55">
                  <c:v>63.500000000000774</c:v>
                </c:pt>
                <c:pt idx="56">
                  <c:v>63.500000000000774</c:v>
                </c:pt>
                <c:pt idx="57">
                  <c:v>63.500000000000774</c:v>
                </c:pt>
                <c:pt idx="58">
                  <c:v>63.500000000000774</c:v>
                </c:pt>
                <c:pt idx="59">
                  <c:v>63.500000000000774</c:v>
                </c:pt>
                <c:pt idx="60">
                  <c:v>63.500000000000774</c:v>
                </c:pt>
                <c:pt idx="61">
                  <c:v>63.500000000000774</c:v>
                </c:pt>
                <c:pt idx="62">
                  <c:v>63.500000000000774</c:v>
                </c:pt>
                <c:pt idx="63">
                  <c:v>63.500000000000774</c:v>
                </c:pt>
                <c:pt idx="64">
                  <c:v>63.500000000000774</c:v>
                </c:pt>
                <c:pt idx="65">
                  <c:v>63.500000000000774</c:v>
                </c:pt>
                <c:pt idx="66">
                  <c:v>63.500000000000774</c:v>
                </c:pt>
                <c:pt idx="67">
                  <c:v>63.500000000000774</c:v>
                </c:pt>
                <c:pt idx="68">
                  <c:v>98.500000000001364</c:v>
                </c:pt>
                <c:pt idx="69">
                  <c:v>98.500000000001364</c:v>
                </c:pt>
                <c:pt idx="70">
                  <c:v>98.500000000001364</c:v>
                </c:pt>
                <c:pt idx="71">
                  <c:v>98.500000000001364</c:v>
                </c:pt>
                <c:pt idx="72">
                  <c:v>98.500000000001364</c:v>
                </c:pt>
                <c:pt idx="73">
                  <c:v>98.500000000001364</c:v>
                </c:pt>
                <c:pt idx="74">
                  <c:v>240.80000000000322</c:v>
                </c:pt>
                <c:pt idx="75">
                  <c:v>240.80000000000322</c:v>
                </c:pt>
                <c:pt idx="76">
                  <c:v>240.80000000000322</c:v>
                </c:pt>
                <c:pt idx="77">
                  <c:v>240.80000000000322</c:v>
                </c:pt>
                <c:pt idx="78">
                  <c:v>240.80000000000322</c:v>
                </c:pt>
                <c:pt idx="79">
                  <c:v>240.80000000000322</c:v>
                </c:pt>
                <c:pt idx="80">
                  <c:v>240.80000000000322</c:v>
                </c:pt>
                <c:pt idx="81">
                  <c:v>240.80000000000322</c:v>
                </c:pt>
                <c:pt idx="82">
                  <c:v>240.80000000000322</c:v>
                </c:pt>
                <c:pt idx="83">
                  <c:v>240.80000000000322</c:v>
                </c:pt>
                <c:pt idx="84">
                  <c:v>240.80000000000322</c:v>
                </c:pt>
                <c:pt idx="85">
                  <c:v>240.80000000000322</c:v>
                </c:pt>
                <c:pt idx="86">
                  <c:v>125.90000000000322</c:v>
                </c:pt>
                <c:pt idx="87">
                  <c:v>125.90000000000322</c:v>
                </c:pt>
                <c:pt idx="88">
                  <c:v>125.90000000000322</c:v>
                </c:pt>
                <c:pt idx="89">
                  <c:v>125.90000000000322</c:v>
                </c:pt>
                <c:pt idx="90">
                  <c:v>125.90000000000322</c:v>
                </c:pt>
                <c:pt idx="91">
                  <c:v>15.200000000004081</c:v>
                </c:pt>
                <c:pt idx="92">
                  <c:v>15.200000000004081</c:v>
                </c:pt>
                <c:pt idx="93">
                  <c:v>15.200000000004081</c:v>
                </c:pt>
                <c:pt idx="94">
                  <c:v>15.200000000004081</c:v>
                </c:pt>
                <c:pt idx="95">
                  <c:v>15.200000000004081</c:v>
                </c:pt>
                <c:pt idx="96">
                  <c:v>15.200000000004081</c:v>
                </c:pt>
                <c:pt idx="97">
                  <c:v>15.200000000004081</c:v>
                </c:pt>
                <c:pt idx="98">
                  <c:v>15.200000000004081</c:v>
                </c:pt>
                <c:pt idx="99">
                  <c:v>15.200000000004081</c:v>
                </c:pt>
                <c:pt idx="100">
                  <c:v>15.200000000004081</c:v>
                </c:pt>
                <c:pt idx="101">
                  <c:v>15.200000000004081</c:v>
                </c:pt>
                <c:pt idx="102">
                  <c:v>15.200000000004081</c:v>
                </c:pt>
                <c:pt idx="103">
                  <c:v>15.200000000004081</c:v>
                </c:pt>
                <c:pt idx="104">
                  <c:v>15.200000000004081</c:v>
                </c:pt>
                <c:pt idx="105">
                  <c:v>15.200000000004081</c:v>
                </c:pt>
                <c:pt idx="106">
                  <c:v>15.200000000004081</c:v>
                </c:pt>
                <c:pt idx="107">
                  <c:v>-37.999999999995836</c:v>
                </c:pt>
                <c:pt idx="108">
                  <c:v>-37.999999999995836</c:v>
                </c:pt>
                <c:pt idx="109">
                  <c:v>-33.199999999995477</c:v>
                </c:pt>
                <c:pt idx="110">
                  <c:v>-21.399999999995888</c:v>
                </c:pt>
                <c:pt idx="111">
                  <c:v>131.40000000000373</c:v>
                </c:pt>
                <c:pt idx="112">
                  <c:v>131.40000000000373</c:v>
                </c:pt>
                <c:pt idx="113">
                  <c:v>197.60000000000443</c:v>
                </c:pt>
                <c:pt idx="114">
                  <c:v>197.60000000000443</c:v>
                </c:pt>
                <c:pt idx="115">
                  <c:v>197.60000000000443</c:v>
                </c:pt>
                <c:pt idx="116">
                  <c:v>236.00000000000509</c:v>
                </c:pt>
                <c:pt idx="117">
                  <c:v>236.00000000000509</c:v>
                </c:pt>
                <c:pt idx="118">
                  <c:v>236.00000000000509</c:v>
                </c:pt>
                <c:pt idx="119">
                  <c:v>236.00000000000509</c:v>
                </c:pt>
                <c:pt idx="120">
                  <c:v>138.70000000000493</c:v>
                </c:pt>
                <c:pt idx="121">
                  <c:v>138.70000000000493</c:v>
                </c:pt>
                <c:pt idx="122">
                  <c:v>138.70000000000493</c:v>
                </c:pt>
                <c:pt idx="123">
                  <c:v>138.70000000000493</c:v>
                </c:pt>
                <c:pt idx="124">
                  <c:v>138.70000000000493</c:v>
                </c:pt>
                <c:pt idx="125">
                  <c:v>138.70000000000493</c:v>
                </c:pt>
                <c:pt idx="126">
                  <c:v>138.70000000000493</c:v>
                </c:pt>
                <c:pt idx="127">
                  <c:v>138.70000000000493</c:v>
                </c:pt>
                <c:pt idx="128">
                  <c:v>138.70000000000493</c:v>
                </c:pt>
                <c:pt idx="129">
                  <c:v>138.70000000000493</c:v>
                </c:pt>
                <c:pt idx="130">
                  <c:v>138.70000000000493</c:v>
                </c:pt>
                <c:pt idx="131">
                  <c:v>138.70000000000493</c:v>
                </c:pt>
                <c:pt idx="132">
                  <c:v>138.70000000000493</c:v>
                </c:pt>
                <c:pt idx="133">
                  <c:v>138.70000000000493</c:v>
                </c:pt>
                <c:pt idx="134">
                  <c:v>138.70000000000493</c:v>
                </c:pt>
                <c:pt idx="135">
                  <c:v>138.70000000000493</c:v>
                </c:pt>
                <c:pt idx="136">
                  <c:v>138.70000000000493</c:v>
                </c:pt>
                <c:pt idx="137">
                  <c:v>138.70000000000493</c:v>
                </c:pt>
                <c:pt idx="138">
                  <c:v>138.70000000000493</c:v>
                </c:pt>
                <c:pt idx="139">
                  <c:v>138.70000000000493</c:v>
                </c:pt>
                <c:pt idx="140">
                  <c:v>138.70000000000493</c:v>
                </c:pt>
                <c:pt idx="141">
                  <c:v>138.70000000000493</c:v>
                </c:pt>
                <c:pt idx="142">
                  <c:v>138.70000000000493</c:v>
                </c:pt>
                <c:pt idx="143">
                  <c:v>185.40000000000668</c:v>
                </c:pt>
                <c:pt idx="144">
                  <c:v>223.00000000000654</c:v>
                </c:pt>
                <c:pt idx="145">
                  <c:v>200.70000000000698</c:v>
                </c:pt>
                <c:pt idx="146">
                  <c:v>276.80000000000592</c:v>
                </c:pt>
                <c:pt idx="147">
                  <c:v>278.70000000000726</c:v>
                </c:pt>
                <c:pt idx="148">
                  <c:v>278.70000000000726</c:v>
                </c:pt>
                <c:pt idx="149">
                  <c:v>278.50000000000597</c:v>
                </c:pt>
                <c:pt idx="150">
                  <c:v>319.30000000000462</c:v>
                </c:pt>
                <c:pt idx="151">
                  <c:v>223.100000000005</c:v>
                </c:pt>
                <c:pt idx="152">
                  <c:v>223.100000000005</c:v>
                </c:pt>
                <c:pt idx="153">
                  <c:v>223.100000000005</c:v>
                </c:pt>
                <c:pt idx="154">
                  <c:v>223.100000000005</c:v>
                </c:pt>
                <c:pt idx="155">
                  <c:v>223.100000000005</c:v>
                </c:pt>
                <c:pt idx="156">
                  <c:v>223.100000000005</c:v>
                </c:pt>
                <c:pt idx="157">
                  <c:v>223.100000000005</c:v>
                </c:pt>
                <c:pt idx="158">
                  <c:v>223.100000000005</c:v>
                </c:pt>
                <c:pt idx="159">
                  <c:v>223.100000000005</c:v>
                </c:pt>
                <c:pt idx="160">
                  <c:v>223.100000000005</c:v>
                </c:pt>
                <c:pt idx="161">
                  <c:v>223.100000000005</c:v>
                </c:pt>
                <c:pt idx="162">
                  <c:v>223.100000000005</c:v>
                </c:pt>
                <c:pt idx="163">
                  <c:v>223.100000000005</c:v>
                </c:pt>
                <c:pt idx="164">
                  <c:v>223.100000000005</c:v>
                </c:pt>
                <c:pt idx="165">
                  <c:v>223.100000000005</c:v>
                </c:pt>
                <c:pt idx="166">
                  <c:v>223.100000000005</c:v>
                </c:pt>
                <c:pt idx="167">
                  <c:v>223.100000000005</c:v>
                </c:pt>
                <c:pt idx="168">
                  <c:v>223.100000000005</c:v>
                </c:pt>
                <c:pt idx="169">
                  <c:v>223.100000000005</c:v>
                </c:pt>
                <c:pt idx="170">
                  <c:v>223.100000000005</c:v>
                </c:pt>
                <c:pt idx="171">
                  <c:v>223.100000000005</c:v>
                </c:pt>
                <c:pt idx="172">
                  <c:v>223.100000000005</c:v>
                </c:pt>
                <c:pt idx="173">
                  <c:v>223.100000000005</c:v>
                </c:pt>
                <c:pt idx="174">
                  <c:v>223.100000000005</c:v>
                </c:pt>
                <c:pt idx="175">
                  <c:v>223.100000000005</c:v>
                </c:pt>
                <c:pt idx="176">
                  <c:v>223.100000000005</c:v>
                </c:pt>
                <c:pt idx="177">
                  <c:v>223.100000000005</c:v>
                </c:pt>
                <c:pt idx="178">
                  <c:v>223.100000000005</c:v>
                </c:pt>
                <c:pt idx="179">
                  <c:v>223.100000000005</c:v>
                </c:pt>
                <c:pt idx="180">
                  <c:v>223.100000000005</c:v>
                </c:pt>
                <c:pt idx="181">
                  <c:v>223.100000000005</c:v>
                </c:pt>
                <c:pt idx="182">
                  <c:v>223.100000000005</c:v>
                </c:pt>
                <c:pt idx="183">
                  <c:v>223.100000000005</c:v>
                </c:pt>
                <c:pt idx="184">
                  <c:v>223.100000000005</c:v>
                </c:pt>
                <c:pt idx="185">
                  <c:v>223.100000000005</c:v>
                </c:pt>
                <c:pt idx="186">
                  <c:v>230.70000000000593</c:v>
                </c:pt>
                <c:pt idx="187">
                  <c:v>230.70000000000593</c:v>
                </c:pt>
                <c:pt idx="188">
                  <c:v>230.70000000000593</c:v>
                </c:pt>
                <c:pt idx="189">
                  <c:v>211.40000000000606</c:v>
                </c:pt>
                <c:pt idx="190">
                  <c:v>263.50000000000546</c:v>
                </c:pt>
                <c:pt idx="191">
                  <c:v>226.20000000000533</c:v>
                </c:pt>
                <c:pt idx="192">
                  <c:v>259.10000000000548</c:v>
                </c:pt>
                <c:pt idx="193">
                  <c:v>292.70000000000579</c:v>
                </c:pt>
                <c:pt idx="194">
                  <c:v>292.70000000000579</c:v>
                </c:pt>
                <c:pt idx="195">
                  <c:v>292.70000000000579</c:v>
                </c:pt>
                <c:pt idx="196">
                  <c:v>292.70000000000579</c:v>
                </c:pt>
                <c:pt idx="197">
                  <c:v>292.70000000000579</c:v>
                </c:pt>
                <c:pt idx="198">
                  <c:v>292.70000000000579</c:v>
                </c:pt>
                <c:pt idx="199">
                  <c:v>292.70000000000579</c:v>
                </c:pt>
                <c:pt idx="200">
                  <c:v>292.70000000000579</c:v>
                </c:pt>
                <c:pt idx="201">
                  <c:v>292.70000000000579</c:v>
                </c:pt>
                <c:pt idx="202">
                  <c:v>292.70000000000579</c:v>
                </c:pt>
                <c:pt idx="203">
                  <c:v>292.70000000000579</c:v>
                </c:pt>
                <c:pt idx="204">
                  <c:v>292.70000000000579</c:v>
                </c:pt>
                <c:pt idx="205">
                  <c:v>292.70000000000579</c:v>
                </c:pt>
                <c:pt idx="206">
                  <c:v>292.70000000000579</c:v>
                </c:pt>
                <c:pt idx="207">
                  <c:v>292.70000000000579</c:v>
                </c:pt>
                <c:pt idx="208">
                  <c:v>292.70000000000579</c:v>
                </c:pt>
                <c:pt idx="209">
                  <c:v>393.90000000000487</c:v>
                </c:pt>
                <c:pt idx="210">
                  <c:v>393.90000000000487</c:v>
                </c:pt>
                <c:pt idx="211">
                  <c:v>419.000000000005</c:v>
                </c:pt>
                <c:pt idx="212">
                  <c:v>419.000000000005</c:v>
                </c:pt>
                <c:pt idx="213">
                  <c:v>419.000000000005</c:v>
                </c:pt>
                <c:pt idx="214">
                  <c:v>419.000000000005</c:v>
                </c:pt>
                <c:pt idx="215">
                  <c:v>419.000000000005</c:v>
                </c:pt>
                <c:pt idx="216">
                  <c:v>419.000000000005</c:v>
                </c:pt>
                <c:pt idx="217">
                  <c:v>419.000000000005</c:v>
                </c:pt>
                <c:pt idx="218">
                  <c:v>419.000000000005</c:v>
                </c:pt>
                <c:pt idx="219">
                  <c:v>419.000000000005</c:v>
                </c:pt>
                <c:pt idx="220">
                  <c:v>419.000000000005</c:v>
                </c:pt>
                <c:pt idx="221">
                  <c:v>419.000000000005</c:v>
                </c:pt>
                <c:pt idx="222">
                  <c:v>419.000000000005</c:v>
                </c:pt>
                <c:pt idx="223">
                  <c:v>419.000000000005</c:v>
                </c:pt>
                <c:pt idx="224">
                  <c:v>419.000000000005</c:v>
                </c:pt>
                <c:pt idx="225">
                  <c:v>419.000000000005</c:v>
                </c:pt>
                <c:pt idx="226">
                  <c:v>419.000000000005</c:v>
                </c:pt>
                <c:pt idx="227">
                  <c:v>419.000000000005</c:v>
                </c:pt>
                <c:pt idx="228">
                  <c:v>419.000000000005</c:v>
                </c:pt>
                <c:pt idx="229">
                  <c:v>419.000000000005</c:v>
                </c:pt>
                <c:pt idx="230">
                  <c:v>419.000000000005</c:v>
                </c:pt>
                <c:pt idx="231">
                  <c:v>419.000000000005</c:v>
                </c:pt>
                <c:pt idx="232">
                  <c:v>419.000000000005</c:v>
                </c:pt>
                <c:pt idx="233">
                  <c:v>419.000000000005</c:v>
                </c:pt>
                <c:pt idx="234">
                  <c:v>419.000000000005</c:v>
                </c:pt>
                <c:pt idx="235">
                  <c:v>419.000000000005</c:v>
                </c:pt>
                <c:pt idx="236">
                  <c:v>419.000000000005</c:v>
                </c:pt>
                <c:pt idx="237">
                  <c:v>419.000000000005</c:v>
                </c:pt>
                <c:pt idx="238">
                  <c:v>419.000000000005</c:v>
                </c:pt>
                <c:pt idx="239">
                  <c:v>419.000000000005</c:v>
                </c:pt>
                <c:pt idx="240">
                  <c:v>419.000000000005</c:v>
                </c:pt>
                <c:pt idx="241">
                  <c:v>419.000000000005</c:v>
                </c:pt>
                <c:pt idx="242">
                  <c:v>455.30000000000524</c:v>
                </c:pt>
                <c:pt idx="243">
                  <c:v>479.80000000000587</c:v>
                </c:pt>
                <c:pt idx="244">
                  <c:v>502.00000000000699</c:v>
                </c:pt>
                <c:pt idx="245">
                  <c:v>526.90000000000578</c:v>
                </c:pt>
                <c:pt idx="246">
                  <c:v>494.20000000000471</c:v>
                </c:pt>
                <c:pt idx="247">
                  <c:v>481.30000000000678</c:v>
                </c:pt>
                <c:pt idx="248">
                  <c:v>512.50000000000693</c:v>
                </c:pt>
                <c:pt idx="249">
                  <c:v>520.70000000000732</c:v>
                </c:pt>
                <c:pt idx="250">
                  <c:v>520.70000000000732</c:v>
                </c:pt>
                <c:pt idx="251">
                  <c:v>520.70000000000732</c:v>
                </c:pt>
                <c:pt idx="252">
                  <c:v>520.70000000000732</c:v>
                </c:pt>
                <c:pt idx="253">
                  <c:v>520.70000000000732</c:v>
                </c:pt>
                <c:pt idx="254">
                  <c:v>520.70000000000732</c:v>
                </c:pt>
                <c:pt idx="255">
                  <c:v>520.70000000000732</c:v>
                </c:pt>
                <c:pt idx="256">
                  <c:v>520.70000000000732</c:v>
                </c:pt>
                <c:pt idx="257">
                  <c:v>520.70000000000732</c:v>
                </c:pt>
                <c:pt idx="258">
                  <c:v>520.70000000000732</c:v>
                </c:pt>
                <c:pt idx="259">
                  <c:v>520.70000000000732</c:v>
                </c:pt>
                <c:pt idx="260">
                  <c:v>520.70000000000732</c:v>
                </c:pt>
                <c:pt idx="261">
                  <c:v>520.70000000000732</c:v>
                </c:pt>
                <c:pt idx="262">
                  <c:v>520.70000000000732</c:v>
                </c:pt>
                <c:pt idx="263">
                  <c:v>520.70000000000732</c:v>
                </c:pt>
                <c:pt idx="264">
                  <c:v>520.70000000000732</c:v>
                </c:pt>
                <c:pt idx="265">
                  <c:v>520.70000000000732</c:v>
                </c:pt>
                <c:pt idx="266">
                  <c:v>520.70000000000732</c:v>
                </c:pt>
                <c:pt idx="267">
                  <c:v>520.70000000000732</c:v>
                </c:pt>
                <c:pt idx="268">
                  <c:v>520.70000000000732</c:v>
                </c:pt>
                <c:pt idx="269">
                  <c:v>520.70000000000732</c:v>
                </c:pt>
                <c:pt idx="270">
                  <c:v>520.70000000000732</c:v>
                </c:pt>
                <c:pt idx="271">
                  <c:v>520.70000000000732</c:v>
                </c:pt>
                <c:pt idx="272">
                  <c:v>520.70000000000732</c:v>
                </c:pt>
                <c:pt idx="273">
                  <c:v>520.70000000000732</c:v>
                </c:pt>
                <c:pt idx="274">
                  <c:v>520.70000000000732</c:v>
                </c:pt>
                <c:pt idx="275">
                  <c:v>520.70000000000732</c:v>
                </c:pt>
                <c:pt idx="276">
                  <c:v>520.70000000000732</c:v>
                </c:pt>
                <c:pt idx="277">
                  <c:v>520.70000000000732</c:v>
                </c:pt>
                <c:pt idx="278">
                  <c:v>520.70000000000732</c:v>
                </c:pt>
                <c:pt idx="279">
                  <c:v>520.70000000000732</c:v>
                </c:pt>
                <c:pt idx="280">
                  <c:v>520.70000000000732</c:v>
                </c:pt>
                <c:pt idx="281">
                  <c:v>520.70000000000732</c:v>
                </c:pt>
                <c:pt idx="282">
                  <c:v>520.70000000000732</c:v>
                </c:pt>
                <c:pt idx="283">
                  <c:v>520.70000000000732</c:v>
                </c:pt>
                <c:pt idx="284">
                  <c:v>520.70000000000732</c:v>
                </c:pt>
                <c:pt idx="285">
                  <c:v>520.70000000000732</c:v>
                </c:pt>
                <c:pt idx="286">
                  <c:v>520.70000000000732</c:v>
                </c:pt>
                <c:pt idx="287">
                  <c:v>520.70000000000732</c:v>
                </c:pt>
                <c:pt idx="288">
                  <c:v>520.70000000000732</c:v>
                </c:pt>
                <c:pt idx="289">
                  <c:v>520.70000000000732</c:v>
                </c:pt>
                <c:pt idx="290">
                  <c:v>520.70000000000732</c:v>
                </c:pt>
                <c:pt idx="291">
                  <c:v>520.70000000000732</c:v>
                </c:pt>
                <c:pt idx="292">
                  <c:v>532.3000000000078</c:v>
                </c:pt>
                <c:pt idx="293">
                  <c:v>530.70000000000846</c:v>
                </c:pt>
                <c:pt idx="294">
                  <c:v>582.30000000000905</c:v>
                </c:pt>
                <c:pt idx="295">
                  <c:v>557.10000000000832</c:v>
                </c:pt>
                <c:pt idx="296">
                  <c:v>557.10000000000832</c:v>
                </c:pt>
                <c:pt idx="297">
                  <c:v>557.10000000000832</c:v>
                </c:pt>
                <c:pt idx="298">
                  <c:v>557.10000000000832</c:v>
                </c:pt>
                <c:pt idx="299">
                  <c:v>567.20000000001005</c:v>
                </c:pt>
                <c:pt idx="300">
                  <c:v>567.20000000001005</c:v>
                </c:pt>
                <c:pt idx="301">
                  <c:v>567.20000000001005</c:v>
                </c:pt>
                <c:pt idx="302">
                  <c:v>567.20000000001005</c:v>
                </c:pt>
                <c:pt idx="303">
                  <c:v>567.20000000001005</c:v>
                </c:pt>
                <c:pt idx="304">
                  <c:v>567.20000000001005</c:v>
                </c:pt>
                <c:pt idx="305">
                  <c:v>567.20000000001005</c:v>
                </c:pt>
                <c:pt idx="306">
                  <c:v>567.20000000001005</c:v>
                </c:pt>
                <c:pt idx="307">
                  <c:v>567.20000000001005</c:v>
                </c:pt>
                <c:pt idx="308">
                  <c:v>567.20000000001005</c:v>
                </c:pt>
                <c:pt idx="309">
                  <c:v>550.60000000001014</c:v>
                </c:pt>
                <c:pt idx="310">
                  <c:v>594.00000000001023</c:v>
                </c:pt>
                <c:pt idx="311">
                  <c:v>594.00000000001023</c:v>
                </c:pt>
                <c:pt idx="312">
                  <c:v>637.90000000000919</c:v>
                </c:pt>
                <c:pt idx="313">
                  <c:v>653.00000000001046</c:v>
                </c:pt>
                <c:pt idx="314">
                  <c:v>665.3000000000111</c:v>
                </c:pt>
                <c:pt idx="315">
                  <c:v>665.3000000000111</c:v>
                </c:pt>
                <c:pt idx="316">
                  <c:v>665.3000000000111</c:v>
                </c:pt>
                <c:pt idx="317">
                  <c:v>665.3000000000111</c:v>
                </c:pt>
                <c:pt idx="318">
                  <c:v>665.3000000000111</c:v>
                </c:pt>
                <c:pt idx="319">
                  <c:v>665.3000000000111</c:v>
                </c:pt>
                <c:pt idx="320">
                  <c:v>665.3000000000111</c:v>
                </c:pt>
                <c:pt idx="321">
                  <c:v>665.3000000000111</c:v>
                </c:pt>
                <c:pt idx="322">
                  <c:v>665.3000000000111</c:v>
                </c:pt>
                <c:pt idx="323">
                  <c:v>665.3000000000111</c:v>
                </c:pt>
                <c:pt idx="324">
                  <c:v>665.3000000000111</c:v>
                </c:pt>
                <c:pt idx="325">
                  <c:v>665.3000000000111</c:v>
                </c:pt>
                <c:pt idx="326">
                  <c:v>665.3000000000111</c:v>
                </c:pt>
                <c:pt idx="327">
                  <c:v>665.3000000000111</c:v>
                </c:pt>
                <c:pt idx="328">
                  <c:v>665.3000000000111</c:v>
                </c:pt>
                <c:pt idx="329">
                  <c:v>665.3000000000111</c:v>
                </c:pt>
                <c:pt idx="330">
                  <c:v>665.3000000000111</c:v>
                </c:pt>
                <c:pt idx="331">
                  <c:v>665.3000000000111</c:v>
                </c:pt>
                <c:pt idx="332">
                  <c:v>665.3000000000111</c:v>
                </c:pt>
                <c:pt idx="333">
                  <c:v>665.3000000000111</c:v>
                </c:pt>
                <c:pt idx="334">
                  <c:v>665.3000000000111</c:v>
                </c:pt>
                <c:pt idx="335">
                  <c:v>665.3000000000111</c:v>
                </c:pt>
                <c:pt idx="336">
                  <c:v>665.3000000000111</c:v>
                </c:pt>
                <c:pt idx="337">
                  <c:v>665.3000000000111</c:v>
                </c:pt>
                <c:pt idx="338">
                  <c:v>665.3000000000111</c:v>
                </c:pt>
                <c:pt idx="339">
                  <c:v>665.3000000000111</c:v>
                </c:pt>
                <c:pt idx="340">
                  <c:v>665.3000000000111</c:v>
                </c:pt>
                <c:pt idx="341">
                  <c:v>665.3000000000111</c:v>
                </c:pt>
                <c:pt idx="342">
                  <c:v>665.3000000000111</c:v>
                </c:pt>
                <c:pt idx="343">
                  <c:v>665.3000000000111</c:v>
                </c:pt>
                <c:pt idx="344">
                  <c:v>665.3000000000111</c:v>
                </c:pt>
                <c:pt idx="345">
                  <c:v>665.3000000000111</c:v>
                </c:pt>
                <c:pt idx="346">
                  <c:v>665.3000000000111</c:v>
                </c:pt>
                <c:pt idx="347">
                  <c:v>665.3000000000111</c:v>
                </c:pt>
                <c:pt idx="348">
                  <c:v>665.3000000000111</c:v>
                </c:pt>
                <c:pt idx="349">
                  <c:v>665.3000000000111</c:v>
                </c:pt>
                <c:pt idx="350">
                  <c:v>665.3000000000111</c:v>
                </c:pt>
                <c:pt idx="351">
                  <c:v>665.3000000000111</c:v>
                </c:pt>
                <c:pt idx="352">
                  <c:v>665.3000000000111</c:v>
                </c:pt>
                <c:pt idx="353">
                  <c:v>665.3000000000111</c:v>
                </c:pt>
                <c:pt idx="354">
                  <c:v>665.3000000000111</c:v>
                </c:pt>
                <c:pt idx="355">
                  <c:v>665.3000000000111</c:v>
                </c:pt>
                <c:pt idx="356">
                  <c:v>665.3000000000111</c:v>
                </c:pt>
                <c:pt idx="357">
                  <c:v>665.3000000000111</c:v>
                </c:pt>
                <c:pt idx="358">
                  <c:v>665.3000000000111</c:v>
                </c:pt>
                <c:pt idx="359">
                  <c:v>665.3000000000111</c:v>
                </c:pt>
                <c:pt idx="360">
                  <c:v>665.3000000000111</c:v>
                </c:pt>
                <c:pt idx="361">
                  <c:v>665.3000000000111</c:v>
                </c:pt>
                <c:pt idx="362">
                  <c:v>665.3000000000111</c:v>
                </c:pt>
                <c:pt idx="363">
                  <c:v>665.3000000000111</c:v>
                </c:pt>
                <c:pt idx="364">
                  <c:v>665.3000000000111</c:v>
                </c:pt>
                <c:pt idx="365">
                  <c:v>665.3000000000111</c:v>
                </c:pt>
                <c:pt idx="366">
                  <c:v>665.3000000000111</c:v>
                </c:pt>
                <c:pt idx="367">
                  <c:v>665.3000000000111</c:v>
                </c:pt>
                <c:pt idx="368">
                  <c:v>665.3000000000111</c:v>
                </c:pt>
                <c:pt idx="369">
                  <c:v>665.3000000000111</c:v>
                </c:pt>
                <c:pt idx="370">
                  <c:v>665.3000000000111</c:v>
                </c:pt>
                <c:pt idx="371">
                  <c:v>665.3000000000111</c:v>
                </c:pt>
                <c:pt idx="372">
                  <c:v>665.3000000000111</c:v>
                </c:pt>
                <c:pt idx="373">
                  <c:v>665.3000000000111</c:v>
                </c:pt>
                <c:pt idx="374">
                  <c:v>665.3000000000111</c:v>
                </c:pt>
                <c:pt idx="375">
                  <c:v>665.3000000000111</c:v>
                </c:pt>
                <c:pt idx="376">
                  <c:v>665.3000000000111</c:v>
                </c:pt>
                <c:pt idx="377">
                  <c:v>665.3000000000111</c:v>
                </c:pt>
                <c:pt idx="378">
                  <c:v>665.3000000000111</c:v>
                </c:pt>
                <c:pt idx="379">
                  <c:v>665.3000000000111</c:v>
                </c:pt>
                <c:pt idx="380">
                  <c:v>665.3000000000111</c:v>
                </c:pt>
                <c:pt idx="381">
                  <c:v>665.3000000000111</c:v>
                </c:pt>
                <c:pt idx="382">
                  <c:v>665.3000000000111</c:v>
                </c:pt>
                <c:pt idx="383">
                  <c:v>665.3000000000111</c:v>
                </c:pt>
                <c:pt idx="384">
                  <c:v>665.3000000000111</c:v>
                </c:pt>
                <c:pt idx="385">
                  <c:v>665.3000000000111</c:v>
                </c:pt>
                <c:pt idx="386">
                  <c:v>665.3000000000111</c:v>
                </c:pt>
                <c:pt idx="387">
                  <c:v>665.3000000000111</c:v>
                </c:pt>
                <c:pt idx="388">
                  <c:v>665.3000000000111</c:v>
                </c:pt>
                <c:pt idx="389">
                  <c:v>665.3000000000111</c:v>
                </c:pt>
                <c:pt idx="390">
                  <c:v>665.3000000000111</c:v>
                </c:pt>
                <c:pt idx="391">
                  <c:v>665.3000000000111</c:v>
                </c:pt>
                <c:pt idx="392">
                  <c:v>665.3000000000111</c:v>
                </c:pt>
                <c:pt idx="393">
                  <c:v>665.3000000000111</c:v>
                </c:pt>
                <c:pt idx="394">
                  <c:v>665.3000000000111</c:v>
                </c:pt>
                <c:pt idx="395">
                  <c:v>665.3000000000111</c:v>
                </c:pt>
                <c:pt idx="396">
                  <c:v>665.3000000000111</c:v>
                </c:pt>
                <c:pt idx="397">
                  <c:v>665.3000000000111</c:v>
                </c:pt>
                <c:pt idx="398">
                  <c:v>665.3000000000111</c:v>
                </c:pt>
                <c:pt idx="399">
                  <c:v>665.3000000000111</c:v>
                </c:pt>
                <c:pt idx="400">
                  <c:v>665.3000000000111</c:v>
                </c:pt>
                <c:pt idx="401">
                  <c:v>665.3000000000111</c:v>
                </c:pt>
                <c:pt idx="402">
                  <c:v>665.3000000000111</c:v>
                </c:pt>
                <c:pt idx="403">
                  <c:v>665.3000000000111</c:v>
                </c:pt>
                <c:pt idx="404">
                  <c:v>665.3000000000111</c:v>
                </c:pt>
                <c:pt idx="405">
                  <c:v>665.3000000000111</c:v>
                </c:pt>
                <c:pt idx="406">
                  <c:v>665.3000000000111</c:v>
                </c:pt>
                <c:pt idx="407">
                  <c:v>665.3000000000111</c:v>
                </c:pt>
                <c:pt idx="408">
                  <c:v>665.3000000000111</c:v>
                </c:pt>
                <c:pt idx="409">
                  <c:v>665.3000000000111</c:v>
                </c:pt>
                <c:pt idx="410">
                  <c:v>665.3000000000111</c:v>
                </c:pt>
                <c:pt idx="411">
                  <c:v>665.3000000000111</c:v>
                </c:pt>
                <c:pt idx="412">
                  <c:v>665.3000000000111</c:v>
                </c:pt>
                <c:pt idx="413">
                  <c:v>665.3000000000111</c:v>
                </c:pt>
                <c:pt idx="414">
                  <c:v>665.3000000000111</c:v>
                </c:pt>
                <c:pt idx="415">
                  <c:v>665.3000000000111</c:v>
                </c:pt>
                <c:pt idx="416">
                  <c:v>665.3000000000111</c:v>
                </c:pt>
                <c:pt idx="417">
                  <c:v>665.3000000000111</c:v>
                </c:pt>
                <c:pt idx="418">
                  <c:v>665.3000000000111</c:v>
                </c:pt>
                <c:pt idx="419">
                  <c:v>665.3000000000111</c:v>
                </c:pt>
                <c:pt idx="420">
                  <c:v>665.3000000000111</c:v>
                </c:pt>
                <c:pt idx="421">
                  <c:v>665.3000000000111</c:v>
                </c:pt>
                <c:pt idx="422">
                  <c:v>665.3000000000111</c:v>
                </c:pt>
                <c:pt idx="423">
                  <c:v>665.3000000000111</c:v>
                </c:pt>
                <c:pt idx="424">
                  <c:v>665.3000000000111</c:v>
                </c:pt>
                <c:pt idx="425">
                  <c:v>665.3000000000111</c:v>
                </c:pt>
                <c:pt idx="426">
                  <c:v>665.3000000000111</c:v>
                </c:pt>
                <c:pt idx="427">
                  <c:v>665.3000000000111</c:v>
                </c:pt>
                <c:pt idx="428">
                  <c:v>665.3000000000111</c:v>
                </c:pt>
                <c:pt idx="429">
                  <c:v>665.3000000000111</c:v>
                </c:pt>
                <c:pt idx="430">
                  <c:v>665.3000000000111</c:v>
                </c:pt>
                <c:pt idx="431">
                  <c:v>665.3000000000111</c:v>
                </c:pt>
                <c:pt idx="432">
                  <c:v>665.3000000000111</c:v>
                </c:pt>
                <c:pt idx="433">
                  <c:v>665.3000000000111</c:v>
                </c:pt>
                <c:pt idx="434">
                  <c:v>665.3000000000111</c:v>
                </c:pt>
                <c:pt idx="435">
                  <c:v>665.3000000000111</c:v>
                </c:pt>
                <c:pt idx="436">
                  <c:v>665.3000000000111</c:v>
                </c:pt>
                <c:pt idx="437">
                  <c:v>665.3000000000111</c:v>
                </c:pt>
                <c:pt idx="438">
                  <c:v>665.3000000000111</c:v>
                </c:pt>
                <c:pt idx="439">
                  <c:v>665.3000000000111</c:v>
                </c:pt>
                <c:pt idx="440">
                  <c:v>665.3000000000111</c:v>
                </c:pt>
                <c:pt idx="441">
                  <c:v>665.3000000000111</c:v>
                </c:pt>
                <c:pt idx="442">
                  <c:v>665.3000000000111</c:v>
                </c:pt>
                <c:pt idx="443">
                  <c:v>665.3000000000111</c:v>
                </c:pt>
                <c:pt idx="444">
                  <c:v>665.3000000000111</c:v>
                </c:pt>
                <c:pt idx="445">
                  <c:v>665.3000000000111</c:v>
                </c:pt>
                <c:pt idx="446">
                  <c:v>665.3000000000111</c:v>
                </c:pt>
                <c:pt idx="447">
                  <c:v>665.3000000000111</c:v>
                </c:pt>
                <c:pt idx="448">
                  <c:v>665.3000000000111</c:v>
                </c:pt>
                <c:pt idx="449">
                  <c:v>665.3000000000111</c:v>
                </c:pt>
                <c:pt idx="450">
                  <c:v>665.3000000000111</c:v>
                </c:pt>
                <c:pt idx="451">
                  <c:v>665.3000000000111</c:v>
                </c:pt>
                <c:pt idx="452">
                  <c:v>665.3000000000111</c:v>
                </c:pt>
                <c:pt idx="453">
                  <c:v>665.3000000000111</c:v>
                </c:pt>
                <c:pt idx="454">
                  <c:v>665.3000000000111</c:v>
                </c:pt>
                <c:pt idx="455">
                  <c:v>665.3000000000111</c:v>
                </c:pt>
                <c:pt idx="456">
                  <c:v>665.3000000000111</c:v>
                </c:pt>
                <c:pt idx="457">
                  <c:v>665.3000000000111</c:v>
                </c:pt>
                <c:pt idx="458">
                  <c:v>665.3000000000111</c:v>
                </c:pt>
                <c:pt idx="459">
                  <c:v>665.3000000000111</c:v>
                </c:pt>
                <c:pt idx="460">
                  <c:v>665.3000000000111</c:v>
                </c:pt>
                <c:pt idx="461">
                  <c:v>665.3000000000111</c:v>
                </c:pt>
                <c:pt idx="462">
                  <c:v>665.3000000000111</c:v>
                </c:pt>
                <c:pt idx="463">
                  <c:v>665.3000000000111</c:v>
                </c:pt>
                <c:pt idx="464">
                  <c:v>571.50000000000944</c:v>
                </c:pt>
                <c:pt idx="465">
                  <c:v>571.50000000000944</c:v>
                </c:pt>
                <c:pt idx="466">
                  <c:v>542.70000000000948</c:v>
                </c:pt>
                <c:pt idx="467">
                  <c:v>493.50000000000909</c:v>
                </c:pt>
                <c:pt idx="468">
                  <c:v>493.50000000000909</c:v>
                </c:pt>
                <c:pt idx="469">
                  <c:v>493.50000000000909</c:v>
                </c:pt>
                <c:pt idx="470">
                  <c:v>493.50000000000909</c:v>
                </c:pt>
                <c:pt idx="471">
                  <c:v>493.50000000000909</c:v>
                </c:pt>
                <c:pt idx="472">
                  <c:v>493.50000000000909</c:v>
                </c:pt>
                <c:pt idx="473">
                  <c:v>493.50000000000909</c:v>
                </c:pt>
                <c:pt idx="474">
                  <c:v>493.50000000000909</c:v>
                </c:pt>
                <c:pt idx="475">
                  <c:v>493.50000000000909</c:v>
                </c:pt>
                <c:pt idx="476">
                  <c:v>493.50000000000909</c:v>
                </c:pt>
                <c:pt idx="477">
                  <c:v>493.50000000000909</c:v>
                </c:pt>
                <c:pt idx="478">
                  <c:v>493.50000000000909</c:v>
                </c:pt>
                <c:pt idx="479">
                  <c:v>493.50000000000909</c:v>
                </c:pt>
                <c:pt idx="480">
                  <c:v>493.50000000000909</c:v>
                </c:pt>
                <c:pt idx="481">
                  <c:v>493.50000000000909</c:v>
                </c:pt>
                <c:pt idx="482">
                  <c:v>493.50000000000909</c:v>
                </c:pt>
                <c:pt idx="483">
                  <c:v>493.50000000000909</c:v>
                </c:pt>
                <c:pt idx="484">
                  <c:v>493.50000000000909</c:v>
                </c:pt>
                <c:pt idx="485">
                  <c:v>493.50000000000909</c:v>
                </c:pt>
                <c:pt idx="486">
                  <c:v>493.50000000000909</c:v>
                </c:pt>
                <c:pt idx="487">
                  <c:v>493.50000000000909</c:v>
                </c:pt>
                <c:pt idx="488">
                  <c:v>493.50000000000909</c:v>
                </c:pt>
                <c:pt idx="489">
                  <c:v>493.50000000000909</c:v>
                </c:pt>
                <c:pt idx="490">
                  <c:v>511.00000000001052</c:v>
                </c:pt>
                <c:pt idx="491">
                  <c:v>511.00000000001052</c:v>
                </c:pt>
                <c:pt idx="492">
                  <c:v>511.00000000001052</c:v>
                </c:pt>
                <c:pt idx="493">
                  <c:v>511.00000000001052</c:v>
                </c:pt>
                <c:pt idx="494">
                  <c:v>511.00000000001052</c:v>
                </c:pt>
                <c:pt idx="495">
                  <c:v>511.00000000001052</c:v>
                </c:pt>
                <c:pt idx="496">
                  <c:v>511.00000000001052</c:v>
                </c:pt>
                <c:pt idx="497">
                  <c:v>511.00000000001052</c:v>
                </c:pt>
                <c:pt idx="498">
                  <c:v>511.00000000001052</c:v>
                </c:pt>
                <c:pt idx="499">
                  <c:v>511.00000000001052</c:v>
                </c:pt>
                <c:pt idx="500">
                  <c:v>511.00000000001052</c:v>
                </c:pt>
                <c:pt idx="501">
                  <c:v>511.00000000001052</c:v>
                </c:pt>
                <c:pt idx="502">
                  <c:v>511.00000000001052</c:v>
                </c:pt>
                <c:pt idx="503">
                  <c:v>511.00000000001052</c:v>
                </c:pt>
                <c:pt idx="504">
                  <c:v>511.00000000001052</c:v>
                </c:pt>
                <c:pt idx="505">
                  <c:v>511.00000000001052</c:v>
                </c:pt>
                <c:pt idx="506">
                  <c:v>511.00000000001052</c:v>
                </c:pt>
                <c:pt idx="507">
                  <c:v>511.00000000001052</c:v>
                </c:pt>
                <c:pt idx="508">
                  <c:v>511.00000000001052</c:v>
                </c:pt>
                <c:pt idx="509">
                  <c:v>584.80000000000996</c:v>
                </c:pt>
                <c:pt idx="510">
                  <c:v>416.20000000001119</c:v>
                </c:pt>
                <c:pt idx="511">
                  <c:v>416.20000000001119</c:v>
                </c:pt>
                <c:pt idx="512">
                  <c:v>416.20000000001119</c:v>
                </c:pt>
                <c:pt idx="513">
                  <c:v>416.20000000001119</c:v>
                </c:pt>
                <c:pt idx="514">
                  <c:v>416.20000000001119</c:v>
                </c:pt>
                <c:pt idx="515">
                  <c:v>416.20000000001119</c:v>
                </c:pt>
                <c:pt idx="516">
                  <c:v>416.20000000001119</c:v>
                </c:pt>
                <c:pt idx="517">
                  <c:v>416.20000000001119</c:v>
                </c:pt>
                <c:pt idx="518">
                  <c:v>416.20000000001119</c:v>
                </c:pt>
                <c:pt idx="519">
                  <c:v>416.20000000001119</c:v>
                </c:pt>
                <c:pt idx="520">
                  <c:v>416.20000000001119</c:v>
                </c:pt>
                <c:pt idx="521">
                  <c:v>416.20000000001119</c:v>
                </c:pt>
                <c:pt idx="522">
                  <c:v>416.20000000001119</c:v>
                </c:pt>
                <c:pt idx="523">
                  <c:v>416.20000000001119</c:v>
                </c:pt>
                <c:pt idx="524">
                  <c:v>416.20000000001119</c:v>
                </c:pt>
                <c:pt idx="525">
                  <c:v>416.20000000001119</c:v>
                </c:pt>
                <c:pt idx="526">
                  <c:v>416.20000000001119</c:v>
                </c:pt>
                <c:pt idx="527">
                  <c:v>416.20000000001119</c:v>
                </c:pt>
                <c:pt idx="528">
                  <c:v>416.20000000001119</c:v>
                </c:pt>
                <c:pt idx="529">
                  <c:v>416.20000000001119</c:v>
                </c:pt>
                <c:pt idx="530">
                  <c:v>416.20000000001119</c:v>
                </c:pt>
                <c:pt idx="531">
                  <c:v>416.20000000001119</c:v>
                </c:pt>
                <c:pt idx="532">
                  <c:v>416.20000000001119</c:v>
                </c:pt>
                <c:pt idx="533">
                  <c:v>416.20000000001119</c:v>
                </c:pt>
                <c:pt idx="534">
                  <c:v>416.20000000001119</c:v>
                </c:pt>
                <c:pt idx="535">
                  <c:v>416.20000000001119</c:v>
                </c:pt>
                <c:pt idx="536">
                  <c:v>416.20000000001119</c:v>
                </c:pt>
                <c:pt idx="537">
                  <c:v>416.20000000001119</c:v>
                </c:pt>
                <c:pt idx="538">
                  <c:v>502.80000000001007</c:v>
                </c:pt>
                <c:pt idx="539">
                  <c:v>644.80000000000996</c:v>
                </c:pt>
                <c:pt idx="540">
                  <c:v>644.80000000000996</c:v>
                </c:pt>
                <c:pt idx="541">
                  <c:v>644.80000000000996</c:v>
                </c:pt>
                <c:pt idx="542">
                  <c:v>644.80000000000996</c:v>
                </c:pt>
                <c:pt idx="543">
                  <c:v>644.80000000000996</c:v>
                </c:pt>
                <c:pt idx="544">
                  <c:v>644.80000000000996</c:v>
                </c:pt>
                <c:pt idx="545">
                  <c:v>507.90000000001015</c:v>
                </c:pt>
                <c:pt idx="546">
                  <c:v>642.0000000000116</c:v>
                </c:pt>
                <c:pt idx="547">
                  <c:v>642.0000000000116</c:v>
                </c:pt>
                <c:pt idx="548">
                  <c:v>642.0000000000116</c:v>
                </c:pt>
                <c:pt idx="549">
                  <c:v>642.0000000000116</c:v>
                </c:pt>
                <c:pt idx="550">
                  <c:v>642.0000000000116</c:v>
                </c:pt>
                <c:pt idx="551">
                  <c:v>642.0000000000116</c:v>
                </c:pt>
                <c:pt idx="552">
                  <c:v>642.0000000000116</c:v>
                </c:pt>
                <c:pt idx="553">
                  <c:v>642.0000000000116</c:v>
                </c:pt>
                <c:pt idx="554">
                  <c:v>642.0000000000116</c:v>
                </c:pt>
                <c:pt idx="555">
                  <c:v>642.0000000000116</c:v>
                </c:pt>
                <c:pt idx="556">
                  <c:v>642.0000000000116</c:v>
                </c:pt>
                <c:pt idx="557">
                  <c:v>642.0000000000116</c:v>
                </c:pt>
                <c:pt idx="558">
                  <c:v>642.0000000000116</c:v>
                </c:pt>
                <c:pt idx="559">
                  <c:v>642.0000000000116</c:v>
                </c:pt>
                <c:pt idx="560">
                  <c:v>642.0000000000116</c:v>
                </c:pt>
                <c:pt idx="561">
                  <c:v>642.0000000000116</c:v>
                </c:pt>
                <c:pt idx="562">
                  <c:v>642.0000000000116</c:v>
                </c:pt>
                <c:pt idx="563">
                  <c:v>642.0000000000116</c:v>
                </c:pt>
                <c:pt idx="564">
                  <c:v>642.0000000000116</c:v>
                </c:pt>
                <c:pt idx="565">
                  <c:v>642.0000000000116</c:v>
                </c:pt>
                <c:pt idx="566">
                  <c:v>642.0000000000116</c:v>
                </c:pt>
                <c:pt idx="567">
                  <c:v>642.0000000000116</c:v>
                </c:pt>
                <c:pt idx="568">
                  <c:v>642.0000000000116</c:v>
                </c:pt>
                <c:pt idx="569">
                  <c:v>642.0000000000116</c:v>
                </c:pt>
                <c:pt idx="570">
                  <c:v>642.0000000000116</c:v>
                </c:pt>
                <c:pt idx="571">
                  <c:v>729.60000000001264</c:v>
                </c:pt>
                <c:pt idx="572">
                  <c:v>589.90000000001442</c:v>
                </c:pt>
                <c:pt idx="573">
                  <c:v>589.90000000001442</c:v>
                </c:pt>
                <c:pt idx="574">
                  <c:v>620.60000000001344</c:v>
                </c:pt>
                <c:pt idx="575">
                  <c:v>620.60000000001344</c:v>
                </c:pt>
                <c:pt idx="576">
                  <c:v>620.60000000001344</c:v>
                </c:pt>
                <c:pt idx="577">
                  <c:v>620.60000000001344</c:v>
                </c:pt>
                <c:pt idx="578">
                  <c:v>725.80000000001428</c:v>
                </c:pt>
                <c:pt idx="579">
                  <c:v>725.80000000001428</c:v>
                </c:pt>
                <c:pt idx="580">
                  <c:v>772.30000000001473</c:v>
                </c:pt>
                <c:pt idx="581">
                  <c:v>772.30000000001473</c:v>
                </c:pt>
                <c:pt idx="582">
                  <c:v>776.00000000001455</c:v>
                </c:pt>
                <c:pt idx="583">
                  <c:v>722.60000000001332</c:v>
                </c:pt>
                <c:pt idx="584">
                  <c:v>722.60000000001332</c:v>
                </c:pt>
                <c:pt idx="585">
                  <c:v>722.60000000001332</c:v>
                </c:pt>
                <c:pt idx="586">
                  <c:v>722.60000000001332</c:v>
                </c:pt>
                <c:pt idx="587">
                  <c:v>722.60000000001332</c:v>
                </c:pt>
                <c:pt idx="588">
                  <c:v>722.60000000001332</c:v>
                </c:pt>
                <c:pt idx="589">
                  <c:v>722.60000000001332</c:v>
                </c:pt>
                <c:pt idx="590">
                  <c:v>722.60000000001332</c:v>
                </c:pt>
                <c:pt idx="591">
                  <c:v>722.60000000001332</c:v>
                </c:pt>
                <c:pt idx="592">
                  <c:v>722.60000000001332</c:v>
                </c:pt>
                <c:pt idx="593">
                  <c:v>722.60000000001332</c:v>
                </c:pt>
                <c:pt idx="594">
                  <c:v>722.60000000001332</c:v>
                </c:pt>
                <c:pt idx="595">
                  <c:v>722.60000000001332</c:v>
                </c:pt>
                <c:pt idx="596">
                  <c:v>722.60000000001332</c:v>
                </c:pt>
                <c:pt idx="597">
                  <c:v>722.60000000001332</c:v>
                </c:pt>
                <c:pt idx="598">
                  <c:v>722.60000000001332</c:v>
                </c:pt>
                <c:pt idx="599">
                  <c:v>722.60000000001332</c:v>
                </c:pt>
                <c:pt idx="600">
                  <c:v>722.60000000001332</c:v>
                </c:pt>
                <c:pt idx="601">
                  <c:v>821.30000000001382</c:v>
                </c:pt>
                <c:pt idx="602">
                  <c:v>821.30000000001382</c:v>
                </c:pt>
                <c:pt idx="603">
                  <c:v>821.30000000001382</c:v>
                </c:pt>
                <c:pt idx="604">
                  <c:v>821.30000000001382</c:v>
                </c:pt>
                <c:pt idx="605">
                  <c:v>821.30000000001382</c:v>
                </c:pt>
                <c:pt idx="606">
                  <c:v>916.50000000001353</c:v>
                </c:pt>
                <c:pt idx="607">
                  <c:v>916.50000000001353</c:v>
                </c:pt>
                <c:pt idx="608">
                  <c:v>916.50000000001353</c:v>
                </c:pt>
                <c:pt idx="609">
                  <c:v>916.50000000001353</c:v>
                </c:pt>
                <c:pt idx="610">
                  <c:v>1077.8000000000134</c:v>
                </c:pt>
                <c:pt idx="611">
                  <c:v>1077.8000000000134</c:v>
                </c:pt>
                <c:pt idx="612">
                  <c:v>1077.8000000000134</c:v>
                </c:pt>
                <c:pt idx="613">
                  <c:v>1077.8000000000134</c:v>
                </c:pt>
                <c:pt idx="614">
                  <c:v>1077.8000000000134</c:v>
                </c:pt>
                <c:pt idx="615">
                  <c:v>1077.8000000000134</c:v>
                </c:pt>
                <c:pt idx="616">
                  <c:v>1133.9000000000144</c:v>
                </c:pt>
                <c:pt idx="617">
                  <c:v>1133.9000000000144</c:v>
                </c:pt>
                <c:pt idx="618">
                  <c:v>1133.9000000000144</c:v>
                </c:pt>
                <c:pt idx="619">
                  <c:v>1133.9000000000144</c:v>
                </c:pt>
                <c:pt idx="620">
                  <c:v>1133.9000000000144</c:v>
                </c:pt>
                <c:pt idx="621">
                  <c:v>1133.9000000000144</c:v>
                </c:pt>
                <c:pt idx="622">
                  <c:v>1133.9000000000144</c:v>
                </c:pt>
                <c:pt idx="623">
                  <c:v>1133.9000000000144</c:v>
                </c:pt>
                <c:pt idx="624">
                  <c:v>1133.9000000000144</c:v>
                </c:pt>
                <c:pt idx="625">
                  <c:v>1165.8000000000125</c:v>
                </c:pt>
                <c:pt idx="626">
                  <c:v>1209.6000000000129</c:v>
                </c:pt>
                <c:pt idx="627">
                  <c:v>1209.6000000000129</c:v>
                </c:pt>
                <c:pt idx="628">
                  <c:v>1209.6000000000129</c:v>
                </c:pt>
                <c:pt idx="629">
                  <c:v>1209.6000000000129</c:v>
                </c:pt>
                <c:pt idx="630">
                  <c:v>1209.6000000000129</c:v>
                </c:pt>
                <c:pt idx="631">
                  <c:v>1209.6000000000129</c:v>
                </c:pt>
                <c:pt idx="632">
                  <c:v>1209.6000000000129</c:v>
                </c:pt>
                <c:pt idx="633">
                  <c:v>1209.6000000000129</c:v>
                </c:pt>
                <c:pt idx="634">
                  <c:v>1209.6000000000129</c:v>
                </c:pt>
                <c:pt idx="635">
                  <c:v>1250.9000000000146</c:v>
                </c:pt>
                <c:pt idx="636">
                  <c:v>1184.6000000000133</c:v>
                </c:pt>
                <c:pt idx="637">
                  <c:v>1191.9000000000124</c:v>
                </c:pt>
                <c:pt idx="638">
                  <c:v>1264.3000000000138</c:v>
                </c:pt>
                <c:pt idx="639">
                  <c:v>1264.3000000000138</c:v>
                </c:pt>
                <c:pt idx="640">
                  <c:v>1264.3000000000138</c:v>
                </c:pt>
                <c:pt idx="641">
                  <c:v>1264.3000000000138</c:v>
                </c:pt>
                <c:pt idx="642">
                  <c:v>1264.3000000000138</c:v>
                </c:pt>
                <c:pt idx="643">
                  <c:v>1264.3000000000138</c:v>
                </c:pt>
                <c:pt idx="644">
                  <c:v>1264.3000000000138</c:v>
                </c:pt>
                <c:pt idx="645">
                  <c:v>1264.3000000000138</c:v>
                </c:pt>
                <c:pt idx="646">
                  <c:v>1264.3000000000138</c:v>
                </c:pt>
                <c:pt idx="647">
                  <c:v>1264.3000000000138</c:v>
                </c:pt>
                <c:pt idx="648">
                  <c:v>1264.3000000000138</c:v>
                </c:pt>
                <c:pt idx="649">
                  <c:v>1264.3000000000138</c:v>
                </c:pt>
                <c:pt idx="650">
                  <c:v>1264.3000000000138</c:v>
                </c:pt>
                <c:pt idx="651">
                  <c:v>1264.3000000000138</c:v>
                </c:pt>
                <c:pt idx="652">
                  <c:v>1264.3000000000138</c:v>
                </c:pt>
                <c:pt idx="653">
                  <c:v>1264.3000000000138</c:v>
                </c:pt>
                <c:pt idx="654">
                  <c:v>1264.3000000000138</c:v>
                </c:pt>
                <c:pt idx="655">
                  <c:v>1264.3000000000138</c:v>
                </c:pt>
                <c:pt idx="656">
                  <c:v>1264.3000000000138</c:v>
                </c:pt>
                <c:pt idx="657">
                  <c:v>1264.3000000000138</c:v>
                </c:pt>
                <c:pt idx="658">
                  <c:v>1264.3000000000138</c:v>
                </c:pt>
                <c:pt idx="659">
                  <c:v>1264.3000000000138</c:v>
                </c:pt>
                <c:pt idx="660">
                  <c:v>1264.3000000000138</c:v>
                </c:pt>
                <c:pt idx="661">
                  <c:v>1264.3000000000138</c:v>
                </c:pt>
                <c:pt idx="662">
                  <c:v>1264.3000000000138</c:v>
                </c:pt>
                <c:pt idx="663">
                  <c:v>1264.3000000000138</c:v>
                </c:pt>
                <c:pt idx="664">
                  <c:v>1264.3000000000138</c:v>
                </c:pt>
                <c:pt idx="665">
                  <c:v>1264.3000000000138</c:v>
                </c:pt>
                <c:pt idx="666">
                  <c:v>1264.3000000000138</c:v>
                </c:pt>
                <c:pt idx="667">
                  <c:v>1264.3000000000138</c:v>
                </c:pt>
                <c:pt idx="668">
                  <c:v>1264.3000000000138</c:v>
                </c:pt>
                <c:pt idx="669">
                  <c:v>1236.5000000000139</c:v>
                </c:pt>
                <c:pt idx="670">
                  <c:v>1159.0000000000125</c:v>
                </c:pt>
                <c:pt idx="671">
                  <c:v>1107.5000000000127</c:v>
                </c:pt>
                <c:pt idx="672">
                  <c:v>1159.4000000000131</c:v>
                </c:pt>
                <c:pt idx="673">
                  <c:v>1159.4000000000131</c:v>
                </c:pt>
                <c:pt idx="674">
                  <c:v>1159.4000000000131</c:v>
                </c:pt>
                <c:pt idx="675">
                  <c:v>1159.4000000000131</c:v>
                </c:pt>
                <c:pt idx="676">
                  <c:v>1159.4000000000131</c:v>
                </c:pt>
                <c:pt idx="677">
                  <c:v>1159.4000000000131</c:v>
                </c:pt>
                <c:pt idx="678">
                  <c:v>1159.4000000000131</c:v>
                </c:pt>
                <c:pt idx="679">
                  <c:v>1159.4000000000131</c:v>
                </c:pt>
                <c:pt idx="680">
                  <c:v>1275.0000000000132</c:v>
                </c:pt>
                <c:pt idx="681">
                  <c:v>1266.500000000013</c:v>
                </c:pt>
                <c:pt idx="682">
                  <c:v>1266.500000000013</c:v>
                </c:pt>
                <c:pt idx="683">
                  <c:v>1266.500000000013</c:v>
                </c:pt>
                <c:pt idx="684">
                  <c:v>1210.3000000000134</c:v>
                </c:pt>
                <c:pt idx="685">
                  <c:v>1210.3000000000134</c:v>
                </c:pt>
                <c:pt idx="686">
                  <c:v>1331.2000000000148</c:v>
                </c:pt>
                <c:pt idx="687">
                  <c:v>1331.2000000000148</c:v>
                </c:pt>
                <c:pt idx="688">
                  <c:v>1574.0000000000134</c:v>
                </c:pt>
                <c:pt idx="689">
                  <c:v>1574.0000000000134</c:v>
                </c:pt>
                <c:pt idx="690">
                  <c:v>1372.800000000012</c:v>
                </c:pt>
                <c:pt idx="691">
                  <c:v>1372.800000000012</c:v>
                </c:pt>
                <c:pt idx="692">
                  <c:v>1307.200000000013</c:v>
                </c:pt>
                <c:pt idx="693">
                  <c:v>1346.8000000000127</c:v>
                </c:pt>
                <c:pt idx="694">
                  <c:v>1346.8000000000127</c:v>
                </c:pt>
                <c:pt idx="695">
                  <c:v>1346.8000000000127</c:v>
                </c:pt>
                <c:pt idx="696">
                  <c:v>1346.8000000000127</c:v>
                </c:pt>
                <c:pt idx="697">
                  <c:v>1346.8000000000127</c:v>
                </c:pt>
                <c:pt idx="698">
                  <c:v>1346.8000000000127</c:v>
                </c:pt>
                <c:pt idx="699">
                  <c:v>1346.8000000000127</c:v>
                </c:pt>
                <c:pt idx="700">
                  <c:v>1346.8000000000127</c:v>
                </c:pt>
                <c:pt idx="701">
                  <c:v>1346.8000000000127</c:v>
                </c:pt>
                <c:pt idx="702">
                  <c:v>1346.8000000000127</c:v>
                </c:pt>
                <c:pt idx="703">
                  <c:v>1346.8000000000127</c:v>
                </c:pt>
                <c:pt idx="704">
                  <c:v>1346.8000000000127</c:v>
                </c:pt>
                <c:pt idx="705">
                  <c:v>1368.1000000000124</c:v>
                </c:pt>
                <c:pt idx="706">
                  <c:v>1512.8000000000122</c:v>
                </c:pt>
                <c:pt idx="707">
                  <c:v>1512.8000000000122</c:v>
                </c:pt>
                <c:pt idx="708">
                  <c:v>1512.8000000000122</c:v>
                </c:pt>
                <c:pt idx="709">
                  <c:v>1512.8000000000122</c:v>
                </c:pt>
                <c:pt idx="710">
                  <c:v>1512.8000000000122</c:v>
                </c:pt>
                <c:pt idx="711">
                  <c:v>1512.8000000000122</c:v>
                </c:pt>
                <c:pt idx="712">
                  <c:v>1512.8000000000122</c:v>
                </c:pt>
                <c:pt idx="713">
                  <c:v>1512.8000000000122</c:v>
                </c:pt>
                <c:pt idx="714">
                  <c:v>1512.8000000000122</c:v>
                </c:pt>
                <c:pt idx="715">
                  <c:v>1512.8000000000122</c:v>
                </c:pt>
                <c:pt idx="716">
                  <c:v>1512.8000000000122</c:v>
                </c:pt>
                <c:pt idx="717">
                  <c:v>1512.8000000000122</c:v>
                </c:pt>
                <c:pt idx="718">
                  <c:v>1512.8000000000122</c:v>
                </c:pt>
                <c:pt idx="719">
                  <c:v>1512.8000000000122</c:v>
                </c:pt>
                <c:pt idx="720">
                  <c:v>1512.8000000000122</c:v>
                </c:pt>
                <c:pt idx="721">
                  <c:v>1512.8000000000122</c:v>
                </c:pt>
                <c:pt idx="722">
                  <c:v>1512.8000000000122</c:v>
                </c:pt>
                <c:pt idx="723">
                  <c:v>1510.6000000000111</c:v>
                </c:pt>
                <c:pt idx="724">
                  <c:v>1531.0000000000093</c:v>
                </c:pt>
                <c:pt idx="725">
                  <c:v>1626.9000000000092</c:v>
                </c:pt>
                <c:pt idx="726">
                  <c:v>1626.9000000000092</c:v>
                </c:pt>
                <c:pt idx="727">
                  <c:v>1590.5000000000084</c:v>
                </c:pt>
                <c:pt idx="728">
                  <c:v>1590.5000000000084</c:v>
                </c:pt>
                <c:pt idx="729">
                  <c:v>1590.5000000000084</c:v>
                </c:pt>
                <c:pt idx="730">
                  <c:v>1590.5000000000084</c:v>
                </c:pt>
                <c:pt idx="731">
                  <c:v>1590.5000000000084</c:v>
                </c:pt>
                <c:pt idx="732">
                  <c:v>1590.5000000000084</c:v>
                </c:pt>
                <c:pt idx="733">
                  <c:v>1590.5000000000084</c:v>
                </c:pt>
                <c:pt idx="734">
                  <c:v>1590.5000000000084</c:v>
                </c:pt>
                <c:pt idx="735">
                  <c:v>1590.5000000000084</c:v>
                </c:pt>
                <c:pt idx="736">
                  <c:v>1590.5000000000084</c:v>
                </c:pt>
                <c:pt idx="737">
                  <c:v>1590.5000000000084</c:v>
                </c:pt>
                <c:pt idx="738">
                  <c:v>1590.5000000000084</c:v>
                </c:pt>
                <c:pt idx="739">
                  <c:v>1590.5000000000084</c:v>
                </c:pt>
                <c:pt idx="740">
                  <c:v>1590.5000000000084</c:v>
                </c:pt>
                <c:pt idx="741">
                  <c:v>1590.5000000000084</c:v>
                </c:pt>
                <c:pt idx="742">
                  <c:v>1590.5000000000084</c:v>
                </c:pt>
                <c:pt idx="743">
                  <c:v>1590.5000000000084</c:v>
                </c:pt>
                <c:pt idx="744">
                  <c:v>1590.5000000000084</c:v>
                </c:pt>
                <c:pt idx="745">
                  <c:v>1590.5000000000084</c:v>
                </c:pt>
                <c:pt idx="746">
                  <c:v>1590.5000000000084</c:v>
                </c:pt>
                <c:pt idx="747">
                  <c:v>1590.5000000000084</c:v>
                </c:pt>
                <c:pt idx="748">
                  <c:v>1590.5000000000084</c:v>
                </c:pt>
                <c:pt idx="749">
                  <c:v>1590.5000000000084</c:v>
                </c:pt>
                <c:pt idx="750">
                  <c:v>1590.5000000000084</c:v>
                </c:pt>
                <c:pt idx="751">
                  <c:v>1590.5000000000084</c:v>
                </c:pt>
                <c:pt idx="752">
                  <c:v>1590.5000000000084</c:v>
                </c:pt>
                <c:pt idx="753">
                  <c:v>1590.5000000000084</c:v>
                </c:pt>
                <c:pt idx="754">
                  <c:v>1590.5000000000084</c:v>
                </c:pt>
                <c:pt idx="755">
                  <c:v>1590.5000000000084</c:v>
                </c:pt>
                <c:pt idx="756">
                  <c:v>1590.5000000000084</c:v>
                </c:pt>
                <c:pt idx="757">
                  <c:v>1590.5000000000084</c:v>
                </c:pt>
                <c:pt idx="758">
                  <c:v>1590.5000000000084</c:v>
                </c:pt>
                <c:pt idx="759">
                  <c:v>1590.5000000000084</c:v>
                </c:pt>
                <c:pt idx="760">
                  <c:v>1590.5000000000084</c:v>
                </c:pt>
                <c:pt idx="761">
                  <c:v>1590.5000000000084</c:v>
                </c:pt>
                <c:pt idx="762">
                  <c:v>1533.6000000000088</c:v>
                </c:pt>
                <c:pt idx="763">
                  <c:v>1533.6000000000088</c:v>
                </c:pt>
                <c:pt idx="764">
                  <c:v>1533.6000000000088</c:v>
                </c:pt>
                <c:pt idx="765">
                  <c:v>1665.9000000000074</c:v>
                </c:pt>
                <c:pt idx="766">
                  <c:v>1665.9000000000074</c:v>
                </c:pt>
                <c:pt idx="767">
                  <c:v>1665.9000000000074</c:v>
                </c:pt>
                <c:pt idx="768">
                  <c:v>1665.9000000000074</c:v>
                </c:pt>
                <c:pt idx="769">
                  <c:v>1665.9000000000074</c:v>
                </c:pt>
                <c:pt idx="770">
                  <c:v>1665.9000000000074</c:v>
                </c:pt>
                <c:pt idx="771">
                  <c:v>1665.9000000000074</c:v>
                </c:pt>
                <c:pt idx="772">
                  <c:v>1665.9000000000074</c:v>
                </c:pt>
                <c:pt idx="773">
                  <c:v>1665.9000000000074</c:v>
                </c:pt>
                <c:pt idx="774">
                  <c:v>1665.9000000000074</c:v>
                </c:pt>
                <c:pt idx="775">
                  <c:v>1665.9000000000074</c:v>
                </c:pt>
                <c:pt idx="776">
                  <c:v>1665.9000000000074</c:v>
                </c:pt>
                <c:pt idx="777">
                  <c:v>1665.9000000000074</c:v>
                </c:pt>
                <c:pt idx="778">
                  <c:v>1665.9000000000074</c:v>
                </c:pt>
                <c:pt idx="779">
                  <c:v>1665.9000000000074</c:v>
                </c:pt>
                <c:pt idx="780">
                  <c:v>1665.9000000000074</c:v>
                </c:pt>
                <c:pt idx="781">
                  <c:v>1665.9000000000074</c:v>
                </c:pt>
                <c:pt idx="782">
                  <c:v>1665.9000000000074</c:v>
                </c:pt>
                <c:pt idx="783">
                  <c:v>1665.9000000000074</c:v>
                </c:pt>
                <c:pt idx="784">
                  <c:v>1665.9000000000074</c:v>
                </c:pt>
                <c:pt idx="785">
                  <c:v>1665.9000000000074</c:v>
                </c:pt>
                <c:pt idx="786">
                  <c:v>1665.9000000000074</c:v>
                </c:pt>
                <c:pt idx="787">
                  <c:v>1665.9000000000074</c:v>
                </c:pt>
                <c:pt idx="788">
                  <c:v>1665.9000000000074</c:v>
                </c:pt>
                <c:pt idx="789">
                  <c:v>1665.9000000000074</c:v>
                </c:pt>
                <c:pt idx="790">
                  <c:v>1665.9000000000074</c:v>
                </c:pt>
                <c:pt idx="791">
                  <c:v>1665.9000000000074</c:v>
                </c:pt>
                <c:pt idx="792">
                  <c:v>1635.1000000000076</c:v>
                </c:pt>
                <c:pt idx="793">
                  <c:v>1651.8000000000081</c:v>
                </c:pt>
                <c:pt idx="794">
                  <c:v>1651.8000000000081</c:v>
                </c:pt>
                <c:pt idx="795">
                  <c:v>1651.8000000000081</c:v>
                </c:pt>
                <c:pt idx="796">
                  <c:v>1651.8000000000081</c:v>
                </c:pt>
                <c:pt idx="797">
                  <c:v>1651.8000000000081</c:v>
                </c:pt>
                <c:pt idx="798">
                  <c:v>1651.8000000000081</c:v>
                </c:pt>
                <c:pt idx="799">
                  <c:v>1651.8000000000081</c:v>
                </c:pt>
                <c:pt idx="800">
                  <c:v>1651.8000000000081</c:v>
                </c:pt>
                <c:pt idx="801">
                  <c:v>1651.8000000000081</c:v>
                </c:pt>
                <c:pt idx="802">
                  <c:v>1651.8000000000081</c:v>
                </c:pt>
                <c:pt idx="803">
                  <c:v>1651.8000000000081</c:v>
                </c:pt>
                <c:pt idx="804">
                  <c:v>1651.8000000000081</c:v>
                </c:pt>
                <c:pt idx="805">
                  <c:v>1755.7000000000071</c:v>
                </c:pt>
                <c:pt idx="806">
                  <c:v>1704.8000000000068</c:v>
                </c:pt>
                <c:pt idx="807">
                  <c:v>1755.4000000000051</c:v>
                </c:pt>
                <c:pt idx="808">
                  <c:v>1855.1000000000054</c:v>
                </c:pt>
                <c:pt idx="809">
                  <c:v>1851.300000000005</c:v>
                </c:pt>
                <c:pt idx="810">
                  <c:v>1851.300000000005</c:v>
                </c:pt>
                <c:pt idx="811">
                  <c:v>1851.300000000005</c:v>
                </c:pt>
                <c:pt idx="812">
                  <c:v>1771.0000000000052</c:v>
                </c:pt>
                <c:pt idx="813">
                  <c:v>1771.0000000000052</c:v>
                </c:pt>
                <c:pt idx="814">
                  <c:v>1771.0000000000052</c:v>
                </c:pt>
                <c:pt idx="815">
                  <c:v>1771.0000000000052</c:v>
                </c:pt>
                <c:pt idx="816">
                  <c:v>1771.0000000000052</c:v>
                </c:pt>
                <c:pt idx="817">
                  <c:v>1771.0000000000052</c:v>
                </c:pt>
                <c:pt idx="818">
                  <c:v>1771.0000000000052</c:v>
                </c:pt>
                <c:pt idx="819">
                  <c:v>1771.0000000000052</c:v>
                </c:pt>
                <c:pt idx="820">
                  <c:v>1771.0000000000052</c:v>
                </c:pt>
                <c:pt idx="821">
                  <c:v>1771.0000000000052</c:v>
                </c:pt>
                <c:pt idx="822">
                  <c:v>1771.0000000000052</c:v>
                </c:pt>
                <c:pt idx="823">
                  <c:v>1771.0000000000052</c:v>
                </c:pt>
                <c:pt idx="824">
                  <c:v>1771.0000000000052</c:v>
                </c:pt>
                <c:pt idx="825">
                  <c:v>1771.0000000000052</c:v>
                </c:pt>
                <c:pt idx="826">
                  <c:v>1771.0000000000052</c:v>
                </c:pt>
                <c:pt idx="827">
                  <c:v>1771.0000000000052</c:v>
                </c:pt>
                <c:pt idx="828">
                  <c:v>1771.0000000000052</c:v>
                </c:pt>
                <c:pt idx="829">
                  <c:v>1771.0000000000052</c:v>
                </c:pt>
                <c:pt idx="830">
                  <c:v>1771.0000000000052</c:v>
                </c:pt>
                <c:pt idx="831">
                  <c:v>1740.800000000005</c:v>
                </c:pt>
                <c:pt idx="832">
                  <c:v>1707.100000000004</c:v>
                </c:pt>
                <c:pt idx="833">
                  <c:v>1707.100000000004</c:v>
                </c:pt>
                <c:pt idx="834">
                  <c:v>1823.3000000000059</c:v>
                </c:pt>
                <c:pt idx="835">
                  <c:v>1823.3000000000059</c:v>
                </c:pt>
                <c:pt idx="836">
                  <c:v>1775.200000000006</c:v>
                </c:pt>
                <c:pt idx="837">
                  <c:v>1775.200000000006</c:v>
                </c:pt>
                <c:pt idx="838">
                  <c:v>1775.200000000006</c:v>
                </c:pt>
                <c:pt idx="839">
                  <c:v>1775.200000000006</c:v>
                </c:pt>
                <c:pt idx="840">
                  <c:v>1775.200000000006</c:v>
                </c:pt>
                <c:pt idx="841">
                  <c:v>1775.200000000006</c:v>
                </c:pt>
                <c:pt idx="842">
                  <c:v>1775.200000000006</c:v>
                </c:pt>
                <c:pt idx="843">
                  <c:v>1775.200000000006</c:v>
                </c:pt>
                <c:pt idx="844">
                  <c:v>1775.200000000006</c:v>
                </c:pt>
                <c:pt idx="845">
                  <c:v>1775.200000000006</c:v>
                </c:pt>
                <c:pt idx="846">
                  <c:v>1786.8000000000065</c:v>
                </c:pt>
                <c:pt idx="847">
                  <c:v>1775.4000000000051</c:v>
                </c:pt>
                <c:pt idx="848">
                  <c:v>1775.4000000000051</c:v>
                </c:pt>
                <c:pt idx="849">
                  <c:v>1775.4000000000051</c:v>
                </c:pt>
                <c:pt idx="850">
                  <c:v>1775.4000000000051</c:v>
                </c:pt>
                <c:pt idx="851">
                  <c:v>1793.6000000000045</c:v>
                </c:pt>
                <c:pt idx="852">
                  <c:v>1793.6000000000045</c:v>
                </c:pt>
                <c:pt idx="853">
                  <c:v>1793.6000000000045</c:v>
                </c:pt>
                <c:pt idx="854">
                  <c:v>1793.6000000000045</c:v>
                </c:pt>
                <c:pt idx="855">
                  <c:v>1793.6000000000045</c:v>
                </c:pt>
                <c:pt idx="856">
                  <c:v>1793.6000000000045</c:v>
                </c:pt>
                <c:pt idx="857">
                  <c:v>1793.6000000000045</c:v>
                </c:pt>
                <c:pt idx="858">
                  <c:v>1793.6000000000045</c:v>
                </c:pt>
                <c:pt idx="859">
                  <c:v>1793.6000000000045</c:v>
                </c:pt>
                <c:pt idx="860">
                  <c:v>1793.6000000000045</c:v>
                </c:pt>
                <c:pt idx="861">
                  <c:v>1793.6000000000045</c:v>
                </c:pt>
                <c:pt idx="862">
                  <c:v>1793.6000000000045</c:v>
                </c:pt>
                <c:pt idx="863">
                  <c:v>1793.6000000000045</c:v>
                </c:pt>
                <c:pt idx="864">
                  <c:v>1793.6000000000045</c:v>
                </c:pt>
                <c:pt idx="865">
                  <c:v>1793.6000000000045</c:v>
                </c:pt>
                <c:pt idx="866">
                  <c:v>1793.6000000000045</c:v>
                </c:pt>
                <c:pt idx="867">
                  <c:v>1793.6000000000045</c:v>
                </c:pt>
                <c:pt idx="868">
                  <c:v>1793.6000000000045</c:v>
                </c:pt>
                <c:pt idx="869">
                  <c:v>1793.6000000000045</c:v>
                </c:pt>
                <c:pt idx="870">
                  <c:v>1793.6000000000045</c:v>
                </c:pt>
                <c:pt idx="871">
                  <c:v>1790.9000000000046</c:v>
                </c:pt>
                <c:pt idx="872">
                  <c:v>1790.9000000000046</c:v>
                </c:pt>
                <c:pt idx="873">
                  <c:v>1790.9000000000046</c:v>
                </c:pt>
                <c:pt idx="874">
                  <c:v>1790.9000000000046</c:v>
                </c:pt>
                <c:pt idx="875">
                  <c:v>1790.9000000000046</c:v>
                </c:pt>
                <c:pt idx="876">
                  <c:v>1790.9000000000046</c:v>
                </c:pt>
                <c:pt idx="877">
                  <c:v>1790.9000000000046</c:v>
                </c:pt>
                <c:pt idx="878">
                  <c:v>1790.9000000000046</c:v>
                </c:pt>
                <c:pt idx="879">
                  <c:v>1790.9000000000046</c:v>
                </c:pt>
                <c:pt idx="880">
                  <c:v>1790.9000000000046</c:v>
                </c:pt>
                <c:pt idx="881">
                  <c:v>1790.9000000000046</c:v>
                </c:pt>
                <c:pt idx="882">
                  <c:v>1790.9000000000046</c:v>
                </c:pt>
                <c:pt idx="883">
                  <c:v>1790.9000000000046</c:v>
                </c:pt>
                <c:pt idx="884">
                  <c:v>1790.9000000000046</c:v>
                </c:pt>
                <c:pt idx="885">
                  <c:v>1790.9000000000046</c:v>
                </c:pt>
                <c:pt idx="886">
                  <c:v>1790.9000000000046</c:v>
                </c:pt>
                <c:pt idx="887">
                  <c:v>1790.9000000000046</c:v>
                </c:pt>
                <c:pt idx="888">
                  <c:v>1790.9000000000046</c:v>
                </c:pt>
                <c:pt idx="889">
                  <c:v>1790.9000000000046</c:v>
                </c:pt>
                <c:pt idx="890">
                  <c:v>1790.9000000000046</c:v>
                </c:pt>
                <c:pt idx="891">
                  <c:v>1790.9000000000046</c:v>
                </c:pt>
                <c:pt idx="892">
                  <c:v>1790.9000000000046</c:v>
                </c:pt>
                <c:pt idx="893">
                  <c:v>1790.9000000000046</c:v>
                </c:pt>
                <c:pt idx="894">
                  <c:v>1828.9000000000049</c:v>
                </c:pt>
                <c:pt idx="895">
                  <c:v>1828.9000000000049</c:v>
                </c:pt>
                <c:pt idx="896">
                  <c:v>1764.200000000005</c:v>
                </c:pt>
                <c:pt idx="897">
                  <c:v>1806.3000000000054</c:v>
                </c:pt>
                <c:pt idx="898">
                  <c:v>1806.3000000000054</c:v>
                </c:pt>
                <c:pt idx="899">
                  <c:v>1806.3000000000054</c:v>
                </c:pt>
                <c:pt idx="900">
                  <c:v>1806.3000000000054</c:v>
                </c:pt>
                <c:pt idx="901">
                  <c:v>1806.3000000000054</c:v>
                </c:pt>
                <c:pt idx="902">
                  <c:v>1806.3000000000054</c:v>
                </c:pt>
                <c:pt idx="903">
                  <c:v>1806.3000000000054</c:v>
                </c:pt>
                <c:pt idx="904">
                  <c:v>1806.3000000000054</c:v>
                </c:pt>
                <c:pt idx="905">
                  <c:v>1806.3000000000054</c:v>
                </c:pt>
                <c:pt idx="906">
                  <c:v>1806.3000000000054</c:v>
                </c:pt>
                <c:pt idx="907">
                  <c:v>1806.3000000000054</c:v>
                </c:pt>
                <c:pt idx="908">
                  <c:v>1806.3000000000054</c:v>
                </c:pt>
                <c:pt idx="909">
                  <c:v>1806.3000000000054</c:v>
                </c:pt>
                <c:pt idx="910">
                  <c:v>1806.3000000000054</c:v>
                </c:pt>
                <c:pt idx="911">
                  <c:v>1806.3000000000054</c:v>
                </c:pt>
                <c:pt idx="912">
                  <c:v>1806.3000000000054</c:v>
                </c:pt>
                <c:pt idx="913">
                  <c:v>1806.3000000000054</c:v>
                </c:pt>
                <c:pt idx="914">
                  <c:v>1806.3000000000054</c:v>
                </c:pt>
                <c:pt idx="915">
                  <c:v>1806.3000000000054</c:v>
                </c:pt>
                <c:pt idx="916">
                  <c:v>1806.3000000000054</c:v>
                </c:pt>
                <c:pt idx="917">
                  <c:v>1806.3000000000054</c:v>
                </c:pt>
                <c:pt idx="918">
                  <c:v>1806.3000000000054</c:v>
                </c:pt>
                <c:pt idx="919">
                  <c:v>1806.3000000000054</c:v>
                </c:pt>
                <c:pt idx="920">
                  <c:v>1806.3000000000054</c:v>
                </c:pt>
                <c:pt idx="921">
                  <c:v>1806.3000000000054</c:v>
                </c:pt>
                <c:pt idx="922">
                  <c:v>1806.3000000000054</c:v>
                </c:pt>
                <c:pt idx="923">
                  <c:v>1806.3000000000054</c:v>
                </c:pt>
                <c:pt idx="924">
                  <c:v>1806.3000000000054</c:v>
                </c:pt>
                <c:pt idx="925">
                  <c:v>1806.3000000000054</c:v>
                </c:pt>
                <c:pt idx="926">
                  <c:v>1806.3000000000054</c:v>
                </c:pt>
                <c:pt idx="927">
                  <c:v>1806.3000000000054</c:v>
                </c:pt>
                <c:pt idx="928">
                  <c:v>1806.3000000000054</c:v>
                </c:pt>
                <c:pt idx="929">
                  <c:v>1806.3000000000054</c:v>
                </c:pt>
                <c:pt idx="930">
                  <c:v>1806.3000000000054</c:v>
                </c:pt>
                <c:pt idx="931">
                  <c:v>1806.3000000000054</c:v>
                </c:pt>
                <c:pt idx="932">
                  <c:v>1794.8000000000056</c:v>
                </c:pt>
                <c:pt idx="933">
                  <c:v>1855.2000000000062</c:v>
                </c:pt>
                <c:pt idx="934">
                  <c:v>1855.2000000000062</c:v>
                </c:pt>
                <c:pt idx="935">
                  <c:v>1833.4000000000055</c:v>
                </c:pt>
                <c:pt idx="936">
                  <c:v>1791.5000000000064</c:v>
                </c:pt>
                <c:pt idx="937">
                  <c:v>1791.5000000000064</c:v>
                </c:pt>
                <c:pt idx="938">
                  <c:v>1791.5000000000064</c:v>
                </c:pt>
                <c:pt idx="939">
                  <c:v>1791.5000000000064</c:v>
                </c:pt>
                <c:pt idx="940">
                  <c:v>1791.5000000000064</c:v>
                </c:pt>
                <c:pt idx="941">
                  <c:v>1791.5000000000064</c:v>
                </c:pt>
                <c:pt idx="942">
                  <c:v>1791.5000000000064</c:v>
                </c:pt>
                <c:pt idx="943">
                  <c:v>1791.5000000000064</c:v>
                </c:pt>
                <c:pt idx="944">
                  <c:v>1802.2000000000055</c:v>
                </c:pt>
                <c:pt idx="945">
                  <c:v>1802.2000000000055</c:v>
                </c:pt>
                <c:pt idx="946">
                  <c:v>1802.2000000000055</c:v>
                </c:pt>
                <c:pt idx="947">
                  <c:v>1802.2000000000055</c:v>
                </c:pt>
                <c:pt idx="948">
                  <c:v>1787.4000000000062</c:v>
                </c:pt>
                <c:pt idx="949">
                  <c:v>1745.8000000000068</c:v>
                </c:pt>
                <c:pt idx="950">
                  <c:v>1745.8000000000068</c:v>
                </c:pt>
                <c:pt idx="951">
                  <c:v>1745.8000000000068</c:v>
                </c:pt>
                <c:pt idx="952">
                  <c:v>1745.8000000000068</c:v>
                </c:pt>
                <c:pt idx="953">
                  <c:v>1745.8000000000068</c:v>
                </c:pt>
                <c:pt idx="954">
                  <c:v>1745.8000000000068</c:v>
                </c:pt>
                <c:pt idx="955">
                  <c:v>1745.8000000000068</c:v>
                </c:pt>
                <c:pt idx="956">
                  <c:v>1745.8000000000068</c:v>
                </c:pt>
                <c:pt idx="957">
                  <c:v>1745.8000000000068</c:v>
                </c:pt>
                <c:pt idx="958">
                  <c:v>1745.8000000000068</c:v>
                </c:pt>
                <c:pt idx="959">
                  <c:v>1745.8000000000068</c:v>
                </c:pt>
                <c:pt idx="960">
                  <c:v>1745.8000000000068</c:v>
                </c:pt>
                <c:pt idx="961">
                  <c:v>1745.8000000000068</c:v>
                </c:pt>
                <c:pt idx="962">
                  <c:v>1745.8000000000068</c:v>
                </c:pt>
                <c:pt idx="963">
                  <c:v>1745.8000000000068</c:v>
                </c:pt>
                <c:pt idx="964">
                  <c:v>1745.8000000000068</c:v>
                </c:pt>
                <c:pt idx="965">
                  <c:v>1745.8000000000068</c:v>
                </c:pt>
                <c:pt idx="966">
                  <c:v>1745.8000000000068</c:v>
                </c:pt>
                <c:pt idx="967">
                  <c:v>1745.8000000000068</c:v>
                </c:pt>
                <c:pt idx="968">
                  <c:v>1745.8000000000068</c:v>
                </c:pt>
                <c:pt idx="969">
                  <c:v>1745.8000000000068</c:v>
                </c:pt>
                <c:pt idx="970">
                  <c:v>1745.8000000000068</c:v>
                </c:pt>
                <c:pt idx="971">
                  <c:v>1745.8000000000068</c:v>
                </c:pt>
                <c:pt idx="972">
                  <c:v>1745.8000000000068</c:v>
                </c:pt>
                <c:pt idx="973">
                  <c:v>1745.8000000000068</c:v>
                </c:pt>
                <c:pt idx="974">
                  <c:v>1745.8000000000068</c:v>
                </c:pt>
                <c:pt idx="975">
                  <c:v>1745.8000000000068</c:v>
                </c:pt>
                <c:pt idx="976">
                  <c:v>1745.8000000000068</c:v>
                </c:pt>
                <c:pt idx="977">
                  <c:v>1745.8000000000068</c:v>
                </c:pt>
                <c:pt idx="978">
                  <c:v>1745.8000000000068</c:v>
                </c:pt>
                <c:pt idx="979">
                  <c:v>1745.8000000000068</c:v>
                </c:pt>
                <c:pt idx="980">
                  <c:v>1745.8000000000068</c:v>
                </c:pt>
                <c:pt idx="981">
                  <c:v>1745.8000000000068</c:v>
                </c:pt>
                <c:pt idx="982">
                  <c:v>1745.8000000000068</c:v>
                </c:pt>
                <c:pt idx="983">
                  <c:v>1745.8000000000068</c:v>
                </c:pt>
                <c:pt idx="984">
                  <c:v>1745.8000000000068</c:v>
                </c:pt>
                <c:pt idx="985">
                  <c:v>1745.8000000000068</c:v>
                </c:pt>
                <c:pt idx="986">
                  <c:v>1745.8000000000068</c:v>
                </c:pt>
                <c:pt idx="987">
                  <c:v>1745.8000000000068</c:v>
                </c:pt>
                <c:pt idx="988">
                  <c:v>1745.8000000000068</c:v>
                </c:pt>
                <c:pt idx="989">
                  <c:v>1745.8000000000068</c:v>
                </c:pt>
                <c:pt idx="990">
                  <c:v>1745.8000000000068</c:v>
                </c:pt>
                <c:pt idx="991">
                  <c:v>1745.8000000000068</c:v>
                </c:pt>
                <c:pt idx="992">
                  <c:v>1745.8000000000068</c:v>
                </c:pt>
                <c:pt idx="993">
                  <c:v>1745.8000000000068</c:v>
                </c:pt>
                <c:pt idx="994">
                  <c:v>1745.8000000000068</c:v>
                </c:pt>
                <c:pt idx="995">
                  <c:v>1745.8000000000068</c:v>
                </c:pt>
                <c:pt idx="996">
                  <c:v>1745.8000000000068</c:v>
                </c:pt>
                <c:pt idx="997">
                  <c:v>1745.8000000000068</c:v>
                </c:pt>
                <c:pt idx="998">
                  <c:v>1745.8000000000068</c:v>
                </c:pt>
                <c:pt idx="999">
                  <c:v>1787.8000000000065</c:v>
                </c:pt>
                <c:pt idx="1000">
                  <c:v>1787.8000000000065</c:v>
                </c:pt>
                <c:pt idx="1001">
                  <c:v>1787.8000000000065</c:v>
                </c:pt>
                <c:pt idx="1002">
                  <c:v>1787.8000000000065</c:v>
                </c:pt>
                <c:pt idx="1003">
                  <c:v>1773.300000000007</c:v>
                </c:pt>
                <c:pt idx="1004">
                  <c:v>1657.1000000000074</c:v>
                </c:pt>
                <c:pt idx="1005">
                  <c:v>1657.1000000000074</c:v>
                </c:pt>
                <c:pt idx="1006">
                  <c:v>1657.1000000000074</c:v>
                </c:pt>
                <c:pt idx="1007">
                  <c:v>1657.1000000000074</c:v>
                </c:pt>
                <c:pt idx="1008">
                  <c:v>1657.1000000000074</c:v>
                </c:pt>
                <c:pt idx="1009">
                  <c:v>1657.1000000000074</c:v>
                </c:pt>
                <c:pt idx="1010">
                  <c:v>1657.1000000000074</c:v>
                </c:pt>
                <c:pt idx="1011">
                  <c:v>1657.1000000000074</c:v>
                </c:pt>
                <c:pt idx="1012">
                  <c:v>1657.1000000000074</c:v>
                </c:pt>
                <c:pt idx="1013">
                  <c:v>1657.1000000000074</c:v>
                </c:pt>
                <c:pt idx="1014">
                  <c:v>1657.1000000000074</c:v>
                </c:pt>
                <c:pt idx="1015">
                  <c:v>1657.1000000000074</c:v>
                </c:pt>
                <c:pt idx="1016">
                  <c:v>1657.1000000000074</c:v>
                </c:pt>
                <c:pt idx="1017">
                  <c:v>1657.1000000000074</c:v>
                </c:pt>
                <c:pt idx="1018">
                  <c:v>1657.1000000000074</c:v>
                </c:pt>
                <c:pt idx="1019">
                  <c:v>1657.1000000000074</c:v>
                </c:pt>
                <c:pt idx="1020">
                  <c:v>1657.1000000000074</c:v>
                </c:pt>
                <c:pt idx="1021">
                  <c:v>1657.1000000000074</c:v>
                </c:pt>
                <c:pt idx="1022">
                  <c:v>1657.1000000000074</c:v>
                </c:pt>
                <c:pt idx="1023">
                  <c:v>1657.1000000000074</c:v>
                </c:pt>
                <c:pt idx="1024">
                  <c:v>1693.2000000000085</c:v>
                </c:pt>
                <c:pt idx="1025">
                  <c:v>1555.3000000000088</c:v>
                </c:pt>
                <c:pt idx="1026">
                  <c:v>1555.3000000000088</c:v>
                </c:pt>
                <c:pt idx="1027">
                  <c:v>1555.3000000000088</c:v>
                </c:pt>
                <c:pt idx="1028">
                  <c:v>1555.3000000000088</c:v>
                </c:pt>
                <c:pt idx="1029">
                  <c:v>1555.3000000000088</c:v>
                </c:pt>
                <c:pt idx="1030">
                  <c:v>1555.3000000000088</c:v>
                </c:pt>
                <c:pt idx="1031">
                  <c:v>1555.3000000000088</c:v>
                </c:pt>
                <c:pt idx="1032">
                  <c:v>1555.3000000000088</c:v>
                </c:pt>
                <c:pt idx="1033">
                  <c:v>1555.3000000000088</c:v>
                </c:pt>
                <c:pt idx="1034">
                  <c:v>1555.3000000000088</c:v>
                </c:pt>
                <c:pt idx="1035">
                  <c:v>1555.3000000000088</c:v>
                </c:pt>
                <c:pt idx="1036">
                  <c:v>1555.3000000000088</c:v>
                </c:pt>
                <c:pt idx="1037">
                  <c:v>1555.3000000000088</c:v>
                </c:pt>
                <c:pt idx="1038">
                  <c:v>1555.3000000000088</c:v>
                </c:pt>
                <c:pt idx="1039">
                  <c:v>1555.3000000000088</c:v>
                </c:pt>
                <c:pt idx="1040">
                  <c:v>1555.3000000000088</c:v>
                </c:pt>
                <c:pt idx="1041">
                  <c:v>1555.3000000000088</c:v>
                </c:pt>
                <c:pt idx="1042">
                  <c:v>1555.3000000000088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7-4FF8-A327-1B2BAC82A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2569680"/>
        <c:axId val="612570992"/>
      </c:lineChart>
      <c:catAx>
        <c:axId val="612569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12570992"/>
        <c:crosses val="autoZero"/>
        <c:auto val="1"/>
        <c:lblAlgn val="ctr"/>
        <c:lblOffset val="100"/>
        <c:noMultiLvlLbl val="0"/>
      </c:catAx>
      <c:valAx>
        <c:axId val="61257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1256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REGRAS_TESTE!$O$1</c:f>
              <c:strCache>
                <c:ptCount val="1"/>
                <c:pt idx="0">
                  <c:v>ACUM_TREINO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REGRAS_TESTE!$O$2:$O$315</c:f>
              <c:numCache>
                <c:formatCode>General</c:formatCode>
                <c:ptCount val="3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-76.300000000000253</c:v>
                </c:pt>
                <c:pt idx="4">
                  <c:v>-76.300000000000253</c:v>
                </c:pt>
                <c:pt idx="5">
                  <c:v>-95.100000000001288</c:v>
                </c:pt>
                <c:pt idx="6">
                  <c:v>-95.100000000001288</c:v>
                </c:pt>
                <c:pt idx="7">
                  <c:v>-95.100000000001288</c:v>
                </c:pt>
                <c:pt idx="8">
                  <c:v>-65.200000000000813</c:v>
                </c:pt>
                <c:pt idx="9">
                  <c:v>-65.200000000000813</c:v>
                </c:pt>
                <c:pt idx="10">
                  <c:v>49.699999999999193</c:v>
                </c:pt>
                <c:pt idx="11">
                  <c:v>-33.60000000000251</c:v>
                </c:pt>
                <c:pt idx="12">
                  <c:v>-33.60000000000251</c:v>
                </c:pt>
                <c:pt idx="13">
                  <c:v>-33.60000000000251</c:v>
                </c:pt>
                <c:pt idx="14">
                  <c:v>27.099999999997692</c:v>
                </c:pt>
                <c:pt idx="15">
                  <c:v>-5.4000000000020592</c:v>
                </c:pt>
                <c:pt idx="16">
                  <c:v>10.699999999996834</c:v>
                </c:pt>
                <c:pt idx="17">
                  <c:v>-53.600000000002524</c:v>
                </c:pt>
                <c:pt idx="18">
                  <c:v>-53.600000000002524</c:v>
                </c:pt>
                <c:pt idx="19">
                  <c:v>-53.600000000002524</c:v>
                </c:pt>
                <c:pt idx="20">
                  <c:v>-53.600000000002524</c:v>
                </c:pt>
                <c:pt idx="21">
                  <c:v>-82.700000000002206</c:v>
                </c:pt>
                <c:pt idx="22">
                  <c:v>-82.700000000002206</c:v>
                </c:pt>
                <c:pt idx="23">
                  <c:v>-82.700000000002206</c:v>
                </c:pt>
                <c:pt idx="24">
                  <c:v>-82.700000000002206</c:v>
                </c:pt>
                <c:pt idx="25">
                  <c:v>-82.700000000002206</c:v>
                </c:pt>
                <c:pt idx="26">
                  <c:v>-82.700000000002206</c:v>
                </c:pt>
                <c:pt idx="27">
                  <c:v>-82.700000000002206</c:v>
                </c:pt>
                <c:pt idx="28">
                  <c:v>-82.700000000002206</c:v>
                </c:pt>
                <c:pt idx="29">
                  <c:v>-82.700000000002206</c:v>
                </c:pt>
                <c:pt idx="30">
                  <c:v>-82.700000000002206</c:v>
                </c:pt>
                <c:pt idx="31">
                  <c:v>-82.700000000002206</c:v>
                </c:pt>
                <c:pt idx="32">
                  <c:v>-82.700000000002206</c:v>
                </c:pt>
                <c:pt idx="33">
                  <c:v>-82.700000000002206</c:v>
                </c:pt>
                <c:pt idx="34">
                  <c:v>-82.700000000002206</c:v>
                </c:pt>
                <c:pt idx="35">
                  <c:v>-82.700000000002206</c:v>
                </c:pt>
                <c:pt idx="36">
                  <c:v>-82.700000000002206</c:v>
                </c:pt>
                <c:pt idx="37">
                  <c:v>-82.700000000002206</c:v>
                </c:pt>
                <c:pt idx="38">
                  <c:v>-82.700000000002206</c:v>
                </c:pt>
                <c:pt idx="39">
                  <c:v>-82.700000000002206</c:v>
                </c:pt>
                <c:pt idx="40">
                  <c:v>-82.700000000002206</c:v>
                </c:pt>
                <c:pt idx="41">
                  <c:v>-82.700000000002206</c:v>
                </c:pt>
                <c:pt idx="42">
                  <c:v>-82.700000000002206</c:v>
                </c:pt>
                <c:pt idx="43">
                  <c:v>-82.700000000002206</c:v>
                </c:pt>
                <c:pt idx="44">
                  <c:v>-82.700000000002206</c:v>
                </c:pt>
                <c:pt idx="45">
                  <c:v>-82.700000000002206</c:v>
                </c:pt>
                <c:pt idx="46">
                  <c:v>-82.700000000002206</c:v>
                </c:pt>
                <c:pt idx="47">
                  <c:v>-82.700000000002206</c:v>
                </c:pt>
                <c:pt idx="48">
                  <c:v>-82.700000000002206</c:v>
                </c:pt>
                <c:pt idx="49">
                  <c:v>-82.700000000002206</c:v>
                </c:pt>
                <c:pt idx="50">
                  <c:v>-132.30000000000297</c:v>
                </c:pt>
                <c:pt idx="51">
                  <c:v>-132.30000000000297</c:v>
                </c:pt>
                <c:pt idx="52">
                  <c:v>-100.10000000000296</c:v>
                </c:pt>
                <c:pt idx="53">
                  <c:v>-127.10000000000221</c:v>
                </c:pt>
                <c:pt idx="54">
                  <c:v>-119.60000000000193</c:v>
                </c:pt>
                <c:pt idx="55">
                  <c:v>-119.60000000000193</c:v>
                </c:pt>
                <c:pt idx="56">
                  <c:v>-119.60000000000193</c:v>
                </c:pt>
                <c:pt idx="57">
                  <c:v>-132.8000000000018</c:v>
                </c:pt>
                <c:pt idx="58">
                  <c:v>-118.90000000000178</c:v>
                </c:pt>
                <c:pt idx="59">
                  <c:v>-118.90000000000178</c:v>
                </c:pt>
                <c:pt idx="60">
                  <c:v>-170.40000000000165</c:v>
                </c:pt>
                <c:pt idx="61">
                  <c:v>-170.40000000000165</c:v>
                </c:pt>
                <c:pt idx="62">
                  <c:v>-170.40000000000165</c:v>
                </c:pt>
                <c:pt idx="63">
                  <c:v>-170.40000000000165</c:v>
                </c:pt>
                <c:pt idx="64">
                  <c:v>-170.40000000000165</c:v>
                </c:pt>
                <c:pt idx="65">
                  <c:v>-170.40000000000165</c:v>
                </c:pt>
                <c:pt idx="66">
                  <c:v>-170.40000000000165</c:v>
                </c:pt>
                <c:pt idx="67">
                  <c:v>-170.40000000000165</c:v>
                </c:pt>
                <c:pt idx="68">
                  <c:v>-170.40000000000165</c:v>
                </c:pt>
                <c:pt idx="69">
                  <c:v>-170.40000000000165</c:v>
                </c:pt>
                <c:pt idx="70">
                  <c:v>-170.40000000000165</c:v>
                </c:pt>
                <c:pt idx="71">
                  <c:v>-170.40000000000165</c:v>
                </c:pt>
                <c:pt idx="72">
                  <c:v>-170.40000000000165</c:v>
                </c:pt>
                <c:pt idx="73">
                  <c:v>-170.40000000000165</c:v>
                </c:pt>
                <c:pt idx="74">
                  <c:v>-170.40000000000165</c:v>
                </c:pt>
                <c:pt idx="75">
                  <c:v>-170.40000000000165</c:v>
                </c:pt>
                <c:pt idx="76">
                  <c:v>-170.40000000000165</c:v>
                </c:pt>
                <c:pt idx="77">
                  <c:v>-163.10000000000269</c:v>
                </c:pt>
                <c:pt idx="78">
                  <c:v>-155.80000000000149</c:v>
                </c:pt>
                <c:pt idx="79">
                  <c:v>-205.00000000000185</c:v>
                </c:pt>
                <c:pt idx="80">
                  <c:v>-205.00000000000185</c:v>
                </c:pt>
                <c:pt idx="81">
                  <c:v>-226.00000000000176</c:v>
                </c:pt>
                <c:pt idx="82">
                  <c:v>-257.90000000000202</c:v>
                </c:pt>
                <c:pt idx="83">
                  <c:v>-257.90000000000202</c:v>
                </c:pt>
                <c:pt idx="84">
                  <c:v>-269.60000000000093</c:v>
                </c:pt>
                <c:pt idx="85">
                  <c:v>-238.80000000000121</c:v>
                </c:pt>
                <c:pt idx="86">
                  <c:v>-238.80000000000121</c:v>
                </c:pt>
                <c:pt idx="87">
                  <c:v>-138.80000000000112</c:v>
                </c:pt>
                <c:pt idx="88">
                  <c:v>-128.10000000000207</c:v>
                </c:pt>
                <c:pt idx="89">
                  <c:v>-128.10000000000207</c:v>
                </c:pt>
                <c:pt idx="90">
                  <c:v>-128.10000000000207</c:v>
                </c:pt>
                <c:pt idx="91">
                  <c:v>-128.10000000000207</c:v>
                </c:pt>
                <c:pt idx="92">
                  <c:v>-128.10000000000207</c:v>
                </c:pt>
                <c:pt idx="93">
                  <c:v>-128.10000000000207</c:v>
                </c:pt>
                <c:pt idx="94">
                  <c:v>-128.10000000000207</c:v>
                </c:pt>
                <c:pt idx="95">
                  <c:v>-128.10000000000207</c:v>
                </c:pt>
                <c:pt idx="96">
                  <c:v>-128.10000000000207</c:v>
                </c:pt>
                <c:pt idx="97">
                  <c:v>-183.70000000000215</c:v>
                </c:pt>
                <c:pt idx="98">
                  <c:v>-79.800000000003152</c:v>
                </c:pt>
                <c:pt idx="99">
                  <c:v>-34.300000000002612</c:v>
                </c:pt>
                <c:pt idx="100">
                  <c:v>-34.300000000002612</c:v>
                </c:pt>
                <c:pt idx="101">
                  <c:v>1.9999999999976126</c:v>
                </c:pt>
                <c:pt idx="102">
                  <c:v>-6.0000000000037268</c:v>
                </c:pt>
                <c:pt idx="103">
                  <c:v>-6.0000000000037268</c:v>
                </c:pt>
                <c:pt idx="104">
                  <c:v>-6.0000000000037268</c:v>
                </c:pt>
                <c:pt idx="105">
                  <c:v>-6.0000000000037268</c:v>
                </c:pt>
                <c:pt idx="106">
                  <c:v>-6.0000000000037268</c:v>
                </c:pt>
                <c:pt idx="107">
                  <c:v>-6.0000000000037268</c:v>
                </c:pt>
                <c:pt idx="108">
                  <c:v>-6.0000000000037268</c:v>
                </c:pt>
                <c:pt idx="109">
                  <c:v>-6.0000000000037268</c:v>
                </c:pt>
                <c:pt idx="110">
                  <c:v>-6.0000000000037268</c:v>
                </c:pt>
                <c:pt idx="111">
                  <c:v>-6.0000000000037268</c:v>
                </c:pt>
                <c:pt idx="112">
                  <c:v>-6.0000000000037268</c:v>
                </c:pt>
                <c:pt idx="113">
                  <c:v>-6.0000000000037268</c:v>
                </c:pt>
                <c:pt idx="114">
                  <c:v>-6.0000000000037268</c:v>
                </c:pt>
                <c:pt idx="115">
                  <c:v>-6.0000000000037268</c:v>
                </c:pt>
                <c:pt idx="116">
                  <c:v>-6.0000000000037268</c:v>
                </c:pt>
                <c:pt idx="117">
                  <c:v>-6.0000000000037268</c:v>
                </c:pt>
                <c:pt idx="118">
                  <c:v>-6.0000000000037268</c:v>
                </c:pt>
                <c:pt idx="119">
                  <c:v>-6.0000000000037268</c:v>
                </c:pt>
                <c:pt idx="120">
                  <c:v>-6.0000000000037268</c:v>
                </c:pt>
                <c:pt idx="121">
                  <c:v>-6.0000000000037268</c:v>
                </c:pt>
                <c:pt idx="122">
                  <c:v>-6.0000000000037268</c:v>
                </c:pt>
                <c:pt idx="123">
                  <c:v>-6.0000000000037268</c:v>
                </c:pt>
                <c:pt idx="124">
                  <c:v>-6.0000000000037268</c:v>
                </c:pt>
                <c:pt idx="125">
                  <c:v>-6.0000000000037268</c:v>
                </c:pt>
                <c:pt idx="126">
                  <c:v>33.099999999997081</c:v>
                </c:pt>
                <c:pt idx="127">
                  <c:v>95.799999999997056</c:v>
                </c:pt>
                <c:pt idx="128">
                  <c:v>80.899999999997135</c:v>
                </c:pt>
                <c:pt idx="129">
                  <c:v>27.499999999995907</c:v>
                </c:pt>
                <c:pt idx="130">
                  <c:v>6.3999999999953445</c:v>
                </c:pt>
                <c:pt idx="131">
                  <c:v>16.399999999994243</c:v>
                </c:pt>
                <c:pt idx="132">
                  <c:v>88.099999999995447</c:v>
                </c:pt>
                <c:pt idx="133">
                  <c:v>88.099999999995447</c:v>
                </c:pt>
                <c:pt idx="134">
                  <c:v>88.099999999995447</c:v>
                </c:pt>
                <c:pt idx="135">
                  <c:v>88.099999999995447</c:v>
                </c:pt>
                <c:pt idx="136">
                  <c:v>88.099999999995447</c:v>
                </c:pt>
                <c:pt idx="137">
                  <c:v>88.099999999995447</c:v>
                </c:pt>
                <c:pt idx="138">
                  <c:v>88.099999999995447</c:v>
                </c:pt>
                <c:pt idx="139">
                  <c:v>96.099999999994566</c:v>
                </c:pt>
                <c:pt idx="140">
                  <c:v>171.59999999999624</c:v>
                </c:pt>
                <c:pt idx="141">
                  <c:v>132.09999999999727</c:v>
                </c:pt>
                <c:pt idx="142">
                  <c:v>248.09999999999781</c:v>
                </c:pt>
                <c:pt idx="143">
                  <c:v>248.09999999999781</c:v>
                </c:pt>
                <c:pt idx="144">
                  <c:v>225.89999999999893</c:v>
                </c:pt>
                <c:pt idx="145">
                  <c:v>225.89999999999893</c:v>
                </c:pt>
                <c:pt idx="146">
                  <c:v>225.89999999999893</c:v>
                </c:pt>
                <c:pt idx="147">
                  <c:v>225.89999999999893</c:v>
                </c:pt>
                <c:pt idx="148">
                  <c:v>298.49999999999937</c:v>
                </c:pt>
                <c:pt idx="149">
                  <c:v>394.29999999999859</c:v>
                </c:pt>
                <c:pt idx="150">
                  <c:v>354.29999999999853</c:v>
                </c:pt>
                <c:pt idx="151">
                  <c:v>408.39999999999992</c:v>
                </c:pt>
                <c:pt idx="152">
                  <c:v>421.89999999999952</c:v>
                </c:pt>
                <c:pt idx="153">
                  <c:v>421.89999999999952</c:v>
                </c:pt>
                <c:pt idx="154">
                  <c:v>443.59999999999957</c:v>
                </c:pt>
                <c:pt idx="155">
                  <c:v>443.59999999999957</c:v>
                </c:pt>
                <c:pt idx="156">
                  <c:v>443.59999999999957</c:v>
                </c:pt>
                <c:pt idx="157">
                  <c:v>443.59999999999957</c:v>
                </c:pt>
                <c:pt idx="158">
                  <c:v>443.59999999999957</c:v>
                </c:pt>
                <c:pt idx="159">
                  <c:v>443.59999999999957</c:v>
                </c:pt>
                <c:pt idx="160">
                  <c:v>443.59999999999957</c:v>
                </c:pt>
                <c:pt idx="161">
                  <c:v>443.59999999999957</c:v>
                </c:pt>
                <c:pt idx="162">
                  <c:v>443.59999999999957</c:v>
                </c:pt>
                <c:pt idx="163">
                  <c:v>443.59999999999957</c:v>
                </c:pt>
                <c:pt idx="164">
                  <c:v>443.59999999999957</c:v>
                </c:pt>
                <c:pt idx="165">
                  <c:v>443.59999999999957</c:v>
                </c:pt>
                <c:pt idx="166">
                  <c:v>443.59999999999957</c:v>
                </c:pt>
                <c:pt idx="167">
                  <c:v>443.59999999999957</c:v>
                </c:pt>
                <c:pt idx="168">
                  <c:v>443.59999999999957</c:v>
                </c:pt>
                <c:pt idx="169">
                  <c:v>478.89999999999992</c:v>
                </c:pt>
                <c:pt idx="170">
                  <c:v>478.89999999999992</c:v>
                </c:pt>
                <c:pt idx="171">
                  <c:v>478.89999999999992</c:v>
                </c:pt>
                <c:pt idx="172">
                  <c:v>504.8999999999993</c:v>
                </c:pt>
                <c:pt idx="173">
                  <c:v>504.8999999999993</c:v>
                </c:pt>
                <c:pt idx="174">
                  <c:v>504.8999999999993</c:v>
                </c:pt>
                <c:pt idx="175">
                  <c:v>504.8999999999993</c:v>
                </c:pt>
                <c:pt idx="176">
                  <c:v>507.89999999999895</c:v>
                </c:pt>
                <c:pt idx="177">
                  <c:v>507.89999999999895</c:v>
                </c:pt>
                <c:pt idx="178">
                  <c:v>507.89999999999895</c:v>
                </c:pt>
                <c:pt idx="179">
                  <c:v>507.89999999999895</c:v>
                </c:pt>
                <c:pt idx="180">
                  <c:v>507.89999999999895</c:v>
                </c:pt>
                <c:pt idx="181">
                  <c:v>507.89999999999895</c:v>
                </c:pt>
                <c:pt idx="182">
                  <c:v>507.89999999999895</c:v>
                </c:pt>
                <c:pt idx="183">
                  <c:v>507.89999999999895</c:v>
                </c:pt>
                <c:pt idx="184">
                  <c:v>507.89999999999895</c:v>
                </c:pt>
                <c:pt idx="185">
                  <c:v>507.89999999999895</c:v>
                </c:pt>
                <c:pt idx="186">
                  <c:v>507.89999999999895</c:v>
                </c:pt>
                <c:pt idx="187">
                  <c:v>507.89999999999895</c:v>
                </c:pt>
                <c:pt idx="188">
                  <c:v>507.89999999999895</c:v>
                </c:pt>
                <c:pt idx="189">
                  <c:v>507.89999999999895</c:v>
                </c:pt>
                <c:pt idx="190">
                  <c:v>507.89999999999895</c:v>
                </c:pt>
                <c:pt idx="191">
                  <c:v>507.89999999999895</c:v>
                </c:pt>
                <c:pt idx="192">
                  <c:v>507.89999999999895</c:v>
                </c:pt>
                <c:pt idx="193">
                  <c:v>507.89999999999895</c:v>
                </c:pt>
                <c:pt idx="194">
                  <c:v>507.89999999999895</c:v>
                </c:pt>
                <c:pt idx="195">
                  <c:v>507.89999999999895</c:v>
                </c:pt>
                <c:pt idx="196">
                  <c:v>507.89999999999895</c:v>
                </c:pt>
                <c:pt idx="197">
                  <c:v>507.89999999999895</c:v>
                </c:pt>
                <c:pt idx="198">
                  <c:v>507.89999999999895</c:v>
                </c:pt>
                <c:pt idx="199">
                  <c:v>507.89999999999895</c:v>
                </c:pt>
                <c:pt idx="200">
                  <c:v>507.89999999999895</c:v>
                </c:pt>
                <c:pt idx="201">
                  <c:v>507.89999999999895</c:v>
                </c:pt>
                <c:pt idx="202">
                  <c:v>507.89999999999895</c:v>
                </c:pt>
                <c:pt idx="203">
                  <c:v>507.89999999999895</c:v>
                </c:pt>
                <c:pt idx="204">
                  <c:v>507.89999999999895</c:v>
                </c:pt>
                <c:pt idx="205">
                  <c:v>507.89999999999895</c:v>
                </c:pt>
                <c:pt idx="206">
                  <c:v>507.89999999999895</c:v>
                </c:pt>
                <c:pt idx="207">
                  <c:v>507.89999999999895</c:v>
                </c:pt>
                <c:pt idx="208">
                  <c:v>507.89999999999895</c:v>
                </c:pt>
                <c:pt idx="209">
                  <c:v>507.89999999999895</c:v>
                </c:pt>
                <c:pt idx="210">
                  <c:v>507.89999999999895</c:v>
                </c:pt>
                <c:pt idx="211">
                  <c:v>507.89999999999895</c:v>
                </c:pt>
                <c:pt idx="212">
                  <c:v>507.89999999999895</c:v>
                </c:pt>
                <c:pt idx="213">
                  <c:v>507.89999999999895</c:v>
                </c:pt>
                <c:pt idx="214">
                  <c:v>507.89999999999895</c:v>
                </c:pt>
                <c:pt idx="215">
                  <c:v>507.89999999999895</c:v>
                </c:pt>
                <c:pt idx="216">
                  <c:v>507.89999999999895</c:v>
                </c:pt>
                <c:pt idx="217">
                  <c:v>507.89999999999895</c:v>
                </c:pt>
                <c:pt idx="218">
                  <c:v>507.89999999999895</c:v>
                </c:pt>
                <c:pt idx="219">
                  <c:v>507.89999999999895</c:v>
                </c:pt>
                <c:pt idx="220">
                  <c:v>507.89999999999895</c:v>
                </c:pt>
                <c:pt idx="221">
                  <c:v>507.89999999999895</c:v>
                </c:pt>
                <c:pt idx="222">
                  <c:v>507.89999999999895</c:v>
                </c:pt>
                <c:pt idx="223">
                  <c:v>507.89999999999895</c:v>
                </c:pt>
                <c:pt idx="224">
                  <c:v>507.89999999999895</c:v>
                </c:pt>
                <c:pt idx="225">
                  <c:v>507.89999999999895</c:v>
                </c:pt>
                <c:pt idx="226">
                  <c:v>501.09999999999883</c:v>
                </c:pt>
                <c:pt idx="227">
                  <c:v>480.30000000000024</c:v>
                </c:pt>
                <c:pt idx="228">
                  <c:v>498.79999999999933</c:v>
                </c:pt>
                <c:pt idx="229">
                  <c:v>445.9000000000014</c:v>
                </c:pt>
                <c:pt idx="230">
                  <c:v>451.40000000000191</c:v>
                </c:pt>
                <c:pt idx="231">
                  <c:v>451.40000000000191</c:v>
                </c:pt>
                <c:pt idx="232">
                  <c:v>479.10000000000127</c:v>
                </c:pt>
                <c:pt idx="233">
                  <c:v>558.60000000000252</c:v>
                </c:pt>
                <c:pt idx="234">
                  <c:v>531.30000000000348</c:v>
                </c:pt>
                <c:pt idx="235">
                  <c:v>531.30000000000348</c:v>
                </c:pt>
                <c:pt idx="236">
                  <c:v>531.30000000000348</c:v>
                </c:pt>
                <c:pt idx="237">
                  <c:v>531.30000000000348</c:v>
                </c:pt>
                <c:pt idx="238">
                  <c:v>521.9000000000018</c:v>
                </c:pt>
                <c:pt idx="239">
                  <c:v>526.70000000000221</c:v>
                </c:pt>
                <c:pt idx="240">
                  <c:v>526.70000000000221</c:v>
                </c:pt>
                <c:pt idx="241">
                  <c:v>526.70000000000221</c:v>
                </c:pt>
                <c:pt idx="242">
                  <c:v>526.70000000000221</c:v>
                </c:pt>
                <c:pt idx="243">
                  <c:v>526.70000000000221</c:v>
                </c:pt>
                <c:pt idx="244">
                  <c:v>526.70000000000221</c:v>
                </c:pt>
                <c:pt idx="245">
                  <c:v>526.70000000000221</c:v>
                </c:pt>
                <c:pt idx="246">
                  <c:v>526.70000000000221</c:v>
                </c:pt>
                <c:pt idx="247">
                  <c:v>526.70000000000221</c:v>
                </c:pt>
                <c:pt idx="248">
                  <c:v>526.70000000000221</c:v>
                </c:pt>
                <c:pt idx="249">
                  <c:v>526.70000000000221</c:v>
                </c:pt>
                <c:pt idx="250">
                  <c:v>526.70000000000221</c:v>
                </c:pt>
                <c:pt idx="251">
                  <c:v>526.70000000000221</c:v>
                </c:pt>
                <c:pt idx="252">
                  <c:v>526.70000000000221</c:v>
                </c:pt>
                <c:pt idx="253">
                  <c:v>526.70000000000221</c:v>
                </c:pt>
                <c:pt idx="254">
                  <c:v>558.20000000000425</c:v>
                </c:pt>
                <c:pt idx="255">
                  <c:v>558.20000000000425</c:v>
                </c:pt>
                <c:pt idx="256">
                  <c:v>558.20000000000425</c:v>
                </c:pt>
                <c:pt idx="257">
                  <c:v>613.40000000000396</c:v>
                </c:pt>
                <c:pt idx="258">
                  <c:v>669.70000000000414</c:v>
                </c:pt>
                <c:pt idx="259">
                  <c:v>717.80000000000393</c:v>
                </c:pt>
                <c:pt idx="260">
                  <c:v>673.80000000000439</c:v>
                </c:pt>
                <c:pt idx="261">
                  <c:v>727.60000000000605</c:v>
                </c:pt>
                <c:pt idx="262">
                  <c:v>690.10000000000684</c:v>
                </c:pt>
                <c:pt idx="263">
                  <c:v>630.20000000000744</c:v>
                </c:pt>
                <c:pt idx="264">
                  <c:v>630.20000000000744</c:v>
                </c:pt>
                <c:pt idx="265">
                  <c:v>630.20000000000744</c:v>
                </c:pt>
                <c:pt idx="266">
                  <c:v>630.20000000000744</c:v>
                </c:pt>
                <c:pt idx="267">
                  <c:v>630.20000000000744</c:v>
                </c:pt>
                <c:pt idx="268">
                  <c:v>700.300000000007</c:v>
                </c:pt>
                <c:pt idx="269">
                  <c:v>700.300000000007</c:v>
                </c:pt>
                <c:pt idx="270">
                  <c:v>625.90000000000589</c:v>
                </c:pt>
                <c:pt idx="271">
                  <c:v>679.00000000000512</c:v>
                </c:pt>
                <c:pt idx="272">
                  <c:v>679.00000000000512</c:v>
                </c:pt>
                <c:pt idx="273">
                  <c:v>679.00000000000512</c:v>
                </c:pt>
                <c:pt idx="274">
                  <c:v>716.0000000000033</c:v>
                </c:pt>
                <c:pt idx="275">
                  <c:v>716.0000000000033</c:v>
                </c:pt>
                <c:pt idx="276">
                  <c:v>701.70000000000289</c:v>
                </c:pt>
                <c:pt idx="277">
                  <c:v>737.20000000000448</c:v>
                </c:pt>
                <c:pt idx="278">
                  <c:v>696.30000000000302</c:v>
                </c:pt>
                <c:pt idx="279">
                  <c:v>716.80000000000189</c:v>
                </c:pt>
                <c:pt idx="280">
                  <c:v>728.00000000000193</c:v>
                </c:pt>
                <c:pt idx="281">
                  <c:v>822.50000000000375</c:v>
                </c:pt>
                <c:pt idx="282">
                  <c:v>822.50000000000375</c:v>
                </c:pt>
                <c:pt idx="283">
                  <c:v>756.60000000000275</c:v>
                </c:pt>
                <c:pt idx="284">
                  <c:v>756.60000000000275</c:v>
                </c:pt>
                <c:pt idx="285">
                  <c:v>756.60000000000275</c:v>
                </c:pt>
                <c:pt idx="286">
                  <c:v>756.60000000000275</c:v>
                </c:pt>
                <c:pt idx="287">
                  <c:v>756.60000000000275</c:v>
                </c:pt>
                <c:pt idx="288">
                  <c:v>756.60000000000275</c:v>
                </c:pt>
                <c:pt idx="289">
                  <c:v>756.60000000000275</c:v>
                </c:pt>
                <c:pt idx="290">
                  <c:v>756.60000000000275</c:v>
                </c:pt>
                <c:pt idx="291">
                  <c:v>756.60000000000275</c:v>
                </c:pt>
                <c:pt idx="292">
                  <c:v>655.100000000004</c:v>
                </c:pt>
                <c:pt idx="293">
                  <c:v>655.100000000004</c:v>
                </c:pt>
                <c:pt idx="294">
                  <c:v>586.00000000000432</c:v>
                </c:pt>
                <c:pt idx="295">
                  <c:v>586.00000000000432</c:v>
                </c:pt>
                <c:pt idx="296">
                  <c:v>586.00000000000432</c:v>
                </c:pt>
                <c:pt idx="297">
                  <c:v>586.00000000000432</c:v>
                </c:pt>
                <c:pt idx="298">
                  <c:v>586.00000000000432</c:v>
                </c:pt>
                <c:pt idx="299">
                  <c:v>586.00000000000432</c:v>
                </c:pt>
                <c:pt idx="300">
                  <c:v>586.00000000000432</c:v>
                </c:pt>
                <c:pt idx="301">
                  <c:v>586.00000000000432</c:v>
                </c:pt>
                <c:pt idx="302">
                  <c:v>586.00000000000432</c:v>
                </c:pt>
                <c:pt idx="303">
                  <c:v>586.00000000000432</c:v>
                </c:pt>
                <c:pt idx="304">
                  <c:v>586.00000000000432</c:v>
                </c:pt>
                <c:pt idx="305">
                  <c:v>586.00000000000432</c:v>
                </c:pt>
                <c:pt idx="306">
                  <c:v>586.00000000000432</c:v>
                </c:pt>
                <c:pt idx="307">
                  <c:v>586.00000000000432</c:v>
                </c:pt>
                <c:pt idx="308">
                  <c:v>586.00000000000432</c:v>
                </c:pt>
                <c:pt idx="309">
                  <c:v>643.40000000000293</c:v>
                </c:pt>
                <c:pt idx="310">
                  <c:v>621.40000000000316</c:v>
                </c:pt>
                <c:pt idx="311">
                  <c:v>621.40000000000316</c:v>
                </c:pt>
                <c:pt idx="312">
                  <c:v>621.40000000000316</c:v>
                </c:pt>
                <c:pt idx="313">
                  <c:v>621.40000000000316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B-46CC-BBAD-1A7955495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396064"/>
        <c:axId val="613396392"/>
      </c:lineChart>
      <c:catAx>
        <c:axId val="613396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13396392"/>
        <c:crosses val="autoZero"/>
        <c:auto val="1"/>
        <c:lblAlgn val="ctr"/>
        <c:lblOffset val="100"/>
        <c:noMultiLvlLbl val="0"/>
      </c:catAx>
      <c:valAx>
        <c:axId val="613396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13396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553834</xdr:colOff>
      <xdr:row>7</xdr:row>
      <xdr:rowOff>131884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1C9D7A2B-962C-460E-B936-D47B6C7A5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167" cy="1899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9</xdr:row>
      <xdr:rowOff>52917</xdr:rowOff>
    </xdr:from>
    <xdr:to>
      <xdr:col>4</xdr:col>
      <xdr:colOff>525384</xdr:colOff>
      <xdr:row>16</xdr:row>
      <xdr:rowOff>296334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D5C6457B-02A1-43CE-AECD-498AC6BE3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462" t="4823" b="2734"/>
        <a:stretch/>
      </xdr:blipFill>
      <xdr:spPr>
        <a:xfrm>
          <a:off x="105833" y="2084917"/>
          <a:ext cx="2874884" cy="1703917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28</xdr:row>
      <xdr:rowOff>111122</xdr:rowOff>
    </xdr:from>
    <xdr:to>
      <xdr:col>5</xdr:col>
      <xdr:colOff>18442</xdr:colOff>
      <xdr:row>36</xdr:row>
      <xdr:rowOff>52622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7B8F8556-77D8-45D9-B710-891BF8CD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42" y="6302372"/>
          <a:ext cx="3009167" cy="1666583"/>
        </a:xfrm>
        <a:prstGeom prst="rect">
          <a:avLst/>
        </a:prstGeom>
      </xdr:spPr>
    </xdr:pic>
    <xdr:clientData/>
  </xdr:twoCellAnchor>
  <xdr:twoCellAnchor editAs="oneCell">
    <xdr:from>
      <xdr:col>0</xdr:col>
      <xdr:colOff>36109</xdr:colOff>
      <xdr:row>18</xdr:row>
      <xdr:rowOff>21167</xdr:rowOff>
    </xdr:from>
    <xdr:to>
      <xdr:col>4</xdr:col>
      <xdr:colOff>589943</xdr:colOff>
      <xdr:row>26</xdr:row>
      <xdr:rowOff>63501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C2B5BE8-B3D4-42D5-AC40-417AD2639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867" b="7715"/>
        <a:stretch/>
      </xdr:blipFill>
      <xdr:spPr>
        <a:xfrm>
          <a:off x="36109" y="4180417"/>
          <a:ext cx="3009167" cy="176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148168</xdr:colOff>
      <xdr:row>1</xdr:row>
      <xdr:rowOff>148167</xdr:rowOff>
    </xdr:from>
    <xdr:to>
      <xdr:col>18</xdr:col>
      <xdr:colOff>317660</xdr:colOff>
      <xdr:row>13</xdr:row>
      <xdr:rowOff>52917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15576B85-F013-4C94-899A-448AB467D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0168" y="338667"/>
          <a:ext cx="2624825" cy="2667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74084</xdr:colOff>
      <xdr:row>13</xdr:row>
      <xdr:rowOff>126999</xdr:rowOff>
    </xdr:from>
    <xdr:to>
      <xdr:col>18</xdr:col>
      <xdr:colOff>539750</xdr:colOff>
      <xdr:row>19</xdr:row>
      <xdr:rowOff>132345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ED282598-EFEE-4D9C-9DAC-84A55FA77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6084" y="3301999"/>
          <a:ext cx="2920999" cy="1264763"/>
        </a:xfrm>
        <a:prstGeom prst="rect">
          <a:avLst/>
        </a:prstGeom>
      </xdr:spPr>
    </xdr:pic>
    <xdr:clientData/>
  </xdr:twoCellAnchor>
  <xdr:twoCellAnchor editAs="oneCell">
    <xdr:from>
      <xdr:col>13</xdr:col>
      <xdr:colOff>296335</xdr:colOff>
      <xdr:row>22</xdr:row>
      <xdr:rowOff>158752</xdr:rowOff>
    </xdr:from>
    <xdr:to>
      <xdr:col>17</xdr:col>
      <xdr:colOff>564811</xdr:colOff>
      <xdr:row>32</xdr:row>
      <xdr:rowOff>135204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F6F3D13-C111-474C-A5CA-232E3E101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502" y="5058835"/>
          <a:ext cx="2723809" cy="2114286"/>
        </a:xfrm>
        <a:prstGeom prst="rect">
          <a:avLst/>
        </a:prstGeom>
      </xdr:spPr>
    </xdr:pic>
    <xdr:clientData/>
  </xdr:twoCellAnchor>
  <xdr:twoCellAnchor editAs="oneCell">
    <xdr:from>
      <xdr:col>22</xdr:col>
      <xdr:colOff>222250</xdr:colOff>
      <xdr:row>18</xdr:row>
      <xdr:rowOff>169332</xdr:rowOff>
    </xdr:from>
    <xdr:to>
      <xdr:col>28</xdr:col>
      <xdr:colOff>526380</xdr:colOff>
      <xdr:row>35</xdr:row>
      <xdr:rowOff>64310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8FE1403A-C780-4A84-973D-C62BE8400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84917" y="4190999"/>
          <a:ext cx="3987130" cy="34933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590550</xdr:colOff>
      <xdr:row>12</xdr:row>
      <xdr:rowOff>138112</xdr:rowOff>
    </xdr:from>
    <xdr:to>
      <xdr:col>28</xdr:col>
      <xdr:colOff>571500</xdr:colOff>
      <xdr:row>35</xdr:row>
      <xdr:rowOff>171450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380139C6-DCB5-4EBD-AEEE-93F2B122EF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695325</xdr:colOff>
      <xdr:row>15</xdr:row>
      <xdr:rowOff>28575</xdr:rowOff>
    </xdr:from>
    <xdr:to>
      <xdr:col>18</xdr:col>
      <xdr:colOff>361906</xdr:colOff>
      <xdr:row>24</xdr:row>
      <xdr:rowOff>123825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2D8FF3EC-F672-43FF-91C0-35E488B8B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2933700"/>
          <a:ext cx="1781131" cy="1809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304799</xdr:colOff>
      <xdr:row>0</xdr:row>
      <xdr:rowOff>23811</xdr:rowOff>
    </xdr:from>
    <xdr:to>
      <xdr:col>37</xdr:col>
      <xdr:colOff>390524</xdr:colOff>
      <xdr:row>31</xdr:row>
      <xdr:rowOff>47624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E118555-2F8B-4866-BB95-B066868F0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23</xdr:col>
      <xdr:colOff>495300</xdr:colOff>
      <xdr:row>3</xdr:row>
      <xdr:rowOff>47625</xdr:rowOff>
    </xdr:from>
    <xdr:to>
      <xdr:col>27</xdr:col>
      <xdr:colOff>58816</xdr:colOff>
      <xdr:row>12</xdr:row>
      <xdr:rowOff>76201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E2F0AA1-63B3-4C73-B5CC-FAD51A020B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63" t="17271" r="9559" b="17568"/>
        <a:stretch/>
      </xdr:blipFill>
      <xdr:spPr>
        <a:xfrm>
          <a:off x="15039975" y="838200"/>
          <a:ext cx="2001916" cy="1743076"/>
        </a:xfrm>
        <a:prstGeom prst="rect">
          <a:avLst/>
        </a:prstGeom>
      </xdr:spPr>
    </xdr:pic>
    <xdr:clientData/>
  </xdr:twoCellAnchor>
  <xdr:twoCellAnchor editAs="oneCell">
    <xdr:from>
      <xdr:col>19</xdr:col>
      <xdr:colOff>352424</xdr:colOff>
      <xdr:row>35</xdr:row>
      <xdr:rowOff>0</xdr:rowOff>
    </xdr:from>
    <xdr:to>
      <xdr:col>23</xdr:col>
      <xdr:colOff>371475</xdr:colOff>
      <xdr:row>48</xdr:row>
      <xdr:rowOff>42618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805CCFFB-6CBB-4C08-B2F6-C1DD7C0F6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34" t="18495" r="18872" b="17812"/>
        <a:stretch/>
      </xdr:blipFill>
      <xdr:spPr>
        <a:xfrm>
          <a:off x="12382499" y="6953250"/>
          <a:ext cx="2533651" cy="2519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228600</xdr:colOff>
      <xdr:row>18</xdr:row>
      <xdr:rowOff>66675</xdr:rowOff>
    </xdr:from>
    <xdr:to>
      <xdr:col>25</xdr:col>
      <xdr:colOff>552450</xdr:colOff>
      <xdr:row>33</xdr:row>
      <xdr:rowOff>66675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D49674C-BA36-4C94-A875-2F1282A7C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371475</xdr:colOff>
      <xdr:row>0</xdr:row>
      <xdr:rowOff>66675</xdr:rowOff>
    </xdr:from>
    <xdr:to>
      <xdr:col>23</xdr:col>
      <xdr:colOff>573902</xdr:colOff>
      <xdr:row>12</xdr:row>
      <xdr:rowOff>54116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64E24FED-515A-4DA8-A159-2FE309650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0" y="66675"/>
          <a:ext cx="3250427" cy="24639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400049</xdr:colOff>
      <xdr:row>7</xdr:row>
      <xdr:rowOff>38099</xdr:rowOff>
    </xdr:from>
    <xdr:to>
      <xdr:col>21</xdr:col>
      <xdr:colOff>409574</xdr:colOff>
      <xdr:row>25</xdr:row>
      <xdr:rowOff>76199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55C1ED1-47E2-41E6-A35C-AD50E4F48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419100</xdr:colOff>
      <xdr:row>1</xdr:row>
      <xdr:rowOff>9525</xdr:rowOff>
    </xdr:from>
    <xdr:to>
      <xdr:col>27</xdr:col>
      <xdr:colOff>11927</xdr:colOff>
      <xdr:row>13</xdr:row>
      <xdr:rowOff>177941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D18DFED-BAAD-4BC5-A5A7-B8F26288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7875" y="209550"/>
          <a:ext cx="3250427" cy="24639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161924</xdr:colOff>
      <xdr:row>8</xdr:row>
      <xdr:rowOff>57149</xdr:rowOff>
    </xdr:from>
    <xdr:to>
      <xdr:col>25</xdr:col>
      <xdr:colOff>400049</xdr:colOff>
      <xdr:row>23</xdr:row>
      <xdr:rowOff>161924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2D84CAD-E424-4539-8978-203AE1B48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youtube.com/watch?v=Hl2HD8VEEAI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youtu.be/1HZbK1jakhI" TargetMode="External"/><Relationship Id="rId1" Type="http://schemas.openxmlformats.org/officeDocument/2006/relationships/hyperlink" Target="https://youtu.be/wtHAn8p4e8c" TargetMode="External"/><Relationship Id="rId6" Type="http://schemas.openxmlformats.org/officeDocument/2006/relationships/hyperlink" Target="https://goo.gl/QAhdz6" TargetMode="External"/><Relationship Id="rId5" Type="http://schemas.openxmlformats.org/officeDocument/2006/relationships/hyperlink" Target="http://www.outspokenmarket.com/" TargetMode="External"/><Relationship Id="rId4" Type="http://schemas.openxmlformats.org/officeDocument/2006/relationships/hyperlink" Target="https://youtu.be/GXzWUIZbYU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youtu.be/wtHAn8p4e8c" TargetMode="External"/><Relationship Id="rId1" Type="http://schemas.openxmlformats.org/officeDocument/2006/relationships/hyperlink" Target="http://www.outspokenmarket.com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youtu.be/1HZbK1jakhI" TargetMode="External"/><Relationship Id="rId1" Type="http://schemas.openxmlformats.org/officeDocument/2006/relationships/hyperlink" Target="http://www.outspokenmarket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youtu.be/GXzWUIZbYU4" TargetMode="External"/><Relationship Id="rId1" Type="http://schemas.openxmlformats.org/officeDocument/2006/relationships/hyperlink" Target="http://www.outspokenmarket.com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B5AA5-9AD8-4804-8396-C542EC43A55C}">
  <sheetPr>
    <tabColor rgb="FF00B050"/>
  </sheetPr>
  <dimension ref="A1:AD38"/>
  <sheetViews>
    <sheetView tabSelected="1" zoomScale="90" zoomScaleNormal="90" workbookViewId="0">
      <selection activeCell="Z27" sqref="Z27"/>
    </sheetView>
  </sheetViews>
  <sheetFormatPr defaultColWidth="0" defaultRowHeight="15" zeroHeight="1" x14ac:dyDescent="0.25"/>
  <cols>
    <col min="1" max="6" width="9.140625" style="4" customWidth="1"/>
    <col min="7" max="7" width="11.28515625" style="4" customWidth="1"/>
    <col min="8" max="10" width="9.140625" style="4" customWidth="1"/>
    <col min="11" max="11" width="23" style="4" customWidth="1"/>
    <col min="12" max="30" width="9.140625" style="4" customWidth="1"/>
    <col min="31" max="16384" width="9.140625" style="4" hidden="1"/>
  </cols>
  <sheetData>
    <row r="1" spans="1:20" x14ac:dyDescent="0.25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20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20" ht="18.75" customHeight="1" x14ac:dyDescent="0.25">
      <c r="A3" s="64"/>
      <c r="B3" s="64"/>
      <c r="C3" s="64"/>
      <c r="D3" s="64"/>
      <c r="E3" s="64"/>
      <c r="F3" s="64"/>
      <c r="G3" s="103" t="s">
        <v>62</v>
      </c>
      <c r="H3" s="103"/>
      <c r="I3" s="103"/>
      <c r="J3" s="103"/>
      <c r="K3" s="103"/>
      <c r="L3" s="64"/>
    </row>
    <row r="4" spans="1:20" ht="23.25" customHeight="1" thickBot="1" x14ac:dyDescent="0.3">
      <c r="A4" s="64"/>
      <c r="B4" s="64"/>
      <c r="C4" s="64"/>
      <c r="D4" s="64"/>
      <c r="E4" s="64"/>
      <c r="F4" s="64"/>
      <c r="G4" s="104"/>
      <c r="H4" s="104"/>
      <c r="I4" s="104"/>
      <c r="J4" s="104"/>
      <c r="K4" s="104"/>
      <c r="L4" s="64"/>
    </row>
    <row r="5" spans="1:20" ht="18.75" x14ac:dyDescent="0.25">
      <c r="A5" s="64"/>
      <c r="B5" s="64"/>
      <c r="C5" s="64"/>
      <c r="D5" s="64"/>
      <c r="E5" s="64"/>
      <c r="F5" s="64"/>
      <c r="G5" s="89" t="s">
        <v>63</v>
      </c>
      <c r="H5" s="90"/>
      <c r="I5" s="90"/>
      <c r="J5" s="90"/>
      <c r="K5" s="91"/>
      <c r="L5" s="64"/>
    </row>
    <row r="6" spans="1:20" ht="15.75" thickBot="1" x14ac:dyDescent="0.3">
      <c r="A6" s="64"/>
      <c r="B6" s="64"/>
      <c r="C6" s="64"/>
      <c r="D6" s="64"/>
      <c r="E6" s="64"/>
      <c r="F6" s="64"/>
      <c r="G6" s="92" t="s">
        <v>34</v>
      </c>
      <c r="H6" s="93"/>
      <c r="I6" s="93"/>
      <c r="J6" s="93"/>
      <c r="K6" s="94"/>
      <c r="L6" s="64"/>
    </row>
    <row r="7" spans="1:20" ht="31.5" x14ac:dyDescent="0.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T7" s="68" t="s">
        <v>68</v>
      </c>
    </row>
    <row r="8" spans="1:20" x14ac:dyDescent="0.2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</row>
    <row r="9" spans="1:20" ht="9" customHeight="1" x14ac:dyDescent="0.25"/>
    <row r="10" spans="1:20" x14ac:dyDescent="0.25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</row>
    <row r="11" spans="1:20" ht="18.75" customHeight="1" x14ac:dyDescent="0.25">
      <c r="A11" s="65"/>
      <c r="B11" s="65"/>
      <c r="C11" s="65"/>
      <c r="D11" s="65"/>
      <c r="E11" s="65"/>
      <c r="F11" s="65"/>
      <c r="G11" s="101" t="s">
        <v>64</v>
      </c>
      <c r="H11" s="101"/>
      <c r="I11" s="101"/>
      <c r="J11" s="101"/>
      <c r="K11" s="101"/>
      <c r="L11" s="65"/>
    </row>
    <row r="12" spans="1:20" ht="15.75" thickBot="1" x14ac:dyDescent="0.3">
      <c r="A12" s="65"/>
      <c r="B12" s="65"/>
      <c r="C12" s="65"/>
      <c r="D12" s="65"/>
      <c r="E12" s="65"/>
      <c r="F12" s="65"/>
      <c r="G12" s="102"/>
      <c r="H12" s="102"/>
      <c r="I12" s="102"/>
      <c r="J12" s="102"/>
      <c r="K12" s="102"/>
      <c r="L12" s="65"/>
    </row>
    <row r="13" spans="1:20" ht="18.75" x14ac:dyDescent="0.25">
      <c r="A13" s="65"/>
      <c r="B13" s="65"/>
      <c r="C13" s="65"/>
      <c r="D13" s="65"/>
      <c r="E13" s="65"/>
      <c r="F13" s="65"/>
      <c r="G13" s="95" t="s">
        <v>63</v>
      </c>
      <c r="H13" s="96"/>
      <c r="I13" s="96"/>
      <c r="J13" s="96"/>
      <c r="K13" s="97"/>
      <c r="L13" s="65"/>
    </row>
    <row r="14" spans="1:20" ht="15.75" thickBot="1" x14ac:dyDescent="0.3">
      <c r="A14" s="65"/>
      <c r="B14" s="65"/>
      <c r="C14" s="65"/>
      <c r="D14" s="65"/>
      <c r="E14" s="65"/>
      <c r="F14" s="65"/>
      <c r="G14" s="98" t="s">
        <v>61</v>
      </c>
      <c r="H14" s="99"/>
      <c r="I14" s="99"/>
      <c r="J14" s="99"/>
      <c r="K14" s="100"/>
      <c r="L14" s="65"/>
    </row>
    <row r="15" spans="1:20" x14ac:dyDescent="0.25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</row>
    <row r="16" spans="1:20" x14ac:dyDescent="0.25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</row>
    <row r="17" spans="1:20" ht="31.5" x14ac:dyDescent="0.5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T17" s="68" t="s">
        <v>69</v>
      </c>
    </row>
    <row r="18" spans="1:20" ht="6.75" customHeight="1" x14ac:dyDescent="0.25"/>
    <row r="19" spans="1:20" x14ac:dyDescent="0.25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</row>
    <row r="20" spans="1:20" ht="18.75" customHeight="1" x14ac:dyDescent="0.25">
      <c r="A20" s="66"/>
      <c r="B20" s="66"/>
      <c r="C20" s="66"/>
      <c r="D20" s="66"/>
      <c r="E20" s="66"/>
      <c r="F20" s="66"/>
      <c r="G20" s="85" t="s">
        <v>65</v>
      </c>
      <c r="H20" s="85"/>
      <c r="I20" s="85"/>
      <c r="J20" s="85"/>
      <c r="K20" s="85"/>
      <c r="L20" s="66"/>
    </row>
    <row r="21" spans="1:20" ht="15.75" customHeight="1" thickBot="1" x14ac:dyDescent="0.3">
      <c r="A21" s="66"/>
      <c r="B21" s="66"/>
      <c r="C21" s="66"/>
      <c r="D21" s="66"/>
      <c r="E21" s="66"/>
      <c r="F21" s="66"/>
      <c r="G21" s="86"/>
      <c r="H21" s="86"/>
      <c r="I21" s="86"/>
      <c r="J21" s="86"/>
      <c r="K21" s="86"/>
      <c r="L21" s="66"/>
    </row>
    <row r="22" spans="1:20" ht="18.75" x14ac:dyDescent="0.25">
      <c r="A22" s="66"/>
      <c r="B22" s="66"/>
      <c r="C22" s="66"/>
      <c r="D22" s="66"/>
      <c r="E22" s="66"/>
      <c r="F22" s="66"/>
      <c r="G22" s="73" t="s">
        <v>63</v>
      </c>
      <c r="H22" s="74"/>
      <c r="I22" s="74"/>
      <c r="J22" s="74"/>
      <c r="K22" s="75"/>
      <c r="L22" s="66"/>
    </row>
    <row r="23" spans="1:20" ht="15.75" thickBot="1" x14ac:dyDescent="0.3">
      <c r="A23" s="66"/>
      <c r="B23" s="66"/>
      <c r="C23" s="66"/>
      <c r="D23" s="66"/>
      <c r="E23" s="66"/>
      <c r="F23" s="66"/>
      <c r="G23" s="76" t="s">
        <v>46</v>
      </c>
      <c r="H23" s="77"/>
      <c r="I23" s="77"/>
      <c r="J23" s="77"/>
      <c r="K23" s="78"/>
      <c r="L23" s="66"/>
    </row>
    <row r="24" spans="1:20" ht="21" x14ac:dyDescent="0.35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S24" s="69" t="s">
        <v>70</v>
      </c>
    </row>
    <row r="25" spans="1:20" x14ac:dyDescent="0.25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S25" s="70" t="s">
        <v>71</v>
      </c>
    </row>
    <row r="26" spans="1:20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</row>
    <row r="27" spans="1:20" x14ac:dyDescent="0.2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</row>
    <row r="28" spans="1:20" ht="12" customHeight="1" x14ac:dyDescent="0.25"/>
    <row r="29" spans="1:20" x14ac:dyDescent="0.25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</row>
    <row r="30" spans="1:20" ht="18.75" customHeight="1" x14ac:dyDescent="0.25">
      <c r="A30" s="67"/>
      <c r="B30" s="67"/>
      <c r="C30" s="67"/>
      <c r="D30" s="67"/>
      <c r="E30" s="67"/>
      <c r="F30" s="67"/>
      <c r="G30" s="87" t="s">
        <v>66</v>
      </c>
      <c r="H30" s="87"/>
      <c r="I30" s="87"/>
      <c r="J30" s="87"/>
      <c r="K30" s="87"/>
      <c r="L30" s="67"/>
    </row>
    <row r="31" spans="1:20" ht="21.75" customHeight="1" thickBot="1" x14ac:dyDescent="0.3">
      <c r="A31" s="67"/>
      <c r="B31" s="67"/>
      <c r="C31" s="67"/>
      <c r="D31" s="67"/>
      <c r="E31" s="67"/>
      <c r="F31" s="67"/>
      <c r="G31" s="88"/>
      <c r="H31" s="88"/>
      <c r="I31" s="88"/>
      <c r="J31" s="88"/>
      <c r="K31" s="88"/>
      <c r="L31" s="67"/>
    </row>
    <row r="32" spans="1:20" ht="18.75" x14ac:dyDescent="0.25">
      <c r="A32" s="67"/>
      <c r="B32" s="67"/>
      <c r="C32" s="67"/>
      <c r="D32" s="67"/>
      <c r="E32" s="67"/>
      <c r="F32" s="67"/>
      <c r="G32" s="79" t="s">
        <v>63</v>
      </c>
      <c r="H32" s="80"/>
      <c r="I32" s="80"/>
      <c r="J32" s="80"/>
      <c r="K32" s="81"/>
      <c r="L32" s="67"/>
    </row>
    <row r="33" spans="1:12" ht="15.75" thickBot="1" x14ac:dyDescent="0.3">
      <c r="A33" s="67"/>
      <c r="B33" s="67"/>
      <c r="C33" s="67"/>
      <c r="D33" s="67"/>
      <c r="E33" s="67"/>
      <c r="F33" s="67"/>
      <c r="G33" s="82" t="s">
        <v>67</v>
      </c>
      <c r="H33" s="83"/>
      <c r="I33" s="83"/>
      <c r="J33" s="83"/>
      <c r="K33" s="84"/>
      <c r="L33" s="67"/>
    </row>
    <row r="34" spans="1:12" x14ac:dyDescent="0.25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</row>
    <row r="35" spans="1:12" x14ac:dyDescent="0.25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</row>
    <row r="36" spans="1:12" x14ac:dyDescent="0.25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</row>
    <row r="37" spans="1:12" x14ac:dyDescent="0.25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</row>
    <row r="38" spans="1:12" hidden="1" x14ac:dyDescent="0.25"/>
  </sheetData>
  <mergeCells count="12">
    <mergeCell ref="G3:K4"/>
    <mergeCell ref="G5:K5"/>
    <mergeCell ref="G6:K6"/>
    <mergeCell ref="G13:K13"/>
    <mergeCell ref="G14:K14"/>
    <mergeCell ref="G11:K12"/>
    <mergeCell ref="G22:K22"/>
    <mergeCell ref="G23:K23"/>
    <mergeCell ref="G32:K32"/>
    <mergeCell ref="G33:K33"/>
    <mergeCell ref="G20:K21"/>
    <mergeCell ref="G30:K31"/>
  </mergeCells>
  <hyperlinks>
    <hyperlink ref="G6" r:id="rId1" xr:uid="{A899C666-6452-45C4-A06A-6069E8B0D0F7}"/>
    <hyperlink ref="G14" r:id="rId2" xr:uid="{125FFDCA-079A-4629-A715-F2FFB6DDAC06}"/>
    <hyperlink ref="G33" r:id="rId3" xr:uid="{DAE34223-08A4-4B04-8E8C-AA499856F333}"/>
    <hyperlink ref="G23" r:id="rId4" xr:uid="{0DCE659D-22DF-4C23-9232-376489B621F5}"/>
    <hyperlink ref="T7" r:id="rId5" xr:uid="{9001502D-FF3C-4FDF-8D3B-52FF01D2A307}"/>
    <hyperlink ref="T17" r:id="rId6" xr:uid="{4EB6D62B-3024-4C12-BC46-7F61FAB33DE9}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S1403"/>
  <sheetViews>
    <sheetView workbookViewId="0">
      <selection activeCell="L17" sqref="L17"/>
    </sheetView>
  </sheetViews>
  <sheetFormatPr defaultRowHeight="15" x14ac:dyDescent="0.25"/>
  <cols>
    <col min="1" max="1" width="6.42578125" style="4" bestFit="1" customWidth="1"/>
    <col min="2" max="2" width="15.85546875" style="4" bestFit="1" customWidth="1"/>
    <col min="3" max="6" width="8" style="4" bestFit="1" customWidth="1"/>
    <col min="7" max="7" width="11.7109375" style="4" bestFit="1" customWidth="1"/>
    <col min="8" max="9" width="9.5703125" style="4" bestFit="1" customWidth="1"/>
    <col min="10" max="10" width="14.28515625" style="4" bestFit="1" customWidth="1"/>
    <col min="11" max="11" width="9.5703125" style="4" customWidth="1"/>
    <col min="12" max="15" width="9.140625" style="4"/>
    <col min="16" max="16" width="11.28515625" style="4" bestFit="1" customWidth="1"/>
    <col min="17" max="17" width="9.140625" style="4"/>
    <col min="18" max="18" width="11.28515625" style="4" bestFit="1" customWidth="1"/>
    <col min="19" max="16384" width="9.140625" style="4"/>
  </cols>
  <sheetData>
    <row r="1" spans="1:19" ht="15.75" thickBot="1" x14ac:dyDescent="0.3">
      <c r="A1" s="2" t="s">
        <v>0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21</v>
      </c>
      <c r="I1" s="2" t="s">
        <v>20</v>
      </c>
      <c r="J1" s="2" t="s">
        <v>24</v>
      </c>
      <c r="K1" s="2" t="s">
        <v>25</v>
      </c>
      <c r="L1" s="2" t="s">
        <v>15</v>
      </c>
      <c r="M1" s="2" t="s">
        <v>16</v>
      </c>
      <c r="N1" s="2" t="s">
        <v>17</v>
      </c>
      <c r="P1" s="105" t="s">
        <v>24</v>
      </c>
      <c r="Q1" s="106"/>
      <c r="R1" s="105" t="s">
        <v>25</v>
      </c>
      <c r="S1" s="106"/>
    </row>
    <row r="2" spans="1:19" ht="16.5" thickTop="1" thickBot="1" x14ac:dyDescent="0.3">
      <c r="A2" s="5">
        <v>1</v>
      </c>
      <c r="B2" s="28">
        <v>41275</v>
      </c>
      <c r="C2" s="5">
        <v>1.31935</v>
      </c>
      <c r="D2" s="5">
        <v>1.3200499999999999</v>
      </c>
      <c r="E2" s="5">
        <v>1.3190299999999999</v>
      </c>
      <c r="F2" s="5">
        <v>1.3195399999999999</v>
      </c>
      <c r="G2" s="5">
        <v>0</v>
      </c>
      <c r="H2" s="5">
        <v>0</v>
      </c>
      <c r="I2" s="5">
        <v>0</v>
      </c>
      <c r="J2" s="5">
        <f>H2+I2</f>
        <v>0</v>
      </c>
      <c r="K2" s="5"/>
      <c r="L2" s="5">
        <v>0</v>
      </c>
      <c r="M2" s="5"/>
      <c r="N2" s="5"/>
      <c r="P2" s="105" t="s">
        <v>72</v>
      </c>
      <c r="Q2" s="106"/>
      <c r="R2" s="105" t="s">
        <v>73</v>
      </c>
      <c r="S2" s="106"/>
    </row>
    <row r="3" spans="1:19" ht="15.75" thickTop="1" x14ac:dyDescent="0.25">
      <c r="A3" s="5">
        <v>2</v>
      </c>
      <c r="B3" s="28">
        <v>41276</v>
      </c>
      <c r="C3" s="5">
        <v>1.3193600000000001</v>
      </c>
      <c r="D3" s="5">
        <v>1.3299099999999999</v>
      </c>
      <c r="E3" s="5">
        <v>1.3157000000000001</v>
      </c>
      <c r="F3" s="5">
        <v>1.31857</v>
      </c>
      <c r="G3" s="5">
        <f t="shared" ref="G3:G66" si="0">IF(F3&gt;F2,1,0)</f>
        <v>0</v>
      </c>
      <c r="H3" s="4">
        <f t="shared" ref="H3:H33" si="1">IF(AND(G2=0,D3&gt;C2),(F3-C2)*10000,0)</f>
        <v>-7.8000000000000291</v>
      </c>
      <c r="I3" s="4">
        <f>IF(AND(G2=1,E3&lt;C2),(C2-F3)*10000,0)</f>
        <v>0</v>
      </c>
      <c r="J3" s="4">
        <f>H3+I3+J2</f>
        <v>-7.8000000000000291</v>
      </c>
      <c r="L3" s="5">
        <f>MAX(J3,L2)</f>
        <v>0</v>
      </c>
      <c r="M3" s="29" t="e">
        <f>IF(J3 &lt; J2, 1-J3/L3,"")</f>
        <v>#DIV/0!</v>
      </c>
      <c r="N3" s="30">
        <f>IF(L3=J3,N2,J3-L3)</f>
        <v>-7.8000000000000291</v>
      </c>
      <c r="P3" s="17" t="s">
        <v>18</v>
      </c>
      <c r="Q3" s="18">
        <f>J784</f>
        <v>3107.9999999999936</v>
      </c>
      <c r="R3" s="23" t="s">
        <v>18</v>
      </c>
      <c r="S3" s="24">
        <v>1715.4000000000126</v>
      </c>
    </row>
    <row r="4" spans="1:19" x14ac:dyDescent="0.25">
      <c r="A4" s="5">
        <v>3</v>
      </c>
      <c r="B4" s="28">
        <v>41277</v>
      </c>
      <c r="C4" s="5">
        <v>1.3186</v>
      </c>
      <c r="D4" s="5">
        <v>1.31894</v>
      </c>
      <c r="E4" s="5">
        <v>1.30467</v>
      </c>
      <c r="F4" s="5">
        <v>1.30484</v>
      </c>
      <c r="G4" s="5">
        <f t="shared" si="0"/>
        <v>0</v>
      </c>
      <c r="H4" s="4">
        <f t="shared" si="1"/>
        <v>0</v>
      </c>
      <c r="I4" s="4">
        <f>IF(AND(G3=1,E4&lt;C3),(C3-F4)*10000,0)</f>
        <v>0</v>
      </c>
      <c r="J4" s="4">
        <f>H4+I4+J3</f>
        <v>-7.8000000000000291</v>
      </c>
      <c r="L4" s="5">
        <f t="shared" ref="L4:L31" si="2">MAX(J4,L3)</f>
        <v>0</v>
      </c>
      <c r="M4" s="29" t="str">
        <f t="shared" ref="M4:M31" si="3">IF(J4 &lt; J3, 1-J4/L4,"")</f>
        <v/>
      </c>
      <c r="N4" s="30">
        <f t="shared" ref="N4:N31" si="4">IF(L4=J4,N3,J4-L4)</f>
        <v>-7.8000000000000291</v>
      </c>
      <c r="P4" s="13" t="s">
        <v>16</v>
      </c>
      <c r="Q4" s="15">
        <f>MIN(N3:N784)</f>
        <v>-401.49999999999955</v>
      </c>
      <c r="R4" s="13" t="s">
        <v>16</v>
      </c>
      <c r="S4" s="15">
        <v>-116.90000000000283</v>
      </c>
    </row>
    <row r="5" spans="1:19" x14ac:dyDescent="0.25">
      <c r="A5" s="5">
        <v>4</v>
      </c>
      <c r="B5" s="28">
        <v>41278</v>
      </c>
      <c r="C5" s="5">
        <v>1.3048599999999999</v>
      </c>
      <c r="D5" s="5">
        <v>1.3089200000000001</v>
      </c>
      <c r="E5" s="5">
        <v>1.2997099999999999</v>
      </c>
      <c r="F5" s="5">
        <v>1.3067800000000001</v>
      </c>
      <c r="G5" s="5">
        <f t="shared" si="0"/>
        <v>1</v>
      </c>
      <c r="H5" s="4">
        <f t="shared" si="1"/>
        <v>0</v>
      </c>
      <c r="I5" s="4">
        <f>IF(AND(G4=1,E5&lt;C4),(C4-F5)*10000,0)</f>
        <v>0</v>
      </c>
      <c r="J5" s="4">
        <f t="shared" ref="J5:J68" si="5">H5+I5+J4</f>
        <v>-7.8000000000000291</v>
      </c>
      <c r="L5" s="5">
        <f t="shared" si="2"/>
        <v>0</v>
      </c>
      <c r="M5" s="29" t="str">
        <f t="shared" si="3"/>
        <v/>
      </c>
      <c r="N5" s="30">
        <f t="shared" si="4"/>
        <v>-7.8000000000000291</v>
      </c>
      <c r="P5" s="17" t="s">
        <v>19</v>
      </c>
      <c r="Q5" s="19">
        <f>ABS(Q4/Q3)</f>
        <v>0.12918275418275429</v>
      </c>
      <c r="R5" s="23" t="s">
        <v>19</v>
      </c>
      <c r="S5" s="25">
        <v>6.8147370875598676E-2</v>
      </c>
    </row>
    <row r="6" spans="1:19" x14ac:dyDescent="0.25">
      <c r="A6" s="5">
        <v>5</v>
      </c>
      <c r="B6" s="28">
        <v>41281</v>
      </c>
      <c r="C6" s="5">
        <v>1.30745</v>
      </c>
      <c r="D6" s="5">
        <v>1.31192</v>
      </c>
      <c r="E6" s="5">
        <v>1.30165</v>
      </c>
      <c r="F6" s="5">
        <v>1.3115699999999999</v>
      </c>
      <c r="G6" s="5">
        <f t="shared" si="0"/>
        <v>1</v>
      </c>
      <c r="H6" s="4">
        <f t="shared" si="1"/>
        <v>0</v>
      </c>
      <c r="I6" s="4">
        <v>-41</v>
      </c>
      <c r="J6" s="4">
        <f t="shared" si="5"/>
        <v>-48.800000000000026</v>
      </c>
      <c r="L6" s="5">
        <f t="shared" si="2"/>
        <v>0</v>
      </c>
      <c r="M6" s="29" t="e">
        <f t="shared" si="3"/>
        <v>#DIV/0!</v>
      </c>
      <c r="N6" s="30">
        <f t="shared" si="4"/>
        <v>-48.800000000000026</v>
      </c>
      <c r="P6" s="13" t="s">
        <v>11</v>
      </c>
      <c r="Q6" s="16">
        <f t="array" ref="Q6">AVERAGEIF(J2:J784,"&lt;&gt;0")/STDEV(IF(J2:J784&lt;&gt;0,J2:J784))</f>
        <v>1.8980414914909107</v>
      </c>
      <c r="R6" s="13" t="s">
        <v>11</v>
      </c>
      <c r="S6" s="16" t="s">
        <v>27</v>
      </c>
    </row>
    <row r="7" spans="1:19" x14ac:dyDescent="0.25">
      <c r="A7" s="5">
        <v>6</v>
      </c>
      <c r="B7" s="28">
        <v>41282</v>
      </c>
      <c r="C7" s="5">
        <v>1.31159</v>
      </c>
      <c r="D7" s="5">
        <v>1.31393</v>
      </c>
      <c r="E7" s="5">
        <v>1.30566</v>
      </c>
      <c r="F7" s="5">
        <v>1.30809</v>
      </c>
      <c r="G7" s="5">
        <f t="shared" si="0"/>
        <v>0</v>
      </c>
      <c r="H7" s="4">
        <f t="shared" si="1"/>
        <v>0</v>
      </c>
      <c r="I7" s="4">
        <f t="shared" ref="I7:I31" si="6">IF(AND(G6=1,E7&lt;C6),(C6-F7)*10000,0)</f>
        <v>-6.3999999999997392</v>
      </c>
      <c r="J7" s="4">
        <f t="shared" si="5"/>
        <v>-55.199999999999761</v>
      </c>
      <c r="L7" s="5">
        <f t="shared" si="2"/>
        <v>0</v>
      </c>
      <c r="M7" s="29" t="e">
        <f t="shared" si="3"/>
        <v>#DIV/0!</v>
      </c>
      <c r="N7" s="30">
        <f t="shared" si="4"/>
        <v>-55.199999999999761</v>
      </c>
      <c r="P7" s="17" t="s">
        <v>12</v>
      </c>
      <c r="Q7" s="18">
        <f>COUNTIF(H2:I784,"&gt;0")</f>
        <v>198</v>
      </c>
      <c r="R7" s="23" t="s">
        <v>12</v>
      </c>
      <c r="S7" s="24">
        <f>COUNTIF(H785:I1403,"&gt;0")</f>
        <v>146</v>
      </c>
    </row>
    <row r="8" spans="1:19" x14ac:dyDescent="0.25">
      <c r="A8" s="5">
        <v>7</v>
      </c>
      <c r="B8" s="28">
        <v>41283</v>
      </c>
      <c r="C8" s="5">
        <v>1.3080700000000001</v>
      </c>
      <c r="D8" s="5">
        <v>1.3095600000000001</v>
      </c>
      <c r="E8" s="5">
        <v>1.30362</v>
      </c>
      <c r="F8" s="5">
        <v>1.3063899999999999</v>
      </c>
      <c r="G8" s="5">
        <f t="shared" si="0"/>
        <v>0</v>
      </c>
      <c r="H8" s="4">
        <f t="shared" si="1"/>
        <v>0</v>
      </c>
      <c r="I8" s="4">
        <f t="shared" si="6"/>
        <v>0</v>
      </c>
      <c r="J8" s="4">
        <f t="shared" si="5"/>
        <v>-55.199999999999761</v>
      </c>
      <c r="L8" s="5">
        <f t="shared" si="2"/>
        <v>0</v>
      </c>
      <c r="M8" s="29" t="str">
        <f t="shared" si="3"/>
        <v/>
      </c>
      <c r="N8" s="30">
        <f t="shared" si="4"/>
        <v>-55.199999999999761</v>
      </c>
      <c r="P8" s="13" t="s">
        <v>13</v>
      </c>
      <c r="Q8" s="14">
        <f>COUNTIF(H2:I784,"&lt;0")</f>
        <v>214</v>
      </c>
      <c r="R8" s="13" t="s">
        <v>13</v>
      </c>
      <c r="S8" s="14">
        <f>COUNTIF(H785:I1403,"&lt;0")</f>
        <v>158</v>
      </c>
    </row>
    <row r="9" spans="1:19" x14ac:dyDescent="0.25">
      <c r="A9" s="5">
        <v>8</v>
      </c>
      <c r="B9" s="28">
        <v>41284</v>
      </c>
      <c r="C9" s="5">
        <v>1.3063400000000001</v>
      </c>
      <c r="D9" s="5">
        <v>1.32724</v>
      </c>
      <c r="E9" s="5">
        <v>1.30385</v>
      </c>
      <c r="F9" s="5">
        <v>1.3271599999999999</v>
      </c>
      <c r="G9" s="5">
        <f t="shared" si="0"/>
        <v>1</v>
      </c>
      <c r="H9" s="4">
        <f t="shared" si="1"/>
        <v>190.8999999999983</v>
      </c>
      <c r="I9" s="4">
        <f t="shared" si="6"/>
        <v>0</v>
      </c>
      <c r="J9" s="4">
        <f t="shared" si="5"/>
        <v>135.69999999999854</v>
      </c>
      <c r="L9" s="5">
        <f t="shared" si="2"/>
        <v>135.69999999999854</v>
      </c>
      <c r="M9" s="29" t="str">
        <f t="shared" si="3"/>
        <v/>
      </c>
      <c r="N9" s="30">
        <f t="shared" si="4"/>
        <v>-55.199999999999761</v>
      </c>
      <c r="P9" s="17" t="s">
        <v>14</v>
      </c>
      <c r="Q9" s="19">
        <f>Q7/(Q8+Q7)</f>
        <v>0.48058252427184467</v>
      </c>
      <c r="R9" s="23" t="s">
        <v>14</v>
      </c>
      <c r="S9" s="25">
        <f>S7/(S8+S7)</f>
        <v>0.48026315789473684</v>
      </c>
    </row>
    <row r="10" spans="1:19" x14ac:dyDescent="0.25">
      <c r="A10" s="5">
        <v>9</v>
      </c>
      <c r="B10" s="28">
        <v>41285</v>
      </c>
      <c r="C10" s="5">
        <v>1.3271999999999999</v>
      </c>
      <c r="D10" s="5">
        <v>1.33653</v>
      </c>
      <c r="E10" s="5">
        <v>1.3247899999999999</v>
      </c>
      <c r="F10" s="5">
        <v>1.3342400000000001</v>
      </c>
      <c r="G10" s="5">
        <f t="shared" si="0"/>
        <v>1</v>
      </c>
      <c r="H10" s="4">
        <f t="shared" si="1"/>
        <v>0</v>
      </c>
      <c r="I10" s="4">
        <f t="shared" si="6"/>
        <v>0</v>
      </c>
      <c r="J10" s="4">
        <f t="shared" si="5"/>
        <v>135.69999999999854</v>
      </c>
      <c r="L10" s="5">
        <f t="shared" si="2"/>
        <v>135.69999999999854</v>
      </c>
      <c r="M10" s="29" t="str">
        <f t="shared" si="3"/>
        <v/>
      </c>
      <c r="N10" s="30">
        <f t="shared" si="4"/>
        <v>-55.199999999999761</v>
      </c>
      <c r="P10" s="13" t="s">
        <v>31</v>
      </c>
      <c r="Q10" s="16">
        <f>AVERAGEIF(H2:I784,"&gt;0")</f>
        <v>43.092929292929284</v>
      </c>
      <c r="R10" s="13" t="s">
        <v>31</v>
      </c>
      <c r="S10" s="16">
        <f>AVERAGEIF(H785:I1403,"&gt;0")</f>
        <v>38.516438356164521</v>
      </c>
    </row>
    <row r="11" spans="1:19" ht="15.75" thickBot="1" x14ac:dyDescent="0.3">
      <c r="A11" s="5">
        <v>10</v>
      </c>
      <c r="B11" s="28">
        <v>41288</v>
      </c>
      <c r="C11" s="5">
        <v>1.33605</v>
      </c>
      <c r="D11" s="5">
        <v>1.3403700000000001</v>
      </c>
      <c r="E11" s="5">
        <v>1.3335600000000001</v>
      </c>
      <c r="F11" s="5">
        <v>1.33789</v>
      </c>
      <c r="G11" s="5">
        <f t="shared" si="0"/>
        <v>1</v>
      </c>
      <c r="H11" s="4">
        <f t="shared" si="1"/>
        <v>0</v>
      </c>
      <c r="I11" s="4">
        <f t="shared" si="6"/>
        <v>0</v>
      </c>
      <c r="J11" s="4">
        <f t="shared" si="5"/>
        <v>135.69999999999854</v>
      </c>
      <c r="L11" s="5">
        <f t="shared" si="2"/>
        <v>135.69999999999854</v>
      </c>
      <c r="M11" s="29" t="str">
        <f t="shared" si="3"/>
        <v/>
      </c>
      <c r="N11" s="30">
        <f t="shared" si="4"/>
        <v>-55.199999999999761</v>
      </c>
      <c r="P11" s="20" t="s">
        <v>30</v>
      </c>
      <c r="Q11" s="33">
        <f>AVERAGEIF(H2:I784,"&lt;0")</f>
        <v>-25.347663551401883</v>
      </c>
      <c r="R11" s="26" t="s">
        <v>30</v>
      </c>
      <c r="S11" s="72">
        <f>AVERAGEIF(H785:I1403,"&lt;0")</f>
        <v>-24.734177215189909</v>
      </c>
    </row>
    <row r="12" spans="1:19" x14ac:dyDescent="0.25">
      <c r="A12" s="5">
        <v>11</v>
      </c>
      <c r="B12" s="28">
        <v>41289</v>
      </c>
      <c r="C12" s="5">
        <v>1.3379099999999999</v>
      </c>
      <c r="D12" s="5">
        <v>1.3393299999999999</v>
      </c>
      <c r="E12" s="5">
        <v>1.3271999999999999</v>
      </c>
      <c r="F12" s="5">
        <v>1.3305</v>
      </c>
      <c r="G12" s="5">
        <f t="shared" si="0"/>
        <v>0</v>
      </c>
      <c r="H12" s="4">
        <f t="shared" si="1"/>
        <v>0</v>
      </c>
      <c r="I12" s="4">
        <f t="shared" si="6"/>
        <v>55.499999999999439</v>
      </c>
      <c r="J12" s="4">
        <f t="shared" si="5"/>
        <v>191.19999999999797</v>
      </c>
      <c r="L12" s="5">
        <f t="shared" si="2"/>
        <v>191.19999999999797</v>
      </c>
      <c r="M12" s="29" t="str">
        <f t="shared" si="3"/>
        <v/>
      </c>
      <c r="N12" s="30">
        <f t="shared" si="4"/>
        <v>-55.199999999999761</v>
      </c>
      <c r="P12" s="71" t="s">
        <v>74</v>
      </c>
      <c r="Q12" s="71">
        <v>40</v>
      </c>
    </row>
    <row r="13" spans="1:19" x14ac:dyDescent="0.25">
      <c r="A13" s="5">
        <v>12</v>
      </c>
      <c r="B13" s="28">
        <v>41290</v>
      </c>
      <c r="C13" s="5">
        <v>1.3304800000000001</v>
      </c>
      <c r="D13" s="5">
        <v>1.33246</v>
      </c>
      <c r="E13" s="5">
        <v>1.32565</v>
      </c>
      <c r="F13" s="5">
        <v>1.3288800000000001</v>
      </c>
      <c r="G13" s="5">
        <f t="shared" si="0"/>
        <v>0</v>
      </c>
      <c r="H13" s="4">
        <f t="shared" si="1"/>
        <v>0</v>
      </c>
      <c r="I13" s="4">
        <f t="shared" si="6"/>
        <v>0</v>
      </c>
      <c r="J13" s="4">
        <f t="shared" si="5"/>
        <v>191.19999999999797</v>
      </c>
      <c r="L13" s="5">
        <f t="shared" si="2"/>
        <v>191.19999999999797</v>
      </c>
      <c r="M13" s="29" t="str">
        <f t="shared" si="3"/>
        <v/>
      </c>
      <c r="N13" s="30">
        <f t="shared" si="4"/>
        <v>-55.199999999999761</v>
      </c>
    </row>
    <row r="14" spans="1:19" x14ac:dyDescent="0.25">
      <c r="A14" s="5">
        <v>13</v>
      </c>
      <c r="B14" s="28">
        <v>41291</v>
      </c>
      <c r="C14" s="5">
        <v>1.32887</v>
      </c>
      <c r="D14" s="5">
        <v>1.33873</v>
      </c>
      <c r="E14" s="5">
        <v>1.3269599999999999</v>
      </c>
      <c r="F14" s="5">
        <v>1.3373600000000001</v>
      </c>
      <c r="G14" s="5">
        <f t="shared" si="0"/>
        <v>1</v>
      </c>
      <c r="H14" s="4">
        <f t="shared" si="1"/>
        <v>68.799999999999969</v>
      </c>
      <c r="I14" s="4">
        <f t="shared" si="6"/>
        <v>0</v>
      </c>
      <c r="J14" s="4">
        <f t="shared" si="5"/>
        <v>259.99999999999795</v>
      </c>
      <c r="L14" s="5">
        <f t="shared" si="2"/>
        <v>259.99999999999795</v>
      </c>
      <c r="M14" s="29" t="str">
        <f t="shared" si="3"/>
        <v/>
      </c>
      <c r="N14" s="30">
        <f t="shared" si="4"/>
        <v>-55.199999999999761</v>
      </c>
    </row>
    <row r="15" spans="1:19" x14ac:dyDescent="0.25">
      <c r="A15" s="5">
        <v>14</v>
      </c>
      <c r="B15" s="28">
        <v>41292</v>
      </c>
      <c r="C15" s="5">
        <v>1.3373699999999999</v>
      </c>
      <c r="D15" s="5">
        <v>1.3398000000000001</v>
      </c>
      <c r="E15" s="5">
        <v>1.32803</v>
      </c>
      <c r="F15" s="5">
        <v>1.3318000000000001</v>
      </c>
      <c r="G15" s="5">
        <f t="shared" si="0"/>
        <v>0</v>
      </c>
      <c r="H15" s="4">
        <f t="shared" si="1"/>
        <v>0</v>
      </c>
      <c r="I15" s="4">
        <f t="shared" si="6"/>
        <v>-29.300000000000992</v>
      </c>
      <c r="J15" s="4">
        <f t="shared" si="5"/>
        <v>230.69999999999698</v>
      </c>
      <c r="L15" s="5">
        <f t="shared" si="2"/>
        <v>259.99999999999795</v>
      </c>
      <c r="M15" s="29">
        <f t="shared" si="3"/>
        <v>0.11269230769231231</v>
      </c>
      <c r="N15" s="30">
        <f t="shared" si="4"/>
        <v>-29.300000000000978</v>
      </c>
    </row>
    <row r="16" spans="1:19" x14ac:dyDescent="0.25">
      <c r="A16" s="5">
        <v>15</v>
      </c>
      <c r="B16" s="28">
        <v>41295</v>
      </c>
      <c r="C16" s="5">
        <v>1.33107</v>
      </c>
      <c r="D16" s="5">
        <v>1.3331900000000001</v>
      </c>
      <c r="E16" s="5">
        <v>1.3299799999999999</v>
      </c>
      <c r="F16" s="5">
        <v>1.3312299999999999</v>
      </c>
      <c r="G16" s="5">
        <f t="shared" si="0"/>
        <v>0</v>
      </c>
      <c r="H16" s="4">
        <f t="shared" si="1"/>
        <v>0</v>
      </c>
      <c r="I16" s="4">
        <f t="shared" si="6"/>
        <v>0</v>
      </c>
      <c r="J16" s="4">
        <f t="shared" si="5"/>
        <v>230.69999999999698</v>
      </c>
      <c r="L16" s="5">
        <f t="shared" si="2"/>
        <v>259.99999999999795</v>
      </c>
      <c r="M16" s="29" t="str">
        <f t="shared" si="3"/>
        <v/>
      </c>
      <c r="N16" s="30">
        <f t="shared" si="4"/>
        <v>-29.300000000000978</v>
      </c>
    </row>
    <row r="17" spans="1:14" x14ac:dyDescent="0.25">
      <c r="A17" s="5">
        <v>16</v>
      </c>
      <c r="B17" s="28">
        <v>41296</v>
      </c>
      <c r="C17" s="5">
        <v>1.3312299999999999</v>
      </c>
      <c r="D17" s="5">
        <v>1.3371200000000001</v>
      </c>
      <c r="E17" s="5">
        <v>1.3266800000000001</v>
      </c>
      <c r="F17" s="5">
        <v>1.3321499999999999</v>
      </c>
      <c r="G17" s="5">
        <f t="shared" si="0"/>
        <v>1</v>
      </c>
      <c r="H17" s="4">
        <f t="shared" si="1"/>
        <v>10.799999999999699</v>
      </c>
      <c r="I17" s="4">
        <f t="shared" si="6"/>
        <v>0</v>
      </c>
      <c r="J17" s="4">
        <f t="shared" si="5"/>
        <v>241.49999999999667</v>
      </c>
      <c r="L17" s="5">
        <f t="shared" si="2"/>
        <v>259.99999999999795</v>
      </c>
      <c r="M17" s="29" t="str">
        <f t="shared" si="3"/>
        <v/>
      </c>
      <c r="N17" s="30">
        <f t="shared" si="4"/>
        <v>-18.500000000001279</v>
      </c>
    </row>
    <row r="18" spans="1:14" x14ac:dyDescent="0.25">
      <c r="A18" s="5">
        <v>17</v>
      </c>
      <c r="B18" s="28">
        <v>41297</v>
      </c>
      <c r="C18" s="5">
        <v>1.3321099999999999</v>
      </c>
      <c r="D18" s="5">
        <v>1.3354200000000001</v>
      </c>
      <c r="E18" s="5">
        <v>1.3265499999999999</v>
      </c>
      <c r="F18" s="5">
        <v>1.3317399999999999</v>
      </c>
      <c r="G18" s="5">
        <f t="shared" si="0"/>
        <v>0</v>
      </c>
      <c r="H18" s="4">
        <f t="shared" si="1"/>
        <v>0</v>
      </c>
      <c r="I18" s="4">
        <f t="shared" si="6"/>
        <v>-5.1000000000001044</v>
      </c>
      <c r="J18" s="4">
        <f t="shared" si="5"/>
        <v>236.39999999999657</v>
      </c>
      <c r="L18" s="5">
        <f t="shared" si="2"/>
        <v>259.99999999999795</v>
      </c>
      <c r="M18" s="29">
        <f t="shared" si="3"/>
        <v>9.0769230769236819E-2</v>
      </c>
      <c r="N18" s="30">
        <f t="shared" si="4"/>
        <v>-23.600000000001387</v>
      </c>
    </row>
    <row r="19" spans="1:14" x14ac:dyDescent="0.25">
      <c r="A19" s="5">
        <v>18</v>
      </c>
      <c r="B19" s="28">
        <v>41298</v>
      </c>
      <c r="C19" s="5">
        <v>1.33175</v>
      </c>
      <c r="D19" s="5">
        <v>1.3392500000000001</v>
      </c>
      <c r="E19" s="5">
        <v>1.3285899999999999</v>
      </c>
      <c r="F19" s="5">
        <v>1.3376600000000001</v>
      </c>
      <c r="G19" s="5">
        <f t="shared" si="0"/>
        <v>1</v>
      </c>
      <c r="H19" s="4">
        <f t="shared" si="1"/>
        <v>55.500000000001663</v>
      </c>
      <c r="I19" s="4">
        <f t="shared" si="6"/>
        <v>0</v>
      </c>
      <c r="J19" s="4">
        <f t="shared" si="5"/>
        <v>291.89999999999822</v>
      </c>
      <c r="L19" s="5">
        <f t="shared" si="2"/>
        <v>291.89999999999822</v>
      </c>
      <c r="M19" s="29" t="str">
        <f t="shared" si="3"/>
        <v/>
      </c>
      <c r="N19" s="30">
        <f t="shared" si="4"/>
        <v>-23.600000000001387</v>
      </c>
    </row>
    <row r="20" spans="1:14" x14ac:dyDescent="0.25">
      <c r="A20" s="5">
        <v>19</v>
      </c>
      <c r="B20" s="28">
        <v>41299</v>
      </c>
      <c r="C20" s="5">
        <v>1.3376399999999999</v>
      </c>
      <c r="D20" s="5">
        <v>1.34788</v>
      </c>
      <c r="E20" s="5">
        <v>1.33497</v>
      </c>
      <c r="F20" s="5">
        <v>1.3458699999999999</v>
      </c>
      <c r="G20" s="5">
        <f t="shared" si="0"/>
        <v>1</v>
      </c>
      <c r="H20" s="4">
        <f t="shared" si="1"/>
        <v>0</v>
      </c>
      <c r="I20" s="4">
        <f t="shared" si="6"/>
        <v>0</v>
      </c>
      <c r="J20" s="4">
        <f t="shared" si="5"/>
        <v>291.89999999999822</v>
      </c>
      <c r="L20" s="5">
        <f t="shared" si="2"/>
        <v>291.89999999999822</v>
      </c>
      <c r="M20" s="29"/>
      <c r="N20" s="30">
        <f t="shared" si="4"/>
        <v>-23.600000000001387</v>
      </c>
    </row>
    <row r="21" spans="1:14" x14ac:dyDescent="0.25">
      <c r="A21" s="5">
        <v>20</v>
      </c>
      <c r="B21" s="28">
        <v>41302</v>
      </c>
      <c r="C21" s="5">
        <v>1.3465100000000001</v>
      </c>
      <c r="D21" s="5">
        <v>1.34765</v>
      </c>
      <c r="E21" s="5">
        <v>1.3424400000000001</v>
      </c>
      <c r="F21" s="5">
        <v>1.34554</v>
      </c>
      <c r="G21" s="5">
        <f t="shared" si="0"/>
        <v>0</v>
      </c>
      <c r="H21" s="4">
        <f t="shared" si="1"/>
        <v>0</v>
      </c>
      <c r="I21" s="4">
        <f t="shared" si="6"/>
        <v>0</v>
      </c>
      <c r="J21" s="4">
        <f t="shared" si="5"/>
        <v>291.89999999999822</v>
      </c>
      <c r="L21" s="5">
        <f t="shared" si="2"/>
        <v>291.89999999999822</v>
      </c>
      <c r="M21" s="29" t="str">
        <f t="shared" si="3"/>
        <v/>
      </c>
      <c r="N21" s="30">
        <f t="shared" si="4"/>
        <v>-23.600000000001387</v>
      </c>
    </row>
    <row r="22" spans="1:14" x14ac:dyDescent="0.25">
      <c r="A22" s="5">
        <v>21</v>
      </c>
      <c r="B22" s="28">
        <v>41303</v>
      </c>
      <c r="C22" s="5">
        <v>1.34554</v>
      </c>
      <c r="D22" s="5">
        <v>1.34968</v>
      </c>
      <c r="E22" s="5">
        <v>1.3413999999999999</v>
      </c>
      <c r="F22" s="5">
        <v>1.3491299999999999</v>
      </c>
      <c r="G22" s="5">
        <f t="shared" si="0"/>
        <v>1</v>
      </c>
      <c r="H22" s="4">
        <f t="shared" si="1"/>
        <v>26.199999999998447</v>
      </c>
      <c r="I22" s="4">
        <f t="shared" si="6"/>
        <v>0</v>
      </c>
      <c r="J22" s="4">
        <f t="shared" si="5"/>
        <v>318.09999999999667</v>
      </c>
      <c r="L22" s="5">
        <f t="shared" si="2"/>
        <v>318.09999999999667</v>
      </c>
      <c r="M22" s="29"/>
      <c r="N22" s="30">
        <f t="shared" si="4"/>
        <v>-23.600000000001387</v>
      </c>
    </row>
    <row r="23" spans="1:14" x14ac:dyDescent="0.25">
      <c r="A23" s="5">
        <v>22</v>
      </c>
      <c r="B23" s="28">
        <v>41304</v>
      </c>
      <c r="C23" s="5">
        <v>1.3491200000000001</v>
      </c>
      <c r="D23" s="5">
        <v>1.3587</v>
      </c>
      <c r="E23" s="5">
        <v>1.3481700000000001</v>
      </c>
      <c r="F23" s="5">
        <v>1.35667</v>
      </c>
      <c r="G23" s="5">
        <f t="shared" si="0"/>
        <v>1</v>
      </c>
      <c r="H23" s="4">
        <f t="shared" si="1"/>
        <v>0</v>
      </c>
      <c r="I23" s="4">
        <f t="shared" si="6"/>
        <v>0</v>
      </c>
      <c r="J23" s="4">
        <f t="shared" si="5"/>
        <v>318.09999999999667</v>
      </c>
      <c r="L23" s="5">
        <f t="shared" si="2"/>
        <v>318.09999999999667</v>
      </c>
      <c r="M23" s="29" t="str">
        <f t="shared" si="3"/>
        <v/>
      </c>
      <c r="N23" s="30">
        <f t="shared" si="4"/>
        <v>-23.600000000001387</v>
      </c>
    </row>
    <row r="24" spans="1:14" x14ac:dyDescent="0.25">
      <c r="A24" s="5">
        <v>23</v>
      </c>
      <c r="B24" s="28">
        <v>41305</v>
      </c>
      <c r="C24" s="5">
        <v>1.35667</v>
      </c>
      <c r="D24" s="5">
        <v>1.35928</v>
      </c>
      <c r="E24" s="5">
        <v>1.35408</v>
      </c>
      <c r="F24" s="5">
        <v>1.3577600000000001</v>
      </c>
      <c r="G24" s="5">
        <f t="shared" si="0"/>
        <v>1</v>
      </c>
      <c r="H24" s="4">
        <f t="shared" si="1"/>
        <v>0</v>
      </c>
      <c r="I24" s="4">
        <f t="shared" si="6"/>
        <v>0</v>
      </c>
      <c r="J24" s="4">
        <f t="shared" si="5"/>
        <v>318.09999999999667</v>
      </c>
      <c r="L24" s="5">
        <f t="shared" si="2"/>
        <v>318.09999999999667</v>
      </c>
      <c r="M24" s="29" t="str">
        <f t="shared" si="3"/>
        <v/>
      </c>
      <c r="N24" s="30">
        <f t="shared" si="4"/>
        <v>-23.600000000001387</v>
      </c>
    </row>
    <row r="25" spans="1:14" x14ac:dyDescent="0.25">
      <c r="A25" s="5">
        <v>24</v>
      </c>
      <c r="B25" s="28">
        <v>41306</v>
      </c>
      <c r="C25" s="5">
        <v>1.35772</v>
      </c>
      <c r="D25" s="5">
        <v>1.3710800000000001</v>
      </c>
      <c r="E25" s="5">
        <v>1.3573200000000001</v>
      </c>
      <c r="F25" s="5">
        <v>1.36391</v>
      </c>
      <c r="G25" s="5">
        <f t="shared" si="0"/>
        <v>1</v>
      </c>
      <c r="H25" s="4">
        <f t="shared" si="1"/>
        <v>0</v>
      </c>
      <c r="I25" s="4">
        <f t="shared" si="6"/>
        <v>0</v>
      </c>
      <c r="J25" s="4">
        <f t="shared" si="5"/>
        <v>318.09999999999667</v>
      </c>
      <c r="L25" s="5">
        <f t="shared" si="2"/>
        <v>318.09999999999667</v>
      </c>
      <c r="M25" s="29" t="str">
        <f t="shared" si="3"/>
        <v/>
      </c>
      <c r="N25" s="30">
        <f t="shared" si="4"/>
        <v>-23.600000000001387</v>
      </c>
    </row>
    <row r="26" spans="1:14" x14ac:dyDescent="0.25">
      <c r="A26" s="5">
        <v>25</v>
      </c>
      <c r="B26" s="28">
        <v>41309</v>
      </c>
      <c r="C26" s="5">
        <v>1.36521</v>
      </c>
      <c r="D26" s="5">
        <v>1.36571</v>
      </c>
      <c r="E26" s="5">
        <v>1.3505</v>
      </c>
      <c r="F26" s="5">
        <v>1.3512900000000001</v>
      </c>
      <c r="G26" s="5">
        <f t="shared" si="0"/>
        <v>0</v>
      </c>
      <c r="H26" s="4">
        <f t="shared" si="1"/>
        <v>0</v>
      </c>
      <c r="I26" s="4">
        <f t="shared" si="6"/>
        <v>64.299999999999358</v>
      </c>
      <c r="J26" s="4">
        <f t="shared" si="5"/>
        <v>382.399999999996</v>
      </c>
      <c r="L26" s="5">
        <f t="shared" si="2"/>
        <v>382.399999999996</v>
      </c>
      <c r="M26" s="29" t="str">
        <f t="shared" si="3"/>
        <v/>
      </c>
      <c r="N26" s="30">
        <f t="shared" si="4"/>
        <v>-23.600000000001387</v>
      </c>
    </row>
    <row r="27" spans="1:14" x14ac:dyDescent="0.25">
      <c r="A27" s="5">
        <v>26</v>
      </c>
      <c r="B27" s="28">
        <v>41310</v>
      </c>
      <c r="C27" s="5">
        <v>1.35134</v>
      </c>
      <c r="D27" s="5">
        <v>1.35972</v>
      </c>
      <c r="E27" s="5">
        <v>1.3457699999999999</v>
      </c>
      <c r="F27" s="5">
        <v>1.3583099999999999</v>
      </c>
      <c r="G27" s="5">
        <f t="shared" si="0"/>
        <v>1</v>
      </c>
      <c r="H27" s="4">
        <f t="shared" si="1"/>
        <v>0</v>
      </c>
      <c r="I27" s="4">
        <f t="shared" si="6"/>
        <v>0</v>
      </c>
      <c r="J27" s="4">
        <f t="shared" si="5"/>
        <v>382.399999999996</v>
      </c>
      <c r="L27" s="5">
        <f t="shared" si="2"/>
        <v>382.399999999996</v>
      </c>
      <c r="M27" s="29" t="str">
        <f t="shared" si="3"/>
        <v/>
      </c>
      <c r="N27" s="30">
        <f t="shared" si="4"/>
        <v>-23.600000000001387</v>
      </c>
    </row>
    <row r="28" spans="1:14" x14ac:dyDescent="0.25">
      <c r="A28" s="5">
        <v>27</v>
      </c>
      <c r="B28" s="28">
        <v>41311</v>
      </c>
      <c r="C28" s="5">
        <v>1.35829</v>
      </c>
      <c r="D28" s="5">
        <v>1.3595699999999999</v>
      </c>
      <c r="E28" s="5">
        <v>1.34951</v>
      </c>
      <c r="F28" s="5">
        <v>1.3521300000000001</v>
      </c>
      <c r="G28" s="5">
        <f t="shared" si="0"/>
        <v>0</v>
      </c>
      <c r="H28" s="4">
        <f t="shared" si="1"/>
        <v>0</v>
      </c>
      <c r="I28" s="4">
        <f t="shared" si="6"/>
        <v>-7.9000000000006843</v>
      </c>
      <c r="J28" s="4">
        <f t="shared" si="5"/>
        <v>374.49999999999534</v>
      </c>
      <c r="L28" s="5">
        <f t="shared" si="2"/>
        <v>382.399999999996</v>
      </c>
      <c r="M28" s="29">
        <f t="shared" si="3"/>
        <v>2.0658995815901471E-2</v>
      </c>
      <c r="N28" s="30">
        <f t="shared" si="4"/>
        <v>-7.9000000000006594</v>
      </c>
    </row>
    <row r="29" spans="1:14" x14ac:dyDescent="0.25">
      <c r="A29" s="5">
        <v>28</v>
      </c>
      <c r="B29" s="28">
        <v>41312</v>
      </c>
      <c r="C29" s="5">
        <v>1.3521300000000001</v>
      </c>
      <c r="D29" s="5">
        <v>1.3576900000000001</v>
      </c>
      <c r="E29" s="5">
        <v>1.3370599999999999</v>
      </c>
      <c r="F29" s="5">
        <v>1.3396399999999999</v>
      </c>
      <c r="G29" s="5">
        <f t="shared" si="0"/>
        <v>0</v>
      </c>
      <c r="H29" s="4">
        <f t="shared" si="1"/>
        <v>0</v>
      </c>
      <c r="I29" s="4">
        <f t="shared" si="6"/>
        <v>0</v>
      </c>
      <c r="J29" s="4">
        <f t="shared" si="5"/>
        <v>374.49999999999534</v>
      </c>
      <c r="L29" s="5">
        <f t="shared" si="2"/>
        <v>382.399999999996</v>
      </c>
      <c r="M29" s="29" t="str">
        <f t="shared" si="3"/>
        <v/>
      </c>
      <c r="N29" s="30">
        <f t="shared" si="4"/>
        <v>-7.9000000000006594</v>
      </c>
    </row>
    <row r="30" spans="1:14" x14ac:dyDescent="0.25">
      <c r="A30" s="5">
        <v>29</v>
      </c>
      <c r="B30" s="28">
        <v>41313</v>
      </c>
      <c r="C30" s="5">
        <v>1.3396399999999999</v>
      </c>
      <c r="D30" s="5">
        <v>1.3428800000000001</v>
      </c>
      <c r="E30" s="5">
        <v>1.33531</v>
      </c>
      <c r="F30" s="5">
        <v>1.3366199999999999</v>
      </c>
      <c r="G30" s="5">
        <f t="shared" si="0"/>
        <v>0</v>
      </c>
      <c r="H30" s="4">
        <f t="shared" si="1"/>
        <v>0</v>
      </c>
      <c r="I30" s="4">
        <f t="shared" si="6"/>
        <v>0</v>
      </c>
      <c r="J30" s="4">
        <f t="shared" si="5"/>
        <v>374.49999999999534</v>
      </c>
      <c r="L30" s="5">
        <f t="shared" si="2"/>
        <v>382.399999999996</v>
      </c>
      <c r="M30" s="29" t="str">
        <f t="shared" si="3"/>
        <v/>
      </c>
      <c r="N30" s="30">
        <f t="shared" si="4"/>
        <v>-7.9000000000006594</v>
      </c>
    </row>
    <row r="31" spans="1:14" x14ac:dyDescent="0.25">
      <c r="A31" s="5">
        <v>30</v>
      </c>
      <c r="B31" s="28">
        <v>41316</v>
      </c>
      <c r="C31" s="5">
        <v>1.33673</v>
      </c>
      <c r="D31" s="5">
        <v>1.34273</v>
      </c>
      <c r="E31" s="5">
        <v>1.3357000000000001</v>
      </c>
      <c r="F31" s="5">
        <v>1.3406</v>
      </c>
      <c r="G31" s="5">
        <f t="shared" si="0"/>
        <v>1</v>
      </c>
      <c r="H31" s="4">
        <f t="shared" si="1"/>
        <v>9.6000000000007191</v>
      </c>
      <c r="I31" s="4">
        <f t="shared" si="6"/>
        <v>0</v>
      </c>
      <c r="J31" s="4">
        <f t="shared" si="5"/>
        <v>384.09999999999604</v>
      </c>
      <c r="L31" s="5">
        <f t="shared" si="2"/>
        <v>384.09999999999604</v>
      </c>
      <c r="M31" s="29" t="str">
        <f t="shared" si="3"/>
        <v/>
      </c>
      <c r="N31" s="30">
        <f t="shared" si="4"/>
        <v>-7.9000000000006594</v>
      </c>
    </row>
    <row r="32" spans="1:14" x14ac:dyDescent="0.25">
      <c r="A32" s="5">
        <v>31</v>
      </c>
      <c r="B32" s="28">
        <v>41317</v>
      </c>
      <c r="C32" s="5">
        <v>1.3406199999999999</v>
      </c>
      <c r="D32" s="5">
        <v>1.3475299999999999</v>
      </c>
      <c r="E32" s="5">
        <v>1.3363499999999999</v>
      </c>
      <c r="F32" s="5">
        <v>1.34534</v>
      </c>
      <c r="G32" s="5">
        <f t="shared" si="0"/>
        <v>1</v>
      </c>
      <c r="H32" s="4">
        <f t="shared" si="1"/>
        <v>0</v>
      </c>
      <c r="I32" s="4">
        <v>-41</v>
      </c>
      <c r="J32" s="4">
        <f t="shared" si="5"/>
        <v>343.09999999999604</v>
      </c>
      <c r="L32" s="5">
        <f t="shared" ref="L32:L95" si="7">MAX(J32,L31)</f>
        <v>384.09999999999604</v>
      </c>
      <c r="M32" s="29">
        <f t="shared" ref="M32:M95" si="8">IF(J32 &lt; J31, 1-J32/L32,"")</f>
        <v>0.10674303566779597</v>
      </c>
      <c r="N32" s="30">
        <f t="shared" ref="N32:N95" si="9">IF(L32=J32,N31,J32-L32)</f>
        <v>-41</v>
      </c>
    </row>
    <row r="33" spans="1:14" x14ac:dyDescent="0.25">
      <c r="A33" s="5">
        <v>32</v>
      </c>
      <c r="B33" s="28">
        <v>41318</v>
      </c>
      <c r="C33" s="5">
        <v>1.3453200000000001</v>
      </c>
      <c r="D33" s="5">
        <v>1.3519600000000001</v>
      </c>
      <c r="E33" s="5">
        <v>1.3426199999999999</v>
      </c>
      <c r="F33" s="5">
        <v>1.3450800000000001</v>
      </c>
      <c r="G33" s="5">
        <f t="shared" si="0"/>
        <v>0</v>
      </c>
      <c r="H33" s="4">
        <f t="shared" si="1"/>
        <v>0</v>
      </c>
      <c r="I33" s="4">
        <f t="shared" ref="I33:I68" si="10">IF(AND(G32=1,E33&lt;C32),(C32-F33)*10000,0)</f>
        <v>0</v>
      </c>
      <c r="J33" s="4">
        <f t="shared" si="5"/>
        <v>343.09999999999604</v>
      </c>
      <c r="L33" s="5">
        <f t="shared" si="7"/>
        <v>384.09999999999604</v>
      </c>
      <c r="M33" s="29" t="str">
        <f t="shared" si="8"/>
        <v/>
      </c>
      <c r="N33" s="30">
        <f t="shared" si="9"/>
        <v>-41</v>
      </c>
    </row>
    <row r="34" spans="1:14" x14ac:dyDescent="0.25">
      <c r="A34" s="5">
        <v>33</v>
      </c>
      <c r="B34" s="28">
        <v>41319</v>
      </c>
      <c r="C34" s="5">
        <v>1.34507</v>
      </c>
      <c r="D34" s="5">
        <v>1.34551</v>
      </c>
      <c r="E34" s="5">
        <v>1.3314999999999999</v>
      </c>
      <c r="F34" s="5">
        <v>1.33629</v>
      </c>
      <c r="G34" s="5">
        <f t="shared" si="0"/>
        <v>0</v>
      </c>
      <c r="H34" s="4">
        <v>-41</v>
      </c>
      <c r="I34" s="4">
        <f t="shared" si="10"/>
        <v>0</v>
      </c>
      <c r="J34" s="4">
        <f t="shared" si="5"/>
        <v>302.09999999999604</v>
      </c>
      <c r="L34" s="5">
        <f t="shared" si="7"/>
        <v>384.09999999999604</v>
      </c>
      <c r="M34" s="29">
        <f t="shared" si="8"/>
        <v>0.21348607133559194</v>
      </c>
      <c r="N34" s="30">
        <f t="shared" si="9"/>
        <v>-82</v>
      </c>
    </row>
    <row r="35" spans="1:14" x14ac:dyDescent="0.25">
      <c r="A35" s="5">
        <v>34</v>
      </c>
      <c r="B35" s="28">
        <v>41320</v>
      </c>
      <c r="C35" s="5">
        <v>1.33629</v>
      </c>
      <c r="D35" s="5">
        <v>1.3392900000000001</v>
      </c>
      <c r="E35" s="5">
        <v>1.3306</v>
      </c>
      <c r="F35" s="5">
        <v>1.3361799999999999</v>
      </c>
      <c r="G35" s="5">
        <f t="shared" si="0"/>
        <v>0</v>
      </c>
      <c r="H35" s="4">
        <f t="shared" ref="H35:H52" si="11">IF(AND(G34=0,D35&gt;C34),(F35-C34)*10000,0)</f>
        <v>0</v>
      </c>
      <c r="I35" s="4">
        <f t="shared" si="10"/>
        <v>0</v>
      </c>
      <c r="J35" s="4">
        <f t="shared" si="5"/>
        <v>302.09999999999604</v>
      </c>
      <c r="L35" s="5">
        <f t="shared" si="7"/>
        <v>384.09999999999604</v>
      </c>
      <c r="M35" s="29" t="str">
        <f t="shared" si="8"/>
        <v/>
      </c>
      <c r="N35" s="30">
        <f t="shared" si="9"/>
        <v>-82</v>
      </c>
    </row>
    <row r="36" spans="1:14" x14ac:dyDescent="0.25">
      <c r="A36" s="5">
        <v>35</v>
      </c>
      <c r="B36" s="28">
        <v>41323</v>
      </c>
      <c r="C36" s="5">
        <v>1.3350299999999999</v>
      </c>
      <c r="D36" s="5">
        <v>1.3378699999999999</v>
      </c>
      <c r="E36" s="5">
        <v>1.3321000000000001</v>
      </c>
      <c r="F36" s="5">
        <v>1.3350900000000001</v>
      </c>
      <c r="G36" s="5">
        <f t="shared" si="0"/>
        <v>0</v>
      </c>
      <c r="H36" s="4">
        <f t="shared" si="11"/>
        <v>-11.999999999998678</v>
      </c>
      <c r="I36" s="4">
        <f t="shared" si="10"/>
        <v>0</v>
      </c>
      <c r="J36" s="4">
        <f t="shared" si="5"/>
        <v>290.09999999999735</v>
      </c>
      <c r="L36" s="5">
        <f t="shared" si="7"/>
        <v>384.09999999999604</v>
      </c>
      <c r="M36" s="29">
        <f t="shared" si="8"/>
        <v>0.24472793543347993</v>
      </c>
      <c r="N36" s="30">
        <f t="shared" si="9"/>
        <v>-93.999999999998693</v>
      </c>
    </row>
    <row r="37" spans="1:14" x14ac:dyDescent="0.25">
      <c r="A37" s="5">
        <v>36</v>
      </c>
      <c r="B37" s="28">
        <v>41324</v>
      </c>
      <c r="C37" s="5">
        <v>1.33507</v>
      </c>
      <c r="D37" s="5">
        <v>1.3395699999999999</v>
      </c>
      <c r="E37" s="5">
        <v>1.3328500000000001</v>
      </c>
      <c r="F37" s="5">
        <v>1.3388</v>
      </c>
      <c r="G37" s="5">
        <f t="shared" si="0"/>
        <v>1</v>
      </c>
      <c r="H37" s="4">
        <f t="shared" si="11"/>
        <v>37.700000000000514</v>
      </c>
      <c r="I37" s="4">
        <f t="shared" si="10"/>
        <v>0</v>
      </c>
      <c r="J37" s="4">
        <f t="shared" si="5"/>
        <v>327.79999999999785</v>
      </c>
      <c r="L37" s="5">
        <f t="shared" si="7"/>
        <v>384.09999999999604</v>
      </c>
      <c r="M37" s="29" t="str">
        <f t="shared" si="8"/>
        <v/>
      </c>
      <c r="N37" s="30">
        <f t="shared" si="9"/>
        <v>-56.299999999998192</v>
      </c>
    </row>
    <row r="38" spans="1:14" x14ac:dyDescent="0.25">
      <c r="A38" s="5">
        <v>37</v>
      </c>
      <c r="B38" s="28">
        <v>41325</v>
      </c>
      <c r="C38" s="5">
        <v>1.33877</v>
      </c>
      <c r="D38" s="5">
        <v>1.34341</v>
      </c>
      <c r="E38" s="5">
        <v>1.3270999999999999</v>
      </c>
      <c r="F38" s="5">
        <v>1.3280000000000001</v>
      </c>
      <c r="G38" s="5">
        <f t="shared" si="0"/>
        <v>0</v>
      </c>
      <c r="H38" s="4">
        <f t="shared" si="11"/>
        <v>0</v>
      </c>
      <c r="I38" s="4">
        <f t="shared" si="10"/>
        <v>70.699999999999093</v>
      </c>
      <c r="J38" s="4">
        <f t="shared" si="5"/>
        <v>398.49999999999693</v>
      </c>
      <c r="L38" s="5">
        <f t="shared" si="7"/>
        <v>398.49999999999693</v>
      </c>
      <c r="M38" s="29" t="str">
        <f t="shared" si="8"/>
        <v/>
      </c>
      <c r="N38" s="30">
        <f t="shared" si="9"/>
        <v>-56.299999999998192</v>
      </c>
    </row>
    <row r="39" spans="1:14" x14ac:dyDescent="0.25">
      <c r="A39" s="5">
        <v>38</v>
      </c>
      <c r="B39" s="28">
        <v>41326</v>
      </c>
      <c r="C39" s="5">
        <v>1.3280000000000001</v>
      </c>
      <c r="D39" s="5">
        <v>1.32891</v>
      </c>
      <c r="E39" s="5">
        <v>1.31606</v>
      </c>
      <c r="F39" s="5">
        <v>1.31887</v>
      </c>
      <c r="G39" s="5">
        <f t="shared" si="0"/>
        <v>0</v>
      </c>
      <c r="H39" s="4">
        <f t="shared" si="11"/>
        <v>0</v>
      </c>
      <c r="I39" s="4">
        <f t="shared" si="10"/>
        <v>0</v>
      </c>
      <c r="J39" s="4">
        <f t="shared" si="5"/>
        <v>398.49999999999693</v>
      </c>
      <c r="L39" s="5">
        <f t="shared" si="7"/>
        <v>398.49999999999693</v>
      </c>
      <c r="M39" s="29" t="str">
        <f t="shared" si="8"/>
        <v/>
      </c>
      <c r="N39" s="30">
        <f t="shared" si="9"/>
        <v>-56.299999999998192</v>
      </c>
    </row>
    <row r="40" spans="1:14" x14ac:dyDescent="0.25">
      <c r="A40" s="5">
        <v>39</v>
      </c>
      <c r="B40" s="28">
        <v>41327</v>
      </c>
      <c r="C40" s="5">
        <v>1.3188800000000001</v>
      </c>
      <c r="D40" s="5">
        <v>1.3244199999999999</v>
      </c>
      <c r="E40" s="5">
        <v>1.3145</v>
      </c>
      <c r="F40" s="5">
        <v>1.3190200000000001</v>
      </c>
      <c r="G40" s="5">
        <f t="shared" si="0"/>
        <v>1</v>
      </c>
      <c r="H40" s="4">
        <f t="shared" si="11"/>
        <v>0</v>
      </c>
      <c r="I40" s="4">
        <f t="shared" si="10"/>
        <v>0</v>
      </c>
      <c r="J40" s="4">
        <f t="shared" si="5"/>
        <v>398.49999999999693</v>
      </c>
      <c r="L40" s="5">
        <f t="shared" si="7"/>
        <v>398.49999999999693</v>
      </c>
      <c r="M40" s="29" t="str">
        <f t="shared" si="8"/>
        <v/>
      </c>
      <c r="N40" s="30">
        <f t="shared" si="9"/>
        <v>-56.299999999998192</v>
      </c>
    </row>
    <row r="41" spans="1:14" x14ac:dyDescent="0.25">
      <c r="A41" s="5">
        <v>40</v>
      </c>
      <c r="B41" s="28">
        <v>41330</v>
      </c>
      <c r="C41" s="5">
        <v>1.3215399999999999</v>
      </c>
      <c r="D41" s="5">
        <v>1.3317099999999999</v>
      </c>
      <c r="E41" s="5">
        <v>1.30471</v>
      </c>
      <c r="F41" s="5">
        <v>1.3061700000000001</v>
      </c>
      <c r="G41" s="5">
        <f t="shared" si="0"/>
        <v>0</v>
      </c>
      <c r="H41" s="4">
        <f t="shared" si="11"/>
        <v>0</v>
      </c>
      <c r="I41" s="4">
        <f t="shared" si="10"/>
        <v>127.1</v>
      </c>
      <c r="J41" s="4">
        <f t="shared" si="5"/>
        <v>525.59999999999695</v>
      </c>
      <c r="L41" s="5">
        <f t="shared" si="7"/>
        <v>525.59999999999695</v>
      </c>
      <c r="M41" s="29" t="str">
        <f t="shared" si="8"/>
        <v/>
      </c>
      <c r="N41" s="30">
        <f t="shared" si="9"/>
        <v>-56.299999999998192</v>
      </c>
    </row>
    <row r="42" spans="1:14" x14ac:dyDescent="0.25">
      <c r="A42" s="5">
        <v>41</v>
      </c>
      <c r="B42" s="28">
        <v>41331</v>
      </c>
      <c r="C42" s="5">
        <v>1.30619</v>
      </c>
      <c r="D42" s="5">
        <v>1.3118700000000001</v>
      </c>
      <c r="E42" s="5">
        <v>1.3018000000000001</v>
      </c>
      <c r="F42" s="5">
        <v>1.30606</v>
      </c>
      <c r="G42" s="5">
        <f t="shared" si="0"/>
        <v>0</v>
      </c>
      <c r="H42" s="4">
        <f t="shared" si="11"/>
        <v>0</v>
      </c>
      <c r="I42" s="4">
        <f t="shared" si="10"/>
        <v>0</v>
      </c>
      <c r="J42" s="4">
        <f t="shared" si="5"/>
        <v>525.59999999999695</v>
      </c>
      <c r="L42" s="5">
        <f t="shared" si="7"/>
        <v>525.59999999999695</v>
      </c>
      <c r="M42" s="29" t="str">
        <f t="shared" si="8"/>
        <v/>
      </c>
      <c r="N42" s="30">
        <f t="shared" si="9"/>
        <v>-56.299999999998192</v>
      </c>
    </row>
    <row r="43" spans="1:14" x14ac:dyDescent="0.25">
      <c r="A43" s="5">
        <v>42</v>
      </c>
      <c r="B43" s="28">
        <v>41332</v>
      </c>
      <c r="C43" s="5">
        <v>1.3060700000000001</v>
      </c>
      <c r="D43" s="5">
        <v>1.31463</v>
      </c>
      <c r="E43" s="5">
        <v>1.3041</v>
      </c>
      <c r="F43" s="5">
        <v>1.31375</v>
      </c>
      <c r="G43" s="5">
        <f t="shared" si="0"/>
        <v>1</v>
      </c>
      <c r="H43" s="4">
        <f t="shared" si="11"/>
        <v>75.600000000000108</v>
      </c>
      <c r="I43" s="4">
        <f t="shared" si="10"/>
        <v>0</v>
      </c>
      <c r="J43" s="4">
        <f t="shared" si="5"/>
        <v>601.19999999999709</v>
      </c>
      <c r="L43" s="5">
        <f t="shared" si="7"/>
        <v>601.19999999999709</v>
      </c>
      <c r="M43" s="29" t="str">
        <f t="shared" si="8"/>
        <v/>
      </c>
      <c r="N43" s="30">
        <f t="shared" si="9"/>
        <v>-56.299999999998192</v>
      </c>
    </row>
    <row r="44" spans="1:14" x14ac:dyDescent="0.25">
      <c r="A44" s="5">
        <v>43</v>
      </c>
      <c r="B44" s="28">
        <v>41333</v>
      </c>
      <c r="C44" s="5">
        <v>1.31375</v>
      </c>
      <c r="D44" s="5">
        <v>1.3161499999999999</v>
      </c>
      <c r="E44" s="5">
        <v>1.30531</v>
      </c>
      <c r="F44" s="5">
        <v>1.30558</v>
      </c>
      <c r="G44" s="5">
        <f t="shared" si="0"/>
        <v>0</v>
      </c>
      <c r="H44" s="4">
        <f t="shared" si="11"/>
        <v>0</v>
      </c>
      <c r="I44" s="4">
        <f t="shared" si="10"/>
        <v>4.9000000000010147</v>
      </c>
      <c r="J44" s="4">
        <f t="shared" si="5"/>
        <v>606.09999999999809</v>
      </c>
      <c r="L44" s="5">
        <f t="shared" si="7"/>
        <v>606.09999999999809</v>
      </c>
      <c r="M44" s="29" t="str">
        <f t="shared" si="8"/>
        <v/>
      </c>
      <c r="N44" s="30">
        <f t="shared" si="9"/>
        <v>-56.299999999998192</v>
      </c>
    </row>
    <row r="45" spans="1:14" x14ac:dyDescent="0.25">
      <c r="A45" s="5">
        <v>44</v>
      </c>
      <c r="B45" s="28">
        <v>41334</v>
      </c>
      <c r="C45" s="5">
        <v>1.3056000000000001</v>
      </c>
      <c r="D45" s="5">
        <v>1.3101</v>
      </c>
      <c r="E45" s="5">
        <v>1.29664</v>
      </c>
      <c r="F45" s="5">
        <v>1.3017799999999999</v>
      </c>
      <c r="G45" s="5">
        <f t="shared" si="0"/>
        <v>0</v>
      </c>
      <c r="H45" s="4">
        <f t="shared" si="11"/>
        <v>0</v>
      </c>
      <c r="I45" s="4">
        <f t="shared" si="10"/>
        <v>0</v>
      </c>
      <c r="J45" s="4">
        <f t="shared" si="5"/>
        <v>606.09999999999809</v>
      </c>
      <c r="L45" s="5">
        <f t="shared" si="7"/>
        <v>606.09999999999809</v>
      </c>
      <c r="M45" s="29" t="str">
        <f t="shared" si="8"/>
        <v/>
      </c>
      <c r="N45" s="30">
        <f t="shared" si="9"/>
        <v>-56.299999999998192</v>
      </c>
    </row>
    <row r="46" spans="1:14" x14ac:dyDescent="0.25">
      <c r="A46" s="5">
        <v>45</v>
      </c>
      <c r="B46" s="28">
        <v>41337</v>
      </c>
      <c r="C46" s="5">
        <v>1.30121</v>
      </c>
      <c r="D46" s="5">
        <v>1.30307</v>
      </c>
      <c r="E46" s="5">
        <v>1.29819</v>
      </c>
      <c r="F46" s="5">
        <v>1.30261</v>
      </c>
      <c r="G46" s="5">
        <f t="shared" si="0"/>
        <v>1</v>
      </c>
      <c r="H46" s="4">
        <f t="shared" si="11"/>
        <v>0</v>
      </c>
      <c r="I46" s="4">
        <f t="shared" si="10"/>
        <v>0</v>
      </c>
      <c r="J46" s="4">
        <f t="shared" si="5"/>
        <v>606.09999999999809</v>
      </c>
      <c r="L46" s="5">
        <f t="shared" si="7"/>
        <v>606.09999999999809</v>
      </c>
      <c r="M46" s="29" t="str">
        <f t="shared" si="8"/>
        <v/>
      </c>
      <c r="N46" s="30">
        <f t="shared" si="9"/>
        <v>-56.299999999998192</v>
      </c>
    </row>
    <row r="47" spans="1:14" x14ac:dyDescent="0.25">
      <c r="A47" s="5">
        <v>46</v>
      </c>
      <c r="B47" s="28">
        <v>41338</v>
      </c>
      <c r="C47" s="5">
        <v>1.30257</v>
      </c>
      <c r="D47" s="5">
        <v>1.3075000000000001</v>
      </c>
      <c r="E47" s="5">
        <v>1.3010999999999999</v>
      </c>
      <c r="F47" s="5">
        <v>1.3051200000000001</v>
      </c>
      <c r="G47" s="5">
        <f t="shared" si="0"/>
        <v>1</v>
      </c>
      <c r="H47" s="4">
        <f t="shared" si="11"/>
        <v>0</v>
      </c>
      <c r="I47" s="4">
        <f t="shared" si="10"/>
        <v>-39.100000000000804</v>
      </c>
      <c r="J47" s="4">
        <f t="shared" si="5"/>
        <v>566.99999999999727</v>
      </c>
      <c r="L47" s="5">
        <f t="shared" si="7"/>
        <v>606.09999999999809</v>
      </c>
      <c r="M47" s="29">
        <f t="shared" si="8"/>
        <v>6.4510806797559717E-2</v>
      </c>
      <c r="N47" s="30">
        <f t="shared" si="9"/>
        <v>-39.100000000000819</v>
      </c>
    </row>
    <row r="48" spans="1:14" x14ac:dyDescent="0.25">
      <c r="A48" s="5">
        <v>47</v>
      </c>
      <c r="B48" s="28">
        <v>41339</v>
      </c>
      <c r="C48" s="5">
        <v>1.3050900000000001</v>
      </c>
      <c r="D48" s="5">
        <v>1.3069999999999999</v>
      </c>
      <c r="E48" s="5">
        <v>1.2964599999999999</v>
      </c>
      <c r="F48" s="5">
        <v>1.2966500000000001</v>
      </c>
      <c r="G48" s="5">
        <f t="shared" si="0"/>
        <v>0</v>
      </c>
      <c r="H48" s="4">
        <f t="shared" si="11"/>
        <v>0</v>
      </c>
      <c r="I48" s="4">
        <f t="shared" si="10"/>
        <v>59.19999999999925</v>
      </c>
      <c r="J48" s="4">
        <f t="shared" si="5"/>
        <v>626.19999999999652</v>
      </c>
      <c r="L48" s="5">
        <f t="shared" si="7"/>
        <v>626.19999999999652</v>
      </c>
      <c r="M48" s="29" t="str">
        <f t="shared" si="8"/>
        <v/>
      </c>
      <c r="N48" s="30">
        <f t="shared" si="9"/>
        <v>-39.100000000000819</v>
      </c>
    </row>
    <row r="49" spans="1:14" x14ac:dyDescent="0.25">
      <c r="A49" s="5">
        <v>48</v>
      </c>
      <c r="B49" s="28">
        <v>41340</v>
      </c>
      <c r="C49" s="5">
        <v>1.2966500000000001</v>
      </c>
      <c r="D49" s="5">
        <v>1.3118099999999999</v>
      </c>
      <c r="E49" s="5">
        <v>1.2965899999999999</v>
      </c>
      <c r="F49" s="5">
        <v>1.31064</v>
      </c>
      <c r="G49" s="5">
        <f t="shared" si="0"/>
        <v>1</v>
      </c>
      <c r="H49" s="4">
        <f t="shared" si="11"/>
        <v>55.499999999999439</v>
      </c>
      <c r="I49" s="4">
        <f t="shared" si="10"/>
        <v>0</v>
      </c>
      <c r="J49" s="4">
        <f t="shared" si="5"/>
        <v>681.69999999999595</v>
      </c>
      <c r="L49" s="5">
        <f t="shared" si="7"/>
        <v>681.69999999999595</v>
      </c>
      <c r="M49" s="29" t="str">
        <f t="shared" si="8"/>
        <v/>
      </c>
      <c r="N49" s="30">
        <f t="shared" si="9"/>
        <v>-39.100000000000819</v>
      </c>
    </row>
    <row r="50" spans="1:14" x14ac:dyDescent="0.25">
      <c r="A50" s="5">
        <v>49</v>
      </c>
      <c r="B50" s="28">
        <v>41341</v>
      </c>
      <c r="C50" s="5">
        <v>1.3106599999999999</v>
      </c>
      <c r="D50" s="5">
        <v>1.3134300000000001</v>
      </c>
      <c r="E50" s="5">
        <v>1.29548</v>
      </c>
      <c r="F50" s="5">
        <v>1.3004199999999999</v>
      </c>
      <c r="G50" s="5">
        <f t="shared" si="0"/>
        <v>0</v>
      </c>
      <c r="H50" s="4">
        <f t="shared" si="11"/>
        <v>0</v>
      </c>
      <c r="I50" s="4">
        <f t="shared" si="10"/>
        <v>-37.69999999999829</v>
      </c>
      <c r="J50" s="4">
        <f t="shared" si="5"/>
        <v>643.99999999999761</v>
      </c>
      <c r="L50" s="5">
        <f t="shared" si="7"/>
        <v>681.69999999999595</v>
      </c>
      <c r="M50" s="29">
        <f t="shared" si="8"/>
        <v>5.5302919172654508E-2</v>
      </c>
      <c r="N50" s="30">
        <f t="shared" si="9"/>
        <v>-37.69999999999834</v>
      </c>
    </row>
    <row r="51" spans="1:14" x14ac:dyDescent="0.25">
      <c r="A51" s="5">
        <v>50</v>
      </c>
      <c r="B51" s="28">
        <v>41343.958333333336</v>
      </c>
      <c r="C51" s="5">
        <v>1.29857</v>
      </c>
      <c r="D51" s="5">
        <v>1.3052900000000001</v>
      </c>
      <c r="E51" s="5">
        <v>1.29793</v>
      </c>
      <c r="F51" s="5">
        <v>1.3045599999999999</v>
      </c>
      <c r="G51" s="5">
        <f t="shared" si="0"/>
        <v>1</v>
      </c>
      <c r="H51" s="4">
        <f t="shared" si="11"/>
        <v>0</v>
      </c>
      <c r="I51" s="4">
        <f t="shared" si="10"/>
        <v>0</v>
      </c>
      <c r="J51" s="4">
        <f t="shared" si="5"/>
        <v>643.99999999999761</v>
      </c>
      <c r="L51" s="5">
        <f t="shared" si="7"/>
        <v>681.69999999999595</v>
      </c>
      <c r="M51" s="29" t="str">
        <f t="shared" si="8"/>
        <v/>
      </c>
      <c r="N51" s="30">
        <f t="shared" si="9"/>
        <v>-37.69999999999834</v>
      </c>
    </row>
    <row r="52" spans="1:14" x14ac:dyDescent="0.25">
      <c r="A52" s="5">
        <v>51</v>
      </c>
      <c r="B52" s="28">
        <v>41344.958333333336</v>
      </c>
      <c r="C52" s="5">
        <v>1.3044899999999999</v>
      </c>
      <c r="D52" s="5">
        <v>1.30742</v>
      </c>
      <c r="E52" s="5">
        <v>1.2991299999999999</v>
      </c>
      <c r="F52" s="5">
        <v>1.30335</v>
      </c>
      <c r="G52" s="5">
        <f t="shared" si="0"/>
        <v>0</v>
      </c>
      <c r="H52" s="4">
        <f t="shared" si="11"/>
        <v>0</v>
      </c>
      <c r="I52" s="4">
        <f t="shared" si="10"/>
        <v>0</v>
      </c>
      <c r="J52" s="4">
        <f t="shared" si="5"/>
        <v>643.99999999999761</v>
      </c>
      <c r="L52" s="5">
        <f t="shared" si="7"/>
        <v>681.69999999999595</v>
      </c>
      <c r="M52" s="29" t="str">
        <f t="shared" si="8"/>
        <v/>
      </c>
      <c r="N52" s="30">
        <f t="shared" si="9"/>
        <v>-37.69999999999834</v>
      </c>
    </row>
    <row r="53" spans="1:14" x14ac:dyDescent="0.25">
      <c r="A53" s="5">
        <v>52</v>
      </c>
      <c r="B53" s="28">
        <v>41345.958333333336</v>
      </c>
      <c r="C53" s="5">
        <v>1.30335</v>
      </c>
      <c r="D53" s="5">
        <v>1.30646</v>
      </c>
      <c r="E53" s="5">
        <v>1.29234</v>
      </c>
      <c r="F53" s="5">
        <v>1.2960499999999999</v>
      </c>
      <c r="G53" s="5">
        <f t="shared" si="0"/>
        <v>0</v>
      </c>
      <c r="H53" s="4">
        <v>-41</v>
      </c>
      <c r="I53" s="4">
        <f t="shared" si="10"/>
        <v>0</v>
      </c>
      <c r="J53" s="4">
        <f t="shared" si="5"/>
        <v>602.99999999999761</v>
      </c>
      <c r="L53" s="5">
        <f t="shared" si="7"/>
        <v>681.69999999999595</v>
      </c>
      <c r="M53" s="29">
        <f t="shared" si="8"/>
        <v>0.1154466774240851</v>
      </c>
      <c r="N53" s="30">
        <f t="shared" si="9"/>
        <v>-78.69999999999834</v>
      </c>
    </row>
    <row r="54" spans="1:14" x14ac:dyDescent="0.25">
      <c r="A54" s="5">
        <v>53</v>
      </c>
      <c r="B54" s="28">
        <v>41346.958333333336</v>
      </c>
      <c r="C54" s="5">
        <v>1.2960499999999999</v>
      </c>
      <c r="D54" s="5">
        <v>1.3029900000000001</v>
      </c>
      <c r="E54" s="5">
        <v>1.29112</v>
      </c>
      <c r="F54" s="5">
        <v>1.3004199999999999</v>
      </c>
      <c r="G54" s="5">
        <f t="shared" si="0"/>
        <v>1</v>
      </c>
      <c r="H54" s="4">
        <f t="shared" ref="H54:H91" si="12">IF(AND(G53=0,D54&gt;C53),(F54-C53)*10000,0)</f>
        <v>0</v>
      </c>
      <c r="I54" s="4">
        <f t="shared" si="10"/>
        <v>0</v>
      </c>
      <c r="J54" s="4">
        <f t="shared" si="5"/>
        <v>602.99999999999761</v>
      </c>
      <c r="L54" s="5">
        <f t="shared" si="7"/>
        <v>681.69999999999595</v>
      </c>
      <c r="M54" s="29" t="str">
        <f t="shared" si="8"/>
        <v/>
      </c>
      <c r="N54" s="30">
        <f t="shared" si="9"/>
        <v>-78.69999999999834</v>
      </c>
    </row>
    <row r="55" spans="1:14" x14ac:dyDescent="0.25">
      <c r="A55" s="5">
        <v>54</v>
      </c>
      <c r="B55" s="28">
        <v>41347.958333333336</v>
      </c>
      <c r="C55" s="5">
        <v>1.3004100000000001</v>
      </c>
      <c r="D55" s="5">
        <v>1.3105800000000001</v>
      </c>
      <c r="E55" s="5">
        <v>1.29992</v>
      </c>
      <c r="F55" s="5">
        <v>1.3074300000000001</v>
      </c>
      <c r="G55" s="5">
        <f t="shared" si="0"/>
        <v>1</v>
      </c>
      <c r="H55" s="4">
        <f t="shared" si="12"/>
        <v>0</v>
      </c>
      <c r="I55" s="4">
        <f t="shared" si="10"/>
        <v>0</v>
      </c>
      <c r="J55" s="4">
        <f t="shared" si="5"/>
        <v>602.99999999999761</v>
      </c>
      <c r="L55" s="5">
        <f t="shared" si="7"/>
        <v>681.69999999999595</v>
      </c>
      <c r="M55" s="29" t="str">
        <f t="shared" si="8"/>
        <v/>
      </c>
      <c r="N55" s="30">
        <f t="shared" si="9"/>
        <v>-78.69999999999834</v>
      </c>
    </row>
    <row r="56" spans="1:14" x14ac:dyDescent="0.25">
      <c r="A56" s="5">
        <v>55</v>
      </c>
      <c r="B56" s="28">
        <v>41350.958333333336</v>
      </c>
      <c r="C56" s="5">
        <v>1.2905199999999999</v>
      </c>
      <c r="D56" s="5">
        <v>1.2994000000000001</v>
      </c>
      <c r="E56" s="5">
        <v>1.28817</v>
      </c>
      <c r="F56" s="5">
        <v>1.29555</v>
      </c>
      <c r="G56" s="5">
        <f t="shared" si="0"/>
        <v>0</v>
      </c>
      <c r="H56" s="4">
        <f t="shared" si="12"/>
        <v>0</v>
      </c>
      <c r="I56" s="4">
        <f t="shared" si="10"/>
        <v>48.600000000000861</v>
      </c>
      <c r="J56" s="4">
        <f t="shared" si="5"/>
        <v>651.59999999999843</v>
      </c>
      <c r="L56" s="5">
        <f t="shared" si="7"/>
        <v>681.69999999999595</v>
      </c>
      <c r="M56" s="29" t="str">
        <f t="shared" si="8"/>
        <v/>
      </c>
      <c r="N56" s="30">
        <f t="shared" si="9"/>
        <v>-30.099999999997522</v>
      </c>
    </row>
    <row r="57" spans="1:14" x14ac:dyDescent="0.25">
      <c r="A57" s="5">
        <v>56</v>
      </c>
      <c r="B57" s="28">
        <v>41351.958333333336</v>
      </c>
      <c r="C57" s="5">
        <v>1.29555</v>
      </c>
      <c r="D57" s="5">
        <v>1.29694</v>
      </c>
      <c r="E57" s="5">
        <v>1.2846599999999999</v>
      </c>
      <c r="F57" s="5">
        <v>1.28806</v>
      </c>
      <c r="G57" s="5">
        <f t="shared" si="0"/>
        <v>0</v>
      </c>
      <c r="H57" s="4">
        <f t="shared" si="12"/>
        <v>-24.599999999999067</v>
      </c>
      <c r="I57" s="4">
        <f t="shared" si="10"/>
        <v>0</v>
      </c>
      <c r="J57" s="4">
        <f t="shared" si="5"/>
        <v>626.99999999999932</v>
      </c>
      <c r="L57" s="5">
        <f t="shared" si="7"/>
        <v>681.69999999999595</v>
      </c>
      <c r="M57" s="29">
        <f t="shared" si="8"/>
        <v>8.0240575033001305E-2</v>
      </c>
      <c r="N57" s="30">
        <f t="shared" si="9"/>
        <v>-54.699999999996635</v>
      </c>
    </row>
    <row r="58" spans="1:14" x14ac:dyDescent="0.25">
      <c r="A58" s="5">
        <v>57</v>
      </c>
      <c r="B58" s="28">
        <v>41352.958333333336</v>
      </c>
      <c r="C58" s="5">
        <v>1.28809</v>
      </c>
      <c r="D58" s="5">
        <v>1.29738</v>
      </c>
      <c r="E58" s="5">
        <v>1.28566</v>
      </c>
      <c r="F58" s="5">
        <v>1.2932300000000001</v>
      </c>
      <c r="G58" s="5">
        <f t="shared" si="0"/>
        <v>1</v>
      </c>
      <c r="H58" s="4">
        <f t="shared" si="12"/>
        <v>-23.199999999998777</v>
      </c>
      <c r="I58" s="4">
        <f t="shared" si="10"/>
        <v>0</v>
      </c>
      <c r="J58" s="4">
        <f t="shared" si="5"/>
        <v>603.80000000000052</v>
      </c>
      <c r="L58" s="5">
        <f t="shared" si="7"/>
        <v>681.69999999999595</v>
      </c>
      <c r="M58" s="29">
        <f t="shared" si="8"/>
        <v>0.11427314067771144</v>
      </c>
      <c r="N58" s="30">
        <f t="shared" si="9"/>
        <v>-77.89999999999543</v>
      </c>
    </row>
    <row r="59" spans="1:14" x14ac:dyDescent="0.25">
      <c r="A59" s="5">
        <v>58</v>
      </c>
      <c r="B59" s="28">
        <v>41353.958333333336</v>
      </c>
      <c r="C59" s="5">
        <v>1.2932399999999999</v>
      </c>
      <c r="D59" s="5">
        <v>1.2955099999999999</v>
      </c>
      <c r="E59" s="5">
        <v>1.28799</v>
      </c>
      <c r="F59" s="5">
        <v>1.28989</v>
      </c>
      <c r="G59" s="5">
        <f t="shared" si="0"/>
        <v>0</v>
      </c>
      <c r="H59" s="4">
        <f t="shared" si="12"/>
        <v>0</v>
      </c>
      <c r="I59" s="4">
        <f t="shared" si="10"/>
        <v>-18.000000000000238</v>
      </c>
      <c r="J59" s="4">
        <f t="shared" si="5"/>
        <v>585.8000000000003</v>
      </c>
      <c r="L59" s="5">
        <f t="shared" si="7"/>
        <v>681.69999999999595</v>
      </c>
      <c r="M59" s="29">
        <f t="shared" si="8"/>
        <v>0.14067771747102276</v>
      </c>
      <c r="N59" s="30">
        <f t="shared" si="9"/>
        <v>-95.899999999995657</v>
      </c>
    </row>
    <row r="60" spans="1:14" x14ac:dyDescent="0.25">
      <c r="A60" s="5">
        <v>59</v>
      </c>
      <c r="B60" s="28">
        <v>41354.958333333336</v>
      </c>
      <c r="C60" s="5">
        <v>1.2898799999999999</v>
      </c>
      <c r="D60" s="5">
        <v>1.30074</v>
      </c>
      <c r="E60" s="5">
        <v>1.2887999999999999</v>
      </c>
      <c r="F60" s="5">
        <v>1.29881</v>
      </c>
      <c r="G60" s="5">
        <f t="shared" si="0"/>
        <v>1</v>
      </c>
      <c r="H60" s="4">
        <f t="shared" si="12"/>
        <v>55.700000000000749</v>
      </c>
      <c r="I60" s="4">
        <f t="shared" si="10"/>
        <v>0</v>
      </c>
      <c r="J60" s="4">
        <f t="shared" si="5"/>
        <v>641.50000000000102</v>
      </c>
      <c r="L60" s="5">
        <f t="shared" si="7"/>
        <v>681.69999999999595</v>
      </c>
      <c r="M60" s="29" t="str">
        <f t="shared" si="8"/>
        <v/>
      </c>
      <c r="N60" s="30">
        <f t="shared" si="9"/>
        <v>-40.19999999999493</v>
      </c>
    </row>
    <row r="61" spans="1:14" x14ac:dyDescent="0.25">
      <c r="A61" s="5">
        <v>60</v>
      </c>
      <c r="B61" s="28">
        <v>41357.958333333336</v>
      </c>
      <c r="C61" s="5">
        <v>1.2947500000000001</v>
      </c>
      <c r="D61" s="5">
        <v>1.3047899999999999</v>
      </c>
      <c r="E61" s="5">
        <v>1.28342</v>
      </c>
      <c r="F61" s="5">
        <v>1.2852399999999999</v>
      </c>
      <c r="G61" s="5">
        <f t="shared" si="0"/>
        <v>0</v>
      </c>
      <c r="H61" s="4">
        <f t="shared" si="12"/>
        <v>0</v>
      </c>
      <c r="I61" s="4">
        <f t="shared" si="10"/>
        <v>46.399999999999778</v>
      </c>
      <c r="J61" s="4">
        <f t="shared" si="5"/>
        <v>687.90000000000077</v>
      </c>
      <c r="L61" s="5">
        <f t="shared" si="7"/>
        <v>687.90000000000077</v>
      </c>
      <c r="M61" s="29" t="str">
        <f t="shared" si="8"/>
        <v/>
      </c>
      <c r="N61" s="30">
        <f t="shared" si="9"/>
        <v>-40.19999999999493</v>
      </c>
    </row>
    <row r="62" spans="1:14" x14ac:dyDescent="0.25">
      <c r="A62" s="5">
        <v>61</v>
      </c>
      <c r="B62" s="28">
        <v>41358.958333333336</v>
      </c>
      <c r="C62" s="5">
        <v>1.2852399999999999</v>
      </c>
      <c r="D62" s="5">
        <v>1.28887</v>
      </c>
      <c r="E62" s="5">
        <v>1.2831300000000001</v>
      </c>
      <c r="F62" s="5">
        <v>1.2860499999999999</v>
      </c>
      <c r="G62" s="5">
        <f t="shared" si="0"/>
        <v>1</v>
      </c>
      <c r="H62" s="4">
        <f t="shared" si="12"/>
        <v>0</v>
      </c>
      <c r="I62" s="4">
        <f t="shared" si="10"/>
        <v>0</v>
      </c>
      <c r="J62" s="4">
        <f t="shared" si="5"/>
        <v>687.90000000000077</v>
      </c>
      <c r="L62" s="5">
        <f t="shared" si="7"/>
        <v>687.90000000000077</v>
      </c>
      <c r="M62" s="29" t="str">
        <f t="shared" si="8"/>
        <v/>
      </c>
      <c r="N62" s="30">
        <f t="shared" si="9"/>
        <v>-40.19999999999493</v>
      </c>
    </row>
    <row r="63" spans="1:14" x14ac:dyDescent="0.25">
      <c r="A63" s="5">
        <v>62</v>
      </c>
      <c r="B63" s="28">
        <v>41359.958333333336</v>
      </c>
      <c r="C63" s="5">
        <v>1.2860499999999999</v>
      </c>
      <c r="D63" s="5">
        <v>1.2866500000000001</v>
      </c>
      <c r="E63" s="5">
        <v>1.27539</v>
      </c>
      <c r="F63" s="5">
        <v>1.2780199999999999</v>
      </c>
      <c r="G63" s="5">
        <f t="shared" si="0"/>
        <v>0</v>
      </c>
      <c r="H63" s="4">
        <f t="shared" si="12"/>
        <v>0</v>
      </c>
      <c r="I63" s="4">
        <f t="shared" si="10"/>
        <v>72.200000000000045</v>
      </c>
      <c r="J63" s="4">
        <f t="shared" si="5"/>
        <v>760.10000000000082</v>
      </c>
      <c r="L63" s="5">
        <f t="shared" si="7"/>
        <v>760.10000000000082</v>
      </c>
      <c r="M63" s="29" t="str">
        <f t="shared" si="8"/>
        <v/>
      </c>
      <c r="N63" s="30">
        <f t="shared" si="9"/>
        <v>-40.19999999999493</v>
      </c>
    </row>
    <row r="64" spans="1:14" x14ac:dyDescent="0.25">
      <c r="A64" s="5">
        <v>63</v>
      </c>
      <c r="B64" s="28">
        <v>41360.958333333336</v>
      </c>
      <c r="C64" s="5">
        <v>1.278</v>
      </c>
      <c r="D64" s="5">
        <v>1.28437</v>
      </c>
      <c r="E64" s="5">
        <v>1.27556</v>
      </c>
      <c r="F64" s="5">
        <v>1.2816700000000001</v>
      </c>
      <c r="G64" s="5">
        <f t="shared" si="0"/>
        <v>1</v>
      </c>
      <c r="H64" s="4">
        <f t="shared" si="12"/>
        <v>0</v>
      </c>
      <c r="I64" s="4">
        <f t="shared" si="10"/>
        <v>0</v>
      </c>
      <c r="J64" s="4">
        <f t="shared" si="5"/>
        <v>760.10000000000082</v>
      </c>
      <c r="L64" s="5">
        <f t="shared" si="7"/>
        <v>760.10000000000082</v>
      </c>
      <c r="M64" s="29" t="str">
        <f t="shared" si="8"/>
        <v/>
      </c>
      <c r="N64" s="30">
        <f t="shared" si="9"/>
        <v>-40.19999999999493</v>
      </c>
    </row>
    <row r="65" spans="1:14" x14ac:dyDescent="0.25">
      <c r="A65" s="5">
        <v>64</v>
      </c>
      <c r="B65" s="28">
        <v>41361.958333333336</v>
      </c>
      <c r="C65" s="5">
        <v>1.28162</v>
      </c>
      <c r="D65" s="5">
        <v>1.2836799999999999</v>
      </c>
      <c r="E65" s="5">
        <v>1.2794399999999999</v>
      </c>
      <c r="F65" s="5">
        <v>1.2818400000000001</v>
      </c>
      <c r="G65" s="5">
        <f t="shared" si="0"/>
        <v>1</v>
      </c>
      <c r="H65" s="4">
        <f t="shared" si="12"/>
        <v>0</v>
      </c>
      <c r="I65" s="4">
        <f t="shared" si="10"/>
        <v>0</v>
      </c>
      <c r="J65" s="4">
        <f t="shared" si="5"/>
        <v>760.10000000000082</v>
      </c>
      <c r="L65" s="5">
        <f t="shared" si="7"/>
        <v>760.10000000000082</v>
      </c>
      <c r="M65" s="29" t="str">
        <f t="shared" si="8"/>
        <v/>
      </c>
      <c r="N65" s="30">
        <f t="shared" si="9"/>
        <v>-40.19999999999493</v>
      </c>
    </row>
    <row r="66" spans="1:14" x14ac:dyDescent="0.25">
      <c r="A66" s="5">
        <v>65</v>
      </c>
      <c r="B66" s="28">
        <v>41364.958333333336</v>
      </c>
      <c r="C66" s="5">
        <v>1.2802899999999999</v>
      </c>
      <c r="D66" s="5">
        <v>1.2866599999999999</v>
      </c>
      <c r="E66" s="5">
        <v>1.2771300000000001</v>
      </c>
      <c r="F66" s="5">
        <v>1.28481</v>
      </c>
      <c r="G66" s="5">
        <f t="shared" si="0"/>
        <v>1</v>
      </c>
      <c r="H66" s="4">
        <f t="shared" si="12"/>
        <v>0</v>
      </c>
      <c r="I66" s="4">
        <f t="shared" si="10"/>
        <v>-31.900000000000261</v>
      </c>
      <c r="J66" s="4">
        <f t="shared" si="5"/>
        <v>728.2000000000005</v>
      </c>
      <c r="L66" s="5">
        <f t="shared" si="7"/>
        <v>760.10000000000082</v>
      </c>
      <c r="M66" s="29">
        <f t="shared" si="8"/>
        <v>4.1968162083936722E-2</v>
      </c>
      <c r="N66" s="30">
        <f t="shared" si="9"/>
        <v>-31.900000000000318</v>
      </c>
    </row>
    <row r="67" spans="1:14" x14ac:dyDescent="0.25">
      <c r="A67" s="5">
        <v>66</v>
      </c>
      <c r="B67" s="28">
        <v>41365.958333333336</v>
      </c>
      <c r="C67" s="5">
        <v>1.28481</v>
      </c>
      <c r="D67" s="5">
        <v>1.2877700000000001</v>
      </c>
      <c r="E67" s="5">
        <v>1.2809600000000001</v>
      </c>
      <c r="F67" s="5">
        <v>1.2818700000000001</v>
      </c>
      <c r="G67" s="5">
        <f t="shared" ref="G67:G130" si="13">IF(F67&gt;F66,1,0)</f>
        <v>0</v>
      </c>
      <c r="H67" s="4">
        <f t="shared" si="12"/>
        <v>0</v>
      </c>
      <c r="I67" s="4">
        <f t="shared" si="10"/>
        <v>0</v>
      </c>
      <c r="J67" s="4">
        <f t="shared" si="5"/>
        <v>728.2000000000005</v>
      </c>
      <c r="L67" s="5">
        <f t="shared" si="7"/>
        <v>760.10000000000082</v>
      </c>
      <c r="M67" s="29" t="str">
        <f t="shared" si="8"/>
        <v/>
      </c>
      <c r="N67" s="30">
        <f t="shared" si="9"/>
        <v>-31.900000000000318</v>
      </c>
    </row>
    <row r="68" spans="1:14" x14ac:dyDescent="0.25">
      <c r="A68" s="5">
        <v>67</v>
      </c>
      <c r="B68" s="28">
        <v>41366.958333333336</v>
      </c>
      <c r="C68" s="5">
        <v>1.28186</v>
      </c>
      <c r="D68" s="5">
        <v>1.2863899999999999</v>
      </c>
      <c r="E68" s="5">
        <v>1.27898</v>
      </c>
      <c r="F68" s="5">
        <v>1.2848200000000001</v>
      </c>
      <c r="G68" s="5">
        <f t="shared" si="13"/>
        <v>1</v>
      </c>
      <c r="H68" s="4">
        <f t="shared" si="12"/>
        <v>0.10000000000065512</v>
      </c>
      <c r="I68" s="4">
        <f t="shared" si="10"/>
        <v>0</v>
      </c>
      <c r="J68" s="4">
        <f t="shared" si="5"/>
        <v>728.30000000000121</v>
      </c>
      <c r="L68" s="5">
        <f t="shared" si="7"/>
        <v>760.10000000000082</v>
      </c>
      <c r="M68" s="29" t="str">
        <f t="shared" si="8"/>
        <v/>
      </c>
      <c r="N68" s="30">
        <f t="shared" si="9"/>
        <v>-31.799999999999613</v>
      </c>
    </row>
    <row r="69" spans="1:14" x14ac:dyDescent="0.25">
      <c r="A69" s="5">
        <v>68</v>
      </c>
      <c r="B69" s="28">
        <v>41367.958333333336</v>
      </c>
      <c r="C69" s="5">
        <v>1.28481</v>
      </c>
      <c r="D69" s="5">
        <v>1.29487</v>
      </c>
      <c r="E69" s="5">
        <v>1.27468</v>
      </c>
      <c r="F69" s="5">
        <v>1.2936000000000001</v>
      </c>
      <c r="G69" s="5">
        <f t="shared" si="13"/>
        <v>1</v>
      </c>
      <c r="H69" s="4">
        <f t="shared" si="12"/>
        <v>0</v>
      </c>
      <c r="I69" s="4">
        <v>-41</v>
      </c>
      <c r="J69" s="4">
        <f t="shared" ref="J69:J132" si="14">H69+I69+J68</f>
        <v>687.30000000000121</v>
      </c>
      <c r="L69" s="5">
        <f t="shared" si="7"/>
        <v>760.10000000000082</v>
      </c>
      <c r="M69" s="29">
        <f t="shared" si="8"/>
        <v>9.5776871464280378E-2</v>
      </c>
      <c r="N69" s="30">
        <f t="shared" si="9"/>
        <v>-72.799999999999613</v>
      </c>
    </row>
    <row r="70" spans="1:14" x14ac:dyDescent="0.25">
      <c r="A70" s="5">
        <v>69</v>
      </c>
      <c r="B70" s="28">
        <v>41368.958333333336</v>
      </c>
      <c r="C70" s="5">
        <v>1.2936000000000001</v>
      </c>
      <c r="D70" s="5">
        <v>1.30389</v>
      </c>
      <c r="E70" s="5">
        <v>1.29006</v>
      </c>
      <c r="F70" s="5">
        <v>1.2994300000000001</v>
      </c>
      <c r="G70" s="5">
        <f t="shared" si="13"/>
        <v>1</v>
      </c>
      <c r="H70" s="4">
        <f t="shared" si="12"/>
        <v>0</v>
      </c>
      <c r="I70" s="4">
        <f>IF(AND(G69=1,E70&lt;C69),(C69-F70)*10000,0)</f>
        <v>0</v>
      </c>
      <c r="J70" s="4">
        <f t="shared" si="14"/>
        <v>687.30000000000121</v>
      </c>
      <c r="L70" s="5">
        <f t="shared" si="7"/>
        <v>760.10000000000082</v>
      </c>
      <c r="M70" s="29" t="str">
        <f t="shared" si="8"/>
        <v/>
      </c>
      <c r="N70" s="30">
        <f t="shared" si="9"/>
        <v>-72.799999999999613</v>
      </c>
    </row>
    <row r="71" spans="1:14" x14ac:dyDescent="0.25">
      <c r="A71" s="5">
        <v>70</v>
      </c>
      <c r="B71" s="28">
        <v>41371.958333333336</v>
      </c>
      <c r="C71" s="5">
        <v>1.29732</v>
      </c>
      <c r="D71" s="5">
        <v>1.30365</v>
      </c>
      <c r="E71" s="5">
        <v>1.2968500000000001</v>
      </c>
      <c r="F71" s="5">
        <v>1.3008200000000001</v>
      </c>
      <c r="G71" s="5">
        <f t="shared" si="13"/>
        <v>1</v>
      </c>
      <c r="H71" s="4">
        <f t="shared" si="12"/>
        <v>0</v>
      </c>
      <c r="I71" s="4">
        <f>IF(AND(G70=1,E71&lt;C70),(C70-F71)*10000,0)</f>
        <v>0</v>
      </c>
      <c r="J71" s="4">
        <f t="shared" si="14"/>
        <v>687.30000000000121</v>
      </c>
      <c r="L71" s="5">
        <f t="shared" si="7"/>
        <v>760.10000000000082</v>
      </c>
      <c r="M71" s="29" t="str">
        <f t="shared" si="8"/>
        <v/>
      </c>
      <c r="N71" s="30">
        <f t="shared" si="9"/>
        <v>-72.799999999999613</v>
      </c>
    </row>
    <row r="72" spans="1:14" x14ac:dyDescent="0.25">
      <c r="A72" s="5">
        <v>71</v>
      </c>
      <c r="B72" s="28">
        <v>41372.958333333336</v>
      </c>
      <c r="C72" s="5">
        <v>1.30081</v>
      </c>
      <c r="D72" s="5">
        <v>1.3102499999999999</v>
      </c>
      <c r="E72" s="5">
        <v>1.3005599999999999</v>
      </c>
      <c r="F72" s="5">
        <v>1.3082199999999999</v>
      </c>
      <c r="G72" s="5">
        <f t="shared" si="13"/>
        <v>1</v>
      </c>
      <c r="H72" s="4">
        <f t="shared" si="12"/>
        <v>0</v>
      </c>
      <c r="I72" s="4">
        <f>IF(AND(G71=1,E72&lt;C71),(C71-F72)*10000,0)</f>
        <v>0</v>
      </c>
      <c r="J72" s="4">
        <f t="shared" si="14"/>
        <v>687.30000000000121</v>
      </c>
      <c r="L72" s="5">
        <f t="shared" si="7"/>
        <v>760.10000000000082</v>
      </c>
      <c r="M72" s="29" t="str">
        <f t="shared" si="8"/>
        <v/>
      </c>
      <c r="N72" s="30">
        <f t="shared" si="9"/>
        <v>-72.799999999999613</v>
      </c>
    </row>
    <row r="73" spans="1:14" x14ac:dyDescent="0.25">
      <c r="A73" s="5">
        <v>72</v>
      </c>
      <c r="B73" s="28">
        <v>41373.958333333336</v>
      </c>
      <c r="C73" s="5">
        <v>1.3082199999999999</v>
      </c>
      <c r="D73" s="5">
        <v>1.3121700000000001</v>
      </c>
      <c r="E73" s="5">
        <v>1.3052299999999999</v>
      </c>
      <c r="F73" s="5">
        <v>1.3069900000000001</v>
      </c>
      <c r="G73" s="5">
        <f t="shared" si="13"/>
        <v>0</v>
      </c>
      <c r="H73" s="4">
        <f t="shared" si="12"/>
        <v>0</v>
      </c>
      <c r="I73" s="4">
        <f>IF(AND(G72=1,E73&lt;C72),(C72-F73)*10000,0)</f>
        <v>0</v>
      </c>
      <c r="J73" s="4">
        <f t="shared" si="14"/>
        <v>687.30000000000121</v>
      </c>
      <c r="L73" s="5">
        <f t="shared" si="7"/>
        <v>760.10000000000082</v>
      </c>
      <c r="M73" s="29" t="str">
        <f t="shared" si="8"/>
        <v/>
      </c>
      <c r="N73" s="30">
        <f t="shared" si="9"/>
        <v>-72.799999999999613</v>
      </c>
    </row>
    <row r="74" spans="1:14" x14ac:dyDescent="0.25">
      <c r="A74" s="5">
        <v>73</v>
      </c>
      <c r="B74" s="28">
        <v>41374.958333333336</v>
      </c>
      <c r="C74" s="5">
        <v>1.30698</v>
      </c>
      <c r="D74" s="5">
        <v>1.3138000000000001</v>
      </c>
      <c r="E74" s="5">
        <v>1.30436</v>
      </c>
      <c r="F74" s="5">
        <v>1.3100799999999999</v>
      </c>
      <c r="G74" s="5">
        <f t="shared" si="13"/>
        <v>1</v>
      </c>
      <c r="H74" s="4">
        <f t="shared" si="12"/>
        <v>18.599999999999728</v>
      </c>
      <c r="I74" s="4">
        <f>IF(AND(G73=1,E74&lt;C73),(C73-F74)*10000,0)</f>
        <v>0</v>
      </c>
      <c r="J74" s="4">
        <f t="shared" si="14"/>
        <v>705.90000000000089</v>
      </c>
      <c r="L74" s="5">
        <f t="shared" si="7"/>
        <v>760.10000000000082</v>
      </c>
      <c r="M74" s="29" t="str">
        <f t="shared" si="8"/>
        <v/>
      </c>
      <c r="N74" s="30">
        <f t="shared" si="9"/>
        <v>-54.199999999999932</v>
      </c>
    </row>
    <row r="75" spans="1:14" x14ac:dyDescent="0.25">
      <c r="A75" s="5">
        <v>74</v>
      </c>
      <c r="B75" s="28">
        <v>41375.958333333336</v>
      </c>
      <c r="C75" s="5">
        <v>1.3100700000000001</v>
      </c>
      <c r="D75" s="5">
        <v>1.3126199999999999</v>
      </c>
      <c r="E75" s="5">
        <v>1.3038400000000001</v>
      </c>
      <c r="F75" s="5">
        <v>1.3111299999999999</v>
      </c>
      <c r="G75" s="5">
        <f t="shared" si="13"/>
        <v>1</v>
      </c>
      <c r="H75" s="4">
        <f t="shared" si="12"/>
        <v>0</v>
      </c>
      <c r="I75" s="4">
        <v>-41</v>
      </c>
      <c r="J75" s="4">
        <f t="shared" si="14"/>
        <v>664.90000000000089</v>
      </c>
      <c r="L75" s="5">
        <f t="shared" si="7"/>
        <v>760.10000000000082</v>
      </c>
      <c r="M75" s="29">
        <f t="shared" si="8"/>
        <v>0.12524667806867495</v>
      </c>
      <c r="N75" s="30">
        <f t="shared" si="9"/>
        <v>-95.199999999999932</v>
      </c>
    </row>
    <row r="76" spans="1:14" x14ac:dyDescent="0.25">
      <c r="A76" s="5">
        <v>75</v>
      </c>
      <c r="B76" s="28">
        <v>41378.958333333336</v>
      </c>
      <c r="C76" s="5">
        <v>1.31141</v>
      </c>
      <c r="D76" s="5">
        <v>1.3114699999999999</v>
      </c>
      <c r="E76" s="5">
        <v>1.3022</v>
      </c>
      <c r="F76" s="5">
        <v>1.3033300000000001</v>
      </c>
      <c r="G76" s="5">
        <f t="shared" si="13"/>
        <v>0</v>
      </c>
      <c r="H76" s="4">
        <f t="shared" si="12"/>
        <v>0</v>
      </c>
      <c r="I76" s="4">
        <f t="shared" ref="I76:I92" si="15">IF(AND(G75=1,E76&lt;C75),(C75-F76)*10000,0)</f>
        <v>67.399999999999679</v>
      </c>
      <c r="J76" s="4">
        <f t="shared" si="14"/>
        <v>732.30000000000052</v>
      </c>
      <c r="L76" s="5">
        <f t="shared" si="7"/>
        <v>760.10000000000082</v>
      </c>
      <c r="M76" s="29" t="str">
        <f t="shared" si="8"/>
        <v/>
      </c>
      <c r="N76" s="30">
        <f t="shared" si="9"/>
        <v>-27.800000000000296</v>
      </c>
    </row>
    <row r="77" spans="1:14" x14ac:dyDescent="0.25">
      <c r="A77" s="5">
        <v>76</v>
      </c>
      <c r="B77" s="28">
        <v>41379.958333333336</v>
      </c>
      <c r="C77" s="5">
        <v>1.3034699999999999</v>
      </c>
      <c r="D77" s="5">
        <v>1.3201499999999999</v>
      </c>
      <c r="E77" s="5">
        <v>1.3029200000000001</v>
      </c>
      <c r="F77" s="5">
        <v>1.3177000000000001</v>
      </c>
      <c r="G77" s="5">
        <f t="shared" si="13"/>
        <v>1</v>
      </c>
      <c r="H77" s="4">
        <f t="shared" si="12"/>
        <v>62.900000000001285</v>
      </c>
      <c r="I77" s="4">
        <f t="shared" si="15"/>
        <v>0</v>
      </c>
      <c r="J77" s="4">
        <f t="shared" si="14"/>
        <v>795.20000000000186</v>
      </c>
      <c r="L77" s="5">
        <f t="shared" si="7"/>
        <v>795.20000000000186</v>
      </c>
      <c r="M77" s="29" t="str">
        <f t="shared" si="8"/>
        <v/>
      </c>
      <c r="N77" s="30">
        <f t="shared" si="9"/>
        <v>-27.800000000000296</v>
      </c>
    </row>
    <row r="78" spans="1:14" x14ac:dyDescent="0.25">
      <c r="A78" s="5">
        <v>77</v>
      </c>
      <c r="B78" s="28">
        <v>41380.958333333336</v>
      </c>
      <c r="C78" s="5">
        <v>1.31769</v>
      </c>
      <c r="D78" s="5">
        <v>1.31995</v>
      </c>
      <c r="E78" s="5">
        <v>1.3001100000000001</v>
      </c>
      <c r="F78" s="5">
        <v>1.30304</v>
      </c>
      <c r="G78" s="5">
        <f t="shared" si="13"/>
        <v>0</v>
      </c>
      <c r="H78" s="4">
        <f t="shared" si="12"/>
        <v>0</v>
      </c>
      <c r="I78" s="4">
        <f t="shared" si="15"/>
        <v>4.2999999999993044</v>
      </c>
      <c r="J78" s="4">
        <f t="shared" si="14"/>
        <v>799.50000000000114</v>
      </c>
      <c r="L78" s="5">
        <f t="shared" si="7"/>
        <v>799.50000000000114</v>
      </c>
      <c r="M78" s="29" t="str">
        <f t="shared" si="8"/>
        <v/>
      </c>
      <c r="N78" s="30">
        <f t="shared" si="9"/>
        <v>-27.800000000000296</v>
      </c>
    </row>
    <row r="79" spans="1:14" x14ac:dyDescent="0.25">
      <c r="A79" s="5">
        <v>78</v>
      </c>
      <c r="B79" s="28">
        <v>41381.958333333336</v>
      </c>
      <c r="C79" s="5">
        <v>1.30305</v>
      </c>
      <c r="D79" s="5">
        <v>1.3096000000000001</v>
      </c>
      <c r="E79" s="5">
        <v>1.3020799999999999</v>
      </c>
      <c r="F79" s="5">
        <v>1.30497</v>
      </c>
      <c r="G79" s="5">
        <f t="shared" si="13"/>
        <v>1</v>
      </c>
      <c r="H79" s="4">
        <f t="shared" si="12"/>
        <v>0</v>
      </c>
      <c r="I79" s="4">
        <f t="shared" si="15"/>
        <v>0</v>
      </c>
      <c r="J79" s="4">
        <f t="shared" si="14"/>
        <v>799.50000000000114</v>
      </c>
      <c r="L79" s="5">
        <f t="shared" si="7"/>
        <v>799.50000000000114</v>
      </c>
      <c r="M79" s="29" t="str">
        <f t="shared" si="8"/>
        <v/>
      </c>
      <c r="N79" s="30">
        <f t="shared" si="9"/>
        <v>-27.800000000000296</v>
      </c>
    </row>
    <row r="80" spans="1:14" x14ac:dyDescent="0.25">
      <c r="A80" s="5">
        <v>79</v>
      </c>
      <c r="B80" s="28">
        <v>41382.958333333336</v>
      </c>
      <c r="C80" s="5">
        <v>1.30494</v>
      </c>
      <c r="D80" s="5">
        <v>1.31271</v>
      </c>
      <c r="E80" s="5">
        <v>1.3045800000000001</v>
      </c>
      <c r="F80" s="5">
        <v>1.3050999999999999</v>
      </c>
      <c r="G80" s="5">
        <f t="shared" si="13"/>
        <v>1</v>
      </c>
      <c r="H80" s="4">
        <f t="shared" si="12"/>
        <v>0</v>
      </c>
      <c r="I80" s="4">
        <f t="shared" si="15"/>
        <v>0</v>
      </c>
      <c r="J80" s="4">
        <f t="shared" si="14"/>
        <v>799.50000000000114</v>
      </c>
      <c r="L80" s="5">
        <f t="shared" si="7"/>
        <v>799.50000000000114</v>
      </c>
      <c r="M80" s="29" t="str">
        <f t="shared" si="8"/>
        <v/>
      </c>
      <c r="N80" s="30">
        <f t="shared" si="9"/>
        <v>-27.800000000000296</v>
      </c>
    </row>
    <row r="81" spans="1:14" x14ac:dyDescent="0.25">
      <c r="A81" s="5">
        <v>80</v>
      </c>
      <c r="B81" s="28">
        <v>41385.958333333336</v>
      </c>
      <c r="C81" s="5">
        <v>1.3076000000000001</v>
      </c>
      <c r="D81" s="5">
        <v>1.30836</v>
      </c>
      <c r="E81" s="5">
        <v>1.3015399999999999</v>
      </c>
      <c r="F81" s="5">
        <v>1.3066199999999999</v>
      </c>
      <c r="G81" s="5">
        <f t="shared" si="13"/>
        <v>1</v>
      </c>
      <c r="H81" s="4">
        <f t="shared" si="12"/>
        <v>0</v>
      </c>
      <c r="I81" s="4">
        <f t="shared" si="15"/>
        <v>-16.799999999999038</v>
      </c>
      <c r="J81" s="4">
        <f t="shared" si="14"/>
        <v>782.70000000000209</v>
      </c>
      <c r="L81" s="5">
        <f t="shared" si="7"/>
        <v>799.50000000000114</v>
      </c>
      <c r="M81" s="29">
        <f t="shared" si="8"/>
        <v>2.1013133208253931E-2</v>
      </c>
      <c r="N81" s="30">
        <f t="shared" si="9"/>
        <v>-16.799999999999045</v>
      </c>
    </row>
    <row r="82" spans="1:14" x14ac:dyDescent="0.25">
      <c r="A82" s="5">
        <v>81</v>
      </c>
      <c r="B82" s="28">
        <v>41386.958333333336</v>
      </c>
      <c r="C82" s="5">
        <v>1.3066199999999999</v>
      </c>
      <c r="D82" s="5">
        <v>1.3082400000000001</v>
      </c>
      <c r="E82" s="5">
        <v>1.2972999999999999</v>
      </c>
      <c r="F82" s="5">
        <v>1.2998099999999999</v>
      </c>
      <c r="G82" s="5">
        <f t="shared" si="13"/>
        <v>0</v>
      </c>
      <c r="H82" s="4">
        <f t="shared" si="12"/>
        <v>0</v>
      </c>
      <c r="I82" s="4">
        <f t="shared" si="15"/>
        <v>77.900000000001853</v>
      </c>
      <c r="J82" s="4">
        <f t="shared" si="14"/>
        <v>860.600000000004</v>
      </c>
      <c r="L82" s="5">
        <f t="shared" si="7"/>
        <v>860.600000000004</v>
      </c>
      <c r="M82" s="29" t="str">
        <f t="shared" si="8"/>
        <v/>
      </c>
      <c r="N82" s="30">
        <f t="shared" si="9"/>
        <v>-16.799999999999045</v>
      </c>
    </row>
    <row r="83" spans="1:14" x14ac:dyDescent="0.25">
      <c r="A83" s="5">
        <v>82</v>
      </c>
      <c r="B83" s="28">
        <v>41387.958333333336</v>
      </c>
      <c r="C83" s="5">
        <v>1.2999099999999999</v>
      </c>
      <c r="D83" s="5">
        <v>1.3032999999999999</v>
      </c>
      <c r="E83" s="5">
        <v>1.2961100000000001</v>
      </c>
      <c r="F83" s="5">
        <v>1.3016000000000001</v>
      </c>
      <c r="G83" s="5">
        <f t="shared" si="13"/>
        <v>1</v>
      </c>
      <c r="H83" s="4">
        <f t="shared" si="12"/>
        <v>0</v>
      </c>
      <c r="I83" s="4">
        <f t="shared" si="15"/>
        <v>0</v>
      </c>
      <c r="J83" s="4">
        <f t="shared" si="14"/>
        <v>860.600000000004</v>
      </c>
      <c r="L83" s="5">
        <f t="shared" si="7"/>
        <v>860.600000000004</v>
      </c>
      <c r="M83" s="29" t="str">
        <f t="shared" si="8"/>
        <v/>
      </c>
      <c r="N83" s="30">
        <f t="shared" si="9"/>
        <v>-16.799999999999045</v>
      </c>
    </row>
    <row r="84" spans="1:14" x14ac:dyDescent="0.25">
      <c r="A84" s="5">
        <v>83</v>
      </c>
      <c r="B84" s="28">
        <v>41388.958333333336</v>
      </c>
      <c r="C84" s="5">
        <v>1.3016000000000001</v>
      </c>
      <c r="D84" s="5">
        <v>1.3093300000000001</v>
      </c>
      <c r="E84" s="5">
        <v>1.29894</v>
      </c>
      <c r="F84" s="5">
        <v>1.30111</v>
      </c>
      <c r="G84" s="5">
        <f t="shared" si="13"/>
        <v>0</v>
      </c>
      <c r="H84" s="4">
        <f t="shared" si="12"/>
        <v>0</v>
      </c>
      <c r="I84" s="4">
        <f t="shared" si="15"/>
        <v>-12.000000000000899</v>
      </c>
      <c r="J84" s="4">
        <f t="shared" si="14"/>
        <v>848.60000000000309</v>
      </c>
      <c r="L84" s="5">
        <f t="shared" si="7"/>
        <v>860.600000000004</v>
      </c>
      <c r="M84" s="29">
        <f t="shared" si="8"/>
        <v>1.3943760167326125E-2</v>
      </c>
      <c r="N84" s="30">
        <f t="shared" si="9"/>
        <v>-12.000000000000909</v>
      </c>
    </row>
    <row r="85" spans="1:14" x14ac:dyDescent="0.25">
      <c r="A85" s="5">
        <v>84</v>
      </c>
      <c r="B85" s="28">
        <v>41389.958333333336</v>
      </c>
      <c r="C85" s="5">
        <v>1.30111</v>
      </c>
      <c r="D85" s="5">
        <v>1.3047500000000001</v>
      </c>
      <c r="E85" s="5">
        <v>1.2991200000000001</v>
      </c>
      <c r="F85" s="5">
        <v>1.30274</v>
      </c>
      <c r="G85" s="5">
        <f t="shared" si="13"/>
        <v>1</v>
      </c>
      <c r="H85" s="4">
        <f t="shared" si="12"/>
        <v>11.399999999999189</v>
      </c>
      <c r="I85" s="4">
        <f t="shared" si="15"/>
        <v>0</v>
      </c>
      <c r="J85" s="4">
        <f t="shared" si="14"/>
        <v>860.00000000000227</v>
      </c>
      <c r="L85" s="5">
        <f t="shared" si="7"/>
        <v>860.600000000004</v>
      </c>
      <c r="M85" s="29" t="str">
        <f t="shared" si="8"/>
        <v/>
      </c>
      <c r="N85" s="30">
        <f t="shared" si="9"/>
        <v>-0.60000000000172804</v>
      </c>
    </row>
    <row r="86" spans="1:14" x14ac:dyDescent="0.25">
      <c r="A86" s="5">
        <v>85</v>
      </c>
      <c r="B86" s="28">
        <v>41392.958333333336</v>
      </c>
      <c r="C86" s="5">
        <v>1.30504</v>
      </c>
      <c r="D86" s="5">
        <v>1.31158</v>
      </c>
      <c r="E86" s="5">
        <v>1.30318</v>
      </c>
      <c r="F86" s="5">
        <v>1.30969</v>
      </c>
      <c r="G86" s="5">
        <f t="shared" si="13"/>
        <v>1</v>
      </c>
      <c r="H86" s="4">
        <f t="shared" si="12"/>
        <v>0</v>
      </c>
      <c r="I86" s="4">
        <f t="shared" si="15"/>
        <v>0</v>
      </c>
      <c r="J86" s="4">
        <f t="shared" si="14"/>
        <v>860.00000000000227</v>
      </c>
      <c r="L86" s="5">
        <f t="shared" si="7"/>
        <v>860.600000000004</v>
      </c>
      <c r="M86" s="29" t="str">
        <f t="shared" si="8"/>
        <v/>
      </c>
      <c r="N86" s="30">
        <f t="shared" si="9"/>
        <v>-0.60000000000172804</v>
      </c>
    </row>
    <row r="87" spans="1:14" x14ac:dyDescent="0.25">
      <c r="A87" s="5">
        <v>86</v>
      </c>
      <c r="B87" s="28">
        <v>41393.958333333336</v>
      </c>
      <c r="C87" s="5">
        <v>1.3097099999999999</v>
      </c>
      <c r="D87" s="5">
        <v>1.3185800000000001</v>
      </c>
      <c r="E87" s="5">
        <v>1.3055699999999999</v>
      </c>
      <c r="F87" s="5">
        <v>1.3166800000000001</v>
      </c>
      <c r="G87" s="5">
        <f t="shared" si="13"/>
        <v>1</v>
      </c>
      <c r="H87" s="4">
        <f t="shared" si="12"/>
        <v>0</v>
      </c>
      <c r="I87" s="4">
        <f t="shared" si="15"/>
        <v>0</v>
      </c>
      <c r="J87" s="4">
        <f t="shared" si="14"/>
        <v>860.00000000000227</v>
      </c>
      <c r="L87" s="5">
        <f t="shared" si="7"/>
        <v>860.600000000004</v>
      </c>
      <c r="M87" s="29" t="str">
        <f t="shared" si="8"/>
        <v/>
      </c>
      <c r="N87" s="30">
        <f t="shared" si="9"/>
        <v>-0.60000000000172804</v>
      </c>
    </row>
    <row r="88" spans="1:14" x14ac:dyDescent="0.25">
      <c r="A88" s="5">
        <v>87</v>
      </c>
      <c r="B88" s="28">
        <v>41394.958333333336</v>
      </c>
      <c r="C88" s="5">
        <v>1.3166599999999999</v>
      </c>
      <c r="D88" s="5">
        <v>1.3242700000000001</v>
      </c>
      <c r="E88" s="5">
        <v>1.31606</v>
      </c>
      <c r="F88" s="5">
        <v>1.31795</v>
      </c>
      <c r="G88" s="5">
        <f t="shared" si="13"/>
        <v>1</v>
      </c>
      <c r="H88" s="4">
        <f t="shared" si="12"/>
        <v>0</v>
      </c>
      <c r="I88" s="4">
        <f t="shared" si="15"/>
        <v>0</v>
      </c>
      <c r="J88" s="4">
        <f t="shared" si="14"/>
        <v>860.00000000000227</v>
      </c>
      <c r="L88" s="5">
        <f t="shared" si="7"/>
        <v>860.600000000004</v>
      </c>
      <c r="M88" s="29" t="str">
        <f t="shared" si="8"/>
        <v/>
      </c>
      <c r="N88" s="30">
        <f t="shared" si="9"/>
        <v>-0.60000000000172804</v>
      </c>
    </row>
    <row r="89" spans="1:14" x14ac:dyDescent="0.25">
      <c r="A89" s="5">
        <v>88</v>
      </c>
      <c r="B89" s="28">
        <v>41395.958333333336</v>
      </c>
      <c r="C89" s="5">
        <v>1.31795</v>
      </c>
      <c r="D89" s="5">
        <v>1.32148</v>
      </c>
      <c r="E89" s="5">
        <v>1.3038400000000001</v>
      </c>
      <c r="F89" s="5">
        <v>1.30646</v>
      </c>
      <c r="G89" s="5">
        <f t="shared" si="13"/>
        <v>0</v>
      </c>
      <c r="H89" s="4">
        <f t="shared" si="12"/>
        <v>0</v>
      </c>
      <c r="I89" s="4">
        <f t="shared" si="15"/>
        <v>101.99999999999987</v>
      </c>
      <c r="J89" s="4">
        <f t="shared" si="14"/>
        <v>962.00000000000216</v>
      </c>
      <c r="L89" s="5">
        <f t="shared" si="7"/>
        <v>962.00000000000216</v>
      </c>
      <c r="M89" s="29" t="str">
        <f t="shared" si="8"/>
        <v/>
      </c>
      <c r="N89" s="30">
        <f t="shared" si="9"/>
        <v>-0.60000000000172804</v>
      </c>
    </row>
    <row r="90" spans="1:14" x14ac:dyDescent="0.25">
      <c r="A90" s="5">
        <v>89</v>
      </c>
      <c r="B90" s="28">
        <v>41396.958333333336</v>
      </c>
      <c r="C90" s="5">
        <v>1.30646</v>
      </c>
      <c r="D90" s="5">
        <v>1.31565</v>
      </c>
      <c r="E90" s="5">
        <v>1.3035099999999999</v>
      </c>
      <c r="F90" s="5">
        <v>1.31131</v>
      </c>
      <c r="G90" s="5">
        <f t="shared" si="13"/>
        <v>1</v>
      </c>
      <c r="H90" s="4">
        <f t="shared" si="12"/>
        <v>0</v>
      </c>
      <c r="I90" s="4">
        <f t="shared" si="15"/>
        <v>0</v>
      </c>
      <c r="J90" s="4">
        <f t="shared" si="14"/>
        <v>962.00000000000216</v>
      </c>
      <c r="L90" s="5">
        <f t="shared" si="7"/>
        <v>962.00000000000216</v>
      </c>
      <c r="M90" s="29" t="str">
        <f t="shared" si="8"/>
        <v/>
      </c>
      <c r="N90" s="30">
        <f t="shared" si="9"/>
        <v>-0.60000000000172804</v>
      </c>
    </row>
    <row r="91" spans="1:14" x14ac:dyDescent="0.25">
      <c r="A91" s="5">
        <v>90</v>
      </c>
      <c r="B91" s="28">
        <v>41399.958333333336</v>
      </c>
      <c r="C91" s="5">
        <v>1.3118799999999999</v>
      </c>
      <c r="D91" s="5">
        <v>1.31396</v>
      </c>
      <c r="E91" s="5">
        <v>1.3053399999999999</v>
      </c>
      <c r="F91" s="5">
        <v>1.3075699999999999</v>
      </c>
      <c r="G91" s="5">
        <f t="shared" si="13"/>
        <v>0</v>
      </c>
      <c r="H91" s="4">
        <f t="shared" si="12"/>
        <v>0</v>
      </c>
      <c r="I91" s="4">
        <f t="shared" si="15"/>
        <v>-11.099999999999444</v>
      </c>
      <c r="J91" s="4">
        <f t="shared" si="14"/>
        <v>950.90000000000271</v>
      </c>
      <c r="L91" s="5">
        <f t="shared" si="7"/>
        <v>962.00000000000216</v>
      </c>
      <c r="M91" s="29">
        <f t="shared" si="8"/>
        <v>1.1538461538460942E-2</v>
      </c>
      <c r="N91" s="30">
        <f t="shared" si="9"/>
        <v>-11.099999999999454</v>
      </c>
    </row>
    <row r="92" spans="1:14" x14ac:dyDescent="0.25">
      <c r="A92" s="5">
        <v>91</v>
      </c>
      <c r="B92" s="28">
        <v>41400.958333333336</v>
      </c>
      <c r="C92" s="5">
        <v>1.3075699999999999</v>
      </c>
      <c r="D92" s="5">
        <v>1.31315</v>
      </c>
      <c r="E92" s="5">
        <v>1.30677</v>
      </c>
      <c r="F92" s="5">
        <v>1.3078700000000001</v>
      </c>
      <c r="G92" s="5">
        <f t="shared" si="13"/>
        <v>1</v>
      </c>
      <c r="H92" s="4">
        <v>-41</v>
      </c>
      <c r="I92" s="4">
        <f t="shared" si="15"/>
        <v>0</v>
      </c>
      <c r="J92" s="4">
        <f t="shared" si="14"/>
        <v>909.90000000000271</v>
      </c>
      <c r="L92" s="5">
        <f t="shared" si="7"/>
        <v>962.00000000000216</v>
      </c>
      <c r="M92" s="29">
        <f t="shared" si="8"/>
        <v>5.4158004158003425E-2</v>
      </c>
      <c r="N92" s="30">
        <f t="shared" si="9"/>
        <v>-52.099999999999454</v>
      </c>
    </row>
    <row r="93" spans="1:14" x14ac:dyDescent="0.25">
      <c r="A93" s="5">
        <v>92</v>
      </c>
      <c r="B93" s="28">
        <v>41401.958333333336</v>
      </c>
      <c r="C93" s="5">
        <v>1.3078700000000001</v>
      </c>
      <c r="D93" s="5">
        <v>1.3194399999999999</v>
      </c>
      <c r="E93" s="5">
        <v>1.3072600000000001</v>
      </c>
      <c r="F93" s="5">
        <v>1.3152200000000001</v>
      </c>
      <c r="G93" s="5">
        <f t="shared" si="13"/>
        <v>1</v>
      </c>
      <c r="H93" s="4">
        <f>IF(AND(G92=0,D93&gt;C92),(F93-C92)*10000,0)</f>
        <v>0</v>
      </c>
      <c r="I93" s="4">
        <v>-41</v>
      </c>
      <c r="J93" s="4">
        <f t="shared" si="14"/>
        <v>868.90000000000271</v>
      </c>
      <c r="L93" s="5">
        <f t="shared" si="7"/>
        <v>962.00000000000216</v>
      </c>
      <c r="M93" s="29">
        <f t="shared" si="8"/>
        <v>9.677754677754602E-2</v>
      </c>
      <c r="N93" s="30">
        <f t="shared" si="9"/>
        <v>-93.099999999999454</v>
      </c>
    </row>
    <row r="94" spans="1:14" x14ac:dyDescent="0.25">
      <c r="A94" s="5">
        <v>93</v>
      </c>
      <c r="B94" s="28">
        <v>41402.958333333336</v>
      </c>
      <c r="C94" s="5">
        <v>1.3152999999999999</v>
      </c>
      <c r="D94" s="5">
        <v>1.3177000000000001</v>
      </c>
      <c r="E94" s="5">
        <v>1.30098</v>
      </c>
      <c r="F94" s="5">
        <v>1.30423</v>
      </c>
      <c r="G94" s="5">
        <f t="shared" si="13"/>
        <v>0</v>
      </c>
      <c r="H94" s="4">
        <f>IF(AND(G93=0,D94&gt;C93),(F94-C93)*10000,0)</f>
        <v>0</v>
      </c>
      <c r="I94" s="4">
        <f t="shared" ref="I94:I101" si="16">IF(AND(G93=1,E94&lt;C93),(C93-F94)*10000,0)</f>
        <v>36.400000000000873</v>
      </c>
      <c r="J94" s="4">
        <f t="shared" si="14"/>
        <v>905.30000000000359</v>
      </c>
      <c r="L94" s="5">
        <f t="shared" si="7"/>
        <v>962.00000000000216</v>
      </c>
      <c r="M94" s="29" t="str">
        <f t="shared" si="8"/>
        <v/>
      </c>
      <c r="N94" s="30">
        <f t="shared" si="9"/>
        <v>-56.699999999998568</v>
      </c>
    </row>
    <row r="95" spans="1:14" x14ac:dyDescent="0.25">
      <c r="A95" s="5">
        <v>94</v>
      </c>
      <c r="B95" s="28">
        <v>41403.958333333336</v>
      </c>
      <c r="C95" s="5">
        <v>1.30423</v>
      </c>
      <c r="D95" s="5">
        <v>1.3050600000000001</v>
      </c>
      <c r="E95" s="5">
        <v>1.2935000000000001</v>
      </c>
      <c r="F95" s="5">
        <v>1.2989900000000001</v>
      </c>
      <c r="G95" s="5">
        <f t="shared" si="13"/>
        <v>0</v>
      </c>
      <c r="H95" s="4">
        <f>IF(AND(G94=0,D95&gt;C94),(F95-C94)*10000,0)</f>
        <v>0</v>
      </c>
      <c r="I95" s="4">
        <f t="shared" si="16"/>
        <v>0</v>
      </c>
      <c r="J95" s="4">
        <f t="shared" si="14"/>
        <v>905.30000000000359</v>
      </c>
      <c r="L95" s="5">
        <f t="shared" si="7"/>
        <v>962.00000000000216</v>
      </c>
      <c r="M95" s="29" t="str">
        <f t="shared" si="8"/>
        <v/>
      </c>
      <c r="N95" s="30">
        <f t="shared" si="9"/>
        <v>-56.699999999998568</v>
      </c>
    </row>
    <row r="96" spans="1:14" x14ac:dyDescent="0.25">
      <c r="A96" s="5">
        <v>95</v>
      </c>
      <c r="B96" s="28">
        <v>41406.958333333336</v>
      </c>
      <c r="C96" s="5">
        <v>1.2972399999999999</v>
      </c>
      <c r="D96" s="5">
        <v>1.2997000000000001</v>
      </c>
      <c r="E96" s="5">
        <v>1.2941499999999999</v>
      </c>
      <c r="F96" s="5">
        <v>1.2974699999999999</v>
      </c>
      <c r="G96" s="5">
        <f t="shared" si="13"/>
        <v>0</v>
      </c>
      <c r="H96" s="4">
        <f>IF(AND(G95=0,D96&gt;C95),(F96-C95)*10000,0)</f>
        <v>0</v>
      </c>
      <c r="I96" s="4">
        <f t="shared" si="16"/>
        <v>0</v>
      </c>
      <c r="J96" s="4">
        <f t="shared" si="14"/>
        <v>905.30000000000359</v>
      </c>
      <c r="L96" s="5">
        <f t="shared" ref="L96:L159" si="17">MAX(J96,L95)</f>
        <v>962.00000000000216</v>
      </c>
      <c r="M96" s="29" t="str">
        <f t="shared" ref="M96:M159" si="18">IF(J96 &lt; J95, 1-J96/L96,"")</f>
        <v/>
      </c>
      <c r="N96" s="30">
        <f t="shared" ref="N96:N159" si="19">IF(L96=J96,N95,J96-L96)</f>
        <v>-56.699999999998568</v>
      </c>
    </row>
    <row r="97" spans="1:14" x14ac:dyDescent="0.25">
      <c r="A97" s="5">
        <v>96</v>
      </c>
      <c r="B97" s="28">
        <v>41407.958333333336</v>
      </c>
      <c r="C97" s="5">
        <v>1.29748</v>
      </c>
      <c r="D97" s="5">
        <v>1.3028900000000001</v>
      </c>
      <c r="E97" s="5">
        <v>1.2918099999999999</v>
      </c>
      <c r="F97" s="5">
        <v>1.29189</v>
      </c>
      <c r="G97" s="5">
        <f t="shared" si="13"/>
        <v>0</v>
      </c>
      <c r="H97" s="4">
        <v>-41</v>
      </c>
      <c r="I97" s="4">
        <f t="shared" si="16"/>
        <v>0</v>
      </c>
      <c r="J97" s="4">
        <f t="shared" si="14"/>
        <v>864.30000000000359</v>
      </c>
      <c r="L97" s="5">
        <f t="shared" si="17"/>
        <v>962.00000000000216</v>
      </c>
      <c r="M97" s="29">
        <f t="shared" si="18"/>
        <v>0.10155925155924983</v>
      </c>
      <c r="N97" s="30">
        <f t="shared" si="19"/>
        <v>-97.699999999998568</v>
      </c>
    </row>
    <row r="98" spans="1:14" x14ac:dyDescent="0.25">
      <c r="A98" s="5">
        <v>97</v>
      </c>
      <c r="B98" s="28">
        <v>41408.958333333336</v>
      </c>
      <c r="C98" s="5">
        <v>1.2918700000000001</v>
      </c>
      <c r="D98" s="5">
        <v>1.2942400000000001</v>
      </c>
      <c r="E98" s="5">
        <v>1.2843</v>
      </c>
      <c r="F98" s="5">
        <v>1.2886200000000001</v>
      </c>
      <c r="G98" s="5">
        <f t="shared" si="13"/>
        <v>0</v>
      </c>
      <c r="H98" s="4">
        <f>IF(AND(G97=0,D98&gt;C97),(F98-C97)*10000,0)</f>
        <v>0</v>
      </c>
      <c r="I98" s="4">
        <f t="shared" si="16"/>
        <v>0</v>
      </c>
      <c r="J98" s="4">
        <f t="shared" si="14"/>
        <v>864.30000000000359</v>
      </c>
      <c r="L98" s="5">
        <f t="shared" si="17"/>
        <v>962.00000000000216</v>
      </c>
      <c r="M98" s="29" t="str">
        <f t="shared" si="18"/>
        <v/>
      </c>
      <c r="N98" s="30">
        <f t="shared" si="19"/>
        <v>-97.699999999998568</v>
      </c>
    </row>
    <row r="99" spans="1:14" x14ac:dyDescent="0.25">
      <c r="A99" s="5">
        <v>98</v>
      </c>
      <c r="B99" s="28">
        <v>41409.958333333336</v>
      </c>
      <c r="C99" s="5">
        <v>1.2886200000000001</v>
      </c>
      <c r="D99" s="5">
        <v>1.29297</v>
      </c>
      <c r="E99" s="5">
        <v>1.2846299999999999</v>
      </c>
      <c r="F99" s="5">
        <v>1.2881199999999999</v>
      </c>
      <c r="G99" s="5">
        <f t="shared" si="13"/>
        <v>0</v>
      </c>
      <c r="H99" s="4">
        <f>IF(AND(G98=0,D99&gt;C98),(F99-C98)*10000,0)</f>
        <v>-37.500000000001421</v>
      </c>
      <c r="I99" s="4">
        <f t="shared" si="16"/>
        <v>0</v>
      </c>
      <c r="J99" s="4">
        <f t="shared" si="14"/>
        <v>826.80000000000223</v>
      </c>
      <c r="L99" s="5">
        <f t="shared" si="17"/>
        <v>962.00000000000216</v>
      </c>
      <c r="M99" s="29">
        <f t="shared" si="18"/>
        <v>0.1405405405405401</v>
      </c>
      <c r="N99" s="30">
        <f t="shared" si="19"/>
        <v>-135.19999999999993</v>
      </c>
    </row>
    <row r="100" spans="1:14" x14ac:dyDescent="0.25">
      <c r="A100" s="5">
        <v>99</v>
      </c>
      <c r="B100" s="28">
        <v>41410.958333333336</v>
      </c>
      <c r="C100" s="5">
        <v>1.2881199999999999</v>
      </c>
      <c r="D100" s="5">
        <v>1.28895</v>
      </c>
      <c r="E100" s="5">
        <v>1.2796000000000001</v>
      </c>
      <c r="F100" s="5">
        <v>1.2838099999999999</v>
      </c>
      <c r="G100" s="5">
        <f t="shared" si="13"/>
        <v>0</v>
      </c>
      <c r="H100" s="4">
        <v>-41</v>
      </c>
      <c r="I100" s="4">
        <f t="shared" si="16"/>
        <v>0</v>
      </c>
      <c r="J100" s="4">
        <f t="shared" si="14"/>
        <v>785.80000000000223</v>
      </c>
      <c r="L100" s="5">
        <f t="shared" si="17"/>
        <v>962.00000000000216</v>
      </c>
      <c r="M100" s="29">
        <f t="shared" si="18"/>
        <v>0.1831600831600827</v>
      </c>
      <c r="N100" s="30">
        <f t="shared" si="19"/>
        <v>-176.19999999999993</v>
      </c>
    </row>
    <row r="101" spans="1:14" x14ac:dyDescent="0.25">
      <c r="A101" s="5">
        <v>100</v>
      </c>
      <c r="B101" s="28">
        <v>41413.958333333336</v>
      </c>
      <c r="C101" s="5">
        <v>1.2842100000000001</v>
      </c>
      <c r="D101" s="5">
        <v>1.29006</v>
      </c>
      <c r="E101" s="5">
        <v>1.2819199999999999</v>
      </c>
      <c r="F101" s="5">
        <v>1.28809</v>
      </c>
      <c r="G101" s="5">
        <f t="shared" si="13"/>
        <v>1</v>
      </c>
      <c r="H101" s="4">
        <f t="shared" ref="H101:H106" si="20">IF(AND(G100=0,D101&gt;C100),(F101-C100)*10000,0)</f>
        <v>-0.29999999999974492</v>
      </c>
      <c r="I101" s="4">
        <f t="shared" si="16"/>
        <v>0</v>
      </c>
      <c r="J101" s="4">
        <f t="shared" si="14"/>
        <v>785.5000000000025</v>
      </c>
      <c r="L101" s="5">
        <f t="shared" si="17"/>
        <v>962.00000000000216</v>
      </c>
      <c r="M101" s="29">
        <f t="shared" si="18"/>
        <v>0.18347193347193269</v>
      </c>
      <c r="N101" s="30">
        <f t="shared" si="19"/>
        <v>-176.49999999999966</v>
      </c>
    </row>
    <row r="102" spans="1:14" x14ac:dyDescent="0.25">
      <c r="A102" s="5">
        <v>101</v>
      </c>
      <c r="B102" s="28">
        <v>41414.958333333336</v>
      </c>
      <c r="C102" s="5">
        <v>1.2881100000000001</v>
      </c>
      <c r="D102" s="5">
        <v>1.2932699999999999</v>
      </c>
      <c r="E102" s="5">
        <v>1.2841</v>
      </c>
      <c r="F102" s="5">
        <v>1.29057</v>
      </c>
      <c r="G102" s="5">
        <f t="shared" si="13"/>
        <v>1</v>
      </c>
      <c r="H102" s="4">
        <f t="shared" si="20"/>
        <v>0</v>
      </c>
      <c r="I102" s="4">
        <v>-41</v>
      </c>
      <c r="J102" s="4">
        <f t="shared" si="14"/>
        <v>744.5000000000025</v>
      </c>
      <c r="L102" s="5">
        <f t="shared" si="17"/>
        <v>962.00000000000216</v>
      </c>
      <c r="M102" s="29">
        <f t="shared" si="18"/>
        <v>0.22609147609147517</v>
      </c>
      <c r="N102" s="30">
        <f t="shared" si="19"/>
        <v>-217.49999999999966</v>
      </c>
    </row>
    <row r="103" spans="1:14" x14ac:dyDescent="0.25">
      <c r="A103" s="5">
        <v>102</v>
      </c>
      <c r="B103" s="28">
        <v>41415.958333333336</v>
      </c>
      <c r="C103" s="5">
        <v>1.29057</v>
      </c>
      <c r="D103" s="5">
        <v>1.2997799999999999</v>
      </c>
      <c r="E103" s="5">
        <v>1.28335</v>
      </c>
      <c r="F103" s="5">
        <v>1.2858000000000001</v>
      </c>
      <c r="G103" s="5">
        <f t="shared" si="13"/>
        <v>0</v>
      </c>
      <c r="H103" s="4">
        <f t="shared" si="20"/>
        <v>0</v>
      </c>
      <c r="I103" s="4">
        <f t="shared" ref="I103:I113" si="21">IF(AND(G102=1,E103&lt;C102),(C102-F103)*10000,0)</f>
        <v>23.100000000000342</v>
      </c>
      <c r="J103" s="4">
        <f t="shared" si="14"/>
        <v>767.60000000000286</v>
      </c>
      <c r="L103" s="5">
        <f t="shared" si="17"/>
        <v>962.00000000000216</v>
      </c>
      <c r="M103" s="29" t="str">
        <f t="shared" si="18"/>
        <v/>
      </c>
      <c r="N103" s="30">
        <f t="shared" si="19"/>
        <v>-194.3999999999993</v>
      </c>
    </row>
    <row r="104" spans="1:14" x14ac:dyDescent="0.25">
      <c r="A104" s="5">
        <v>103</v>
      </c>
      <c r="B104" s="28">
        <v>41416.958333333336</v>
      </c>
      <c r="C104" s="5">
        <v>1.2857700000000001</v>
      </c>
      <c r="D104" s="5">
        <v>1.29539</v>
      </c>
      <c r="E104" s="5">
        <v>1.2821400000000001</v>
      </c>
      <c r="F104" s="5">
        <v>1.29328</v>
      </c>
      <c r="G104" s="5">
        <f t="shared" si="13"/>
        <v>1</v>
      </c>
      <c r="H104" s="4">
        <f t="shared" si="20"/>
        <v>27.099999999999902</v>
      </c>
      <c r="I104" s="4">
        <f t="shared" si="21"/>
        <v>0</v>
      </c>
      <c r="J104" s="4">
        <f t="shared" si="14"/>
        <v>794.70000000000277</v>
      </c>
      <c r="L104" s="5">
        <f t="shared" si="17"/>
        <v>962.00000000000216</v>
      </c>
      <c r="M104" s="29" t="str">
        <f t="shared" si="18"/>
        <v/>
      </c>
      <c r="N104" s="30">
        <f t="shared" si="19"/>
        <v>-167.29999999999939</v>
      </c>
    </row>
    <row r="105" spans="1:14" x14ac:dyDescent="0.25">
      <c r="A105" s="5">
        <v>104</v>
      </c>
      <c r="B105" s="28">
        <v>41417.958333333336</v>
      </c>
      <c r="C105" s="5">
        <v>1.2932699999999999</v>
      </c>
      <c r="D105" s="5">
        <v>1.29928</v>
      </c>
      <c r="E105" s="5">
        <v>1.29043</v>
      </c>
      <c r="F105" s="5">
        <v>1.2932300000000001</v>
      </c>
      <c r="G105" s="5">
        <f t="shared" si="13"/>
        <v>0</v>
      </c>
      <c r="H105" s="4">
        <f t="shared" si="20"/>
        <v>0</v>
      </c>
      <c r="I105" s="4">
        <f t="shared" si="21"/>
        <v>0</v>
      </c>
      <c r="J105" s="4">
        <f t="shared" si="14"/>
        <v>794.70000000000277</v>
      </c>
      <c r="L105" s="5">
        <f t="shared" si="17"/>
        <v>962.00000000000216</v>
      </c>
      <c r="M105" s="29" t="str">
        <f t="shared" si="18"/>
        <v/>
      </c>
      <c r="N105" s="30">
        <f t="shared" si="19"/>
        <v>-167.29999999999939</v>
      </c>
    </row>
    <row r="106" spans="1:14" x14ac:dyDescent="0.25">
      <c r="A106" s="5">
        <v>105</v>
      </c>
      <c r="B106" s="28">
        <v>41420.958333333336</v>
      </c>
      <c r="C106" s="5">
        <v>1.2934699999999999</v>
      </c>
      <c r="D106" s="5">
        <v>1.2948500000000001</v>
      </c>
      <c r="E106" s="5">
        <v>1.29159</v>
      </c>
      <c r="F106" s="5">
        <v>1.2929200000000001</v>
      </c>
      <c r="G106" s="5">
        <f t="shared" si="13"/>
        <v>0</v>
      </c>
      <c r="H106" s="4">
        <f t="shared" si="20"/>
        <v>-3.4999999999985043</v>
      </c>
      <c r="I106" s="4">
        <f t="shared" si="21"/>
        <v>0</v>
      </c>
      <c r="J106" s="4">
        <f t="shared" si="14"/>
        <v>791.20000000000425</v>
      </c>
      <c r="L106" s="5">
        <f t="shared" si="17"/>
        <v>962.00000000000216</v>
      </c>
      <c r="M106" s="29">
        <f t="shared" si="18"/>
        <v>0.17754677754677495</v>
      </c>
      <c r="N106" s="30">
        <f t="shared" si="19"/>
        <v>-170.79999999999791</v>
      </c>
    </row>
    <row r="107" spans="1:14" x14ac:dyDescent="0.25">
      <c r="A107" s="5">
        <v>106</v>
      </c>
      <c r="B107" s="28">
        <v>41421.958333333336</v>
      </c>
      <c r="C107" s="5">
        <v>1.2929299999999999</v>
      </c>
      <c r="D107" s="5">
        <v>1.2946800000000001</v>
      </c>
      <c r="E107" s="5">
        <v>1.28494</v>
      </c>
      <c r="F107" s="5">
        <v>1.2854699999999999</v>
      </c>
      <c r="G107" s="5">
        <f t="shared" si="13"/>
        <v>0</v>
      </c>
      <c r="H107" s="4">
        <v>-41</v>
      </c>
      <c r="I107" s="4">
        <f t="shared" si="21"/>
        <v>0</v>
      </c>
      <c r="J107" s="4">
        <f t="shared" si="14"/>
        <v>750.20000000000425</v>
      </c>
      <c r="L107" s="5">
        <f t="shared" si="17"/>
        <v>962.00000000000216</v>
      </c>
      <c r="M107" s="29">
        <f t="shared" si="18"/>
        <v>0.22016632016631754</v>
      </c>
      <c r="N107" s="30">
        <f t="shared" si="19"/>
        <v>-211.79999999999791</v>
      </c>
    </row>
    <row r="108" spans="1:14" x14ac:dyDescent="0.25">
      <c r="A108" s="5">
        <v>107</v>
      </c>
      <c r="B108" s="28">
        <v>41422.958333333336</v>
      </c>
      <c r="C108" s="5">
        <v>1.2854699999999999</v>
      </c>
      <c r="D108" s="5">
        <v>1.2975000000000001</v>
      </c>
      <c r="E108" s="5">
        <v>1.2838000000000001</v>
      </c>
      <c r="F108" s="5">
        <v>1.29403</v>
      </c>
      <c r="G108" s="5">
        <f t="shared" si="13"/>
        <v>1</v>
      </c>
      <c r="H108" s="4">
        <f t="shared" ref="H108:H139" si="22">IF(AND(G107=0,D108&gt;C107),(F108-C107)*10000,0)</f>
        <v>11.000000000001009</v>
      </c>
      <c r="I108" s="4">
        <f t="shared" si="21"/>
        <v>0</v>
      </c>
      <c r="J108" s="4">
        <f t="shared" si="14"/>
        <v>761.20000000000528</v>
      </c>
      <c r="L108" s="5">
        <f t="shared" si="17"/>
        <v>962.00000000000216</v>
      </c>
      <c r="M108" s="29" t="str">
        <f t="shared" si="18"/>
        <v/>
      </c>
      <c r="N108" s="30">
        <f t="shared" si="19"/>
        <v>-200.79999999999688</v>
      </c>
    </row>
    <row r="109" spans="1:14" x14ac:dyDescent="0.25">
      <c r="A109" s="5">
        <v>108</v>
      </c>
      <c r="B109" s="28">
        <v>41423.958333333336</v>
      </c>
      <c r="C109" s="5">
        <v>1.29403</v>
      </c>
      <c r="D109" s="5">
        <v>1.3061400000000001</v>
      </c>
      <c r="E109" s="5">
        <v>1.2933300000000001</v>
      </c>
      <c r="F109" s="5">
        <v>1.30481</v>
      </c>
      <c r="G109" s="5">
        <f t="shared" si="13"/>
        <v>1</v>
      </c>
      <c r="H109" s="4">
        <f t="shared" si="22"/>
        <v>0</v>
      </c>
      <c r="I109" s="4">
        <f t="shared" si="21"/>
        <v>0</v>
      </c>
      <c r="J109" s="4">
        <f t="shared" si="14"/>
        <v>761.20000000000528</v>
      </c>
      <c r="L109" s="5">
        <f t="shared" si="17"/>
        <v>962.00000000000216</v>
      </c>
      <c r="M109" s="29" t="str">
        <f t="shared" si="18"/>
        <v/>
      </c>
      <c r="N109" s="30">
        <f t="shared" si="19"/>
        <v>-200.79999999999688</v>
      </c>
    </row>
    <row r="110" spans="1:14" x14ac:dyDescent="0.25">
      <c r="A110" s="5">
        <v>109</v>
      </c>
      <c r="B110" s="28">
        <v>41424.958333333336</v>
      </c>
      <c r="C110" s="5">
        <v>1.3048500000000001</v>
      </c>
      <c r="D110" s="5">
        <v>1.3059400000000001</v>
      </c>
      <c r="E110" s="5">
        <v>1.2944</v>
      </c>
      <c r="F110" s="5">
        <v>1.2995300000000001</v>
      </c>
      <c r="G110" s="5">
        <f t="shared" si="13"/>
        <v>0</v>
      </c>
      <c r="H110" s="4">
        <f t="shared" si="22"/>
        <v>0</v>
      </c>
      <c r="I110" s="4">
        <f t="shared" si="21"/>
        <v>0</v>
      </c>
      <c r="J110" s="4">
        <f t="shared" si="14"/>
        <v>761.20000000000528</v>
      </c>
      <c r="L110" s="5">
        <f t="shared" si="17"/>
        <v>962.00000000000216</v>
      </c>
      <c r="M110" s="29" t="str">
        <f t="shared" si="18"/>
        <v/>
      </c>
      <c r="N110" s="30">
        <f t="shared" si="19"/>
        <v>-200.79999999999688</v>
      </c>
    </row>
    <row r="111" spans="1:14" x14ac:dyDescent="0.25">
      <c r="A111" s="5">
        <v>110</v>
      </c>
      <c r="B111" s="28">
        <v>41427.958333333336</v>
      </c>
      <c r="C111" s="5">
        <v>1.2993300000000001</v>
      </c>
      <c r="D111" s="5">
        <v>1.31074</v>
      </c>
      <c r="E111" s="5">
        <v>1.29556</v>
      </c>
      <c r="F111" s="5">
        <v>1.3075699999999999</v>
      </c>
      <c r="G111" s="5">
        <f t="shared" si="13"/>
        <v>1</v>
      </c>
      <c r="H111" s="4">
        <f t="shared" si="22"/>
        <v>27.199999999998337</v>
      </c>
      <c r="I111" s="4">
        <f t="shared" si="21"/>
        <v>0</v>
      </c>
      <c r="J111" s="4">
        <f t="shared" si="14"/>
        <v>788.40000000000362</v>
      </c>
      <c r="L111" s="5">
        <f t="shared" si="17"/>
        <v>962.00000000000216</v>
      </c>
      <c r="M111" s="29" t="str">
        <f t="shared" si="18"/>
        <v/>
      </c>
      <c r="N111" s="30">
        <f t="shared" si="19"/>
        <v>-173.59999999999854</v>
      </c>
    </row>
    <row r="112" spans="1:14" x14ac:dyDescent="0.25">
      <c r="A112" s="5">
        <v>111</v>
      </c>
      <c r="B112" s="28">
        <v>41428.958333333336</v>
      </c>
      <c r="C112" s="5">
        <v>1.3075699999999999</v>
      </c>
      <c r="D112" s="5">
        <v>1.31012</v>
      </c>
      <c r="E112" s="5">
        <v>1.3041799999999999</v>
      </c>
      <c r="F112" s="5">
        <v>1.3080499999999999</v>
      </c>
      <c r="G112" s="5">
        <f t="shared" si="13"/>
        <v>1</v>
      </c>
      <c r="H112" s="4">
        <f t="shared" si="22"/>
        <v>0</v>
      </c>
      <c r="I112" s="4">
        <f t="shared" si="21"/>
        <v>0</v>
      </c>
      <c r="J112" s="4">
        <f t="shared" si="14"/>
        <v>788.40000000000362</v>
      </c>
      <c r="L112" s="5">
        <f t="shared" si="17"/>
        <v>962.00000000000216</v>
      </c>
      <c r="M112" s="29" t="str">
        <f t="shared" si="18"/>
        <v/>
      </c>
      <c r="N112" s="30">
        <f t="shared" si="19"/>
        <v>-173.59999999999854</v>
      </c>
    </row>
    <row r="113" spans="1:14" x14ac:dyDescent="0.25">
      <c r="A113" s="5">
        <v>112</v>
      </c>
      <c r="B113" s="28">
        <v>41429.958333333336</v>
      </c>
      <c r="C113" s="5">
        <v>1.30809</v>
      </c>
      <c r="D113" s="5">
        <v>1.31142</v>
      </c>
      <c r="E113" s="5">
        <v>1.3052900000000001</v>
      </c>
      <c r="F113" s="5">
        <v>1.3092699999999999</v>
      </c>
      <c r="G113" s="5">
        <f t="shared" si="13"/>
        <v>1</v>
      </c>
      <c r="H113" s="4">
        <f t="shared" si="22"/>
        <v>0</v>
      </c>
      <c r="I113" s="4">
        <f t="shared" si="21"/>
        <v>-17.000000000000348</v>
      </c>
      <c r="J113" s="4">
        <f t="shared" si="14"/>
        <v>771.40000000000327</v>
      </c>
      <c r="L113" s="5">
        <f t="shared" si="17"/>
        <v>962.00000000000216</v>
      </c>
      <c r="M113" s="29">
        <f t="shared" si="18"/>
        <v>0.19812889812889656</v>
      </c>
      <c r="N113" s="30">
        <f t="shared" si="19"/>
        <v>-190.59999999999889</v>
      </c>
    </row>
    <row r="114" spans="1:14" x14ac:dyDescent="0.25">
      <c r="A114" s="5">
        <v>113</v>
      </c>
      <c r="B114" s="28">
        <v>41430.958333333336</v>
      </c>
      <c r="C114" s="5">
        <v>1.3092900000000001</v>
      </c>
      <c r="D114" s="5">
        <v>1.3305400000000001</v>
      </c>
      <c r="E114" s="5">
        <v>1.30749</v>
      </c>
      <c r="F114" s="5">
        <v>1.32457</v>
      </c>
      <c r="G114" s="5">
        <f t="shared" si="13"/>
        <v>1</v>
      </c>
      <c r="H114" s="4">
        <f t="shared" si="22"/>
        <v>0</v>
      </c>
      <c r="I114" s="4">
        <v>-41</v>
      </c>
      <c r="J114" s="4">
        <f t="shared" si="14"/>
        <v>730.40000000000327</v>
      </c>
      <c r="L114" s="5">
        <f t="shared" si="17"/>
        <v>962.00000000000216</v>
      </c>
      <c r="M114" s="29">
        <f t="shared" si="18"/>
        <v>0.24074844074843904</v>
      </c>
      <c r="N114" s="30">
        <f t="shared" si="19"/>
        <v>-231.59999999999889</v>
      </c>
    </row>
    <row r="115" spans="1:14" x14ac:dyDescent="0.25">
      <c r="A115" s="5">
        <v>114</v>
      </c>
      <c r="B115" s="28">
        <v>41431.958333333336</v>
      </c>
      <c r="C115" s="5">
        <v>1.3245400000000001</v>
      </c>
      <c r="D115" s="5">
        <v>1.32846</v>
      </c>
      <c r="E115" s="5">
        <v>1.31918</v>
      </c>
      <c r="F115" s="5">
        <v>1.3218700000000001</v>
      </c>
      <c r="G115" s="5">
        <f t="shared" si="13"/>
        <v>0</v>
      </c>
      <c r="H115" s="4">
        <f t="shared" si="22"/>
        <v>0</v>
      </c>
      <c r="I115" s="4">
        <f>IF(AND(G114=1,E115&lt;C114),(C114-F115)*10000,0)</f>
        <v>0</v>
      </c>
      <c r="J115" s="4">
        <f t="shared" si="14"/>
        <v>730.40000000000327</v>
      </c>
      <c r="L115" s="5">
        <f t="shared" si="17"/>
        <v>962.00000000000216</v>
      </c>
      <c r="M115" s="29" t="str">
        <f t="shared" si="18"/>
        <v/>
      </c>
      <c r="N115" s="30">
        <f t="shared" si="19"/>
        <v>-231.59999999999889</v>
      </c>
    </row>
    <row r="116" spans="1:14" x14ac:dyDescent="0.25">
      <c r="A116" s="5">
        <v>115</v>
      </c>
      <c r="B116" s="28">
        <v>41434.958333333336</v>
      </c>
      <c r="C116" s="5">
        <v>1.3190599999999999</v>
      </c>
      <c r="D116" s="5">
        <v>1.3268899999999999</v>
      </c>
      <c r="E116" s="5">
        <v>1.31775</v>
      </c>
      <c r="F116" s="5">
        <v>1.32568</v>
      </c>
      <c r="G116" s="5">
        <f t="shared" si="13"/>
        <v>1</v>
      </c>
      <c r="H116" s="4">
        <f t="shared" si="22"/>
        <v>11.399999999999189</v>
      </c>
      <c r="I116" s="4">
        <f>IF(AND(G115=1,E116&lt;C115),(C115-F116)*10000,0)</f>
        <v>0</v>
      </c>
      <c r="J116" s="4">
        <f t="shared" si="14"/>
        <v>741.80000000000246</v>
      </c>
      <c r="L116" s="5">
        <f t="shared" si="17"/>
        <v>962.00000000000216</v>
      </c>
      <c r="M116" s="29" t="str">
        <f t="shared" si="18"/>
        <v/>
      </c>
      <c r="N116" s="30">
        <f t="shared" si="19"/>
        <v>-220.1999999999997</v>
      </c>
    </row>
    <row r="117" spans="1:14" x14ac:dyDescent="0.25">
      <c r="A117" s="5">
        <v>116</v>
      </c>
      <c r="B117" s="28">
        <v>41435.958333333336</v>
      </c>
      <c r="C117" s="5">
        <v>1.3256300000000001</v>
      </c>
      <c r="D117" s="5">
        <v>1.3317300000000001</v>
      </c>
      <c r="E117" s="5">
        <v>1.3231999999999999</v>
      </c>
      <c r="F117" s="5">
        <v>1.3312900000000001</v>
      </c>
      <c r="G117" s="5">
        <f t="shared" si="13"/>
        <v>1</v>
      </c>
      <c r="H117" s="4">
        <f t="shared" si="22"/>
        <v>0</v>
      </c>
      <c r="I117" s="4">
        <f>IF(AND(G116=1,E117&lt;C116),(C116-F117)*10000,0)</f>
        <v>0</v>
      </c>
      <c r="J117" s="4">
        <f t="shared" si="14"/>
        <v>741.80000000000246</v>
      </c>
      <c r="L117" s="5">
        <f t="shared" si="17"/>
        <v>962.00000000000216</v>
      </c>
      <c r="M117" s="29" t="str">
        <f t="shared" si="18"/>
        <v/>
      </c>
      <c r="N117" s="30">
        <f t="shared" si="19"/>
        <v>-220.1999999999997</v>
      </c>
    </row>
    <row r="118" spans="1:14" x14ac:dyDescent="0.25">
      <c r="A118" s="5">
        <v>117</v>
      </c>
      <c r="B118" s="28">
        <v>41436.958333333336</v>
      </c>
      <c r="C118" s="5">
        <v>1.3312200000000001</v>
      </c>
      <c r="D118" s="5">
        <v>1.3359099999999999</v>
      </c>
      <c r="E118" s="5">
        <v>1.3265499999999999</v>
      </c>
      <c r="F118" s="5">
        <v>1.33365</v>
      </c>
      <c r="G118" s="5">
        <f t="shared" si="13"/>
        <v>1</v>
      </c>
      <c r="H118" s="4">
        <f t="shared" si="22"/>
        <v>0</v>
      </c>
      <c r="I118" s="4">
        <f>IF(AND(G117=1,E118&lt;C117),(C117-F118)*10000,0)</f>
        <v>0</v>
      </c>
      <c r="J118" s="4">
        <f t="shared" si="14"/>
        <v>741.80000000000246</v>
      </c>
      <c r="L118" s="5">
        <f t="shared" si="17"/>
        <v>962.00000000000216</v>
      </c>
      <c r="M118" s="29" t="str">
        <f t="shared" si="18"/>
        <v/>
      </c>
      <c r="N118" s="30">
        <f t="shared" si="19"/>
        <v>-220.1999999999997</v>
      </c>
    </row>
    <row r="119" spans="1:14" x14ac:dyDescent="0.25">
      <c r="A119" s="5">
        <v>118</v>
      </c>
      <c r="B119" s="28">
        <v>41437.958333333336</v>
      </c>
      <c r="C119" s="5">
        <v>1.33375</v>
      </c>
      <c r="D119" s="5">
        <v>1.3390200000000001</v>
      </c>
      <c r="E119" s="5">
        <v>1.32785</v>
      </c>
      <c r="F119" s="5">
        <v>1.3375900000000001</v>
      </c>
      <c r="G119" s="5">
        <f t="shared" si="13"/>
        <v>1</v>
      </c>
      <c r="H119" s="4">
        <f t="shared" si="22"/>
        <v>0</v>
      </c>
      <c r="I119" s="4">
        <v>-41</v>
      </c>
      <c r="J119" s="4">
        <f t="shared" si="14"/>
        <v>700.80000000000246</v>
      </c>
      <c r="L119" s="5">
        <f t="shared" si="17"/>
        <v>962.00000000000216</v>
      </c>
      <c r="M119" s="29">
        <f t="shared" si="18"/>
        <v>0.27151767151767059</v>
      </c>
      <c r="N119" s="30">
        <f t="shared" si="19"/>
        <v>-261.1999999999997</v>
      </c>
    </row>
    <row r="120" spans="1:14" x14ac:dyDescent="0.25">
      <c r="A120" s="5">
        <v>119</v>
      </c>
      <c r="B120" s="28">
        <v>41438.958333333336</v>
      </c>
      <c r="C120" s="5">
        <v>1.33761</v>
      </c>
      <c r="D120" s="5">
        <v>1.33762</v>
      </c>
      <c r="E120" s="5">
        <v>1.32948</v>
      </c>
      <c r="F120" s="5">
        <v>1.33467</v>
      </c>
      <c r="G120" s="5">
        <f t="shared" si="13"/>
        <v>0</v>
      </c>
      <c r="H120" s="4">
        <f t="shared" si="22"/>
        <v>0</v>
      </c>
      <c r="I120" s="4">
        <f>IF(AND(G119=1,E120&lt;C119),(C119-F120)*10000,0)</f>
        <v>-9.200000000000319</v>
      </c>
      <c r="J120" s="4">
        <f t="shared" si="14"/>
        <v>691.60000000000218</v>
      </c>
      <c r="L120" s="5">
        <f t="shared" si="17"/>
        <v>962.00000000000216</v>
      </c>
      <c r="M120" s="29">
        <f t="shared" si="18"/>
        <v>0.28108108108108043</v>
      </c>
      <c r="N120" s="30">
        <f t="shared" si="19"/>
        <v>-270.39999999999998</v>
      </c>
    </row>
    <row r="121" spans="1:14" x14ac:dyDescent="0.25">
      <c r="A121" s="5">
        <v>120</v>
      </c>
      <c r="B121" s="28">
        <v>41441.958333333336</v>
      </c>
      <c r="C121" s="5">
        <v>1.3347599999999999</v>
      </c>
      <c r="D121" s="5">
        <v>1.33815</v>
      </c>
      <c r="E121" s="5">
        <v>1.3318399999999999</v>
      </c>
      <c r="F121" s="5">
        <v>1.33666</v>
      </c>
      <c r="G121" s="5">
        <f t="shared" si="13"/>
        <v>1</v>
      </c>
      <c r="H121" s="4">
        <f t="shared" si="22"/>
        <v>-9.5000000000000639</v>
      </c>
      <c r="I121" s="4">
        <f>IF(AND(G120=1,E121&lt;C120),(C120-F121)*10000,0)</f>
        <v>0</v>
      </c>
      <c r="J121" s="4">
        <f t="shared" si="14"/>
        <v>682.10000000000207</v>
      </c>
      <c r="L121" s="5">
        <f t="shared" si="17"/>
        <v>962.00000000000216</v>
      </c>
      <c r="M121" s="29">
        <f t="shared" si="18"/>
        <v>0.29095634095634038</v>
      </c>
      <c r="N121" s="30">
        <f t="shared" si="19"/>
        <v>-279.90000000000009</v>
      </c>
    </row>
    <row r="122" spans="1:14" x14ac:dyDescent="0.25">
      <c r="A122" s="5">
        <v>121</v>
      </c>
      <c r="B122" s="28">
        <v>41442.958333333336</v>
      </c>
      <c r="C122" s="5">
        <v>1.33666</v>
      </c>
      <c r="D122" s="5">
        <v>1.34155</v>
      </c>
      <c r="E122" s="5">
        <v>1.3325499999999999</v>
      </c>
      <c r="F122" s="5">
        <v>1.3391999999999999</v>
      </c>
      <c r="G122" s="5">
        <f t="shared" si="13"/>
        <v>1</v>
      </c>
      <c r="H122" s="4">
        <f t="shared" si="22"/>
        <v>0</v>
      </c>
      <c r="I122" s="4">
        <v>-41</v>
      </c>
      <c r="J122" s="4">
        <f t="shared" si="14"/>
        <v>641.10000000000207</v>
      </c>
      <c r="L122" s="5">
        <f t="shared" si="17"/>
        <v>962.00000000000216</v>
      </c>
      <c r="M122" s="29">
        <f t="shared" si="18"/>
        <v>0.33357588357588297</v>
      </c>
      <c r="N122" s="30">
        <f t="shared" si="19"/>
        <v>-320.90000000000009</v>
      </c>
    </row>
    <row r="123" spans="1:14" x14ac:dyDescent="0.25">
      <c r="A123" s="5">
        <v>122</v>
      </c>
      <c r="B123" s="28">
        <v>41443.958333333336</v>
      </c>
      <c r="C123" s="5">
        <v>1.3391</v>
      </c>
      <c r="D123" s="5">
        <v>1.34155</v>
      </c>
      <c r="E123" s="5">
        <v>1.3262</v>
      </c>
      <c r="F123" s="5">
        <v>1.3293699999999999</v>
      </c>
      <c r="G123" s="5">
        <f t="shared" si="13"/>
        <v>0</v>
      </c>
      <c r="H123" s="4">
        <f t="shared" si="22"/>
        <v>0</v>
      </c>
      <c r="I123" s="4">
        <f t="shared" ref="I123:I166" si="23">IF(AND(G122=1,E123&lt;C122),(C122-F123)*10000,0)</f>
        <v>72.90000000000019</v>
      </c>
      <c r="J123" s="4">
        <f t="shared" si="14"/>
        <v>714.00000000000227</v>
      </c>
      <c r="L123" s="5">
        <f t="shared" si="17"/>
        <v>962.00000000000216</v>
      </c>
      <c r="M123" s="29" t="str">
        <f t="shared" si="18"/>
        <v/>
      </c>
      <c r="N123" s="30">
        <f t="shared" si="19"/>
        <v>-247.99999999999989</v>
      </c>
    </row>
    <row r="124" spans="1:14" x14ac:dyDescent="0.25">
      <c r="A124" s="5">
        <v>123</v>
      </c>
      <c r="B124" s="28">
        <v>41444.958333333336</v>
      </c>
      <c r="C124" s="5">
        <v>1.3294600000000001</v>
      </c>
      <c r="D124" s="5">
        <v>1.3301099999999999</v>
      </c>
      <c r="E124" s="5">
        <v>1.31612</v>
      </c>
      <c r="F124" s="5">
        <v>1.32202</v>
      </c>
      <c r="G124" s="5">
        <f t="shared" si="13"/>
        <v>0</v>
      </c>
      <c r="H124" s="4">
        <f t="shared" si="22"/>
        <v>0</v>
      </c>
      <c r="I124" s="4">
        <f t="shared" si="23"/>
        <v>0</v>
      </c>
      <c r="J124" s="4">
        <f t="shared" si="14"/>
        <v>714.00000000000227</v>
      </c>
      <c r="L124" s="5">
        <f t="shared" si="17"/>
        <v>962.00000000000216</v>
      </c>
      <c r="M124" s="29" t="str">
        <f t="shared" si="18"/>
        <v/>
      </c>
      <c r="N124" s="30">
        <f t="shared" si="19"/>
        <v>-247.99999999999989</v>
      </c>
    </row>
    <row r="125" spans="1:14" x14ac:dyDescent="0.25">
      <c r="A125" s="5">
        <v>124</v>
      </c>
      <c r="B125" s="28">
        <v>41445.958333333336</v>
      </c>
      <c r="C125" s="5">
        <v>1.3220400000000001</v>
      </c>
      <c r="D125" s="5">
        <v>1.32541</v>
      </c>
      <c r="E125" s="5">
        <v>1.30985</v>
      </c>
      <c r="F125" s="5">
        <v>1.3121499999999999</v>
      </c>
      <c r="G125" s="5">
        <f t="shared" si="13"/>
        <v>0</v>
      </c>
      <c r="H125" s="4">
        <f t="shared" si="22"/>
        <v>0</v>
      </c>
      <c r="I125" s="4">
        <f t="shared" si="23"/>
        <v>0</v>
      </c>
      <c r="J125" s="4">
        <f t="shared" si="14"/>
        <v>714.00000000000227</v>
      </c>
      <c r="L125" s="5">
        <f t="shared" si="17"/>
        <v>962.00000000000216</v>
      </c>
      <c r="M125" s="29" t="str">
        <f t="shared" si="18"/>
        <v/>
      </c>
      <c r="N125" s="30">
        <f t="shared" si="19"/>
        <v>-247.99999999999989</v>
      </c>
    </row>
    <row r="126" spans="1:14" x14ac:dyDescent="0.25">
      <c r="A126" s="5">
        <v>125</v>
      </c>
      <c r="B126" s="28">
        <v>41448.958333333336</v>
      </c>
      <c r="C126" s="5">
        <v>1.3091200000000001</v>
      </c>
      <c r="D126" s="5">
        <v>1.3143800000000001</v>
      </c>
      <c r="E126" s="5">
        <v>1.3059000000000001</v>
      </c>
      <c r="F126" s="5">
        <v>1.31193</v>
      </c>
      <c r="G126" s="5">
        <f t="shared" si="13"/>
        <v>0</v>
      </c>
      <c r="H126" s="4">
        <f t="shared" si="22"/>
        <v>0</v>
      </c>
      <c r="I126" s="4">
        <f t="shared" si="23"/>
        <v>0</v>
      </c>
      <c r="J126" s="4">
        <f t="shared" si="14"/>
        <v>714.00000000000227</v>
      </c>
      <c r="L126" s="5">
        <f t="shared" si="17"/>
        <v>962.00000000000216</v>
      </c>
      <c r="M126" s="29" t="str">
        <f t="shared" si="18"/>
        <v/>
      </c>
      <c r="N126" s="30">
        <f t="shared" si="19"/>
        <v>-247.99999999999989</v>
      </c>
    </row>
    <row r="127" spans="1:14" x14ac:dyDescent="0.25">
      <c r="A127" s="5">
        <v>126</v>
      </c>
      <c r="B127" s="28">
        <v>41449.958333333336</v>
      </c>
      <c r="C127" s="5">
        <v>1.3119799999999999</v>
      </c>
      <c r="D127" s="5">
        <v>1.3150599999999999</v>
      </c>
      <c r="E127" s="5">
        <v>1.3065</v>
      </c>
      <c r="F127" s="5">
        <v>1.3081199999999999</v>
      </c>
      <c r="G127" s="5">
        <f t="shared" si="13"/>
        <v>0</v>
      </c>
      <c r="H127" s="4">
        <f t="shared" si="22"/>
        <v>-10.000000000001119</v>
      </c>
      <c r="I127" s="4">
        <f t="shared" si="23"/>
        <v>0</v>
      </c>
      <c r="J127" s="4">
        <f t="shared" si="14"/>
        <v>704.00000000000114</v>
      </c>
      <c r="L127" s="5">
        <f t="shared" si="17"/>
        <v>962.00000000000216</v>
      </c>
      <c r="M127" s="29">
        <f t="shared" si="18"/>
        <v>0.26819126819126871</v>
      </c>
      <c r="N127" s="30">
        <f t="shared" si="19"/>
        <v>-258.00000000000102</v>
      </c>
    </row>
    <row r="128" spans="1:14" x14ac:dyDescent="0.25">
      <c r="A128" s="5">
        <v>127</v>
      </c>
      <c r="B128" s="28">
        <v>41450.958333333336</v>
      </c>
      <c r="C128" s="5">
        <v>1.30806</v>
      </c>
      <c r="D128" s="5">
        <v>1.3087</v>
      </c>
      <c r="E128" s="5">
        <v>1.2984899999999999</v>
      </c>
      <c r="F128" s="5">
        <v>1.3011900000000001</v>
      </c>
      <c r="G128" s="5">
        <f t="shared" si="13"/>
        <v>0</v>
      </c>
      <c r="H128" s="4">
        <f t="shared" si="22"/>
        <v>0</v>
      </c>
      <c r="I128" s="4">
        <f t="shared" si="23"/>
        <v>0</v>
      </c>
      <c r="J128" s="4">
        <f t="shared" si="14"/>
        <v>704.00000000000114</v>
      </c>
      <c r="L128" s="5">
        <f t="shared" si="17"/>
        <v>962.00000000000216</v>
      </c>
      <c r="M128" s="29" t="str">
        <f t="shared" si="18"/>
        <v/>
      </c>
      <c r="N128" s="30">
        <f t="shared" si="19"/>
        <v>-258.00000000000102</v>
      </c>
    </row>
    <row r="129" spans="1:14" x14ac:dyDescent="0.25">
      <c r="A129" s="5">
        <v>128</v>
      </c>
      <c r="B129" s="28">
        <v>41451.958333333336</v>
      </c>
      <c r="C129" s="5">
        <v>1.3011900000000001</v>
      </c>
      <c r="D129" s="5">
        <v>1.3054600000000001</v>
      </c>
      <c r="E129" s="5">
        <v>1.3</v>
      </c>
      <c r="F129" s="5">
        <v>1.30385</v>
      </c>
      <c r="G129" s="5">
        <f t="shared" si="13"/>
        <v>1</v>
      </c>
      <c r="H129" s="4">
        <f t="shared" si="22"/>
        <v>0</v>
      </c>
      <c r="I129" s="4">
        <f t="shared" si="23"/>
        <v>0</v>
      </c>
      <c r="J129" s="4">
        <f t="shared" si="14"/>
        <v>704.00000000000114</v>
      </c>
      <c r="L129" s="5">
        <f t="shared" si="17"/>
        <v>962.00000000000216</v>
      </c>
      <c r="M129" s="29" t="str">
        <f t="shared" si="18"/>
        <v/>
      </c>
      <c r="N129" s="30">
        <f t="shared" si="19"/>
        <v>-258.00000000000102</v>
      </c>
    </row>
    <row r="130" spans="1:14" x14ac:dyDescent="0.25">
      <c r="A130" s="5">
        <v>129</v>
      </c>
      <c r="B130" s="28">
        <v>41452.958333333336</v>
      </c>
      <c r="C130" s="5">
        <v>1.30382</v>
      </c>
      <c r="D130" s="5">
        <v>1.31029</v>
      </c>
      <c r="E130" s="5">
        <v>1.2991299999999999</v>
      </c>
      <c r="F130" s="5">
        <v>1.3009599999999999</v>
      </c>
      <c r="G130" s="5">
        <f t="shared" si="13"/>
        <v>0</v>
      </c>
      <c r="H130" s="4">
        <f t="shared" si="22"/>
        <v>0</v>
      </c>
      <c r="I130" s="4">
        <f t="shared" si="23"/>
        <v>2.3000000000017451</v>
      </c>
      <c r="J130" s="4">
        <f t="shared" si="14"/>
        <v>706.30000000000291</v>
      </c>
      <c r="L130" s="5">
        <f t="shared" si="17"/>
        <v>962.00000000000216</v>
      </c>
      <c r="M130" s="29" t="str">
        <f t="shared" si="18"/>
        <v/>
      </c>
      <c r="N130" s="30">
        <f t="shared" si="19"/>
        <v>-255.69999999999925</v>
      </c>
    </row>
    <row r="131" spans="1:14" x14ac:dyDescent="0.25">
      <c r="A131" s="5">
        <v>130</v>
      </c>
      <c r="B131" s="28">
        <v>41455.958333333336</v>
      </c>
      <c r="C131" s="5">
        <v>1.3014600000000001</v>
      </c>
      <c r="D131" s="5">
        <v>1.30667</v>
      </c>
      <c r="E131" s="5">
        <v>1.3005500000000001</v>
      </c>
      <c r="F131" s="5">
        <v>1.30637</v>
      </c>
      <c r="G131" s="5">
        <f t="shared" ref="G131:G194" si="24">IF(F131&gt;F130,1,0)</f>
        <v>1</v>
      </c>
      <c r="H131" s="4">
        <f t="shared" si="22"/>
        <v>25.500000000000522</v>
      </c>
      <c r="I131" s="4">
        <f t="shared" si="23"/>
        <v>0</v>
      </c>
      <c r="J131" s="4">
        <f t="shared" si="14"/>
        <v>731.80000000000348</v>
      </c>
      <c r="L131" s="5">
        <f t="shared" si="17"/>
        <v>962.00000000000216</v>
      </c>
      <c r="M131" s="29" t="str">
        <f t="shared" si="18"/>
        <v/>
      </c>
      <c r="N131" s="30">
        <f t="shared" si="19"/>
        <v>-230.19999999999868</v>
      </c>
    </row>
    <row r="132" spans="1:14" x14ac:dyDescent="0.25">
      <c r="A132" s="5">
        <v>131</v>
      </c>
      <c r="B132" s="28">
        <v>41456.958333333336</v>
      </c>
      <c r="C132" s="5">
        <v>1.3063199999999999</v>
      </c>
      <c r="D132" s="5">
        <v>1.30779</v>
      </c>
      <c r="E132" s="5">
        <v>1.29634</v>
      </c>
      <c r="F132" s="5">
        <v>1.2978000000000001</v>
      </c>
      <c r="G132" s="5">
        <f t="shared" si="24"/>
        <v>0</v>
      </c>
      <c r="H132" s="4">
        <f t="shared" si="22"/>
        <v>0</v>
      </c>
      <c r="I132" s="4">
        <f t="shared" si="23"/>
        <v>36.599999999999966</v>
      </c>
      <c r="J132" s="4">
        <f t="shared" si="14"/>
        <v>768.4000000000035</v>
      </c>
      <c r="L132" s="5">
        <f t="shared" si="17"/>
        <v>962.00000000000216</v>
      </c>
      <c r="M132" s="29" t="str">
        <f t="shared" si="18"/>
        <v/>
      </c>
      <c r="N132" s="30">
        <f t="shared" si="19"/>
        <v>-193.59999999999866</v>
      </c>
    </row>
    <row r="133" spans="1:14" x14ac:dyDescent="0.25">
      <c r="A133" s="5">
        <v>132</v>
      </c>
      <c r="B133" s="28">
        <v>41457.958333333336</v>
      </c>
      <c r="C133" s="5">
        <v>1.2978400000000001</v>
      </c>
      <c r="D133" s="5">
        <v>1.30288</v>
      </c>
      <c r="E133" s="5">
        <v>1.2922899999999999</v>
      </c>
      <c r="F133" s="5">
        <v>1.3009200000000001</v>
      </c>
      <c r="G133" s="5">
        <f t="shared" si="24"/>
        <v>1</v>
      </c>
      <c r="H133" s="4">
        <f t="shared" si="22"/>
        <v>0</v>
      </c>
      <c r="I133" s="4">
        <f t="shared" si="23"/>
        <v>0</v>
      </c>
      <c r="J133" s="4">
        <f t="shared" ref="J133:J196" si="25">H133+I133+J132</f>
        <v>768.4000000000035</v>
      </c>
      <c r="L133" s="5">
        <f t="shared" si="17"/>
        <v>962.00000000000216</v>
      </c>
      <c r="M133" s="29" t="str">
        <f t="shared" si="18"/>
        <v/>
      </c>
      <c r="N133" s="30">
        <f t="shared" si="19"/>
        <v>-193.59999999999866</v>
      </c>
    </row>
    <row r="134" spans="1:14" x14ac:dyDescent="0.25">
      <c r="A134" s="5">
        <v>133</v>
      </c>
      <c r="B134" s="28">
        <v>41458.958333333336</v>
      </c>
      <c r="C134" s="5">
        <v>1.3010600000000001</v>
      </c>
      <c r="D134" s="5">
        <v>1.30233</v>
      </c>
      <c r="E134" s="5">
        <v>1.2883</v>
      </c>
      <c r="F134" s="5">
        <v>1.2913399999999999</v>
      </c>
      <c r="G134" s="5">
        <f t="shared" si="24"/>
        <v>0</v>
      </c>
      <c r="H134" s="4">
        <f t="shared" si="22"/>
        <v>0</v>
      </c>
      <c r="I134" s="4">
        <f t="shared" si="23"/>
        <v>65.00000000000172</v>
      </c>
      <c r="J134" s="4">
        <f t="shared" si="25"/>
        <v>833.40000000000521</v>
      </c>
      <c r="L134" s="5">
        <f t="shared" si="17"/>
        <v>962.00000000000216</v>
      </c>
      <c r="M134" s="29" t="str">
        <f t="shared" si="18"/>
        <v/>
      </c>
      <c r="N134" s="30">
        <f t="shared" si="19"/>
        <v>-128.59999999999695</v>
      </c>
    </row>
    <row r="135" spans="1:14" x14ac:dyDescent="0.25">
      <c r="A135" s="5">
        <v>134</v>
      </c>
      <c r="B135" s="28">
        <v>41459.958333333336</v>
      </c>
      <c r="C135" s="5">
        <v>1.2913399999999999</v>
      </c>
      <c r="D135" s="5">
        <v>1.2916700000000001</v>
      </c>
      <c r="E135" s="5">
        <v>1.2806299999999999</v>
      </c>
      <c r="F135" s="5">
        <v>1.2830299999999999</v>
      </c>
      <c r="G135" s="5">
        <f t="shared" si="24"/>
        <v>0</v>
      </c>
      <c r="H135" s="4">
        <f t="shared" si="22"/>
        <v>0</v>
      </c>
      <c r="I135" s="4">
        <f t="shared" si="23"/>
        <v>0</v>
      </c>
      <c r="J135" s="4">
        <f t="shared" si="25"/>
        <v>833.40000000000521</v>
      </c>
      <c r="L135" s="5">
        <f t="shared" si="17"/>
        <v>962.00000000000216</v>
      </c>
      <c r="M135" s="29" t="str">
        <f t="shared" si="18"/>
        <v/>
      </c>
      <c r="N135" s="30">
        <f t="shared" si="19"/>
        <v>-128.59999999999695</v>
      </c>
    </row>
    <row r="136" spans="1:14" x14ac:dyDescent="0.25">
      <c r="A136" s="5">
        <v>135</v>
      </c>
      <c r="B136" s="28">
        <v>41462.958333333336</v>
      </c>
      <c r="C136" s="5">
        <v>1.2810600000000001</v>
      </c>
      <c r="D136" s="5">
        <v>1.2881899999999999</v>
      </c>
      <c r="E136" s="5">
        <v>1.2810600000000001</v>
      </c>
      <c r="F136" s="5">
        <v>1.28704</v>
      </c>
      <c r="G136" s="5">
        <f t="shared" si="24"/>
        <v>1</v>
      </c>
      <c r="H136" s="4">
        <f t="shared" si="22"/>
        <v>0</v>
      </c>
      <c r="I136" s="4">
        <f t="shared" si="23"/>
        <v>0</v>
      </c>
      <c r="J136" s="4">
        <f t="shared" si="25"/>
        <v>833.40000000000521</v>
      </c>
      <c r="L136" s="5">
        <f t="shared" si="17"/>
        <v>962.00000000000216</v>
      </c>
      <c r="M136" s="29" t="str">
        <f t="shared" si="18"/>
        <v/>
      </c>
      <c r="N136" s="30">
        <f t="shared" si="19"/>
        <v>-128.59999999999695</v>
      </c>
    </row>
    <row r="137" spans="1:14" x14ac:dyDescent="0.25">
      <c r="A137" s="5">
        <v>136</v>
      </c>
      <c r="B137" s="28">
        <v>41463.958333333336</v>
      </c>
      <c r="C137" s="5">
        <v>1.28705</v>
      </c>
      <c r="D137" s="5">
        <v>1.2898000000000001</v>
      </c>
      <c r="E137" s="5">
        <v>1.27552</v>
      </c>
      <c r="F137" s="5">
        <v>1.2781</v>
      </c>
      <c r="G137" s="5">
        <f t="shared" si="24"/>
        <v>0</v>
      </c>
      <c r="H137" s="4">
        <f t="shared" si="22"/>
        <v>0</v>
      </c>
      <c r="I137" s="4">
        <f t="shared" si="23"/>
        <v>29.600000000000737</v>
      </c>
      <c r="J137" s="4">
        <f t="shared" si="25"/>
        <v>863.00000000000591</v>
      </c>
      <c r="L137" s="5">
        <f t="shared" si="17"/>
        <v>962.00000000000216</v>
      </c>
      <c r="M137" s="29" t="str">
        <f t="shared" si="18"/>
        <v/>
      </c>
      <c r="N137" s="30">
        <f t="shared" si="19"/>
        <v>-98.999999999996248</v>
      </c>
    </row>
    <row r="138" spans="1:14" x14ac:dyDescent="0.25">
      <c r="A138" s="5">
        <v>137</v>
      </c>
      <c r="B138" s="28">
        <v>41464.958333333336</v>
      </c>
      <c r="C138" s="5">
        <v>1.2781</v>
      </c>
      <c r="D138" s="5">
        <v>1.29836</v>
      </c>
      <c r="E138" s="5">
        <v>1.2764800000000001</v>
      </c>
      <c r="F138" s="5">
        <v>1.29779</v>
      </c>
      <c r="G138" s="5">
        <f t="shared" si="24"/>
        <v>1</v>
      </c>
      <c r="H138" s="4">
        <f t="shared" si="22"/>
        <v>107.39999999999972</v>
      </c>
      <c r="I138" s="4">
        <f t="shared" si="23"/>
        <v>0</v>
      </c>
      <c r="J138" s="4">
        <f t="shared" si="25"/>
        <v>970.40000000000566</v>
      </c>
      <c r="L138" s="5">
        <f t="shared" si="17"/>
        <v>970.40000000000566</v>
      </c>
      <c r="M138" s="29" t="str">
        <f t="shared" si="18"/>
        <v/>
      </c>
      <c r="N138" s="30">
        <f t="shared" si="19"/>
        <v>-98.999999999996248</v>
      </c>
    </row>
    <row r="139" spans="1:14" x14ac:dyDescent="0.25">
      <c r="A139" s="5">
        <v>138</v>
      </c>
      <c r="B139" s="28">
        <v>41465.958333333336</v>
      </c>
      <c r="C139" s="5">
        <v>1.2977399999999999</v>
      </c>
      <c r="D139" s="5">
        <v>1.3206</v>
      </c>
      <c r="E139" s="5">
        <v>1.29633</v>
      </c>
      <c r="F139" s="5">
        <v>1.3096399999999999</v>
      </c>
      <c r="G139" s="5">
        <f t="shared" si="24"/>
        <v>1</v>
      </c>
      <c r="H139" s="4">
        <f t="shared" si="22"/>
        <v>0</v>
      </c>
      <c r="I139" s="4">
        <f t="shared" si="23"/>
        <v>0</v>
      </c>
      <c r="J139" s="4">
        <f t="shared" si="25"/>
        <v>970.40000000000566</v>
      </c>
      <c r="L139" s="5">
        <f t="shared" si="17"/>
        <v>970.40000000000566</v>
      </c>
      <c r="M139" s="29" t="str">
        <f t="shared" si="18"/>
        <v/>
      </c>
      <c r="N139" s="30">
        <f t="shared" si="19"/>
        <v>-98.999999999996248</v>
      </c>
    </row>
    <row r="140" spans="1:14" x14ac:dyDescent="0.25">
      <c r="A140" s="5">
        <v>139</v>
      </c>
      <c r="B140" s="28">
        <v>41466.958333333336</v>
      </c>
      <c r="C140" s="5">
        <v>1.30968</v>
      </c>
      <c r="D140" s="5">
        <v>1.3100099999999999</v>
      </c>
      <c r="E140" s="5">
        <v>1.2999000000000001</v>
      </c>
      <c r="F140" s="5">
        <v>1.3067899999999999</v>
      </c>
      <c r="G140" s="5">
        <f t="shared" si="24"/>
        <v>0</v>
      </c>
      <c r="H140" s="4">
        <f t="shared" ref="H140:H171" si="26">IF(AND(G139=0,D140&gt;C139),(F140-C139)*10000,0)</f>
        <v>0</v>
      </c>
      <c r="I140" s="4">
        <f t="shared" si="23"/>
        <v>0</v>
      </c>
      <c r="J140" s="4">
        <f t="shared" si="25"/>
        <v>970.40000000000566</v>
      </c>
      <c r="L140" s="5">
        <f t="shared" si="17"/>
        <v>970.40000000000566</v>
      </c>
      <c r="M140" s="29" t="str">
        <f t="shared" si="18"/>
        <v/>
      </c>
      <c r="N140" s="30">
        <f t="shared" si="19"/>
        <v>-98.999999999996248</v>
      </c>
    </row>
    <row r="141" spans="1:14" x14ac:dyDescent="0.25">
      <c r="A141" s="5">
        <v>140</v>
      </c>
      <c r="B141" s="28">
        <v>41469.958333333336</v>
      </c>
      <c r="C141" s="5">
        <v>1.3076300000000001</v>
      </c>
      <c r="D141" s="5">
        <v>1.3080000000000001</v>
      </c>
      <c r="E141" s="5">
        <v>1.2992999999999999</v>
      </c>
      <c r="F141" s="5">
        <v>1.3061700000000001</v>
      </c>
      <c r="G141" s="5">
        <f t="shared" si="24"/>
        <v>0</v>
      </c>
      <c r="H141" s="4">
        <f t="shared" si="26"/>
        <v>0</v>
      </c>
      <c r="I141" s="4">
        <f t="shared" si="23"/>
        <v>0</v>
      </c>
      <c r="J141" s="4">
        <f t="shared" si="25"/>
        <v>970.40000000000566</v>
      </c>
      <c r="L141" s="5">
        <f t="shared" si="17"/>
        <v>970.40000000000566</v>
      </c>
      <c r="M141" s="29" t="str">
        <f t="shared" si="18"/>
        <v/>
      </c>
      <c r="N141" s="30">
        <f t="shared" si="19"/>
        <v>-98.999999999996248</v>
      </c>
    </row>
    <row r="142" spans="1:14" x14ac:dyDescent="0.25">
      <c r="A142" s="5">
        <v>141</v>
      </c>
      <c r="B142" s="28">
        <v>41470.958333333336</v>
      </c>
      <c r="C142" s="5">
        <v>1.3061700000000001</v>
      </c>
      <c r="D142" s="5">
        <v>1.31745</v>
      </c>
      <c r="E142" s="5">
        <v>1.30528</v>
      </c>
      <c r="F142" s="5">
        <v>1.3162100000000001</v>
      </c>
      <c r="G142" s="5">
        <f t="shared" si="24"/>
        <v>1</v>
      </c>
      <c r="H142" s="4">
        <f t="shared" si="26"/>
        <v>85.800000000000324</v>
      </c>
      <c r="I142" s="4">
        <f t="shared" si="23"/>
        <v>0</v>
      </c>
      <c r="J142" s="4">
        <f t="shared" si="25"/>
        <v>1056.200000000006</v>
      </c>
      <c r="L142" s="5">
        <f t="shared" si="17"/>
        <v>1056.200000000006</v>
      </c>
      <c r="M142" s="29" t="str">
        <f t="shared" si="18"/>
        <v/>
      </c>
      <c r="N142" s="30">
        <f t="shared" si="19"/>
        <v>-98.999999999996248</v>
      </c>
    </row>
    <row r="143" spans="1:14" x14ac:dyDescent="0.25">
      <c r="A143" s="5">
        <v>142</v>
      </c>
      <c r="B143" s="28">
        <v>41471.958333333336</v>
      </c>
      <c r="C143" s="5">
        <v>1.3162</v>
      </c>
      <c r="D143" s="5">
        <v>1.31768</v>
      </c>
      <c r="E143" s="5">
        <v>1.30829</v>
      </c>
      <c r="F143" s="5">
        <v>1.3124800000000001</v>
      </c>
      <c r="G143" s="5">
        <f t="shared" si="24"/>
        <v>0</v>
      </c>
      <c r="H143" s="4">
        <f t="shared" si="26"/>
        <v>0</v>
      </c>
      <c r="I143" s="4">
        <f t="shared" si="23"/>
        <v>0</v>
      </c>
      <c r="J143" s="4">
        <f t="shared" si="25"/>
        <v>1056.200000000006</v>
      </c>
      <c r="L143" s="5">
        <f t="shared" si="17"/>
        <v>1056.200000000006</v>
      </c>
      <c r="M143" s="29" t="str">
        <f t="shared" si="18"/>
        <v/>
      </c>
      <c r="N143" s="30">
        <f t="shared" si="19"/>
        <v>-98.999999999996248</v>
      </c>
    </row>
    <row r="144" spans="1:14" x14ac:dyDescent="0.25">
      <c r="A144" s="5">
        <v>143</v>
      </c>
      <c r="B144" s="28">
        <v>41472.958333333336</v>
      </c>
      <c r="C144" s="5">
        <v>1.3125199999999999</v>
      </c>
      <c r="D144" s="5">
        <v>1.3127200000000001</v>
      </c>
      <c r="E144" s="5">
        <v>1.3066</v>
      </c>
      <c r="F144" s="5">
        <v>1.3109</v>
      </c>
      <c r="G144" s="5">
        <f t="shared" si="24"/>
        <v>0</v>
      </c>
      <c r="H144" s="4">
        <f t="shared" si="26"/>
        <v>0</v>
      </c>
      <c r="I144" s="4">
        <f t="shared" si="23"/>
        <v>0</v>
      </c>
      <c r="J144" s="4">
        <f t="shared" si="25"/>
        <v>1056.200000000006</v>
      </c>
      <c r="L144" s="5">
        <f t="shared" si="17"/>
        <v>1056.200000000006</v>
      </c>
      <c r="M144" s="29" t="str">
        <f t="shared" si="18"/>
        <v/>
      </c>
      <c r="N144" s="30">
        <f t="shared" si="19"/>
        <v>-98.999999999996248</v>
      </c>
    </row>
    <row r="145" spans="1:14" x14ac:dyDescent="0.25">
      <c r="A145" s="5">
        <v>144</v>
      </c>
      <c r="B145" s="28">
        <v>41473.958333333336</v>
      </c>
      <c r="C145" s="5">
        <v>1.31091</v>
      </c>
      <c r="D145" s="5">
        <v>1.31532</v>
      </c>
      <c r="E145" s="5">
        <v>1.3089299999999999</v>
      </c>
      <c r="F145" s="5">
        <v>1.31427</v>
      </c>
      <c r="G145" s="5">
        <f t="shared" si="24"/>
        <v>1</v>
      </c>
      <c r="H145" s="4">
        <f t="shared" si="26"/>
        <v>17.500000000001403</v>
      </c>
      <c r="I145" s="4">
        <f t="shared" si="23"/>
        <v>0</v>
      </c>
      <c r="J145" s="4">
        <f t="shared" si="25"/>
        <v>1073.7000000000073</v>
      </c>
      <c r="L145" s="5">
        <f t="shared" si="17"/>
        <v>1073.7000000000073</v>
      </c>
      <c r="M145" s="29" t="str">
        <f t="shared" si="18"/>
        <v/>
      </c>
      <c r="N145" s="30">
        <f t="shared" si="19"/>
        <v>-98.999999999996248</v>
      </c>
    </row>
    <row r="146" spans="1:14" x14ac:dyDescent="0.25">
      <c r="A146" s="5">
        <v>145</v>
      </c>
      <c r="B146" s="28">
        <v>41476.958333333336</v>
      </c>
      <c r="C146" s="5">
        <v>1.3138399999999999</v>
      </c>
      <c r="D146" s="5">
        <v>1.32179</v>
      </c>
      <c r="E146" s="5">
        <v>1.3135699999999999</v>
      </c>
      <c r="F146" s="5">
        <v>1.3185100000000001</v>
      </c>
      <c r="G146" s="5">
        <f t="shared" si="24"/>
        <v>1</v>
      </c>
      <c r="H146" s="4">
        <f t="shared" si="26"/>
        <v>0</v>
      </c>
      <c r="I146" s="4">
        <f t="shared" si="23"/>
        <v>0</v>
      </c>
      <c r="J146" s="4">
        <f t="shared" si="25"/>
        <v>1073.7000000000073</v>
      </c>
      <c r="L146" s="5">
        <f t="shared" si="17"/>
        <v>1073.7000000000073</v>
      </c>
      <c r="M146" s="29" t="str">
        <f t="shared" si="18"/>
        <v/>
      </c>
      <c r="N146" s="30">
        <f t="shared" si="19"/>
        <v>-98.999999999996248</v>
      </c>
    </row>
    <row r="147" spans="1:14" x14ac:dyDescent="0.25">
      <c r="A147" s="5">
        <v>146</v>
      </c>
      <c r="B147" s="28">
        <v>41477.958333333336</v>
      </c>
      <c r="C147" s="5">
        <v>1.31854</v>
      </c>
      <c r="D147" s="5">
        <v>1.32386</v>
      </c>
      <c r="E147" s="5">
        <v>1.3163100000000001</v>
      </c>
      <c r="F147" s="5">
        <v>1.3223</v>
      </c>
      <c r="G147" s="5">
        <f t="shared" si="24"/>
        <v>1</v>
      </c>
      <c r="H147" s="4">
        <f t="shared" si="26"/>
        <v>0</v>
      </c>
      <c r="I147" s="4">
        <f t="shared" si="23"/>
        <v>0</v>
      </c>
      <c r="J147" s="4">
        <f t="shared" si="25"/>
        <v>1073.7000000000073</v>
      </c>
      <c r="L147" s="5">
        <f t="shared" si="17"/>
        <v>1073.7000000000073</v>
      </c>
      <c r="M147" s="29" t="str">
        <f t="shared" si="18"/>
        <v/>
      </c>
      <c r="N147" s="30">
        <f t="shared" si="19"/>
        <v>-98.999999999996248</v>
      </c>
    </row>
    <row r="148" spans="1:14" x14ac:dyDescent="0.25">
      <c r="A148" s="5">
        <v>147</v>
      </c>
      <c r="B148" s="28">
        <v>41478.958333333336</v>
      </c>
      <c r="C148" s="5">
        <v>1.3223</v>
      </c>
      <c r="D148" s="5">
        <v>1.3255999999999999</v>
      </c>
      <c r="E148" s="5">
        <v>1.3176699999999999</v>
      </c>
      <c r="F148" s="5">
        <v>1.3200700000000001</v>
      </c>
      <c r="G148" s="5">
        <f t="shared" si="24"/>
        <v>0</v>
      </c>
      <c r="H148" s="4">
        <f t="shared" si="26"/>
        <v>0</v>
      </c>
      <c r="I148" s="4">
        <f t="shared" si="23"/>
        <v>-15.300000000000313</v>
      </c>
      <c r="J148" s="4">
        <f t="shared" si="25"/>
        <v>1058.4000000000069</v>
      </c>
      <c r="L148" s="5">
        <f t="shared" si="17"/>
        <v>1073.7000000000073</v>
      </c>
      <c r="M148" s="29">
        <f t="shared" si="18"/>
        <v>1.4249790444258448E-2</v>
      </c>
      <c r="N148" s="30">
        <f t="shared" si="19"/>
        <v>-15.300000000000409</v>
      </c>
    </row>
    <row r="149" spans="1:14" x14ac:dyDescent="0.25">
      <c r="A149" s="5">
        <v>148</v>
      </c>
      <c r="B149" s="28">
        <v>41479.958333333336</v>
      </c>
      <c r="C149" s="5">
        <v>1.32006</v>
      </c>
      <c r="D149" s="5">
        <v>1.32958</v>
      </c>
      <c r="E149" s="5">
        <v>1.3165500000000001</v>
      </c>
      <c r="F149" s="5">
        <v>1.3276699999999999</v>
      </c>
      <c r="G149" s="5">
        <f t="shared" si="24"/>
        <v>1</v>
      </c>
      <c r="H149" s="4">
        <f t="shared" si="26"/>
        <v>53.699999999998752</v>
      </c>
      <c r="I149" s="4">
        <f t="shared" si="23"/>
        <v>0</v>
      </c>
      <c r="J149" s="4">
        <f t="shared" si="25"/>
        <v>1112.1000000000056</v>
      </c>
      <c r="L149" s="5">
        <f t="shared" si="17"/>
        <v>1112.1000000000056</v>
      </c>
      <c r="M149" s="29" t="str">
        <f t="shared" si="18"/>
        <v/>
      </c>
      <c r="N149" s="30">
        <f t="shared" si="19"/>
        <v>-15.300000000000409</v>
      </c>
    </row>
    <row r="150" spans="1:14" x14ac:dyDescent="0.25">
      <c r="A150" s="5">
        <v>149</v>
      </c>
      <c r="B150" s="28">
        <v>41480.958333333336</v>
      </c>
      <c r="C150" s="5">
        <v>1.3276699999999999</v>
      </c>
      <c r="D150" s="5">
        <v>1.32968</v>
      </c>
      <c r="E150" s="5">
        <v>1.32525</v>
      </c>
      <c r="F150" s="5">
        <v>1.32786</v>
      </c>
      <c r="G150" s="5">
        <f t="shared" si="24"/>
        <v>1</v>
      </c>
      <c r="H150" s="4">
        <f t="shared" si="26"/>
        <v>0</v>
      </c>
      <c r="I150" s="4">
        <f t="shared" si="23"/>
        <v>0</v>
      </c>
      <c r="J150" s="4">
        <f t="shared" si="25"/>
        <v>1112.1000000000056</v>
      </c>
      <c r="L150" s="5">
        <f t="shared" si="17"/>
        <v>1112.1000000000056</v>
      </c>
      <c r="M150" s="29" t="str">
        <f t="shared" si="18"/>
        <v/>
      </c>
      <c r="N150" s="30">
        <f t="shared" si="19"/>
        <v>-15.300000000000409</v>
      </c>
    </row>
    <row r="151" spans="1:14" x14ac:dyDescent="0.25">
      <c r="A151" s="5">
        <v>150</v>
      </c>
      <c r="B151" s="28">
        <v>41483.958333333336</v>
      </c>
      <c r="C151" s="5">
        <v>1.3285400000000001</v>
      </c>
      <c r="D151" s="5">
        <v>1.3294900000000001</v>
      </c>
      <c r="E151" s="5">
        <v>1.3238799999999999</v>
      </c>
      <c r="F151" s="5">
        <v>1.3261700000000001</v>
      </c>
      <c r="G151" s="5">
        <f t="shared" si="24"/>
        <v>0</v>
      </c>
      <c r="H151" s="4">
        <f t="shared" si="26"/>
        <v>0</v>
      </c>
      <c r="I151" s="4">
        <f t="shared" si="23"/>
        <v>14.999999999998348</v>
      </c>
      <c r="J151" s="4">
        <f t="shared" si="25"/>
        <v>1127.100000000004</v>
      </c>
      <c r="L151" s="5">
        <f t="shared" si="17"/>
        <v>1127.100000000004</v>
      </c>
      <c r="M151" s="29" t="str">
        <f t="shared" si="18"/>
        <v/>
      </c>
      <c r="N151" s="30">
        <f t="shared" si="19"/>
        <v>-15.300000000000409</v>
      </c>
    </row>
    <row r="152" spans="1:14" x14ac:dyDescent="0.25">
      <c r="A152" s="5">
        <v>151</v>
      </c>
      <c r="B152" s="28">
        <v>41484.958333333336</v>
      </c>
      <c r="C152" s="5">
        <v>1.3262</v>
      </c>
      <c r="D152" s="5">
        <v>1.33012</v>
      </c>
      <c r="E152" s="5">
        <v>1.3233999999999999</v>
      </c>
      <c r="F152" s="5">
        <v>1.3261799999999999</v>
      </c>
      <c r="G152" s="5">
        <f t="shared" si="24"/>
        <v>1</v>
      </c>
      <c r="H152" s="4">
        <f t="shared" si="26"/>
        <v>-23.600000000001398</v>
      </c>
      <c r="I152" s="4">
        <f t="shared" si="23"/>
        <v>0</v>
      </c>
      <c r="J152" s="4">
        <f t="shared" si="25"/>
        <v>1103.5000000000025</v>
      </c>
      <c r="L152" s="5">
        <f t="shared" si="17"/>
        <v>1127.100000000004</v>
      </c>
      <c r="M152" s="29">
        <f t="shared" si="18"/>
        <v>2.0938692218970267E-2</v>
      </c>
      <c r="N152" s="30">
        <f t="shared" si="19"/>
        <v>-23.600000000001501</v>
      </c>
    </row>
    <row r="153" spans="1:14" x14ac:dyDescent="0.25">
      <c r="A153" s="5">
        <v>152</v>
      </c>
      <c r="B153" s="28">
        <v>41485.958333333336</v>
      </c>
      <c r="C153" s="5">
        <v>1.3261700000000001</v>
      </c>
      <c r="D153" s="5">
        <v>1.33447</v>
      </c>
      <c r="E153" s="5">
        <v>1.32141</v>
      </c>
      <c r="F153" s="5">
        <v>1.3302499999999999</v>
      </c>
      <c r="G153" s="5">
        <f t="shared" si="24"/>
        <v>1</v>
      </c>
      <c r="H153" s="4">
        <f t="shared" si="26"/>
        <v>0</v>
      </c>
      <c r="I153" s="4">
        <f t="shared" si="23"/>
        <v>-40.49999999999887</v>
      </c>
      <c r="J153" s="4">
        <f t="shared" si="25"/>
        <v>1063.0000000000036</v>
      </c>
      <c r="L153" s="5">
        <f t="shared" si="17"/>
        <v>1127.100000000004</v>
      </c>
      <c r="M153" s="29">
        <f t="shared" si="18"/>
        <v>5.6871617425250709E-2</v>
      </c>
      <c r="N153" s="30">
        <f t="shared" si="19"/>
        <v>-64.100000000000364</v>
      </c>
    </row>
    <row r="154" spans="1:14" x14ac:dyDescent="0.25">
      <c r="A154" s="5">
        <v>153</v>
      </c>
      <c r="B154" s="28">
        <v>41486.958333333336</v>
      </c>
      <c r="C154" s="5">
        <v>1.3302499999999999</v>
      </c>
      <c r="D154" s="5">
        <v>1.33107</v>
      </c>
      <c r="E154" s="5">
        <v>1.31932</v>
      </c>
      <c r="F154" s="5">
        <v>1.32063</v>
      </c>
      <c r="G154" s="5">
        <f t="shared" si="24"/>
        <v>0</v>
      </c>
      <c r="H154" s="4">
        <f t="shared" si="26"/>
        <v>0</v>
      </c>
      <c r="I154" s="4">
        <f t="shared" si="23"/>
        <v>55.400000000001</v>
      </c>
      <c r="J154" s="4">
        <f t="shared" si="25"/>
        <v>1118.4000000000046</v>
      </c>
      <c r="L154" s="5">
        <f t="shared" si="17"/>
        <v>1127.100000000004</v>
      </c>
      <c r="M154" s="29" t="str">
        <f t="shared" si="18"/>
        <v/>
      </c>
      <c r="N154" s="30">
        <f t="shared" si="19"/>
        <v>-8.6999999999993634</v>
      </c>
    </row>
    <row r="155" spans="1:14" x14ac:dyDescent="0.25">
      <c r="A155" s="5">
        <v>154</v>
      </c>
      <c r="B155" s="28">
        <v>41487.958333333336</v>
      </c>
      <c r="C155" s="5">
        <v>1.32063</v>
      </c>
      <c r="D155" s="5">
        <v>1.3293699999999999</v>
      </c>
      <c r="E155" s="5">
        <v>1.3189200000000001</v>
      </c>
      <c r="F155" s="5">
        <v>1.32805</v>
      </c>
      <c r="G155" s="5">
        <f t="shared" si="24"/>
        <v>1</v>
      </c>
      <c r="H155" s="4">
        <f t="shared" si="26"/>
        <v>0</v>
      </c>
      <c r="I155" s="4">
        <f t="shared" si="23"/>
        <v>0</v>
      </c>
      <c r="J155" s="4">
        <f t="shared" si="25"/>
        <v>1118.4000000000046</v>
      </c>
      <c r="L155" s="5">
        <f t="shared" si="17"/>
        <v>1127.100000000004</v>
      </c>
      <c r="M155" s="29" t="str">
        <f t="shared" si="18"/>
        <v/>
      </c>
      <c r="N155" s="30">
        <f t="shared" si="19"/>
        <v>-8.6999999999993634</v>
      </c>
    </row>
    <row r="156" spans="1:14" x14ac:dyDescent="0.25">
      <c r="A156" s="5">
        <v>155</v>
      </c>
      <c r="B156" s="28">
        <v>41490.958333333336</v>
      </c>
      <c r="C156" s="5">
        <v>1.32833</v>
      </c>
      <c r="D156" s="5">
        <v>1.32999</v>
      </c>
      <c r="E156" s="5">
        <v>1.3232900000000001</v>
      </c>
      <c r="F156" s="5">
        <v>1.32579</v>
      </c>
      <c r="G156" s="5">
        <f t="shared" si="24"/>
        <v>0</v>
      </c>
      <c r="H156" s="4">
        <f t="shared" si="26"/>
        <v>0</v>
      </c>
      <c r="I156" s="4">
        <f t="shared" si="23"/>
        <v>0</v>
      </c>
      <c r="J156" s="4">
        <f t="shared" si="25"/>
        <v>1118.4000000000046</v>
      </c>
      <c r="L156" s="5">
        <f t="shared" si="17"/>
        <v>1127.100000000004</v>
      </c>
      <c r="M156" s="29" t="str">
        <f t="shared" si="18"/>
        <v/>
      </c>
      <c r="N156" s="30">
        <f t="shared" si="19"/>
        <v>-8.6999999999993634</v>
      </c>
    </row>
    <row r="157" spans="1:14" x14ac:dyDescent="0.25">
      <c r="A157" s="5">
        <v>156</v>
      </c>
      <c r="B157" s="28">
        <v>41491.958333333336</v>
      </c>
      <c r="C157" s="5">
        <v>1.32579</v>
      </c>
      <c r="D157" s="5">
        <v>1.33229</v>
      </c>
      <c r="E157" s="5">
        <v>1.3246</v>
      </c>
      <c r="F157" s="5">
        <v>1.3304499999999999</v>
      </c>
      <c r="G157" s="5">
        <f t="shared" si="24"/>
        <v>1</v>
      </c>
      <c r="H157" s="4">
        <f t="shared" si="26"/>
        <v>21.199999999998997</v>
      </c>
      <c r="I157" s="4">
        <f t="shared" si="23"/>
        <v>0</v>
      </c>
      <c r="J157" s="4">
        <f t="shared" si="25"/>
        <v>1139.6000000000035</v>
      </c>
      <c r="L157" s="5">
        <f t="shared" si="17"/>
        <v>1139.6000000000035</v>
      </c>
      <c r="M157" s="29" t="str">
        <f t="shared" si="18"/>
        <v/>
      </c>
      <c r="N157" s="30">
        <f t="shared" si="19"/>
        <v>-8.6999999999993634</v>
      </c>
    </row>
    <row r="158" spans="1:14" x14ac:dyDescent="0.25">
      <c r="A158" s="5">
        <v>157</v>
      </c>
      <c r="B158" s="28">
        <v>41492.958333333336</v>
      </c>
      <c r="C158" s="5">
        <v>1.3304499999999999</v>
      </c>
      <c r="D158" s="5">
        <v>1.33453</v>
      </c>
      <c r="E158" s="5">
        <v>1.3265400000000001</v>
      </c>
      <c r="F158" s="5">
        <v>1.3334999999999999</v>
      </c>
      <c r="G158" s="5">
        <f t="shared" si="24"/>
        <v>1</v>
      </c>
      <c r="H158" s="4">
        <f t="shared" si="26"/>
        <v>0</v>
      </c>
      <c r="I158" s="4">
        <f t="shared" si="23"/>
        <v>0</v>
      </c>
      <c r="J158" s="4">
        <f t="shared" si="25"/>
        <v>1139.6000000000035</v>
      </c>
      <c r="L158" s="5">
        <f t="shared" si="17"/>
        <v>1139.6000000000035</v>
      </c>
      <c r="M158" s="29" t="str">
        <f t="shared" si="18"/>
        <v/>
      </c>
      <c r="N158" s="30">
        <f t="shared" si="19"/>
        <v>-8.6999999999993634</v>
      </c>
    </row>
    <row r="159" spans="1:14" x14ac:dyDescent="0.25">
      <c r="A159" s="5">
        <v>158</v>
      </c>
      <c r="B159" s="28">
        <v>41493.958333333336</v>
      </c>
      <c r="C159" s="5">
        <v>1.3335600000000001</v>
      </c>
      <c r="D159" s="5">
        <v>1.3400300000000001</v>
      </c>
      <c r="E159" s="5">
        <v>1.3327800000000001</v>
      </c>
      <c r="F159" s="5">
        <v>1.3380799999999999</v>
      </c>
      <c r="G159" s="5">
        <f t="shared" si="24"/>
        <v>1</v>
      </c>
      <c r="H159" s="4">
        <f t="shared" si="26"/>
        <v>0</v>
      </c>
      <c r="I159" s="4">
        <f t="shared" si="23"/>
        <v>0</v>
      </c>
      <c r="J159" s="4">
        <f t="shared" si="25"/>
        <v>1139.6000000000035</v>
      </c>
      <c r="L159" s="5">
        <f t="shared" si="17"/>
        <v>1139.6000000000035</v>
      </c>
      <c r="M159" s="29" t="str">
        <f t="shared" si="18"/>
        <v/>
      </c>
      <c r="N159" s="30">
        <f t="shared" si="19"/>
        <v>-8.6999999999993634</v>
      </c>
    </row>
    <row r="160" spans="1:14" x14ac:dyDescent="0.25">
      <c r="A160" s="5">
        <v>159</v>
      </c>
      <c r="B160" s="28">
        <v>41494.958333333336</v>
      </c>
      <c r="C160" s="5">
        <v>1.33806</v>
      </c>
      <c r="D160" s="5">
        <v>1.3390299999999999</v>
      </c>
      <c r="E160" s="5">
        <v>1.33324</v>
      </c>
      <c r="F160" s="5">
        <v>1.33413</v>
      </c>
      <c r="G160" s="5">
        <f t="shared" si="24"/>
        <v>0</v>
      </c>
      <c r="H160" s="4">
        <f t="shared" si="26"/>
        <v>0</v>
      </c>
      <c r="I160" s="4">
        <f t="shared" si="23"/>
        <v>-5.6999999999995943</v>
      </c>
      <c r="J160" s="4">
        <f t="shared" si="25"/>
        <v>1133.900000000004</v>
      </c>
      <c r="L160" s="5">
        <f t="shared" ref="L160:L223" si="27">MAX(J160,L159)</f>
        <v>1139.6000000000035</v>
      </c>
      <c r="M160" s="29">
        <f t="shared" ref="M160:M223" si="28">IF(J160 &lt; J159, 1-J160/L160,"")</f>
        <v>5.0017550017545931E-3</v>
      </c>
      <c r="N160" s="30">
        <f t="shared" ref="N160:N223" si="29">IF(L160=J160,N159,J160-L160)</f>
        <v>-5.6999999999995907</v>
      </c>
    </row>
    <row r="161" spans="1:14" x14ac:dyDescent="0.25">
      <c r="A161" s="5">
        <v>160</v>
      </c>
      <c r="B161" s="28">
        <v>41497.958333333336</v>
      </c>
      <c r="C161" s="5">
        <v>1.33196</v>
      </c>
      <c r="D161" s="5">
        <v>1.33436</v>
      </c>
      <c r="E161" s="5">
        <v>1.3277000000000001</v>
      </c>
      <c r="F161" s="5">
        <v>1.32995</v>
      </c>
      <c r="G161" s="5">
        <f t="shared" si="24"/>
        <v>0</v>
      </c>
      <c r="H161" s="4">
        <f t="shared" si="26"/>
        <v>0</v>
      </c>
      <c r="I161" s="4">
        <f t="shared" si="23"/>
        <v>0</v>
      </c>
      <c r="J161" s="4">
        <f t="shared" si="25"/>
        <v>1133.900000000004</v>
      </c>
      <c r="L161" s="5">
        <f t="shared" si="27"/>
        <v>1139.6000000000035</v>
      </c>
      <c r="M161" s="29" t="str">
        <f t="shared" si="28"/>
        <v/>
      </c>
      <c r="N161" s="30">
        <f t="shared" si="29"/>
        <v>-5.6999999999995907</v>
      </c>
    </row>
    <row r="162" spans="1:14" x14ac:dyDescent="0.25">
      <c r="A162" s="5">
        <v>161</v>
      </c>
      <c r="B162" s="28">
        <v>41498.958333333336</v>
      </c>
      <c r="C162" s="5">
        <v>1.3299700000000001</v>
      </c>
      <c r="D162" s="5">
        <v>1.3317000000000001</v>
      </c>
      <c r="E162" s="5">
        <v>1.3233299999999999</v>
      </c>
      <c r="F162" s="5">
        <v>1.3262400000000001</v>
      </c>
      <c r="G162" s="5">
        <f t="shared" si="24"/>
        <v>0</v>
      </c>
      <c r="H162" s="4">
        <f t="shared" si="26"/>
        <v>0</v>
      </c>
      <c r="I162" s="4">
        <f t="shared" si="23"/>
        <v>0</v>
      </c>
      <c r="J162" s="4">
        <f t="shared" si="25"/>
        <v>1133.900000000004</v>
      </c>
      <c r="L162" s="5">
        <f t="shared" si="27"/>
        <v>1139.6000000000035</v>
      </c>
      <c r="M162" s="29" t="str">
        <f t="shared" si="28"/>
        <v/>
      </c>
      <c r="N162" s="30">
        <f t="shared" si="29"/>
        <v>-5.6999999999995907</v>
      </c>
    </row>
    <row r="163" spans="1:14" x14ac:dyDescent="0.25">
      <c r="A163" s="5">
        <v>162</v>
      </c>
      <c r="B163" s="28">
        <v>41499.958333333336</v>
      </c>
      <c r="C163" s="5">
        <v>1.3262700000000001</v>
      </c>
      <c r="D163" s="5">
        <v>1.32799</v>
      </c>
      <c r="E163" s="5">
        <v>1.32389</v>
      </c>
      <c r="F163" s="5">
        <v>1.3254900000000001</v>
      </c>
      <c r="G163" s="5">
        <f t="shared" si="24"/>
        <v>0</v>
      </c>
      <c r="H163" s="4">
        <f t="shared" si="26"/>
        <v>0</v>
      </c>
      <c r="I163" s="4">
        <f t="shared" si="23"/>
        <v>0</v>
      </c>
      <c r="J163" s="4">
        <f t="shared" si="25"/>
        <v>1133.900000000004</v>
      </c>
      <c r="L163" s="5">
        <f t="shared" si="27"/>
        <v>1139.6000000000035</v>
      </c>
      <c r="M163" s="29" t="str">
        <f t="shared" si="28"/>
        <v/>
      </c>
      <c r="N163" s="30">
        <f t="shared" si="29"/>
        <v>-5.6999999999995907</v>
      </c>
    </row>
    <row r="164" spans="1:14" x14ac:dyDescent="0.25">
      <c r="A164" s="5">
        <v>163</v>
      </c>
      <c r="B164" s="28">
        <v>41500.958333333336</v>
      </c>
      <c r="C164" s="5">
        <v>1.3254900000000001</v>
      </c>
      <c r="D164" s="5">
        <v>1.3362700000000001</v>
      </c>
      <c r="E164" s="5">
        <v>1.32054</v>
      </c>
      <c r="F164" s="5">
        <v>1.3346</v>
      </c>
      <c r="G164" s="5">
        <f t="shared" si="24"/>
        <v>1</v>
      </c>
      <c r="H164" s="4">
        <f t="shared" si="26"/>
        <v>83.299999999999486</v>
      </c>
      <c r="I164" s="4">
        <f t="shared" si="23"/>
        <v>0</v>
      </c>
      <c r="J164" s="4">
        <f t="shared" si="25"/>
        <v>1217.2000000000035</v>
      </c>
      <c r="L164" s="5">
        <f t="shared" si="27"/>
        <v>1217.2000000000035</v>
      </c>
      <c r="M164" s="29" t="str">
        <f t="shared" si="28"/>
        <v/>
      </c>
      <c r="N164" s="30">
        <f t="shared" si="29"/>
        <v>-5.6999999999995907</v>
      </c>
    </row>
    <row r="165" spans="1:14" x14ac:dyDescent="0.25">
      <c r="A165" s="5">
        <v>164</v>
      </c>
      <c r="B165" s="28">
        <v>41501.958333333336</v>
      </c>
      <c r="C165" s="5">
        <v>1.33467</v>
      </c>
      <c r="D165" s="5">
        <v>1.3379799999999999</v>
      </c>
      <c r="E165" s="5">
        <v>1.3310999999999999</v>
      </c>
      <c r="F165" s="5">
        <v>1.33283</v>
      </c>
      <c r="G165" s="5">
        <f t="shared" si="24"/>
        <v>0</v>
      </c>
      <c r="H165" s="4">
        <f t="shared" si="26"/>
        <v>0</v>
      </c>
      <c r="I165" s="4">
        <f t="shared" si="23"/>
        <v>0</v>
      </c>
      <c r="J165" s="4">
        <f t="shared" si="25"/>
        <v>1217.2000000000035</v>
      </c>
      <c r="L165" s="5">
        <f t="shared" si="27"/>
        <v>1217.2000000000035</v>
      </c>
      <c r="M165" s="29" t="str">
        <f t="shared" si="28"/>
        <v/>
      </c>
      <c r="N165" s="30">
        <f t="shared" si="29"/>
        <v>-5.6999999999995907</v>
      </c>
    </row>
    <row r="166" spans="1:14" x14ac:dyDescent="0.25">
      <c r="A166" s="5">
        <v>165</v>
      </c>
      <c r="B166" s="28">
        <v>41504.958333333336</v>
      </c>
      <c r="C166" s="5">
        <v>1.3329599999999999</v>
      </c>
      <c r="D166" s="5">
        <v>1.33745</v>
      </c>
      <c r="E166" s="5">
        <v>1.33151</v>
      </c>
      <c r="F166" s="5">
        <v>1.3333900000000001</v>
      </c>
      <c r="G166" s="5">
        <f t="shared" si="24"/>
        <v>1</v>
      </c>
      <c r="H166" s="4">
        <f t="shared" si="26"/>
        <v>-12.799999999999478</v>
      </c>
      <c r="I166" s="4">
        <f t="shared" si="23"/>
        <v>0</v>
      </c>
      <c r="J166" s="4">
        <f t="shared" si="25"/>
        <v>1204.400000000004</v>
      </c>
      <c r="L166" s="5">
        <f t="shared" si="27"/>
        <v>1217.2000000000035</v>
      </c>
      <c r="M166" s="29">
        <f t="shared" si="28"/>
        <v>1.0515938218862542E-2</v>
      </c>
      <c r="N166" s="30">
        <f t="shared" si="29"/>
        <v>-12.7999999999995</v>
      </c>
    </row>
    <row r="167" spans="1:14" x14ac:dyDescent="0.25">
      <c r="A167" s="5">
        <v>166</v>
      </c>
      <c r="B167" s="28">
        <v>41505.958333333336</v>
      </c>
      <c r="C167" s="5">
        <v>1.3333900000000001</v>
      </c>
      <c r="D167" s="5">
        <v>1.34518</v>
      </c>
      <c r="E167" s="5">
        <v>1.3323400000000001</v>
      </c>
      <c r="F167" s="5">
        <v>1.34168</v>
      </c>
      <c r="G167" s="5">
        <f t="shared" si="24"/>
        <v>1</v>
      </c>
      <c r="H167" s="4">
        <f t="shared" si="26"/>
        <v>0</v>
      </c>
      <c r="I167" s="4">
        <v>-41</v>
      </c>
      <c r="J167" s="4">
        <f t="shared" si="25"/>
        <v>1163.400000000004</v>
      </c>
      <c r="L167" s="5">
        <f t="shared" si="27"/>
        <v>1217.2000000000035</v>
      </c>
      <c r="M167" s="29">
        <f t="shared" si="28"/>
        <v>4.4199802826157875E-2</v>
      </c>
      <c r="N167" s="30">
        <f t="shared" si="29"/>
        <v>-53.7999999999995</v>
      </c>
    </row>
    <row r="168" spans="1:14" x14ac:dyDescent="0.25">
      <c r="A168" s="5">
        <v>167</v>
      </c>
      <c r="B168" s="28">
        <v>41506.958333333336</v>
      </c>
      <c r="C168" s="5">
        <v>1.34171</v>
      </c>
      <c r="D168" s="5">
        <v>1.3426800000000001</v>
      </c>
      <c r="E168" s="5">
        <v>1.33345</v>
      </c>
      <c r="F168" s="5">
        <v>1.3355300000000001</v>
      </c>
      <c r="G168" s="5">
        <f t="shared" si="24"/>
        <v>0</v>
      </c>
      <c r="H168" s="4">
        <f t="shared" si="26"/>
        <v>0</v>
      </c>
      <c r="I168" s="4">
        <f t="shared" ref="I168:I182" si="30">IF(AND(G167=1,E168&lt;C167),(C167-F168)*10000,0)</f>
        <v>0</v>
      </c>
      <c r="J168" s="4">
        <f t="shared" si="25"/>
        <v>1163.400000000004</v>
      </c>
      <c r="L168" s="5">
        <f t="shared" si="27"/>
        <v>1217.2000000000035</v>
      </c>
      <c r="M168" s="29" t="str">
        <f t="shared" si="28"/>
        <v/>
      </c>
      <c r="N168" s="30">
        <f t="shared" si="29"/>
        <v>-53.7999999999995</v>
      </c>
    </row>
    <row r="169" spans="1:14" x14ac:dyDescent="0.25">
      <c r="A169" s="5">
        <v>168</v>
      </c>
      <c r="B169" s="28">
        <v>41507.958333333336</v>
      </c>
      <c r="C169" s="5">
        <v>1.33555</v>
      </c>
      <c r="D169" s="5">
        <v>1.3372999999999999</v>
      </c>
      <c r="E169" s="5">
        <v>1.32979</v>
      </c>
      <c r="F169" s="5">
        <v>1.3356300000000001</v>
      </c>
      <c r="G169" s="5">
        <f t="shared" si="24"/>
        <v>1</v>
      </c>
      <c r="H169" s="4">
        <f t="shared" si="26"/>
        <v>0</v>
      </c>
      <c r="I169" s="4">
        <f t="shared" si="30"/>
        <v>0</v>
      </c>
      <c r="J169" s="4">
        <f t="shared" si="25"/>
        <v>1163.400000000004</v>
      </c>
      <c r="L169" s="5">
        <f t="shared" si="27"/>
        <v>1217.2000000000035</v>
      </c>
      <c r="M169" s="29" t="str">
        <f t="shared" si="28"/>
        <v/>
      </c>
      <c r="N169" s="30">
        <f t="shared" si="29"/>
        <v>-53.7999999999995</v>
      </c>
    </row>
    <row r="170" spans="1:14" x14ac:dyDescent="0.25">
      <c r="A170" s="5">
        <v>169</v>
      </c>
      <c r="B170" s="28">
        <v>41508.958333333336</v>
      </c>
      <c r="C170" s="5">
        <v>1.3356399999999999</v>
      </c>
      <c r="D170" s="5">
        <v>1.3409599999999999</v>
      </c>
      <c r="E170" s="5">
        <v>1.3332999999999999</v>
      </c>
      <c r="F170" s="5">
        <v>1.33799</v>
      </c>
      <c r="G170" s="5">
        <f t="shared" si="24"/>
        <v>1</v>
      </c>
      <c r="H170" s="4">
        <f t="shared" si="26"/>
        <v>0</v>
      </c>
      <c r="I170" s="4">
        <f t="shared" si="30"/>
        <v>-24.399999999999977</v>
      </c>
      <c r="J170" s="4">
        <f t="shared" si="25"/>
        <v>1139.0000000000041</v>
      </c>
      <c r="L170" s="5">
        <f t="shared" si="27"/>
        <v>1217.2000000000035</v>
      </c>
      <c r="M170" s="29">
        <f t="shared" si="28"/>
        <v>6.4245810055865271E-2</v>
      </c>
      <c r="N170" s="30">
        <f t="shared" si="29"/>
        <v>-78.199999999999363</v>
      </c>
    </row>
    <row r="171" spans="1:14" x14ac:dyDescent="0.25">
      <c r="A171" s="5">
        <v>170</v>
      </c>
      <c r="B171" s="28">
        <v>41511.958333333336</v>
      </c>
      <c r="C171" s="5">
        <v>1.3385400000000001</v>
      </c>
      <c r="D171" s="5">
        <v>1.3393999999999999</v>
      </c>
      <c r="E171" s="5">
        <v>1.3356300000000001</v>
      </c>
      <c r="F171" s="5">
        <v>1.3368599999999999</v>
      </c>
      <c r="G171" s="5">
        <f t="shared" si="24"/>
        <v>0</v>
      </c>
      <c r="H171" s="4">
        <f t="shared" si="26"/>
        <v>0</v>
      </c>
      <c r="I171" s="4">
        <f t="shared" si="30"/>
        <v>-12.199999999999989</v>
      </c>
      <c r="J171" s="4">
        <f t="shared" si="25"/>
        <v>1126.800000000004</v>
      </c>
      <c r="L171" s="5">
        <f t="shared" si="27"/>
        <v>1217.2000000000035</v>
      </c>
      <c r="M171" s="29">
        <f t="shared" si="28"/>
        <v>7.4268813670719025E-2</v>
      </c>
      <c r="N171" s="30">
        <f t="shared" si="29"/>
        <v>-90.399999999999409</v>
      </c>
    </row>
    <row r="172" spans="1:14" x14ac:dyDescent="0.25">
      <c r="A172" s="5">
        <v>171</v>
      </c>
      <c r="B172" s="28">
        <v>41512.958333333336</v>
      </c>
      <c r="C172" s="5">
        <v>1.33684</v>
      </c>
      <c r="D172" s="5">
        <v>1.3398699999999999</v>
      </c>
      <c r="E172" s="5">
        <v>1.3323199999999999</v>
      </c>
      <c r="F172" s="5">
        <v>1.33921</v>
      </c>
      <c r="G172" s="5">
        <f t="shared" si="24"/>
        <v>1</v>
      </c>
      <c r="H172" s="4">
        <f t="shared" ref="H172:H202" si="31">IF(AND(G171=0,D172&gt;C171),(F172-C171)*10000,0)</f>
        <v>6.6999999999994841</v>
      </c>
      <c r="I172" s="4">
        <f t="shared" si="30"/>
        <v>0</v>
      </c>
      <c r="J172" s="4">
        <f t="shared" si="25"/>
        <v>1133.5000000000036</v>
      </c>
      <c r="L172" s="5">
        <f t="shared" si="27"/>
        <v>1217.2000000000035</v>
      </c>
      <c r="M172" s="29" t="str">
        <f t="shared" si="28"/>
        <v/>
      </c>
      <c r="N172" s="30">
        <f t="shared" si="29"/>
        <v>-83.699999999999818</v>
      </c>
    </row>
    <row r="173" spans="1:14" x14ac:dyDescent="0.25">
      <c r="A173" s="5">
        <v>172</v>
      </c>
      <c r="B173" s="28">
        <v>41513.958333333336</v>
      </c>
      <c r="C173" s="5">
        <v>1.3392999999999999</v>
      </c>
      <c r="D173" s="5">
        <v>1.3397600000000001</v>
      </c>
      <c r="E173" s="5">
        <v>1.33049</v>
      </c>
      <c r="F173" s="5">
        <v>1.3339300000000001</v>
      </c>
      <c r="G173" s="5">
        <f t="shared" si="24"/>
        <v>0</v>
      </c>
      <c r="H173" s="4">
        <f t="shared" si="31"/>
        <v>0</v>
      </c>
      <c r="I173" s="4">
        <f t="shared" si="30"/>
        <v>29.099999999999682</v>
      </c>
      <c r="J173" s="4">
        <f t="shared" si="25"/>
        <v>1162.6000000000033</v>
      </c>
      <c r="L173" s="5">
        <f t="shared" si="27"/>
        <v>1217.2000000000035</v>
      </c>
      <c r="M173" s="29" t="str">
        <f t="shared" si="28"/>
        <v/>
      </c>
      <c r="N173" s="30">
        <f t="shared" si="29"/>
        <v>-54.600000000000136</v>
      </c>
    </row>
    <row r="174" spans="1:14" x14ac:dyDescent="0.25">
      <c r="A174" s="5">
        <v>173</v>
      </c>
      <c r="B174" s="28">
        <v>41514.958333333336</v>
      </c>
      <c r="C174" s="5">
        <v>1.33392</v>
      </c>
      <c r="D174" s="5">
        <v>1.3343</v>
      </c>
      <c r="E174" s="5">
        <v>1.3219099999999999</v>
      </c>
      <c r="F174" s="5">
        <v>1.3240700000000001</v>
      </c>
      <c r="G174" s="5">
        <f t="shared" si="24"/>
        <v>0</v>
      </c>
      <c r="H174" s="4">
        <f t="shared" si="31"/>
        <v>0</v>
      </c>
      <c r="I174" s="4">
        <f t="shared" si="30"/>
        <v>0</v>
      </c>
      <c r="J174" s="4">
        <f t="shared" si="25"/>
        <v>1162.6000000000033</v>
      </c>
      <c r="L174" s="5">
        <f t="shared" si="27"/>
        <v>1217.2000000000035</v>
      </c>
      <c r="M174" s="29" t="str">
        <f t="shared" si="28"/>
        <v/>
      </c>
      <c r="N174" s="30">
        <f t="shared" si="29"/>
        <v>-54.600000000000136</v>
      </c>
    </row>
    <row r="175" spans="1:14" x14ac:dyDescent="0.25">
      <c r="A175" s="5">
        <v>174</v>
      </c>
      <c r="B175" s="28">
        <v>41515.958333333336</v>
      </c>
      <c r="C175" s="5">
        <v>1.32409</v>
      </c>
      <c r="D175" s="5">
        <v>1.32548</v>
      </c>
      <c r="E175" s="5">
        <v>1.31734</v>
      </c>
      <c r="F175" s="5">
        <v>1.3220799999999999</v>
      </c>
      <c r="G175" s="5">
        <f t="shared" si="24"/>
        <v>0</v>
      </c>
      <c r="H175" s="4">
        <f t="shared" si="31"/>
        <v>0</v>
      </c>
      <c r="I175" s="4">
        <f t="shared" si="30"/>
        <v>0</v>
      </c>
      <c r="J175" s="4">
        <f t="shared" si="25"/>
        <v>1162.6000000000033</v>
      </c>
      <c r="L175" s="5">
        <f t="shared" si="27"/>
        <v>1217.2000000000035</v>
      </c>
      <c r="M175" s="29" t="str">
        <f t="shared" si="28"/>
        <v/>
      </c>
      <c r="N175" s="30">
        <f t="shared" si="29"/>
        <v>-54.600000000000136</v>
      </c>
    </row>
    <row r="176" spans="1:14" x14ac:dyDescent="0.25">
      <c r="A176" s="5">
        <v>175</v>
      </c>
      <c r="B176" s="28">
        <v>41518.958333333336</v>
      </c>
      <c r="C176" s="5">
        <v>1.32108</v>
      </c>
      <c r="D176" s="5">
        <v>1.3227</v>
      </c>
      <c r="E176" s="5">
        <v>1.31836</v>
      </c>
      <c r="F176" s="5">
        <v>1.3190599999999999</v>
      </c>
      <c r="G176" s="5">
        <f t="shared" si="24"/>
        <v>0</v>
      </c>
      <c r="H176" s="4">
        <f t="shared" si="31"/>
        <v>0</v>
      </c>
      <c r="I176" s="4">
        <f t="shared" si="30"/>
        <v>0</v>
      </c>
      <c r="J176" s="4">
        <f t="shared" si="25"/>
        <v>1162.6000000000033</v>
      </c>
      <c r="L176" s="5">
        <f t="shared" si="27"/>
        <v>1217.2000000000035</v>
      </c>
      <c r="M176" s="29" t="str">
        <f t="shared" si="28"/>
        <v/>
      </c>
      <c r="N176" s="30">
        <f t="shared" si="29"/>
        <v>-54.600000000000136</v>
      </c>
    </row>
    <row r="177" spans="1:14" x14ac:dyDescent="0.25">
      <c r="A177" s="5">
        <v>176</v>
      </c>
      <c r="B177" s="28">
        <v>41519.958333333336</v>
      </c>
      <c r="C177" s="5">
        <v>1.3190599999999999</v>
      </c>
      <c r="D177" s="5">
        <v>1.31968</v>
      </c>
      <c r="E177" s="5">
        <v>1.31385</v>
      </c>
      <c r="F177" s="5">
        <v>1.31701</v>
      </c>
      <c r="G177" s="5">
        <f t="shared" si="24"/>
        <v>0</v>
      </c>
      <c r="H177" s="4">
        <f t="shared" si="31"/>
        <v>0</v>
      </c>
      <c r="I177" s="4">
        <f t="shared" si="30"/>
        <v>0</v>
      </c>
      <c r="J177" s="4">
        <f t="shared" si="25"/>
        <v>1162.6000000000033</v>
      </c>
      <c r="L177" s="5">
        <f t="shared" si="27"/>
        <v>1217.2000000000035</v>
      </c>
      <c r="M177" s="29" t="str">
        <f t="shared" si="28"/>
        <v/>
      </c>
      <c r="N177" s="30">
        <f t="shared" si="29"/>
        <v>-54.600000000000136</v>
      </c>
    </row>
    <row r="178" spans="1:14" x14ac:dyDescent="0.25">
      <c r="A178" s="5">
        <v>177</v>
      </c>
      <c r="B178" s="28">
        <v>41520.958333333336</v>
      </c>
      <c r="C178" s="5">
        <v>1.3170500000000001</v>
      </c>
      <c r="D178" s="5">
        <v>1.3217699999999999</v>
      </c>
      <c r="E178" s="5">
        <v>1.3157000000000001</v>
      </c>
      <c r="F178" s="5">
        <v>1.3206800000000001</v>
      </c>
      <c r="G178" s="5">
        <f t="shared" si="24"/>
        <v>1</v>
      </c>
      <c r="H178" s="4">
        <f t="shared" si="31"/>
        <v>16.200000000001769</v>
      </c>
      <c r="I178" s="4">
        <f t="shared" si="30"/>
        <v>0</v>
      </c>
      <c r="J178" s="4">
        <f t="shared" si="25"/>
        <v>1178.8000000000052</v>
      </c>
      <c r="L178" s="5">
        <f t="shared" si="27"/>
        <v>1217.2000000000035</v>
      </c>
      <c r="M178" s="29" t="str">
        <f t="shared" si="28"/>
        <v/>
      </c>
      <c r="N178" s="30">
        <f t="shared" si="29"/>
        <v>-38.399999999998272</v>
      </c>
    </row>
    <row r="179" spans="1:14" x14ac:dyDescent="0.25">
      <c r="A179" s="5">
        <v>178</v>
      </c>
      <c r="B179" s="28">
        <v>41521.958333333336</v>
      </c>
      <c r="C179" s="5">
        <v>1.3206800000000001</v>
      </c>
      <c r="D179" s="5">
        <v>1.3222799999999999</v>
      </c>
      <c r="E179" s="5">
        <v>1.31105</v>
      </c>
      <c r="F179" s="5">
        <v>1.3120000000000001</v>
      </c>
      <c r="G179" s="5">
        <f t="shared" si="24"/>
        <v>0</v>
      </c>
      <c r="H179" s="4">
        <f t="shared" si="31"/>
        <v>0</v>
      </c>
      <c r="I179" s="4">
        <f t="shared" si="30"/>
        <v>50.499999999999986</v>
      </c>
      <c r="J179" s="4">
        <f t="shared" si="25"/>
        <v>1229.3000000000052</v>
      </c>
      <c r="L179" s="5">
        <f t="shared" si="27"/>
        <v>1229.3000000000052</v>
      </c>
      <c r="M179" s="29" t="str">
        <f t="shared" si="28"/>
        <v/>
      </c>
      <c r="N179" s="30">
        <f t="shared" si="29"/>
        <v>-38.399999999998272</v>
      </c>
    </row>
    <row r="180" spans="1:14" x14ac:dyDescent="0.25">
      <c r="A180" s="5">
        <v>179</v>
      </c>
      <c r="B180" s="28">
        <v>41522.958333333336</v>
      </c>
      <c r="C180" s="5">
        <v>1.3120000000000001</v>
      </c>
      <c r="D180" s="5">
        <v>1.31891</v>
      </c>
      <c r="E180" s="5">
        <v>1.31046</v>
      </c>
      <c r="F180" s="5">
        <v>1.31765</v>
      </c>
      <c r="G180" s="5">
        <f t="shared" si="24"/>
        <v>1</v>
      </c>
      <c r="H180" s="4">
        <f t="shared" si="31"/>
        <v>0</v>
      </c>
      <c r="I180" s="4">
        <f t="shared" si="30"/>
        <v>0</v>
      </c>
      <c r="J180" s="4">
        <f t="shared" si="25"/>
        <v>1229.3000000000052</v>
      </c>
      <c r="L180" s="5">
        <f t="shared" si="27"/>
        <v>1229.3000000000052</v>
      </c>
      <c r="M180" s="29" t="str">
        <f t="shared" si="28"/>
        <v/>
      </c>
      <c r="N180" s="30">
        <f t="shared" si="29"/>
        <v>-38.399999999998272</v>
      </c>
    </row>
    <row r="181" spans="1:14" x14ac:dyDescent="0.25">
      <c r="A181" s="5">
        <v>180</v>
      </c>
      <c r="B181" s="28">
        <v>41525.958333333336</v>
      </c>
      <c r="C181" s="5">
        <v>1.3162199999999999</v>
      </c>
      <c r="D181" s="5">
        <v>1.32806</v>
      </c>
      <c r="E181" s="5">
        <v>1.3162</v>
      </c>
      <c r="F181" s="5">
        <v>1.32548</v>
      </c>
      <c r="G181" s="5">
        <f t="shared" si="24"/>
        <v>1</v>
      </c>
      <c r="H181" s="4">
        <f t="shared" si="31"/>
        <v>0</v>
      </c>
      <c r="I181" s="4">
        <f t="shared" si="30"/>
        <v>0</v>
      </c>
      <c r="J181" s="4">
        <f t="shared" si="25"/>
        <v>1229.3000000000052</v>
      </c>
      <c r="L181" s="5">
        <f t="shared" si="27"/>
        <v>1229.3000000000052</v>
      </c>
      <c r="M181" s="29" t="str">
        <f t="shared" si="28"/>
        <v/>
      </c>
      <c r="N181" s="30">
        <f t="shared" si="29"/>
        <v>-38.399999999998272</v>
      </c>
    </row>
    <row r="182" spans="1:14" x14ac:dyDescent="0.25">
      <c r="A182" s="5">
        <v>181</v>
      </c>
      <c r="B182" s="28">
        <v>41526.958333333336</v>
      </c>
      <c r="C182" s="5">
        <v>1.3254699999999999</v>
      </c>
      <c r="D182" s="5">
        <v>1.3275699999999999</v>
      </c>
      <c r="E182" s="5">
        <v>1.32298</v>
      </c>
      <c r="F182" s="5">
        <v>1.3267599999999999</v>
      </c>
      <c r="G182" s="5">
        <f t="shared" si="24"/>
        <v>1</v>
      </c>
      <c r="H182" s="4">
        <f t="shared" si="31"/>
        <v>0</v>
      </c>
      <c r="I182" s="4">
        <f t="shared" si="30"/>
        <v>0</v>
      </c>
      <c r="J182" s="4">
        <f t="shared" si="25"/>
        <v>1229.3000000000052</v>
      </c>
      <c r="L182" s="5">
        <f t="shared" si="27"/>
        <v>1229.3000000000052</v>
      </c>
      <c r="M182" s="29" t="str">
        <f t="shared" si="28"/>
        <v/>
      </c>
      <c r="N182" s="30">
        <f t="shared" si="29"/>
        <v>-38.399999999998272</v>
      </c>
    </row>
    <row r="183" spans="1:14" x14ac:dyDescent="0.25">
      <c r="A183" s="5">
        <v>182</v>
      </c>
      <c r="B183" s="28">
        <v>41527.958333333336</v>
      </c>
      <c r="C183" s="5">
        <v>1.3266899999999999</v>
      </c>
      <c r="D183" s="5">
        <v>1.3324400000000001</v>
      </c>
      <c r="E183" s="5">
        <v>1.32439</v>
      </c>
      <c r="F183" s="5">
        <v>1.3310299999999999</v>
      </c>
      <c r="G183" s="5">
        <f t="shared" si="24"/>
        <v>1</v>
      </c>
      <c r="H183" s="4">
        <f t="shared" si="31"/>
        <v>0</v>
      </c>
      <c r="I183" s="4">
        <v>-41</v>
      </c>
      <c r="J183" s="4">
        <f t="shared" si="25"/>
        <v>1188.3000000000052</v>
      </c>
      <c r="L183" s="5">
        <f t="shared" si="27"/>
        <v>1229.3000000000052</v>
      </c>
      <c r="M183" s="29">
        <f t="shared" si="28"/>
        <v>3.3352314325225563E-2</v>
      </c>
      <c r="N183" s="30">
        <f t="shared" si="29"/>
        <v>-41</v>
      </c>
    </row>
    <row r="184" spans="1:14" x14ac:dyDescent="0.25">
      <c r="A184" s="5">
        <v>183</v>
      </c>
      <c r="B184" s="28">
        <v>41528.958333333336</v>
      </c>
      <c r="C184" s="5">
        <v>1.3309500000000001</v>
      </c>
      <c r="D184" s="5">
        <v>1.3324400000000001</v>
      </c>
      <c r="E184" s="5">
        <v>1.32552</v>
      </c>
      <c r="F184" s="5">
        <v>1.3299000000000001</v>
      </c>
      <c r="G184" s="5">
        <f t="shared" si="24"/>
        <v>0</v>
      </c>
      <c r="H184" s="4">
        <f t="shared" si="31"/>
        <v>0</v>
      </c>
      <c r="I184" s="4">
        <f t="shared" ref="I184:I197" si="32">IF(AND(G183=1,E184&lt;C183),(C183-F184)*10000,0)</f>
        <v>-32.100000000001572</v>
      </c>
      <c r="J184" s="4">
        <f t="shared" si="25"/>
        <v>1156.2000000000037</v>
      </c>
      <c r="L184" s="5">
        <f t="shared" si="27"/>
        <v>1229.3000000000052</v>
      </c>
      <c r="M184" s="29">
        <f t="shared" si="28"/>
        <v>5.9464736028635112E-2</v>
      </c>
      <c r="N184" s="30">
        <f t="shared" si="29"/>
        <v>-73.100000000001501</v>
      </c>
    </row>
    <row r="185" spans="1:14" x14ac:dyDescent="0.25">
      <c r="A185" s="5">
        <v>184</v>
      </c>
      <c r="B185" s="28">
        <v>41529.958333333336</v>
      </c>
      <c r="C185" s="5">
        <v>1.3299000000000001</v>
      </c>
      <c r="D185" s="5">
        <v>1.3321000000000001</v>
      </c>
      <c r="E185" s="5">
        <v>1.32538</v>
      </c>
      <c r="F185" s="5">
        <v>1.3292999999999999</v>
      </c>
      <c r="G185" s="5">
        <f t="shared" si="24"/>
        <v>0</v>
      </c>
      <c r="H185" s="4">
        <f t="shared" si="31"/>
        <v>-16.500000000001513</v>
      </c>
      <c r="I185" s="4">
        <f t="shared" si="32"/>
        <v>0</v>
      </c>
      <c r="J185" s="4">
        <f t="shared" si="25"/>
        <v>1139.7000000000021</v>
      </c>
      <c r="L185" s="5">
        <f t="shared" si="27"/>
        <v>1229.3000000000052</v>
      </c>
      <c r="M185" s="29">
        <f t="shared" si="28"/>
        <v>7.2887008866836966E-2</v>
      </c>
      <c r="N185" s="30">
        <f t="shared" si="29"/>
        <v>-89.600000000003092</v>
      </c>
    </row>
    <row r="186" spans="1:14" x14ac:dyDescent="0.25">
      <c r="A186" s="5">
        <v>185</v>
      </c>
      <c r="B186" s="28">
        <v>41532.958333333336</v>
      </c>
      <c r="C186" s="5">
        <v>1.33528</v>
      </c>
      <c r="D186" s="5">
        <v>1.3385400000000001</v>
      </c>
      <c r="E186" s="5">
        <v>1.33301</v>
      </c>
      <c r="F186" s="5">
        <v>1.33335</v>
      </c>
      <c r="G186" s="5">
        <f t="shared" si="24"/>
        <v>1</v>
      </c>
      <c r="H186" s="4">
        <f t="shared" si="31"/>
        <v>34.499999999999531</v>
      </c>
      <c r="I186" s="4">
        <f t="shared" si="32"/>
        <v>0</v>
      </c>
      <c r="J186" s="4">
        <f t="shared" si="25"/>
        <v>1174.2000000000016</v>
      </c>
      <c r="L186" s="5">
        <f t="shared" si="27"/>
        <v>1229.3000000000052</v>
      </c>
      <c r="M186" s="29" t="str">
        <f t="shared" si="28"/>
        <v/>
      </c>
      <c r="N186" s="30">
        <f t="shared" si="29"/>
        <v>-55.100000000003547</v>
      </c>
    </row>
    <row r="187" spans="1:14" x14ac:dyDescent="0.25">
      <c r="A187" s="5">
        <v>186</v>
      </c>
      <c r="B187" s="28">
        <v>41533.958333333336</v>
      </c>
      <c r="C187" s="5">
        <v>1.33335</v>
      </c>
      <c r="D187" s="5">
        <v>1.3369200000000001</v>
      </c>
      <c r="E187" s="5">
        <v>1.3324800000000001</v>
      </c>
      <c r="F187" s="5">
        <v>1.33578</v>
      </c>
      <c r="G187" s="5">
        <f t="shared" si="24"/>
        <v>1</v>
      </c>
      <c r="H187" s="4">
        <f t="shared" si="31"/>
        <v>0</v>
      </c>
      <c r="I187" s="4">
        <f t="shared" si="32"/>
        <v>-4.9999999999994493</v>
      </c>
      <c r="J187" s="4">
        <f t="shared" si="25"/>
        <v>1169.2000000000021</v>
      </c>
      <c r="L187" s="5">
        <f t="shared" si="27"/>
        <v>1229.3000000000052</v>
      </c>
      <c r="M187" s="29">
        <f t="shared" si="28"/>
        <v>4.8889611974296643E-2</v>
      </c>
      <c r="N187" s="30">
        <f t="shared" si="29"/>
        <v>-60.100000000003092</v>
      </c>
    </row>
    <row r="188" spans="1:14" x14ac:dyDescent="0.25">
      <c r="A188" s="5">
        <v>187</v>
      </c>
      <c r="B188" s="28">
        <v>41534.958333333336</v>
      </c>
      <c r="C188" s="5">
        <v>1.3357699999999999</v>
      </c>
      <c r="D188" s="5">
        <v>1.3541799999999999</v>
      </c>
      <c r="E188" s="5">
        <v>1.3338000000000001</v>
      </c>
      <c r="F188" s="5">
        <v>1.35209</v>
      </c>
      <c r="G188" s="5">
        <f t="shared" si="24"/>
        <v>1</v>
      </c>
      <c r="H188" s="4">
        <f t="shared" si="31"/>
        <v>0</v>
      </c>
      <c r="I188" s="4">
        <f t="shared" si="32"/>
        <v>0</v>
      </c>
      <c r="J188" s="4">
        <f t="shared" si="25"/>
        <v>1169.2000000000021</v>
      </c>
      <c r="L188" s="5">
        <f t="shared" si="27"/>
        <v>1229.3000000000052</v>
      </c>
      <c r="M188" s="29" t="str">
        <f t="shared" si="28"/>
        <v/>
      </c>
      <c r="N188" s="30">
        <f t="shared" si="29"/>
        <v>-60.100000000003092</v>
      </c>
    </row>
    <row r="189" spans="1:14" x14ac:dyDescent="0.25">
      <c r="A189" s="5">
        <v>188</v>
      </c>
      <c r="B189" s="28">
        <v>41535.958333333336</v>
      </c>
      <c r="C189" s="5">
        <v>1.35212</v>
      </c>
      <c r="D189" s="5">
        <v>1.3568499999999999</v>
      </c>
      <c r="E189" s="5">
        <v>1.3501000000000001</v>
      </c>
      <c r="F189" s="5">
        <v>1.3528800000000001</v>
      </c>
      <c r="G189" s="5">
        <f t="shared" si="24"/>
        <v>1</v>
      </c>
      <c r="H189" s="4">
        <f t="shared" si="31"/>
        <v>0</v>
      </c>
      <c r="I189" s="4">
        <f t="shared" si="32"/>
        <v>0</v>
      </c>
      <c r="J189" s="4">
        <f t="shared" si="25"/>
        <v>1169.2000000000021</v>
      </c>
      <c r="L189" s="5">
        <f t="shared" si="27"/>
        <v>1229.3000000000052</v>
      </c>
      <c r="M189" s="29" t="str">
        <f t="shared" si="28"/>
        <v/>
      </c>
      <c r="N189" s="30">
        <f t="shared" si="29"/>
        <v>-60.100000000003092</v>
      </c>
    </row>
    <row r="190" spans="1:14" x14ac:dyDescent="0.25">
      <c r="A190" s="5">
        <v>189</v>
      </c>
      <c r="B190" s="28">
        <v>41536.958333333336</v>
      </c>
      <c r="C190" s="5">
        <v>1.3529100000000001</v>
      </c>
      <c r="D190" s="5">
        <v>1.35487</v>
      </c>
      <c r="E190" s="5">
        <v>1.3497699999999999</v>
      </c>
      <c r="F190" s="5">
        <v>1.3522000000000001</v>
      </c>
      <c r="G190" s="5">
        <f t="shared" si="24"/>
        <v>0</v>
      </c>
      <c r="H190" s="4">
        <f t="shared" si="31"/>
        <v>0</v>
      </c>
      <c r="I190" s="4">
        <f t="shared" si="32"/>
        <v>-0.80000000000080007</v>
      </c>
      <c r="J190" s="4">
        <f t="shared" si="25"/>
        <v>1168.4000000000012</v>
      </c>
      <c r="L190" s="5">
        <f t="shared" si="27"/>
        <v>1229.3000000000052</v>
      </c>
      <c r="M190" s="29">
        <f t="shared" si="28"/>
        <v>4.9540388839179772E-2</v>
      </c>
      <c r="N190" s="30">
        <f t="shared" si="29"/>
        <v>-60.900000000003956</v>
      </c>
    </row>
    <row r="191" spans="1:14" x14ac:dyDescent="0.25">
      <c r="A191" s="5">
        <v>190</v>
      </c>
      <c r="B191" s="28">
        <v>41539.958333333336</v>
      </c>
      <c r="C191" s="5">
        <v>1.3546</v>
      </c>
      <c r="D191" s="5">
        <v>1.35476</v>
      </c>
      <c r="E191" s="5">
        <v>1.3479000000000001</v>
      </c>
      <c r="F191" s="5">
        <v>1.34927</v>
      </c>
      <c r="G191" s="5">
        <f t="shared" si="24"/>
        <v>0</v>
      </c>
      <c r="H191" s="4">
        <f t="shared" si="31"/>
        <v>-36.400000000000873</v>
      </c>
      <c r="I191" s="4">
        <f t="shared" si="32"/>
        <v>0</v>
      </c>
      <c r="J191" s="4">
        <f t="shared" si="25"/>
        <v>1132.0000000000005</v>
      </c>
      <c r="L191" s="5">
        <f t="shared" si="27"/>
        <v>1229.3000000000052</v>
      </c>
      <c r="M191" s="29">
        <f t="shared" si="28"/>
        <v>7.915073619133195E-2</v>
      </c>
      <c r="N191" s="30">
        <f t="shared" si="29"/>
        <v>-97.300000000004729</v>
      </c>
    </row>
    <row r="192" spans="1:14" x14ac:dyDescent="0.25">
      <c r="A192" s="5">
        <v>191</v>
      </c>
      <c r="B192" s="28">
        <v>41540.958333333336</v>
      </c>
      <c r="C192" s="5">
        <v>1.34927</v>
      </c>
      <c r="D192" s="5">
        <v>1.35188</v>
      </c>
      <c r="E192" s="5">
        <v>1.3464</v>
      </c>
      <c r="F192" s="5">
        <v>1.34734</v>
      </c>
      <c r="G192" s="5">
        <f t="shared" si="24"/>
        <v>0</v>
      </c>
      <c r="H192" s="4">
        <f t="shared" si="31"/>
        <v>0</v>
      </c>
      <c r="I192" s="4">
        <f t="shared" si="32"/>
        <v>0</v>
      </c>
      <c r="J192" s="4">
        <f t="shared" si="25"/>
        <v>1132.0000000000005</v>
      </c>
      <c r="L192" s="5">
        <f t="shared" si="27"/>
        <v>1229.3000000000052</v>
      </c>
      <c r="M192" s="29" t="str">
        <f t="shared" si="28"/>
        <v/>
      </c>
      <c r="N192" s="30">
        <f t="shared" si="29"/>
        <v>-97.300000000004729</v>
      </c>
    </row>
    <row r="193" spans="1:14" x14ac:dyDescent="0.25">
      <c r="A193" s="5">
        <v>192</v>
      </c>
      <c r="B193" s="28">
        <v>41541.958333333336</v>
      </c>
      <c r="C193" s="5">
        <v>1.34734</v>
      </c>
      <c r="D193" s="5">
        <v>1.3536999999999999</v>
      </c>
      <c r="E193" s="5">
        <v>1.34613</v>
      </c>
      <c r="F193" s="5">
        <v>1.3525499999999999</v>
      </c>
      <c r="G193" s="5">
        <f t="shared" si="24"/>
        <v>1</v>
      </c>
      <c r="H193" s="4">
        <f t="shared" si="31"/>
        <v>32.7999999999995</v>
      </c>
      <c r="I193" s="4">
        <f t="shared" si="32"/>
        <v>0</v>
      </c>
      <c r="J193" s="4">
        <f t="shared" si="25"/>
        <v>1164.8</v>
      </c>
      <c r="L193" s="5">
        <f t="shared" si="27"/>
        <v>1229.3000000000052</v>
      </c>
      <c r="M193" s="29" t="str">
        <f t="shared" si="28"/>
        <v/>
      </c>
      <c r="N193" s="30">
        <f t="shared" si="29"/>
        <v>-64.50000000000523</v>
      </c>
    </row>
    <row r="194" spans="1:14" x14ac:dyDescent="0.25">
      <c r="A194" s="5">
        <v>193</v>
      </c>
      <c r="B194" s="28">
        <v>41542.958333333336</v>
      </c>
      <c r="C194" s="5">
        <v>1.3525499999999999</v>
      </c>
      <c r="D194" s="5">
        <v>1.3531200000000001</v>
      </c>
      <c r="E194" s="5">
        <v>1.3472</v>
      </c>
      <c r="F194" s="5">
        <v>1.3488199999999999</v>
      </c>
      <c r="G194" s="5">
        <f t="shared" si="24"/>
        <v>0</v>
      </c>
      <c r="H194" s="4">
        <f t="shared" si="31"/>
        <v>0</v>
      </c>
      <c r="I194" s="4">
        <f t="shared" si="32"/>
        <v>-14.799999999999258</v>
      </c>
      <c r="J194" s="4">
        <f t="shared" si="25"/>
        <v>1150.0000000000007</v>
      </c>
      <c r="L194" s="5">
        <f t="shared" si="27"/>
        <v>1229.3000000000052</v>
      </c>
      <c r="M194" s="29">
        <f t="shared" si="28"/>
        <v>6.4508256731476532E-2</v>
      </c>
      <c r="N194" s="30">
        <f t="shared" si="29"/>
        <v>-79.300000000004502</v>
      </c>
    </row>
    <row r="195" spans="1:14" x14ac:dyDescent="0.25">
      <c r="A195" s="5">
        <v>194</v>
      </c>
      <c r="B195" s="28">
        <v>41543.958333333336</v>
      </c>
      <c r="C195" s="5">
        <v>1.3488100000000001</v>
      </c>
      <c r="D195" s="5">
        <v>1.3564400000000001</v>
      </c>
      <c r="E195" s="5">
        <v>1.3473999999999999</v>
      </c>
      <c r="F195" s="5">
        <v>1.3521000000000001</v>
      </c>
      <c r="G195" s="5">
        <f t="shared" ref="G195:G258" si="33">IF(F195&gt;F194,1,0)</f>
        <v>1</v>
      </c>
      <c r="H195" s="4">
        <f t="shared" si="31"/>
        <v>-4.4999999999983942</v>
      </c>
      <c r="I195" s="4">
        <f t="shared" si="32"/>
        <v>0</v>
      </c>
      <c r="J195" s="4">
        <f t="shared" si="25"/>
        <v>1145.5000000000023</v>
      </c>
      <c r="L195" s="5">
        <f t="shared" si="27"/>
        <v>1229.3000000000052</v>
      </c>
      <c r="M195" s="29">
        <f t="shared" si="28"/>
        <v>6.816887659643911E-2</v>
      </c>
      <c r="N195" s="30">
        <f t="shared" si="29"/>
        <v>-83.80000000000291</v>
      </c>
    </row>
    <row r="196" spans="1:14" x14ac:dyDescent="0.25">
      <c r="A196" s="5">
        <v>195</v>
      </c>
      <c r="B196" s="28">
        <v>41546.958333333336</v>
      </c>
      <c r="C196" s="5">
        <v>1.3492299999999999</v>
      </c>
      <c r="D196" s="5">
        <v>1.3555999999999999</v>
      </c>
      <c r="E196" s="5">
        <v>1.3476699999999999</v>
      </c>
      <c r="F196" s="5">
        <v>1.35259</v>
      </c>
      <c r="G196" s="5">
        <f t="shared" si="33"/>
        <v>1</v>
      </c>
      <c r="H196" s="4">
        <f t="shared" si="31"/>
        <v>0</v>
      </c>
      <c r="I196" s="4">
        <f t="shared" si="32"/>
        <v>-37.799999999998946</v>
      </c>
      <c r="J196" s="4">
        <f t="shared" si="25"/>
        <v>1107.7000000000032</v>
      </c>
      <c r="L196" s="5">
        <f t="shared" si="27"/>
        <v>1229.3000000000052</v>
      </c>
      <c r="M196" s="29">
        <f t="shared" si="28"/>
        <v>9.8918083462134043E-2</v>
      </c>
      <c r="N196" s="30">
        <f t="shared" si="29"/>
        <v>-121.60000000000196</v>
      </c>
    </row>
    <row r="197" spans="1:14" x14ac:dyDescent="0.25">
      <c r="A197" s="5">
        <v>196</v>
      </c>
      <c r="B197" s="28">
        <v>41547.958333333336</v>
      </c>
      <c r="C197" s="5">
        <v>1.3525400000000001</v>
      </c>
      <c r="D197" s="5">
        <v>1.3588</v>
      </c>
      <c r="E197" s="5">
        <v>1.3516900000000001</v>
      </c>
      <c r="F197" s="5">
        <v>1.3526100000000001</v>
      </c>
      <c r="G197" s="5">
        <f t="shared" si="33"/>
        <v>1</v>
      </c>
      <c r="H197" s="4">
        <f t="shared" si="31"/>
        <v>0</v>
      </c>
      <c r="I197" s="4">
        <f t="shared" si="32"/>
        <v>0</v>
      </c>
      <c r="J197" s="4">
        <f t="shared" ref="J197:J260" si="34">H197+I197+J196</f>
        <v>1107.7000000000032</v>
      </c>
      <c r="L197" s="5">
        <f t="shared" si="27"/>
        <v>1229.3000000000052</v>
      </c>
      <c r="M197" s="29" t="str">
        <f t="shared" si="28"/>
        <v/>
      </c>
      <c r="N197" s="30">
        <f t="shared" si="29"/>
        <v>-121.60000000000196</v>
      </c>
    </row>
    <row r="198" spans="1:14" x14ac:dyDescent="0.25">
      <c r="A198" s="5">
        <v>197</v>
      </c>
      <c r="B198" s="28">
        <v>41548.958333333336</v>
      </c>
      <c r="C198" s="5">
        <v>1.3526100000000001</v>
      </c>
      <c r="D198" s="5">
        <v>1.36066</v>
      </c>
      <c r="E198" s="5">
        <v>1.35043</v>
      </c>
      <c r="F198" s="5">
        <v>1.3578300000000001</v>
      </c>
      <c r="G198" s="5">
        <f t="shared" si="33"/>
        <v>1</v>
      </c>
      <c r="H198" s="4">
        <f t="shared" si="31"/>
        <v>0</v>
      </c>
      <c r="I198" s="4">
        <v>-41</v>
      </c>
      <c r="J198" s="4">
        <f t="shared" si="34"/>
        <v>1066.7000000000032</v>
      </c>
      <c r="L198" s="5">
        <f t="shared" si="27"/>
        <v>1229.3000000000052</v>
      </c>
      <c r="M198" s="29">
        <f t="shared" si="28"/>
        <v>0.13227039778735972</v>
      </c>
      <c r="N198" s="30">
        <f t="shared" si="29"/>
        <v>-162.60000000000196</v>
      </c>
    </row>
    <row r="199" spans="1:14" x14ac:dyDescent="0.25">
      <c r="A199" s="5">
        <v>198</v>
      </c>
      <c r="B199" s="28">
        <v>41549.958333333336</v>
      </c>
      <c r="C199" s="5">
        <v>1.3577900000000001</v>
      </c>
      <c r="D199" s="5">
        <v>1.36459</v>
      </c>
      <c r="E199" s="5">
        <v>1.35775</v>
      </c>
      <c r="F199" s="5">
        <v>1.3617999999999999</v>
      </c>
      <c r="G199" s="5">
        <f t="shared" si="33"/>
        <v>1</v>
      </c>
      <c r="H199" s="4">
        <f t="shared" si="31"/>
        <v>0</v>
      </c>
      <c r="I199" s="4">
        <f t="shared" ref="I199:I208" si="35">IF(AND(G198=1,E199&lt;C198),(C198-F199)*10000,0)</f>
        <v>0</v>
      </c>
      <c r="J199" s="4">
        <f t="shared" si="34"/>
        <v>1066.7000000000032</v>
      </c>
      <c r="L199" s="5">
        <f t="shared" si="27"/>
        <v>1229.3000000000052</v>
      </c>
      <c r="M199" s="29" t="str">
        <f t="shared" si="28"/>
        <v/>
      </c>
      <c r="N199" s="30">
        <f t="shared" si="29"/>
        <v>-162.60000000000196</v>
      </c>
    </row>
    <row r="200" spans="1:14" x14ac:dyDescent="0.25">
      <c r="A200" s="5">
        <v>199</v>
      </c>
      <c r="B200" s="28">
        <v>41550.958333333336</v>
      </c>
      <c r="C200" s="5">
        <v>1.3617999999999999</v>
      </c>
      <c r="D200" s="5">
        <v>1.3631599999999999</v>
      </c>
      <c r="E200" s="5">
        <v>1.3537999999999999</v>
      </c>
      <c r="F200" s="5">
        <v>1.3556900000000001</v>
      </c>
      <c r="G200" s="5">
        <f t="shared" si="33"/>
        <v>0</v>
      </c>
      <c r="H200" s="4">
        <f t="shared" si="31"/>
        <v>0</v>
      </c>
      <c r="I200" s="4">
        <f t="shared" si="35"/>
        <v>20.999999999999908</v>
      </c>
      <c r="J200" s="4">
        <f t="shared" si="34"/>
        <v>1087.7000000000032</v>
      </c>
      <c r="L200" s="5">
        <f t="shared" si="27"/>
        <v>1229.3000000000052</v>
      </c>
      <c r="M200" s="29" t="str">
        <f t="shared" si="28"/>
        <v/>
      </c>
      <c r="N200" s="30">
        <f t="shared" si="29"/>
        <v>-141.60000000000196</v>
      </c>
    </row>
    <row r="201" spans="1:14" x14ac:dyDescent="0.25">
      <c r="A201" s="5">
        <v>200</v>
      </c>
      <c r="B201" s="28">
        <v>41553.958333333336</v>
      </c>
      <c r="C201" s="5">
        <v>1.35629</v>
      </c>
      <c r="D201" s="5">
        <v>1.3590899999999999</v>
      </c>
      <c r="E201" s="5">
        <v>1.35425</v>
      </c>
      <c r="F201" s="5">
        <v>1.3580300000000001</v>
      </c>
      <c r="G201" s="5">
        <f t="shared" si="33"/>
        <v>1</v>
      </c>
      <c r="H201" s="4">
        <f t="shared" si="31"/>
        <v>0</v>
      </c>
      <c r="I201" s="4">
        <f t="shared" si="35"/>
        <v>0</v>
      </c>
      <c r="J201" s="4">
        <f t="shared" si="34"/>
        <v>1087.7000000000032</v>
      </c>
      <c r="L201" s="5">
        <f t="shared" si="27"/>
        <v>1229.3000000000052</v>
      </c>
      <c r="M201" s="29" t="str">
        <f t="shared" si="28"/>
        <v/>
      </c>
      <c r="N201" s="30">
        <f t="shared" si="29"/>
        <v>-141.60000000000196</v>
      </c>
    </row>
    <row r="202" spans="1:14" x14ac:dyDescent="0.25">
      <c r="A202" s="5">
        <v>201</v>
      </c>
      <c r="B202" s="28">
        <v>41554.958333333336</v>
      </c>
      <c r="C202" s="5">
        <v>1.3580700000000001</v>
      </c>
      <c r="D202" s="5">
        <v>1.3607100000000001</v>
      </c>
      <c r="E202" s="5">
        <v>1.3557600000000001</v>
      </c>
      <c r="F202" s="5">
        <v>1.35728</v>
      </c>
      <c r="G202" s="5">
        <f t="shared" si="33"/>
        <v>0</v>
      </c>
      <c r="H202" s="4">
        <f t="shared" si="31"/>
        <v>0</v>
      </c>
      <c r="I202" s="4">
        <f t="shared" si="35"/>
        <v>-9.900000000000464</v>
      </c>
      <c r="J202" s="4">
        <f t="shared" si="34"/>
        <v>1077.8000000000027</v>
      </c>
      <c r="L202" s="5">
        <f t="shared" si="27"/>
        <v>1229.3000000000052</v>
      </c>
      <c r="M202" s="29">
        <f t="shared" si="28"/>
        <v>0.12324086878711615</v>
      </c>
      <c r="N202" s="30">
        <f t="shared" si="29"/>
        <v>-151.5000000000025</v>
      </c>
    </row>
    <row r="203" spans="1:14" x14ac:dyDescent="0.25">
      <c r="A203" s="5">
        <v>202</v>
      </c>
      <c r="B203" s="28">
        <v>41555.958333333336</v>
      </c>
      <c r="C203" s="5">
        <v>1.35727</v>
      </c>
      <c r="D203" s="5">
        <v>1.3604499999999999</v>
      </c>
      <c r="E203" s="5">
        <v>1.3485499999999999</v>
      </c>
      <c r="F203" s="5">
        <v>1.35239</v>
      </c>
      <c r="G203" s="5">
        <f t="shared" si="33"/>
        <v>0</v>
      </c>
      <c r="H203" s="4">
        <v>-41</v>
      </c>
      <c r="I203" s="4">
        <f t="shared" si="35"/>
        <v>0</v>
      </c>
      <c r="J203" s="4">
        <f t="shared" si="34"/>
        <v>1036.8000000000027</v>
      </c>
      <c r="L203" s="5">
        <f t="shared" si="27"/>
        <v>1229.3000000000052</v>
      </c>
      <c r="M203" s="29">
        <f t="shared" si="28"/>
        <v>0.15659318311234172</v>
      </c>
      <c r="N203" s="30">
        <f t="shared" si="29"/>
        <v>-192.5000000000025</v>
      </c>
    </row>
    <row r="204" spans="1:14" x14ac:dyDescent="0.25">
      <c r="A204" s="5">
        <v>203</v>
      </c>
      <c r="B204" s="28">
        <v>41556.958333333336</v>
      </c>
      <c r="C204" s="5">
        <v>1.35239</v>
      </c>
      <c r="D204" s="5">
        <v>1.3545700000000001</v>
      </c>
      <c r="E204" s="5">
        <v>1.34877</v>
      </c>
      <c r="F204" s="5">
        <v>1.3519699999999999</v>
      </c>
      <c r="G204" s="5">
        <f t="shared" si="33"/>
        <v>0</v>
      </c>
      <c r="H204" s="4">
        <f t="shared" ref="H204:H216" si="36">IF(AND(G203=0,D204&gt;C203),(F204-C203)*10000,0)</f>
        <v>0</v>
      </c>
      <c r="I204" s="4">
        <f t="shared" si="35"/>
        <v>0</v>
      </c>
      <c r="J204" s="4">
        <f t="shared" si="34"/>
        <v>1036.8000000000027</v>
      </c>
      <c r="L204" s="5">
        <f t="shared" si="27"/>
        <v>1229.3000000000052</v>
      </c>
      <c r="M204" s="29" t="str">
        <f t="shared" si="28"/>
        <v/>
      </c>
      <c r="N204" s="30">
        <f t="shared" si="29"/>
        <v>-192.5000000000025</v>
      </c>
    </row>
    <row r="205" spans="1:14" x14ac:dyDescent="0.25">
      <c r="A205" s="5">
        <v>204</v>
      </c>
      <c r="B205" s="28">
        <v>41557.958333333336</v>
      </c>
      <c r="C205" s="5">
        <v>1.3519600000000001</v>
      </c>
      <c r="D205" s="5">
        <v>1.35816</v>
      </c>
      <c r="E205" s="5">
        <v>1.3517999999999999</v>
      </c>
      <c r="F205" s="5">
        <v>1.35406</v>
      </c>
      <c r="G205" s="5">
        <f t="shared" si="33"/>
        <v>1</v>
      </c>
      <c r="H205" s="4">
        <f t="shared" si="36"/>
        <v>16.700000000000603</v>
      </c>
      <c r="I205" s="4">
        <f t="shared" si="35"/>
        <v>0</v>
      </c>
      <c r="J205" s="4">
        <f t="shared" si="34"/>
        <v>1053.5000000000032</v>
      </c>
      <c r="L205" s="5">
        <f t="shared" si="27"/>
        <v>1229.3000000000052</v>
      </c>
      <c r="M205" s="29" t="str">
        <f t="shared" si="28"/>
        <v/>
      </c>
      <c r="N205" s="30">
        <f t="shared" si="29"/>
        <v>-175.800000000002</v>
      </c>
    </row>
    <row r="206" spans="1:14" x14ac:dyDescent="0.25">
      <c r="A206" s="5">
        <v>205</v>
      </c>
      <c r="B206" s="28">
        <v>41560.958333333336</v>
      </c>
      <c r="C206" s="5">
        <v>1.35595</v>
      </c>
      <c r="D206" s="5">
        <v>1.35975</v>
      </c>
      <c r="E206" s="5">
        <v>1.3545</v>
      </c>
      <c r="F206" s="5">
        <v>1.35608</v>
      </c>
      <c r="G206" s="5">
        <f t="shared" si="33"/>
        <v>1</v>
      </c>
      <c r="H206" s="4">
        <f t="shared" si="36"/>
        <v>0</v>
      </c>
      <c r="I206" s="4">
        <f t="shared" si="35"/>
        <v>0</v>
      </c>
      <c r="J206" s="4">
        <f t="shared" si="34"/>
        <v>1053.5000000000032</v>
      </c>
      <c r="L206" s="5">
        <f t="shared" si="27"/>
        <v>1229.3000000000052</v>
      </c>
      <c r="M206" s="29" t="str">
        <f t="shared" si="28"/>
        <v/>
      </c>
      <c r="N206" s="30">
        <f t="shared" si="29"/>
        <v>-175.800000000002</v>
      </c>
    </row>
    <row r="207" spans="1:14" x14ac:dyDescent="0.25">
      <c r="A207" s="5">
        <v>206</v>
      </c>
      <c r="B207" s="28">
        <v>41561.958333333336</v>
      </c>
      <c r="C207" s="5">
        <v>1.35608</v>
      </c>
      <c r="D207" s="5">
        <v>1.3570899999999999</v>
      </c>
      <c r="E207" s="5">
        <v>1.3479000000000001</v>
      </c>
      <c r="F207" s="5">
        <v>1.3523400000000001</v>
      </c>
      <c r="G207" s="5">
        <f t="shared" si="33"/>
        <v>0</v>
      </c>
      <c r="H207" s="4">
        <f t="shared" si="36"/>
        <v>0</v>
      </c>
      <c r="I207" s="4">
        <f t="shared" si="35"/>
        <v>36.099999999998914</v>
      </c>
      <c r="J207" s="4">
        <f t="shared" si="34"/>
        <v>1089.6000000000022</v>
      </c>
      <c r="L207" s="5">
        <f t="shared" si="27"/>
        <v>1229.3000000000052</v>
      </c>
      <c r="M207" s="29" t="str">
        <f t="shared" si="28"/>
        <v/>
      </c>
      <c r="N207" s="30">
        <f t="shared" si="29"/>
        <v>-139.700000000003</v>
      </c>
    </row>
    <row r="208" spans="1:14" x14ac:dyDescent="0.25">
      <c r="A208" s="5">
        <v>207</v>
      </c>
      <c r="B208" s="28">
        <v>41562.958333333336</v>
      </c>
      <c r="C208" s="5">
        <v>1.3523499999999999</v>
      </c>
      <c r="D208" s="5">
        <v>1.3567499999999999</v>
      </c>
      <c r="E208" s="5">
        <v>1.34727</v>
      </c>
      <c r="F208" s="5">
        <v>1.3533299999999999</v>
      </c>
      <c r="G208" s="5">
        <f t="shared" si="33"/>
        <v>1</v>
      </c>
      <c r="H208" s="4">
        <f t="shared" si="36"/>
        <v>-27.500000000000302</v>
      </c>
      <c r="I208" s="4">
        <f t="shared" si="35"/>
        <v>0</v>
      </c>
      <c r="J208" s="4">
        <f t="shared" si="34"/>
        <v>1062.100000000002</v>
      </c>
      <c r="L208" s="5">
        <f t="shared" si="27"/>
        <v>1229.3000000000052</v>
      </c>
      <c r="M208" s="29">
        <f t="shared" si="28"/>
        <v>0.13601236476043477</v>
      </c>
      <c r="N208" s="30">
        <f t="shared" si="29"/>
        <v>-167.20000000000323</v>
      </c>
    </row>
    <row r="209" spans="1:14" x14ac:dyDescent="0.25">
      <c r="A209" s="5">
        <v>208</v>
      </c>
      <c r="B209" s="28">
        <v>41563.958333333336</v>
      </c>
      <c r="C209" s="5">
        <v>1.3533599999999999</v>
      </c>
      <c r="D209" s="5">
        <v>1.36818</v>
      </c>
      <c r="E209" s="5">
        <v>1.35158</v>
      </c>
      <c r="F209" s="5">
        <v>1.36755</v>
      </c>
      <c r="G209" s="5">
        <f t="shared" si="33"/>
        <v>1</v>
      </c>
      <c r="H209" s="4">
        <f t="shared" si="36"/>
        <v>0</v>
      </c>
      <c r="I209" s="4">
        <v>-41</v>
      </c>
      <c r="J209" s="4">
        <f t="shared" si="34"/>
        <v>1021.100000000002</v>
      </c>
      <c r="L209" s="5">
        <f t="shared" si="27"/>
        <v>1229.3000000000052</v>
      </c>
      <c r="M209" s="29">
        <f t="shared" si="28"/>
        <v>0.16936467908566044</v>
      </c>
      <c r="N209" s="30">
        <f t="shared" si="29"/>
        <v>-208.20000000000323</v>
      </c>
    </row>
    <row r="210" spans="1:14" x14ac:dyDescent="0.25">
      <c r="A210" s="5">
        <v>209</v>
      </c>
      <c r="B210" s="28">
        <v>41564.958333333336</v>
      </c>
      <c r="C210" s="5">
        <v>1.36755</v>
      </c>
      <c r="D210" s="5">
        <v>1.3703700000000001</v>
      </c>
      <c r="E210" s="5">
        <v>1.36592</v>
      </c>
      <c r="F210" s="5">
        <v>1.3684400000000001</v>
      </c>
      <c r="G210" s="5">
        <f t="shared" si="33"/>
        <v>1</v>
      </c>
      <c r="H210" s="4">
        <f t="shared" si="36"/>
        <v>0</v>
      </c>
      <c r="I210" s="4">
        <f t="shared" ref="I210:I227" si="37">IF(AND(G209=1,E210&lt;C209),(C209-F210)*10000,0)</f>
        <v>0</v>
      </c>
      <c r="J210" s="4">
        <f t="shared" si="34"/>
        <v>1021.100000000002</v>
      </c>
      <c r="L210" s="5">
        <f t="shared" si="27"/>
        <v>1229.3000000000052</v>
      </c>
      <c r="M210" s="29" t="str">
        <f t="shared" si="28"/>
        <v/>
      </c>
      <c r="N210" s="30">
        <f t="shared" si="29"/>
        <v>-208.20000000000323</v>
      </c>
    </row>
    <row r="211" spans="1:14" x14ac:dyDescent="0.25">
      <c r="A211" s="5">
        <v>210</v>
      </c>
      <c r="B211" s="28">
        <v>41567.958333333336</v>
      </c>
      <c r="C211" s="5">
        <v>1.3684000000000001</v>
      </c>
      <c r="D211" s="5">
        <v>1.3688400000000001</v>
      </c>
      <c r="E211" s="5">
        <v>1.3650899999999999</v>
      </c>
      <c r="F211" s="5">
        <v>1.3679300000000001</v>
      </c>
      <c r="G211" s="5">
        <f t="shared" si="33"/>
        <v>0</v>
      </c>
      <c r="H211" s="4">
        <f t="shared" si="36"/>
        <v>0</v>
      </c>
      <c r="I211" s="4">
        <f t="shared" si="37"/>
        <v>-3.8000000000004697</v>
      </c>
      <c r="J211" s="4">
        <f t="shared" si="34"/>
        <v>1017.3000000000014</v>
      </c>
      <c r="L211" s="5">
        <f t="shared" si="27"/>
        <v>1229.3000000000052</v>
      </c>
      <c r="M211" s="29">
        <f t="shared" si="28"/>
        <v>0.17245586919385247</v>
      </c>
      <c r="N211" s="30">
        <f t="shared" si="29"/>
        <v>-212.00000000000375</v>
      </c>
    </row>
    <row r="212" spans="1:14" x14ac:dyDescent="0.25">
      <c r="A212" s="5">
        <v>211</v>
      </c>
      <c r="B212" s="28">
        <v>41568.958333333336</v>
      </c>
      <c r="C212" s="5">
        <v>1.3679300000000001</v>
      </c>
      <c r="D212" s="5">
        <v>1.3791899999999999</v>
      </c>
      <c r="E212" s="5">
        <v>1.3662300000000001</v>
      </c>
      <c r="F212" s="5">
        <v>1.37805</v>
      </c>
      <c r="G212" s="5">
        <f t="shared" si="33"/>
        <v>1</v>
      </c>
      <c r="H212" s="4">
        <f t="shared" si="36"/>
        <v>96.499999999999361</v>
      </c>
      <c r="I212" s="4">
        <f t="shared" si="37"/>
        <v>0</v>
      </c>
      <c r="J212" s="4">
        <f t="shared" si="34"/>
        <v>1113.8000000000009</v>
      </c>
      <c r="L212" s="5">
        <f t="shared" si="27"/>
        <v>1229.3000000000052</v>
      </c>
      <c r="M212" s="29" t="str">
        <f t="shared" si="28"/>
        <v/>
      </c>
      <c r="N212" s="30">
        <f t="shared" si="29"/>
        <v>-115.50000000000432</v>
      </c>
    </row>
    <row r="213" spans="1:14" x14ac:dyDescent="0.25">
      <c r="A213" s="5">
        <v>212</v>
      </c>
      <c r="B213" s="28">
        <v>41569.958333333336</v>
      </c>
      <c r="C213" s="5">
        <v>1.3780699999999999</v>
      </c>
      <c r="D213" s="5">
        <v>1.3792800000000001</v>
      </c>
      <c r="E213" s="5">
        <v>1.3741000000000001</v>
      </c>
      <c r="F213" s="5">
        <v>1.37757</v>
      </c>
      <c r="G213" s="5">
        <f t="shared" si="33"/>
        <v>0</v>
      </c>
      <c r="H213" s="4">
        <f t="shared" si="36"/>
        <v>0</v>
      </c>
      <c r="I213" s="4">
        <f t="shared" si="37"/>
        <v>0</v>
      </c>
      <c r="J213" s="4">
        <f t="shared" si="34"/>
        <v>1113.8000000000009</v>
      </c>
      <c r="L213" s="5">
        <f t="shared" si="27"/>
        <v>1229.3000000000052</v>
      </c>
      <c r="M213" s="29" t="str">
        <f t="shared" si="28"/>
        <v/>
      </c>
      <c r="N213" s="30">
        <f t="shared" si="29"/>
        <v>-115.50000000000432</v>
      </c>
    </row>
    <row r="214" spans="1:14" x14ac:dyDescent="0.25">
      <c r="A214" s="5">
        <v>213</v>
      </c>
      <c r="B214" s="28">
        <v>41570.958333333336</v>
      </c>
      <c r="C214" s="5">
        <v>1.37757</v>
      </c>
      <c r="D214" s="5">
        <v>1.38252</v>
      </c>
      <c r="E214" s="5">
        <v>1.3764000000000001</v>
      </c>
      <c r="F214" s="5">
        <v>1.38008</v>
      </c>
      <c r="G214" s="5">
        <f t="shared" si="33"/>
        <v>1</v>
      </c>
      <c r="H214" s="4">
        <f t="shared" si="36"/>
        <v>20.100000000000673</v>
      </c>
      <c r="I214" s="4">
        <f t="shared" si="37"/>
        <v>0</v>
      </c>
      <c r="J214" s="4">
        <f t="shared" si="34"/>
        <v>1133.9000000000015</v>
      </c>
      <c r="L214" s="5">
        <f t="shared" si="27"/>
        <v>1229.3000000000052</v>
      </c>
      <c r="M214" s="29" t="str">
        <f t="shared" si="28"/>
        <v/>
      </c>
      <c r="N214" s="30">
        <f t="shared" si="29"/>
        <v>-95.400000000003729</v>
      </c>
    </row>
    <row r="215" spans="1:14" x14ac:dyDescent="0.25">
      <c r="A215" s="5">
        <v>214</v>
      </c>
      <c r="B215" s="28">
        <v>41571.958333333336</v>
      </c>
      <c r="C215" s="5">
        <v>1.3800699999999999</v>
      </c>
      <c r="D215" s="5">
        <v>1.3832100000000001</v>
      </c>
      <c r="E215" s="5">
        <v>1.3774</v>
      </c>
      <c r="F215" s="5">
        <v>1.38019</v>
      </c>
      <c r="G215" s="5">
        <f t="shared" si="33"/>
        <v>1</v>
      </c>
      <c r="H215" s="4">
        <f t="shared" si="36"/>
        <v>0</v>
      </c>
      <c r="I215" s="4">
        <f t="shared" si="37"/>
        <v>-26.200000000000667</v>
      </c>
      <c r="J215" s="4">
        <f t="shared" si="34"/>
        <v>1107.7000000000007</v>
      </c>
      <c r="L215" s="5">
        <f t="shared" si="27"/>
        <v>1229.3000000000052</v>
      </c>
      <c r="M215" s="29">
        <f t="shared" si="28"/>
        <v>9.8918083462136153E-2</v>
      </c>
      <c r="N215" s="30">
        <f t="shared" si="29"/>
        <v>-121.60000000000446</v>
      </c>
    </row>
    <row r="216" spans="1:14" x14ac:dyDescent="0.25">
      <c r="A216" s="5">
        <v>215</v>
      </c>
      <c r="B216" s="28">
        <v>41574.958333333336</v>
      </c>
      <c r="C216" s="5">
        <v>1.38059</v>
      </c>
      <c r="D216" s="5">
        <v>1.38174</v>
      </c>
      <c r="E216" s="5">
        <v>1.3774999999999999</v>
      </c>
      <c r="F216" s="5">
        <v>1.3785099999999999</v>
      </c>
      <c r="G216" s="5">
        <f t="shared" si="33"/>
        <v>0</v>
      </c>
      <c r="H216" s="4">
        <f t="shared" si="36"/>
        <v>0</v>
      </c>
      <c r="I216" s="4">
        <f t="shared" si="37"/>
        <v>15.600000000000058</v>
      </c>
      <c r="J216" s="4">
        <f t="shared" si="34"/>
        <v>1123.3000000000009</v>
      </c>
      <c r="L216" s="5">
        <f t="shared" si="27"/>
        <v>1229.3000000000052</v>
      </c>
      <c r="M216" s="29" t="str">
        <f t="shared" si="28"/>
        <v/>
      </c>
      <c r="N216" s="30">
        <f t="shared" si="29"/>
        <v>-106.00000000000432</v>
      </c>
    </row>
    <row r="217" spans="1:14" x14ac:dyDescent="0.25">
      <c r="A217" s="5">
        <v>216</v>
      </c>
      <c r="B217" s="28">
        <v>41575.958333333336</v>
      </c>
      <c r="C217" s="5">
        <v>1.3785099999999999</v>
      </c>
      <c r="D217" s="5">
        <v>1.3813</v>
      </c>
      <c r="E217" s="5">
        <v>1.3736200000000001</v>
      </c>
      <c r="F217" s="5">
        <v>1.3745000000000001</v>
      </c>
      <c r="G217" s="5">
        <f t="shared" si="33"/>
        <v>0</v>
      </c>
      <c r="H217" s="4">
        <v>-41</v>
      </c>
      <c r="I217" s="4">
        <f t="shared" si="37"/>
        <v>0</v>
      </c>
      <c r="J217" s="4">
        <f t="shared" si="34"/>
        <v>1082.3000000000009</v>
      </c>
      <c r="L217" s="5">
        <f t="shared" si="27"/>
        <v>1229.3000000000052</v>
      </c>
      <c r="M217" s="29">
        <f t="shared" si="28"/>
        <v>0.1195802489221538</v>
      </c>
      <c r="N217" s="30">
        <f t="shared" si="29"/>
        <v>-147.00000000000432</v>
      </c>
    </row>
    <row r="218" spans="1:14" x14ac:dyDescent="0.25">
      <c r="A218" s="5">
        <v>217</v>
      </c>
      <c r="B218" s="28">
        <v>41576.958333333336</v>
      </c>
      <c r="C218" s="5">
        <v>1.3745000000000001</v>
      </c>
      <c r="D218" s="5">
        <v>1.3784700000000001</v>
      </c>
      <c r="E218" s="5">
        <v>1.3695999999999999</v>
      </c>
      <c r="F218" s="5">
        <v>1.37355</v>
      </c>
      <c r="G218" s="5">
        <f t="shared" si="33"/>
        <v>0</v>
      </c>
      <c r="H218" s="4">
        <f t="shared" ref="H218:H240" si="38">IF(AND(G217=0,D218&gt;C217),(F218-C217)*10000,0)</f>
        <v>0</v>
      </c>
      <c r="I218" s="4">
        <f t="shared" si="37"/>
        <v>0</v>
      </c>
      <c r="J218" s="4">
        <f t="shared" si="34"/>
        <v>1082.3000000000009</v>
      </c>
      <c r="L218" s="5">
        <f t="shared" si="27"/>
        <v>1229.3000000000052</v>
      </c>
      <c r="M218" s="29" t="str">
        <f t="shared" si="28"/>
        <v/>
      </c>
      <c r="N218" s="30">
        <f t="shared" si="29"/>
        <v>-147.00000000000432</v>
      </c>
    </row>
    <row r="219" spans="1:14" x14ac:dyDescent="0.25">
      <c r="A219" s="5">
        <v>218</v>
      </c>
      <c r="B219" s="28">
        <v>41577.958333333336</v>
      </c>
      <c r="C219" s="5">
        <v>1.37355</v>
      </c>
      <c r="D219" s="5">
        <v>1.3738600000000001</v>
      </c>
      <c r="E219" s="5">
        <v>1.3574999999999999</v>
      </c>
      <c r="F219" s="5">
        <v>1.35832</v>
      </c>
      <c r="G219" s="5">
        <f t="shared" si="33"/>
        <v>0</v>
      </c>
      <c r="H219" s="4">
        <f t="shared" si="38"/>
        <v>0</v>
      </c>
      <c r="I219" s="4">
        <f t="shared" si="37"/>
        <v>0</v>
      </c>
      <c r="J219" s="4">
        <f t="shared" si="34"/>
        <v>1082.3000000000009</v>
      </c>
      <c r="L219" s="5">
        <f t="shared" si="27"/>
        <v>1229.3000000000052</v>
      </c>
      <c r="M219" s="29" t="str">
        <f t="shared" si="28"/>
        <v/>
      </c>
      <c r="N219" s="30">
        <f t="shared" si="29"/>
        <v>-147.00000000000432</v>
      </c>
    </row>
    <row r="220" spans="1:14" x14ac:dyDescent="0.25">
      <c r="A220" s="5">
        <v>219</v>
      </c>
      <c r="B220" s="28">
        <v>41578.958333333336</v>
      </c>
      <c r="C220" s="5">
        <v>1.35833</v>
      </c>
      <c r="D220" s="5">
        <v>1.35894</v>
      </c>
      <c r="E220" s="5">
        <v>1.34795</v>
      </c>
      <c r="F220" s="5">
        <v>1.34853</v>
      </c>
      <c r="G220" s="5">
        <f t="shared" si="33"/>
        <v>0</v>
      </c>
      <c r="H220" s="4">
        <f t="shared" si="38"/>
        <v>0</v>
      </c>
      <c r="I220" s="4">
        <f t="shared" si="37"/>
        <v>0</v>
      </c>
      <c r="J220" s="4">
        <f t="shared" si="34"/>
        <v>1082.3000000000009</v>
      </c>
      <c r="L220" s="5">
        <f t="shared" si="27"/>
        <v>1229.3000000000052</v>
      </c>
      <c r="M220" s="29" t="str">
        <f t="shared" si="28"/>
        <v/>
      </c>
      <c r="N220" s="30">
        <f t="shared" si="29"/>
        <v>-147.00000000000432</v>
      </c>
    </row>
    <row r="221" spans="1:14" x14ac:dyDescent="0.25">
      <c r="A221" s="5">
        <v>220</v>
      </c>
      <c r="B221" s="28">
        <v>41582</v>
      </c>
      <c r="C221" s="5">
        <v>1.34866</v>
      </c>
      <c r="D221" s="5">
        <v>1.35243</v>
      </c>
      <c r="E221" s="5">
        <v>1.3442000000000001</v>
      </c>
      <c r="F221" s="5">
        <v>1.3513900000000001</v>
      </c>
      <c r="G221" s="5">
        <f t="shared" si="33"/>
        <v>1</v>
      </c>
      <c r="H221" s="4">
        <f t="shared" si="38"/>
        <v>0</v>
      </c>
      <c r="I221" s="4">
        <f t="shared" si="37"/>
        <v>0</v>
      </c>
      <c r="J221" s="4">
        <f t="shared" si="34"/>
        <v>1082.3000000000009</v>
      </c>
      <c r="L221" s="5">
        <f t="shared" si="27"/>
        <v>1229.3000000000052</v>
      </c>
      <c r="M221" s="29" t="str">
        <f t="shared" si="28"/>
        <v/>
      </c>
      <c r="N221" s="30">
        <f t="shared" si="29"/>
        <v>-147.00000000000432</v>
      </c>
    </row>
    <row r="222" spans="1:14" x14ac:dyDescent="0.25">
      <c r="A222" s="5">
        <v>221</v>
      </c>
      <c r="B222" s="28">
        <v>41583</v>
      </c>
      <c r="C222" s="5">
        <v>1.3513999999999999</v>
      </c>
      <c r="D222" s="5">
        <v>1.3522400000000001</v>
      </c>
      <c r="E222" s="5">
        <v>1.3449</v>
      </c>
      <c r="F222" s="5">
        <v>1.3473999999999999</v>
      </c>
      <c r="G222" s="5">
        <f t="shared" si="33"/>
        <v>0</v>
      </c>
      <c r="H222" s="4">
        <f t="shared" si="38"/>
        <v>0</v>
      </c>
      <c r="I222" s="4">
        <f t="shared" si="37"/>
        <v>12.600000000000389</v>
      </c>
      <c r="J222" s="4">
        <f t="shared" si="34"/>
        <v>1094.9000000000012</v>
      </c>
      <c r="L222" s="5">
        <f t="shared" si="27"/>
        <v>1229.3000000000052</v>
      </c>
      <c r="M222" s="29" t="str">
        <f t="shared" si="28"/>
        <v/>
      </c>
      <c r="N222" s="30">
        <f t="shared" si="29"/>
        <v>-134.40000000000396</v>
      </c>
    </row>
    <row r="223" spans="1:14" x14ac:dyDescent="0.25">
      <c r="A223" s="5">
        <v>222</v>
      </c>
      <c r="B223" s="28">
        <v>41584</v>
      </c>
      <c r="C223" s="5">
        <v>1.3474200000000001</v>
      </c>
      <c r="D223" s="5">
        <v>1.3547100000000001</v>
      </c>
      <c r="E223" s="5">
        <v>1.3467499999999999</v>
      </c>
      <c r="F223" s="5">
        <v>1.3512599999999999</v>
      </c>
      <c r="G223" s="5">
        <f t="shared" si="33"/>
        <v>1</v>
      </c>
      <c r="H223" s="4">
        <f t="shared" si="38"/>
        <v>-1.4000000000002899</v>
      </c>
      <c r="I223" s="4">
        <f t="shared" si="37"/>
        <v>0</v>
      </c>
      <c r="J223" s="4">
        <f t="shared" si="34"/>
        <v>1093.5000000000009</v>
      </c>
      <c r="L223" s="5">
        <f t="shared" si="27"/>
        <v>1229.3000000000052</v>
      </c>
      <c r="M223" s="29">
        <f t="shared" si="28"/>
        <v>0.11046937281379943</v>
      </c>
      <c r="N223" s="30">
        <f t="shared" si="29"/>
        <v>-135.80000000000427</v>
      </c>
    </row>
    <row r="224" spans="1:14" x14ac:dyDescent="0.25">
      <c r="A224" s="5">
        <v>223</v>
      </c>
      <c r="B224" s="28">
        <v>41585</v>
      </c>
      <c r="C224" s="5">
        <v>1.35124</v>
      </c>
      <c r="D224" s="5">
        <v>1.35287</v>
      </c>
      <c r="E224" s="5">
        <v>1.3294999999999999</v>
      </c>
      <c r="F224" s="5">
        <v>1.3419399999999999</v>
      </c>
      <c r="G224" s="5">
        <f t="shared" si="33"/>
        <v>0</v>
      </c>
      <c r="H224" s="4">
        <f t="shared" si="38"/>
        <v>0</v>
      </c>
      <c r="I224" s="4">
        <f t="shared" si="37"/>
        <v>54.800000000001518</v>
      </c>
      <c r="J224" s="4">
        <f t="shared" si="34"/>
        <v>1148.3000000000025</v>
      </c>
      <c r="L224" s="5">
        <f t="shared" ref="L224:L287" si="39">MAX(J224,L223)</f>
        <v>1229.3000000000052</v>
      </c>
      <c r="M224" s="29" t="str">
        <f t="shared" ref="M224:M287" si="40">IF(J224 &lt; J223, 1-J224/L224,"")</f>
        <v/>
      </c>
      <c r="N224" s="30">
        <f t="shared" ref="N224:N287" si="41">IF(L224=J224,N223,J224-L224)</f>
        <v>-81.000000000002728</v>
      </c>
    </row>
    <row r="225" spans="1:14" x14ac:dyDescent="0.25">
      <c r="A225" s="5">
        <v>224</v>
      </c>
      <c r="B225" s="28">
        <v>41586</v>
      </c>
      <c r="C225" s="5">
        <v>1.34189</v>
      </c>
      <c r="D225" s="5">
        <v>1.3437699999999999</v>
      </c>
      <c r="E225" s="5">
        <v>1.33178</v>
      </c>
      <c r="F225" s="5">
        <v>1.3364799999999999</v>
      </c>
      <c r="G225" s="5">
        <f t="shared" si="33"/>
        <v>0</v>
      </c>
      <c r="H225" s="4">
        <f t="shared" si="38"/>
        <v>0</v>
      </c>
      <c r="I225" s="4">
        <f t="shared" si="37"/>
        <v>0</v>
      </c>
      <c r="J225" s="4">
        <f t="shared" si="34"/>
        <v>1148.3000000000025</v>
      </c>
      <c r="L225" s="5">
        <f t="shared" si="39"/>
        <v>1229.3000000000052</v>
      </c>
      <c r="M225" s="29" t="str">
        <f t="shared" si="40"/>
        <v/>
      </c>
      <c r="N225" s="30">
        <f t="shared" si="41"/>
        <v>-81.000000000002728</v>
      </c>
    </row>
    <row r="226" spans="1:14" x14ac:dyDescent="0.25">
      <c r="A226" s="5">
        <v>225</v>
      </c>
      <c r="B226" s="28">
        <v>41589</v>
      </c>
      <c r="C226" s="5">
        <v>1.33572</v>
      </c>
      <c r="D226" s="5">
        <v>1.34162</v>
      </c>
      <c r="E226" s="5">
        <v>1.33446</v>
      </c>
      <c r="F226" s="5">
        <v>1.34066</v>
      </c>
      <c r="G226" s="5">
        <f t="shared" si="33"/>
        <v>1</v>
      </c>
      <c r="H226" s="4">
        <f t="shared" si="38"/>
        <v>0</v>
      </c>
      <c r="I226" s="4">
        <f t="shared" si="37"/>
        <v>0</v>
      </c>
      <c r="J226" s="4">
        <f t="shared" si="34"/>
        <v>1148.3000000000025</v>
      </c>
      <c r="L226" s="5">
        <f t="shared" si="39"/>
        <v>1229.3000000000052</v>
      </c>
      <c r="M226" s="29" t="str">
        <f t="shared" si="40"/>
        <v/>
      </c>
      <c r="N226" s="30">
        <f t="shared" si="41"/>
        <v>-81.000000000002728</v>
      </c>
    </row>
    <row r="227" spans="1:14" x14ac:dyDescent="0.25">
      <c r="A227" s="5">
        <v>226</v>
      </c>
      <c r="B227" s="28">
        <v>41590</v>
      </c>
      <c r="C227" s="5">
        <v>1.3405899999999999</v>
      </c>
      <c r="D227" s="5">
        <v>1.34561</v>
      </c>
      <c r="E227" s="5">
        <v>1.3359000000000001</v>
      </c>
      <c r="F227" s="5">
        <v>1.34355</v>
      </c>
      <c r="G227" s="5">
        <f t="shared" si="33"/>
        <v>1</v>
      </c>
      <c r="H227" s="4">
        <f t="shared" si="38"/>
        <v>0</v>
      </c>
      <c r="I227" s="4">
        <f t="shared" si="37"/>
        <v>0</v>
      </c>
      <c r="J227" s="4">
        <f t="shared" si="34"/>
        <v>1148.3000000000025</v>
      </c>
      <c r="L227" s="5">
        <f t="shared" si="39"/>
        <v>1229.3000000000052</v>
      </c>
      <c r="M227" s="29" t="str">
        <f t="shared" si="40"/>
        <v/>
      </c>
      <c r="N227" s="30">
        <f t="shared" si="41"/>
        <v>-81.000000000002728</v>
      </c>
    </row>
    <row r="228" spans="1:14" x14ac:dyDescent="0.25">
      <c r="A228" s="5">
        <v>227</v>
      </c>
      <c r="B228" s="28">
        <v>41591</v>
      </c>
      <c r="C228" s="5">
        <v>1.34355</v>
      </c>
      <c r="D228" s="5">
        <v>1.3495299999999999</v>
      </c>
      <c r="E228" s="5">
        <v>1.3389800000000001</v>
      </c>
      <c r="F228" s="5">
        <v>1.3486199999999999</v>
      </c>
      <c r="G228" s="5">
        <f t="shared" si="33"/>
        <v>1</v>
      </c>
      <c r="H228" s="4">
        <f t="shared" si="38"/>
        <v>0</v>
      </c>
      <c r="I228" s="4">
        <v>-41</v>
      </c>
      <c r="J228" s="4">
        <f t="shared" si="34"/>
        <v>1107.3000000000025</v>
      </c>
      <c r="L228" s="5">
        <f t="shared" si="39"/>
        <v>1229.3000000000052</v>
      </c>
      <c r="M228" s="29">
        <f t="shared" si="40"/>
        <v>9.9243471894575941E-2</v>
      </c>
      <c r="N228" s="30">
        <f t="shared" si="41"/>
        <v>-122.00000000000273</v>
      </c>
    </row>
    <row r="229" spans="1:14" x14ac:dyDescent="0.25">
      <c r="A229" s="5">
        <v>228</v>
      </c>
      <c r="B229" s="28">
        <v>41592</v>
      </c>
      <c r="C229" s="5">
        <v>1.34863</v>
      </c>
      <c r="D229" s="5">
        <v>1.34972</v>
      </c>
      <c r="E229" s="5">
        <v>1.34179</v>
      </c>
      <c r="F229" s="5">
        <v>1.3458600000000001</v>
      </c>
      <c r="G229" s="5">
        <f t="shared" si="33"/>
        <v>0</v>
      </c>
      <c r="H229" s="4">
        <f t="shared" si="38"/>
        <v>0</v>
      </c>
      <c r="I229" s="4">
        <f>IF(AND(G228=1,E229&lt;C228),(C228-F229)*10000,0)</f>
        <v>-23.100000000000342</v>
      </c>
      <c r="J229" s="4">
        <f t="shared" si="34"/>
        <v>1084.2000000000021</v>
      </c>
      <c r="L229" s="5">
        <f t="shared" si="39"/>
        <v>1229.3000000000052</v>
      </c>
      <c r="M229" s="29">
        <f t="shared" si="40"/>
        <v>0.118034653868057</v>
      </c>
      <c r="N229" s="30">
        <f t="shared" si="41"/>
        <v>-145.10000000000309</v>
      </c>
    </row>
    <row r="230" spans="1:14" x14ac:dyDescent="0.25">
      <c r="A230" s="5">
        <v>229</v>
      </c>
      <c r="B230" s="28">
        <v>41593</v>
      </c>
      <c r="C230" s="5">
        <v>1.3458600000000001</v>
      </c>
      <c r="D230" s="5">
        <v>1.3505199999999999</v>
      </c>
      <c r="E230" s="5">
        <v>1.3432200000000001</v>
      </c>
      <c r="F230" s="5">
        <v>1.34941</v>
      </c>
      <c r="G230" s="5">
        <f t="shared" si="33"/>
        <v>1</v>
      </c>
      <c r="H230" s="4">
        <f t="shared" si="38"/>
        <v>7.8000000000000291</v>
      </c>
      <c r="I230" s="4">
        <f>IF(AND(G229=1,E230&lt;C229),(C229-F230)*10000,0)</f>
        <v>0</v>
      </c>
      <c r="J230" s="4">
        <f t="shared" si="34"/>
        <v>1092.000000000002</v>
      </c>
      <c r="L230" s="5">
        <f t="shared" si="39"/>
        <v>1229.3000000000052</v>
      </c>
      <c r="M230" s="29" t="str">
        <f t="shared" si="40"/>
        <v/>
      </c>
      <c r="N230" s="30">
        <f t="shared" si="41"/>
        <v>-137.30000000000314</v>
      </c>
    </row>
    <row r="231" spans="1:14" x14ac:dyDescent="0.25">
      <c r="A231" s="5">
        <v>230</v>
      </c>
      <c r="B231" s="28">
        <v>41596</v>
      </c>
      <c r="C231" s="5">
        <v>1.3495999999999999</v>
      </c>
      <c r="D231" s="5">
        <v>1.35415</v>
      </c>
      <c r="E231" s="5">
        <v>1.34745</v>
      </c>
      <c r="F231" s="5">
        <v>1.3505499999999999</v>
      </c>
      <c r="G231" s="5">
        <f t="shared" si="33"/>
        <v>1</v>
      </c>
      <c r="H231" s="4">
        <f t="shared" si="38"/>
        <v>0</v>
      </c>
      <c r="I231" s="4">
        <f>IF(AND(G230=1,E231&lt;C230),(C230-F231)*10000,0)</f>
        <v>0</v>
      </c>
      <c r="J231" s="4">
        <f t="shared" si="34"/>
        <v>1092.000000000002</v>
      </c>
      <c r="L231" s="5">
        <f t="shared" si="39"/>
        <v>1229.3000000000052</v>
      </c>
      <c r="M231" s="29" t="str">
        <f t="shared" si="40"/>
        <v/>
      </c>
      <c r="N231" s="30">
        <f t="shared" si="41"/>
        <v>-137.30000000000314</v>
      </c>
    </row>
    <row r="232" spans="1:14" x14ac:dyDescent="0.25">
      <c r="A232" s="5">
        <v>231</v>
      </c>
      <c r="B232" s="28">
        <v>41597</v>
      </c>
      <c r="C232" s="5">
        <v>1.3505499999999999</v>
      </c>
      <c r="D232" s="5">
        <v>1.3546800000000001</v>
      </c>
      <c r="E232" s="5">
        <v>1.3487199999999999</v>
      </c>
      <c r="F232" s="5">
        <v>1.3538300000000001</v>
      </c>
      <c r="G232" s="5">
        <f t="shared" si="33"/>
        <v>1</v>
      </c>
      <c r="H232" s="4">
        <f t="shared" si="38"/>
        <v>0</v>
      </c>
      <c r="I232" s="4">
        <v>-41</v>
      </c>
      <c r="J232" s="4">
        <f t="shared" si="34"/>
        <v>1051.000000000002</v>
      </c>
      <c r="L232" s="5">
        <f t="shared" si="39"/>
        <v>1229.3000000000052</v>
      </c>
      <c r="M232" s="29">
        <f t="shared" si="40"/>
        <v>0.14504189376067878</v>
      </c>
      <c r="N232" s="30">
        <f t="shared" si="41"/>
        <v>-178.30000000000314</v>
      </c>
    </row>
    <row r="233" spans="1:14" x14ac:dyDescent="0.25">
      <c r="A233" s="5">
        <v>232</v>
      </c>
      <c r="B233" s="28">
        <v>41598</v>
      </c>
      <c r="C233" s="5">
        <v>1.3537999999999999</v>
      </c>
      <c r="D233" s="5">
        <v>1.3577399999999999</v>
      </c>
      <c r="E233" s="5">
        <v>1.3414699999999999</v>
      </c>
      <c r="F233" s="5">
        <v>1.34382</v>
      </c>
      <c r="G233" s="5">
        <f t="shared" si="33"/>
        <v>0</v>
      </c>
      <c r="H233" s="4">
        <f t="shared" si="38"/>
        <v>0</v>
      </c>
      <c r="I233" s="4">
        <f t="shared" ref="I233:I242" si="42">IF(AND(G232=1,E233&lt;C232),(C232-F233)*10000,0)</f>
        <v>67.299999999999031</v>
      </c>
      <c r="J233" s="4">
        <f t="shared" si="34"/>
        <v>1118.3000000000011</v>
      </c>
      <c r="L233" s="5">
        <f t="shared" si="39"/>
        <v>1229.3000000000052</v>
      </c>
      <c r="M233" s="29" t="str">
        <f t="shared" si="40"/>
        <v/>
      </c>
      <c r="N233" s="30">
        <f t="shared" si="41"/>
        <v>-111.00000000000409</v>
      </c>
    </row>
    <row r="234" spans="1:14" x14ac:dyDescent="0.25">
      <c r="A234" s="5">
        <v>233</v>
      </c>
      <c r="B234" s="28">
        <v>41599</v>
      </c>
      <c r="C234" s="5">
        <v>1.3438300000000001</v>
      </c>
      <c r="D234" s="5">
        <v>1.3486400000000001</v>
      </c>
      <c r="E234" s="5">
        <v>1.33992</v>
      </c>
      <c r="F234" s="5">
        <v>1.3481300000000001</v>
      </c>
      <c r="G234" s="5">
        <f t="shared" si="33"/>
        <v>1</v>
      </c>
      <c r="H234" s="4">
        <f t="shared" si="38"/>
        <v>0</v>
      </c>
      <c r="I234" s="4">
        <f t="shared" si="42"/>
        <v>0</v>
      </c>
      <c r="J234" s="4">
        <f t="shared" si="34"/>
        <v>1118.3000000000011</v>
      </c>
      <c r="L234" s="5">
        <f t="shared" si="39"/>
        <v>1229.3000000000052</v>
      </c>
      <c r="M234" s="29" t="str">
        <f t="shared" si="40"/>
        <v/>
      </c>
      <c r="N234" s="30">
        <f t="shared" si="41"/>
        <v>-111.00000000000409</v>
      </c>
    </row>
    <row r="235" spans="1:14" x14ac:dyDescent="0.25">
      <c r="A235" s="5">
        <v>234</v>
      </c>
      <c r="B235" s="28">
        <v>41600</v>
      </c>
      <c r="C235" s="5">
        <v>1.3481399999999999</v>
      </c>
      <c r="D235" s="5">
        <v>1.3556900000000001</v>
      </c>
      <c r="E235" s="5">
        <v>1.34623</v>
      </c>
      <c r="F235" s="5">
        <v>1.35564</v>
      </c>
      <c r="G235" s="5">
        <f t="shared" si="33"/>
        <v>1</v>
      </c>
      <c r="H235" s="4">
        <f t="shared" si="38"/>
        <v>0</v>
      </c>
      <c r="I235" s="4">
        <f t="shared" si="42"/>
        <v>0</v>
      </c>
      <c r="J235" s="4">
        <f t="shared" si="34"/>
        <v>1118.3000000000011</v>
      </c>
      <c r="L235" s="5">
        <f t="shared" si="39"/>
        <v>1229.3000000000052</v>
      </c>
      <c r="M235" s="29" t="str">
        <f t="shared" si="40"/>
        <v/>
      </c>
      <c r="N235" s="30">
        <f t="shared" si="41"/>
        <v>-111.00000000000409</v>
      </c>
    </row>
    <row r="236" spans="1:14" x14ac:dyDescent="0.25">
      <c r="A236" s="5">
        <v>235</v>
      </c>
      <c r="B236" s="28">
        <v>41603</v>
      </c>
      <c r="C236" s="5">
        <v>1.35486</v>
      </c>
      <c r="D236" s="5">
        <v>1.35599</v>
      </c>
      <c r="E236" s="5">
        <v>1.349</v>
      </c>
      <c r="F236" s="5">
        <v>1.35162</v>
      </c>
      <c r="G236" s="5">
        <f t="shared" si="33"/>
        <v>0</v>
      </c>
      <c r="H236" s="4">
        <f t="shared" si="38"/>
        <v>0</v>
      </c>
      <c r="I236" s="4">
        <f t="shared" si="42"/>
        <v>0</v>
      </c>
      <c r="J236" s="4">
        <f t="shared" si="34"/>
        <v>1118.3000000000011</v>
      </c>
      <c r="L236" s="5">
        <f t="shared" si="39"/>
        <v>1229.3000000000052</v>
      </c>
      <c r="M236" s="29" t="str">
        <f t="shared" si="40"/>
        <v/>
      </c>
      <c r="N236" s="30">
        <f t="shared" si="41"/>
        <v>-111.00000000000409</v>
      </c>
    </row>
    <row r="237" spans="1:14" x14ac:dyDescent="0.25">
      <c r="A237" s="5">
        <v>236</v>
      </c>
      <c r="B237" s="28">
        <v>41604</v>
      </c>
      <c r="C237" s="5">
        <v>1.35164</v>
      </c>
      <c r="D237" s="5">
        <v>1.35747</v>
      </c>
      <c r="E237" s="5">
        <v>1.35155</v>
      </c>
      <c r="F237" s="5">
        <v>1.35721</v>
      </c>
      <c r="G237" s="5">
        <f t="shared" si="33"/>
        <v>1</v>
      </c>
      <c r="H237" s="4">
        <f t="shared" si="38"/>
        <v>23.500000000000743</v>
      </c>
      <c r="I237" s="4">
        <f t="shared" si="42"/>
        <v>0</v>
      </c>
      <c r="J237" s="4">
        <f t="shared" si="34"/>
        <v>1141.8000000000018</v>
      </c>
      <c r="L237" s="5">
        <f t="shared" si="39"/>
        <v>1229.3000000000052</v>
      </c>
      <c r="M237" s="29" t="str">
        <f t="shared" si="40"/>
        <v/>
      </c>
      <c r="N237" s="30">
        <f t="shared" si="41"/>
        <v>-87.500000000003411</v>
      </c>
    </row>
    <row r="238" spans="1:14" x14ac:dyDescent="0.25">
      <c r="A238" s="5">
        <v>237</v>
      </c>
      <c r="B238" s="28">
        <v>41605</v>
      </c>
      <c r="C238" s="5">
        <v>1.3572200000000001</v>
      </c>
      <c r="D238" s="5">
        <v>1.36128</v>
      </c>
      <c r="E238" s="5">
        <v>1.3557699999999999</v>
      </c>
      <c r="F238" s="5">
        <v>1.35795</v>
      </c>
      <c r="G238" s="5">
        <f t="shared" si="33"/>
        <v>1</v>
      </c>
      <c r="H238" s="4">
        <f t="shared" si="38"/>
        <v>0</v>
      </c>
      <c r="I238" s="4">
        <f t="shared" si="42"/>
        <v>0</v>
      </c>
      <c r="J238" s="4">
        <f t="shared" si="34"/>
        <v>1141.8000000000018</v>
      </c>
      <c r="L238" s="5">
        <f t="shared" si="39"/>
        <v>1229.3000000000052</v>
      </c>
      <c r="M238" s="29" t="str">
        <f t="shared" si="40"/>
        <v/>
      </c>
      <c r="N238" s="30">
        <f t="shared" si="41"/>
        <v>-87.500000000003411</v>
      </c>
    </row>
    <row r="239" spans="1:14" x14ac:dyDescent="0.25">
      <c r="A239" s="5">
        <v>238</v>
      </c>
      <c r="B239" s="28">
        <v>41606</v>
      </c>
      <c r="C239" s="5">
        <v>1.35791</v>
      </c>
      <c r="D239" s="5">
        <v>1.3617999999999999</v>
      </c>
      <c r="E239" s="5">
        <v>1.35636</v>
      </c>
      <c r="F239" s="5">
        <v>1.3604700000000001</v>
      </c>
      <c r="G239" s="5">
        <f t="shared" si="33"/>
        <v>1</v>
      </c>
      <c r="H239" s="4">
        <f t="shared" si="38"/>
        <v>0</v>
      </c>
      <c r="I239" s="4">
        <f t="shared" si="42"/>
        <v>-32.499999999999751</v>
      </c>
      <c r="J239" s="4">
        <f t="shared" si="34"/>
        <v>1109.300000000002</v>
      </c>
      <c r="L239" s="5">
        <f t="shared" si="39"/>
        <v>1229.3000000000052</v>
      </c>
      <c r="M239" s="29">
        <f t="shared" si="40"/>
        <v>9.7616529732370227E-2</v>
      </c>
      <c r="N239" s="30">
        <f t="shared" si="41"/>
        <v>-120.00000000000318</v>
      </c>
    </row>
    <row r="240" spans="1:14" x14ac:dyDescent="0.25">
      <c r="A240" s="5">
        <v>239</v>
      </c>
      <c r="B240" s="28">
        <v>41607</v>
      </c>
      <c r="C240" s="5">
        <v>1.36043</v>
      </c>
      <c r="D240" s="5">
        <v>1.36216</v>
      </c>
      <c r="E240" s="5">
        <v>1.3580000000000001</v>
      </c>
      <c r="F240" s="5">
        <v>1.3589899999999999</v>
      </c>
      <c r="G240" s="5">
        <f t="shared" si="33"/>
        <v>0</v>
      </c>
      <c r="H240" s="4">
        <f t="shared" si="38"/>
        <v>0</v>
      </c>
      <c r="I240" s="4">
        <f t="shared" si="42"/>
        <v>0</v>
      </c>
      <c r="J240" s="4">
        <f t="shared" si="34"/>
        <v>1109.300000000002</v>
      </c>
      <c r="L240" s="5">
        <f t="shared" si="39"/>
        <v>1229.3000000000052</v>
      </c>
      <c r="M240" s="29" t="str">
        <f t="shared" si="40"/>
        <v/>
      </c>
      <c r="N240" s="30">
        <f t="shared" si="41"/>
        <v>-120.00000000000318</v>
      </c>
    </row>
    <row r="241" spans="1:14" x14ac:dyDescent="0.25">
      <c r="A241" s="5">
        <v>240</v>
      </c>
      <c r="B241" s="28">
        <v>41610</v>
      </c>
      <c r="C241" s="5">
        <v>1.3584799999999999</v>
      </c>
      <c r="D241" s="5">
        <v>1.3615699999999999</v>
      </c>
      <c r="E241" s="5">
        <v>1.3525499999999999</v>
      </c>
      <c r="F241" s="5">
        <v>1.3541700000000001</v>
      </c>
      <c r="G241" s="5">
        <f t="shared" si="33"/>
        <v>0</v>
      </c>
      <c r="H241" s="4">
        <v>-41</v>
      </c>
      <c r="I241" s="4">
        <f t="shared" si="42"/>
        <v>0</v>
      </c>
      <c r="J241" s="4">
        <f t="shared" si="34"/>
        <v>1068.300000000002</v>
      </c>
      <c r="L241" s="5">
        <f t="shared" si="39"/>
        <v>1229.3000000000052</v>
      </c>
      <c r="M241" s="29">
        <f t="shared" si="40"/>
        <v>0.13096884405759579</v>
      </c>
      <c r="N241" s="30">
        <f t="shared" si="41"/>
        <v>-161.00000000000318</v>
      </c>
    </row>
    <row r="242" spans="1:14" x14ac:dyDescent="0.25">
      <c r="A242" s="5">
        <v>241</v>
      </c>
      <c r="B242" s="28">
        <v>41611</v>
      </c>
      <c r="C242" s="5">
        <v>1.35416</v>
      </c>
      <c r="D242" s="5">
        <v>1.36137</v>
      </c>
      <c r="E242" s="5">
        <v>1.3524</v>
      </c>
      <c r="F242" s="5">
        <v>1.3588800000000001</v>
      </c>
      <c r="G242" s="5">
        <f t="shared" si="33"/>
        <v>1</v>
      </c>
      <c r="H242" s="4">
        <f t="shared" ref="H242:H263" si="43">IF(AND(G241=0,D242&gt;C241),(F242-C241)*10000,0)</f>
        <v>4.0000000000017799</v>
      </c>
      <c r="I242" s="4">
        <f t="shared" si="42"/>
        <v>0</v>
      </c>
      <c r="J242" s="4">
        <f t="shared" si="34"/>
        <v>1072.3000000000038</v>
      </c>
      <c r="L242" s="5">
        <f t="shared" si="39"/>
        <v>1229.3000000000052</v>
      </c>
      <c r="M242" s="29" t="str">
        <f t="shared" si="40"/>
        <v/>
      </c>
      <c r="N242" s="30">
        <f t="shared" si="41"/>
        <v>-157.00000000000136</v>
      </c>
    </row>
    <row r="243" spans="1:14" x14ac:dyDescent="0.25">
      <c r="A243" s="5">
        <v>242</v>
      </c>
      <c r="B243" s="28">
        <v>41612</v>
      </c>
      <c r="C243" s="5">
        <v>1.35886</v>
      </c>
      <c r="D243" s="5">
        <v>1.3605100000000001</v>
      </c>
      <c r="E243" s="5">
        <v>1.35283</v>
      </c>
      <c r="F243" s="5">
        <v>1.35931</v>
      </c>
      <c r="G243" s="5">
        <f t="shared" si="33"/>
        <v>1</v>
      </c>
      <c r="H243" s="4">
        <f t="shared" si="43"/>
        <v>0</v>
      </c>
      <c r="I243" s="4">
        <v>-41</v>
      </c>
      <c r="J243" s="4">
        <f t="shared" si="34"/>
        <v>1031.3000000000038</v>
      </c>
      <c r="L243" s="5">
        <f t="shared" si="39"/>
        <v>1229.3000000000052</v>
      </c>
      <c r="M243" s="29">
        <f t="shared" si="40"/>
        <v>0.16106727405840771</v>
      </c>
      <c r="N243" s="30">
        <f t="shared" si="41"/>
        <v>-198.00000000000136</v>
      </c>
    </row>
    <row r="244" spans="1:14" x14ac:dyDescent="0.25">
      <c r="A244" s="5">
        <v>243</v>
      </c>
      <c r="B244" s="28">
        <v>41613</v>
      </c>
      <c r="C244" s="5">
        <v>1.3592900000000001</v>
      </c>
      <c r="D244" s="5">
        <v>1.36772</v>
      </c>
      <c r="E244" s="5">
        <v>1.3543099999999999</v>
      </c>
      <c r="F244" s="5">
        <v>1.36673</v>
      </c>
      <c r="G244" s="5">
        <f t="shared" si="33"/>
        <v>1</v>
      </c>
      <c r="H244" s="4">
        <f t="shared" si="43"/>
        <v>0</v>
      </c>
      <c r="I244" s="4">
        <v>-41</v>
      </c>
      <c r="J244" s="4">
        <f t="shared" si="34"/>
        <v>990.30000000000382</v>
      </c>
      <c r="L244" s="5">
        <f t="shared" si="39"/>
        <v>1229.3000000000052</v>
      </c>
      <c r="M244" s="29">
        <f t="shared" si="40"/>
        <v>0.19441958838363327</v>
      </c>
      <c r="N244" s="30">
        <f t="shared" si="41"/>
        <v>-239.00000000000136</v>
      </c>
    </row>
    <row r="245" spans="1:14" x14ac:dyDescent="0.25">
      <c r="A245" s="5">
        <v>244</v>
      </c>
      <c r="B245" s="28">
        <v>41614</v>
      </c>
      <c r="C245" s="5">
        <v>1.3667199999999999</v>
      </c>
      <c r="D245" s="5">
        <v>1.37063</v>
      </c>
      <c r="E245" s="5">
        <v>1.36124</v>
      </c>
      <c r="F245" s="5">
        <v>1.37035</v>
      </c>
      <c r="G245" s="5">
        <f t="shared" si="33"/>
        <v>1</v>
      </c>
      <c r="H245" s="4">
        <f t="shared" si="43"/>
        <v>0</v>
      </c>
      <c r="I245" s="4">
        <f t="shared" ref="I245:I269" si="44">IF(AND(G244=1,E245&lt;C244),(C244-F245)*10000,0)</f>
        <v>0</v>
      </c>
      <c r="J245" s="4">
        <f t="shared" si="34"/>
        <v>990.30000000000382</v>
      </c>
      <c r="L245" s="5">
        <f t="shared" si="39"/>
        <v>1229.3000000000052</v>
      </c>
      <c r="M245" s="29" t="str">
        <f t="shared" si="40"/>
        <v/>
      </c>
      <c r="N245" s="30">
        <f t="shared" si="41"/>
        <v>-239.00000000000136</v>
      </c>
    </row>
    <row r="246" spans="1:14" x14ac:dyDescent="0.25">
      <c r="A246" s="5">
        <v>245</v>
      </c>
      <c r="B246" s="28">
        <v>41617</v>
      </c>
      <c r="C246" s="5">
        <v>1.3714299999999999</v>
      </c>
      <c r="D246" s="5">
        <v>1.3745700000000001</v>
      </c>
      <c r="E246" s="5">
        <v>1.3694200000000001</v>
      </c>
      <c r="F246" s="5">
        <v>1.37388</v>
      </c>
      <c r="G246" s="5">
        <f t="shared" si="33"/>
        <v>1</v>
      </c>
      <c r="H246" s="4">
        <f t="shared" si="43"/>
        <v>0</v>
      </c>
      <c r="I246" s="4">
        <f t="shared" si="44"/>
        <v>0</v>
      </c>
      <c r="J246" s="4">
        <f t="shared" si="34"/>
        <v>990.30000000000382</v>
      </c>
      <c r="L246" s="5">
        <f t="shared" si="39"/>
        <v>1229.3000000000052</v>
      </c>
      <c r="M246" s="29" t="str">
        <f t="shared" si="40"/>
        <v/>
      </c>
      <c r="N246" s="30">
        <f t="shared" si="41"/>
        <v>-239.00000000000136</v>
      </c>
    </row>
    <row r="247" spans="1:14" x14ac:dyDescent="0.25">
      <c r="A247" s="5">
        <v>246</v>
      </c>
      <c r="B247" s="28">
        <v>41618</v>
      </c>
      <c r="C247" s="5">
        <v>1.37388</v>
      </c>
      <c r="D247" s="5">
        <v>1.37948</v>
      </c>
      <c r="E247" s="5">
        <v>1.3733599999999999</v>
      </c>
      <c r="F247" s="5">
        <v>1.3761000000000001</v>
      </c>
      <c r="G247" s="5">
        <f t="shared" si="33"/>
        <v>1</v>
      </c>
      <c r="H247" s="4">
        <f t="shared" si="43"/>
        <v>0</v>
      </c>
      <c r="I247" s="4">
        <f t="shared" si="44"/>
        <v>0</v>
      </c>
      <c r="J247" s="4">
        <f t="shared" si="34"/>
        <v>990.30000000000382</v>
      </c>
      <c r="L247" s="5">
        <f t="shared" si="39"/>
        <v>1229.3000000000052</v>
      </c>
      <c r="M247" s="29" t="str">
        <f t="shared" si="40"/>
        <v/>
      </c>
      <c r="N247" s="30">
        <f t="shared" si="41"/>
        <v>-239.00000000000136</v>
      </c>
    </row>
    <row r="248" spans="1:14" x14ac:dyDescent="0.25">
      <c r="A248" s="5">
        <v>247</v>
      </c>
      <c r="B248" s="28">
        <v>41619</v>
      </c>
      <c r="C248" s="5">
        <v>1.3761000000000001</v>
      </c>
      <c r="D248" s="5">
        <v>1.38107</v>
      </c>
      <c r="E248" s="5">
        <v>1.37405</v>
      </c>
      <c r="F248" s="5">
        <v>1.37859</v>
      </c>
      <c r="G248" s="5">
        <f t="shared" si="33"/>
        <v>1</v>
      </c>
      <c r="H248" s="4">
        <f t="shared" si="43"/>
        <v>0</v>
      </c>
      <c r="I248" s="4">
        <f t="shared" si="44"/>
        <v>0</v>
      </c>
      <c r="J248" s="4">
        <f t="shared" si="34"/>
        <v>990.30000000000382</v>
      </c>
      <c r="L248" s="5">
        <f t="shared" si="39"/>
        <v>1229.3000000000052</v>
      </c>
      <c r="M248" s="29" t="str">
        <f t="shared" si="40"/>
        <v/>
      </c>
      <c r="N248" s="30">
        <f t="shared" si="41"/>
        <v>-239.00000000000136</v>
      </c>
    </row>
    <row r="249" spans="1:14" x14ac:dyDescent="0.25">
      <c r="A249" s="5">
        <v>248</v>
      </c>
      <c r="B249" s="28">
        <v>41620</v>
      </c>
      <c r="C249" s="5">
        <v>1.37856</v>
      </c>
      <c r="D249" s="5">
        <v>1.38032</v>
      </c>
      <c r="E249" s="5">
        <v>1.3736999999999999</v>
      </c>
      <c r="F249" s="5">
        <v>1.3752899999999999</v>
      </c>
      <c r="G249" s="5">
        <f t="shared" si="33"/>
        <v>0</v>
      </c>
      <c r="H249" s="4">
        <f t="shared" si="43"/>
        <v>0</v>
      </c>
      <c r="I249" s="4">
        <f t="shared" si="44"/>
        <v>8.1000000000019945</v>
      </c>
      <c r="J249" s="4">
        <f t="shared" si="34"/>
        <v>998.40000000000578</v>
      </c>
      <c r="L249" s="5">
        <f t="shared" si="39"/>
        <v>1229.3000000000052</v>
      </c>
      <c r="M249" s="29" t="str">
        <f t="shared" si="40"/>
        <v/>
      </c>
      <c r="N249" s="30">
        <f t="shared" si="41"/>
        <v>-230.89999999999941</v>
      </c>
    </row>
    <row r="250" spans="1:14" x14ac:dyDescent="0.25">
      <c r="A250" s="5">
        <v>249</v>
      </c>
      <c r="B250" s="28">
        <v>41621</v>
      </c>
      <c r="C250" s="5">
        <v>1.3752899999999999</v>
      </c>
      <c r="D250" s="5">
        <v>1.3769100000000001</v>
      </c>
      <c r="E250" s="5">
        <v>1.3708800000000001</v>
      </c>
      <c r="F250" s="5">
        <v>1.3740000000000001</v>
      </c>
      <c r="G250" s="5">
        <f t="shared" si="33"/>
        <v>0</v>
      </c>
      <c r="H250" s="4">
        <f t="shared" si="43"/>
        <v>0</v>
      </c>
      <c r="I250" s="4">
        <f t="shared" si="44"/>
        <v>0</v>
      </c>
      <c r="J250" s="4">
        <f t="shared" si="34"/>
        <v>998.40000000000578</v>
      </c>
      <c r="L250" s="5">
        <f t="shared" si="39"/>
        <v>1229.3000000000052</v>
      </c>
      <c r="M250" s="29" t="str">
        <f t="shared" si="40"/>
        <v/>
      </c>
      <c r="N250" s="30">
        <f t="shared" si="41"/>
        <v>-230.89999999999941</v>
      </c>
    </row>
    <row r="251" spans="1:14" x14ac:dyDescent="0.25">
      <c r="A251" s="5">
        <v>250</v>
      </c>
      <c r="B251" s="28">
        <v>41624</v>
      </c>
      <c r="C251" s="5">
        <v>1.3729</v>
      </c>
      <c r="D251" s="5">
        <v>1.3798299999999999</v>
      </c>
      <c r="E251" s="5">
        <v>1.37286</v>
      </c>
      <c r="F251" s="5">
        <v>1.37602</v>
      </c>
      <c r="G251" s="5">
        <f t="shared" si="33"/>
        <v>1</v>
      </c>
      <c r="H251" s="4">
        <f t="shared" si="43"/>
        <v>7.3000000000011944</v>
      </c>
      <c r="I251" s="4">
        <f t="shared" si="44"/>
        <v>0</v>
      </c>
      <c r="J251" s="4">
        <f t="shared" si="34"/>
        <v>1005.700000000007</v>
      </c>
      <c r="L251" s="5">
        <f t="shared" si="39"/>
        <v>1229.3000000000052</v>
      </c>
      <c r="M251" s="29" t="str">
        <f t="shared" si="40"/>
        <v/>
      </c>
      <c r="N251" s="30">
        <f t="shared" si="41"/>
        <v>-223.5999999999982</v>
      </c>
    </row>
    <row r="252" spans="1:14" x14ac:dyDescent="0.25">
      <c r="A252" s="5">
        <v>251</v>
      </c>
      <c r="B252" s="28">
        <v>41625</v>
      </c>
      <c r="C252" s="5">
        <v>1.37601</v>
      </c>
      <c r="D252" s="5">
        <v>1.3782099999999999</v>
      </c>
      <c r="E252" s="5">
        <v>1.37229</v>
      </c>
      <c r="F252" s="5">
        <v>1.37683</v>
      </c>
      <c r="G252" s="5">
        <f t="shared" si="33"/>
        <v>1</v>
      </c>
      <c r="H252" s="4">
        <f t="shared" si="43"/>
        <v>0</v>
      </c>
      <c r="I252" s="4">
        <f t="shared" si="44"/>
        <v>-39.299999999999891</v>
      </c>
      <c r="J252" s="4">
        <f t="shared" si="34"/>
        <v>966.40000000000714</v>
      </c>
      <c r="L252" s="5">
        <f t="shared" si="39"/>
        <v>1229.3000000000052</v>
      </c>
      <c r="M252" s="29">
        <f t="shared" si="40"/>
        <v>0.2138615472219938</v>
      </c>
      <c r="N252" s="30">
        <f t="shared" si="41"/>
        <v>-262.89999999999804</v>
      </c>
    </row>
    <row r="253" spans="1:14" x14ac:dyDescent="0.25">
      <c r="A253" s="5">
        <v>252</v>
      </c>
      <c r="B253" s="28">
        <v>41626</v>
      </c>
      <c r="C253" s="5">
        <v>1.37683</v>
      </c>
      <c r="D253" s="5">
        <v>1.3811199999999999</v>
      </c>
      <c r="E253" s="5">
        <v>1.36738</v>
      </c>
      <c r="F253" s="5">
        <v>1.36832</v>
      </c>
      <c r="G253" s="5">
        <f t="shared" si="33"/>
        <v>0</v>
      </c>
      <c r="H253" s="4">
        <f t="shared" si="43"/>
        <v>0</v>
      </c>
      <c r="I253" s="4">
        <f t="shared" si="44"/>
        <v>76.89999999999975</v>
      </c>
      <c r="J253" s="4">
        <f t="shared" si="34"/>
        <v>1043.300000000007</v>
      </c>
      <c r="L253" s="5">
        <f t="shared" si="39"/>
        <v>1229.3000000000052</v>
      </c>
      <c r="M253" s="29" t="str">
        <f t="shared" si="40"/>
        <v/>
      </c>
      <c r="N253" s="30">
        <f t="shared" si="41"/>
        <v>-185.99999999999818</v>
      </c>
    </row>
    <row r="254" spans="1:14" x14ac:dyDescent="0.25">
      <c r="A254" s="5">
        <v>253</v>
      </c>
      <c r="B254" s="28">
        <v>41627</v>
      </c>
      <c r="C254" s="5">
        <v>1.36833</v>
      </c>
      <c r="D254" s="5">
        <v>1.36938</v>
      </c>
      <c r="E254" s="5">
        <v>1.3649</v>
      </c>
      <c r="F254" s="5">
        <v>1.36609</v>
      </c>
      <c r="G254" s="5">
        <f t="shared" si="33"/>
        <v>0</v>
      </c>
      <c r="H254" s="4">
        <f t="shared" si="43"/>
        <v>0</v>
      </c>
      <c r="I254" s="4">
        <f t="shared" si="44"/>
        <v>0</v>
      </c>
      <c r="J254" s="4">
        <f t="shared" si="34"/>
        <v>1043.300000000007</v>
      </c>
      <c r="L254" s="5">
        <f t="shared" si="39"/>
        <v>1229.3000000000052</v>
      </c>
      <c r="M254" s="29" t="str">
        <f t="shared" si="40"/>
        <v/>
      </c>
      <c r="N254" s="30">
        <f t="shared" si="41"/>
        <v>-185.99999999999818</v>
      </c>
    </row>
    <row r="255" spans="1:14" x14ac:dyDescent="0.25">
      <c r="A255" s="5">
        <v>254</v>
      </c>
      <c r="B255" s="28">
        <v>41628</v>
      </c>
      <c r="C255" s="5">
        <v>1.3660699999999999</v>
      </c>
      <c r="D255" s="5">
        <v>1.3709100000000001</v>
      </c>
      <c r="E255" s="5">
        <v>1.3624799999999999</v>
      </c>
      <c r="F255" s="5">
        <v>1.36703</v>
      </c>
      <c r="G255" s="5">
        <f t="shared" si="33"/>
        <v>1</v>
      </c>
      <c r="H255" s="4">
        <f t="shared" si="43"/>
        <v>-13.000000000000789</v>
      </c>
      <c r="I255" s="4">
        <f t="shared" si="44"/>
        <v>0</v>
      </c>
      <c r="J255" s="4">
        <f t="shared" si="34"/>
        <v>1030.3000000000063</v>
      </c>
      <c r="L255" s="5">
        <f t="shared" si="39"/>
        <v>1229.3000000000052</v>
      </c>
      <c r="M255" s="29">
        <f t="shared" si="40"/>
        <v>0.16188074513950867</v>
      </c>
      <c r="N255" s="30">
        <f t="shared" si="41"/>
        <v>-198.99999999999886</v>
      </c>
    </row>
    <row r="256" spans="1:14" x14ac:dyDescent="0.25">
      <c r="A256" s="5">
        <v>255</v>
      </c>
      <c r="B256" s="28">
        <v>41631</v>
      </c>
      <c r="C256" s="5">
        <v>1.36724</v>
      </c>
      <c r="D256" s="5">
        <v>1.3716600000000001</v>
      </c>
      <c r="E256" s="5">
        <v>1.3667199999999999</v>
      </c>
      <c r="F256" s="5">
        <v>1.36957</v>
      </c>
      <c r="G256" s="5">
        <f t="shared" si="33"/>
        <v>1</v>
      </c>
      <c r="H256" s="4">
        <f t="shared" si="43"/>
        <v>0</v>
      </c>
      <c r="I256" s="4">
        <f t="shared" si="44"/>
        <v>0</v>
      </c>
      <c r="J256" s="4">
        <f t="shared" si="34"/>
        <v>1030.3000000000063</v>
      </c>
      <c r="L256" s="5">
        <f t="shared" si="39"/>
        <v>1229.3000000000052</v>
      </c>
      <c r="M256" s="29" t="str">
        <f t="shared" si="40"/>
        <v/>
      </c>
      <c r="N256" s="30">
        <f t="shared" si="41"/>
        <v>-198.99999999999886</v>
      </c>
    </row>
    <row r="257" spans="1:14" x14ac:dyDescent="0.25">
      <c r="A257" s="5">
        <v>256</v>
      </c>
      <c r="B257" s="28">
        <v>41632</v>
      </c>
      <c r="C257" s="5">
        <v>1.3695600000000001</v>
      </c>
      <c r="D257" s="5">
        <v>1.3712299999999999</v>
      </c>
      <c r="E257" s="5">
        <v>1.3654900000000001</v>
      </c>
      <c r="F257" s="5">
        <v>1.36757</v>
      </c>
      <c r="G257" s="5">
        <f t="shared" si="33"/>
        <v>0</v>
      </c>
      <c r="H257" s="4">
        <f t="shared" si="43"/>
        <v>0</v>
      </c>
      <c r="I257" s="4">
        <f t="shared" si="44"/>
        <v>-3.2999999999994145</v>
      </c>
      <c r="J257" s="4">
        <f t="shared" si="34"/>
        <v>1027.0000000000068</v>
      </c>
      <c r="L257" s="5">
        <f t="shared" si="39"/>
        <v>1229.3000000000052</v>
      </c>
      <c r="M257" s="29">
        <f t="shared" si="40"/>
        <v>0.16456519970714834</v>
      </c>
      <c r="N257" s="30">
        <f t="shared" si="41"/>
        <v>-202.29999999999836</v>
      </c>
    </row>
    <row r="258" spans="1:14" x14ac:dyDescent="0.25">
      <c r="A258" s="5">
        <v>257</v>
      </c>
      <c r="B258" s="28">
        <v>41633</v>
      </c>
      <c r="C258" s="5">
        <v>1.36751</v>
      </c>
      <c r="D258" s="5">
        <v>1.36809</v>
      </c>
      <c r="E258" s="5">
        <v>1.3660600000000001</v>
      </c>
      <c r="F258" s="5">
        <v>1.3680000000000001</v>
      </c>
      <c r="G258" s="5">
        <f t="shared" si="33"/>
        <v>1</v>
      </c>
      <c r="H258" s="4">
        <f t="shared" si="43"/>
        <v>0</v>
      </c>
      <c r="I258" s="4">
        <f t="shared" si="44"/>
        <v>0</v>
      </c>
      <c r="J258" s="4">
        <f t="shared" si="34"/>
        <v>1027.0000000000068</v>
      </c>
      <c r="L258" s="5">
        <f t="shared" si="39"/>
        <v>1229.3000000000052</v>
      </c>
      <c r="M258" s="29" t="str">
        <f t="shared" si="40"/>
        <v/>
      </c>
      <c r="N258" s="30">
        <f t="shared" si="41"/>
        <v>-202.29999999999836</v>
      </c>
    </row>
    <row r="259" spans="1:14" x14ac:dyDescent="0.25">
      <c r="A259" s="5">
        <v>258</v>
      </c>
      <c r="B259" s="28">
        <v>41634</v>
      </c>
      <c r="C259" s="5">
        <v>1.3680000000000001</v>
      </c>
      <c r="D259" s="5">
        <v>1.37015</v>
      </c>
      <c r="E259" s="5">
        <v>1.36619</v>
      </c>
      <c r="F259" s="5">
        <v>1.3690800000000001</v>
      </c>
      <c r="G259" s="5">
        <f t="shared" ref="G259:G322" si="45">IF(F259&gt;F258,1,0)</f>
        <v>1</v>
      </c>
      <c r="H259" s="4">
        <f t="shared" si="43"/>
        <v>0</v>
      </c>
      <c r="I259" s="4">
        <f t="shared" si="44"/>
        <v>-15.700000000000713</v>
      </c>
      <c r="J259" s="4">
        <f t="shared" si="34"/>
        <v>1011.3000000000061</v>
      </c>
      <c r="L259" s="5">
        <f t="shared" si="39"/>
        <v>1229.3000000000052</v>
      </c>
      <c r="M259" s="29">
        <f t="shared" si="40"/>
        <v>0.17733669568046706</v>
      </c>
      <c r="N259" s="30">
        <f t="shared" si="41"/>
        <v>-217.99999999999909</v>
      </c>
    </row>
    <row r="260" spans="1:14" x14ac:dyDescent="0.25">
      <c r="A260" s="5">
        <v>259</v>
      </c>
      <c r="B260" s="28">
        <v>41635</v>
      </c>
      <c r="C260" s="5">
        <v>1.3690500000000001</v>
      </c>
      <c r="D260" s="5">
        <v>1.3893200000000001</v>
      </c>
      <c r="E260" s="5">
        <v>1.36869</v>
      </c>
      <c r="F260" s="5">
        <v>1.3747799999999999</v>
      </c>
      <c r="G260" s="5">
        <f t="shared" si="45"/>
        <v>1</v>
      </c>
      <c r="H260" s="4">
        <f t="shared" si="43"/>
        <v>0</v>
      </c>
      <c r="I260" s="4">
        <f t="shared" si="44"/>
        <v>0</v>
      </c>
      <c r="J260" s="4">
        <f t="shared" si="34"/>
        <v>1011.3000000000061</v>
      </c>
      <c r="L260" s="5">
        <f t="shared" si="39"/>
        <v>1229.3000000000052</v>
      </c>
      <c r="M260" s="29" t="str">
        <f t="shared" si="40"/>
        <v/>
      </c>
      <c r="N260" s="30">
        <f t="shared" si="41"/>
        <v>-217.99999999999909</v>
      </c>
    </row>
    <row r="261" spans="1:14" x14ac:dyDescent="0.25">
      <c r="A261" s="5">
        <v>260</v>
      </c>
      <c r="B261" s="28">
        <v>41638</v>
      </c>
      <c r="C261" s="5">
        <v>1.37558</v>
      </c>
      <c r="D261" s="5">
        <v>1.3818900000000001</v>
      </c>
      <c r="E261" s="5">
        <v>1.3728</v>
      </c>
      <c r="F261" s="5">
        <v>1.38022</v>
      </c>
      <c r="G261" s="5">
        <f t="shared" si="45"/>
        <v>1</v>
      </c>
      <c r="H261" s="4">
        <f t="shared" si="43"/>
        <v>0</v>
      </c>
      <c r="I261" s="4">
        <f t="shared" si="44"/>
        <v>0</v>
      </c>
      <c r="J261" s="4">
        <f t="shared" ref="J261:J324" si="46">H261+I261+J260</f>
        <v>1011.3000000000061</v>
      </c>
      <c r="L261" s="5">
        <f t="shared" si="39"/>
        <v>1229.3000000000052</v>
      </c>
      <c r="M261" s="29" t="str">
        <f t="shared" si="40"/>
        <v/>
      </c>
      <c r="N261" s="30">
        <f t="shared" si="41"/>
        <v>-217.99999999999909</v>
      </c>
    </row>
    <row r="262" spans="1:14" x14ac:dyDescent="0.25">
      <c r="A262" s="5">
        <v>261</v>
      </c>
      <c r="B262" s="28">
        <v>41639</v>
      </c>
      <c r="C262" s="5">
        <v>1.37971</v>
      </c>
      <c r="D262" s="5">
        <v>1.38123</v>
      </c>
      <c r="E262" s="5">
        <v>1.3741000000000001</v>
      </c>
      <c r="F262" s="5">
        <v>1.3741000000000001</v>
      </c>
      <c r="G262" s="5">
        <f t="shared" si="45"/>
        <v>0</v>
      </c>
      <c r="H262" s="4">
        <f t="shared" si="43"/>
        <v>0</v>
      </c>
      <c r="I262" s="4">
        <f t="shared" si="44"/>
        <v>14.799999999999258</v>
      </c>
      <c r="J262" s="4">
        <f t="shared" si="46"/>
        <v>1026.1000000000054</v>
      </c>
      <c r="L262" s="5">
        <f t="shared" si="39"/>
        <v>1229.3000000000052</v>
      </c>
      <c r="M262" s="29" t="str">
        <f t="shared" si="40"/>
        <v/>
      </c>
      <c r="N262" s="30">
        <f t="shared" si="41"/>
        <v>-203.19999999999982</v>
      </c>
    </row>
    <row r="263" spans="1:14" x14ac:dyDescent="0.25">
      <c r="A263" s="5">
        <v>262</v>
      </c>
      <c r="B263" s="28">
        <v>41640</v>
      </c>
      <c r="C263" s="5">
        <v>1.3741000000000001</v>
      </c>
      <c r="D263" s="5">
        <v>1.3741000000000001</v>
      </c>
      <c r="E263" s="5">
        <v>1.3741000000000001</v>
      </c>
      <c r="F263" s="5">
        <v>1.3741000000000001</v>
      </c>
      <c r="G263" s="5">
        <f t="shared" si="45"/>
        <v>0</v>
      </c>
      <c r="H263" s="4">
        <f t="shared" si="43"/>
        <v>0</v>
      </c>
      <c r="I263" s="4">
        <f t="shared" si="44"/>
        <v>0</v>
      </c>
      <c r="J263" s="4">
        <f t="shared" si="46"/>
        <v>1026.1000000000054</v>
      </c>
      <c r="L263" s="5">
        <f t="shared" si="39"/>
        <v>1229.3000000000052</v>
      </c>
      <c r="M263" s="29" t="str">
        <f t="shared" si="40"/>
        <v/>
      </c>
      <c r="N263" s="30">
        <f t="shared" si="41"/>
        <v>-203.19999999999982</v>
      </c>
    </row>
    <row r="264" spans="1:14" x14ac:dyDescent="0.25">
      <c r="A264" s="5">
        <v>263</v>
      </c>
      <c r="B264" s="28">
        <v>41641</v>
      </c>
      <c r="C264" s="5">
        <v>1.3755299999999999</v>
      </c>
      <c r="D264" s="5">
        <v>1.3774599999999999</v>
      </c>
      <c r="E264" s="5">
        <v>1.36294</v>
      </c>
      <c r="F264" s="5">
        <v>1.3671800000000001</v>
      </c>
      <c r="G264" s="5">
        <f t="shared" si="45"/>
        <v>0</v>
      </c>
      <c r="H264" s="4">
        <v>-41</v>
      </c>
      <c r="I264" s="4">
        <f t="shared" si="44"/>
        <v>0</v>
      </c>
      <c r="J264" s="4">
        <f t="shared" si="46"/>
        <v>985.10000000000537</v>
      </c>
      <c r="L264" s="5">
        <f t="shared" si="39"/>
        <v>1229.3000000000052</v>
      </c>
      <c r="M264" s="29">
        <f t="shared" si="40"/>
        <v>0.19864963800536795</v>
      </c>
      <c r="N264" s="30">
        <f t="shared" si="41"/>
        <v>-244.19999999999982</v>
      </c>
    </row>
    <row r="265" spans="1:14" x14ac:dyDescent="0.25">
      <c r="A265" s="5">
        <v>264</v>
      </c>
      <c r="B265" s="28">
        <v>41642</v>
      </c>
      <c r="C265" s="5">
        <v>1.3671800000000001</v>
      </c>
      <c r="D265" s="5">
        <v>1.3672599999999999</v>
      </c>
      <c r="E265" s="5">
        <v>1.3582000000000001</v>
      </c>
      <c r="F265" s="5">
        <v>1.3587400000000001</v>
      </c>
      <c r="G265" s="5">
        <f t="shared" si="45"/>
        <v>0</v>
      </c>
      <c r="H265" s="4">
        <f>IF(AND(G264=0,D265&gt;C264),(F265-C264)*10000,0)</f>
        <v>0</v>
      </c>
      <c r="I265" s="4">
        <f t="shared" si="44"/>
        <v>0</v>
      </c>
      <c r="J265" s="4">
        <f t="shared" si="46"/>
        <v>985.10000000000537</v>
      </c>
      <c r="L265" s="5">
        <f t="shared" si="39"/>
        <v>1229.3000000000052</v>
      </c>
      <c r="M265" s="29" t="str">
        <f t="shared" si="40"/>
        <v/>
      </c>
      <c r="N265" s="30">
        <f t="shared" si="41"/>
        <v>-244.19999999999982</v>
      </c>
    </row>
    <row r="266" spans="1:14" x14ac:dyDescent="0.25">
      <c r="A266" s="5">
        <v>265</v>
      </c>
      <c r="B266" s="28">
        <v>41645</v>
      </c>
      <c r="C266" s="5">
        <v>1.3593500000000001</v>
      </c>
      <c r="D266" s="5">
        <v>1.36527</v>
      </c>
      <c r="E266" s="5">
        <v>1.3571500000000001</v>
      </c>
      <c r="F266" s="5">
        <v>1.36277</v>
      </c>
      <c r="G266" s="5">
        <f t="shared" si="45"/>
        <v>1</v>
      </c>
      <c r="H266" s="4">
        <f>IF(AND(G265=0,D266&gt;C265),(F266-C265)*10000,0)</f>
        <v>0</v>
      </c>
      <c r="I266" s="4">
        <f t="shared" si="44"/>
        <v>0</v>
      </c>
      <c r="J266" s="4">
        <f t="shared" si="46"/>
        <v>985.10000000000537</v>
      </c>
      <c r="L266" s="5">
        <f t="shared" si="39"/>
        <v>1229.3000000000052</v>
      </c>
      <c r="M266" s="29" t="str">
        <f t="shared" si="40"/>
        <v/>
      </c>
      <c r="N266" s="30">
        <f t="shared" si="41"/>
        <v>-244.19999999999982</v>
      </c>
    </row>
    <row r="267" spans="1:14" x14ac:dyDescent="0.25">
      <c r="A267" s="5">
        <v>266</v>
      </c>
      <c r="B267" s="28">
        <v>41646</v>
      </c>
      <c r="C267" s="5">
        <v>1.36276</v>
      </c>
      <c r="D267" s="5">
        <v>1.3656200000000001</v>
      </c>
      <c r="E267" s="5">
        <v>1.35965</v>
      </c>
      <c r="F267" s="5">
        <v>1.3615200000000001</v>
      </c>
      <c r="G267" s="5">
        <f t="shared" si="45"/>
        <v>0</v>
      </c>
      <c r="H267" s="4">
        <f>IF(AND(G266=0,D267&gt;C266),(F267-C266)*10000,0)</f>
        <v>0</v>
      </c>
      <c r="I267" s="4">
        <f t="shared" si="44"/>
        <v>0</v>
      </c>
      <c r="J267" s="4">
        <f t="shared" si="46"/>
        <v>985.10000000000537</v>
      </c>
      <c r="L267" s="5">
        <f t="shared" si="39"/>
        <v>1229.3000000000052</v>
      </c>
      <c r="M267" s="29" t="str">
        <f t="shared" si="40"/>
        <v/>
      </c>
      <c r="N267" s="30">
        <f t="shared" si="41"/>
        <v>-244.19999999999982</v>
      </c>
    </row>
    <row r="268" spans="1:14" x14ac:dyDescent="0.25">
      <c r="A268" s="5">
        <v>267</v>
      </c>
      <c r="B268" s="28">
        <v>41647</v>
      </c>
      <c r="C268" s="5">
        <v>1.36154</v>
      </c>
      <c r="D268" s="5">
        <v>1.3634999999999999</v>
      </c>
      <c r="E268" s="5">
        <v>1.3552900000000001</v>
      </c>
      <c r="F268" s="5">
        <v>1.35754</v>
      </c>
      <c r="G268" s="5">
        <f t="shared" si="45"/>
        <v>0</v>
      </c>
      <c r="H268" s="4">
        <v>-41</v>
      </c>
      <c r="I268" s="4">
        <f t="shared" si="44"/>
        <v>0</v>
      </c>
      <c r="J268" s="4">
        <f t="shared" si="46"/>
        <v>944.10000000000537</v>
      </c>
      <c r="L268" s="5">
        <f t="shared" si="39"/>
        <v>1229.3000000000052</v>
      </c>
      <c r="M268" s="29">
        <f t="shared" si="40"/>
        <v>0.23200195233059351</v>
      </c>
      <c r="N268" s="30">
        <f t="shared" si="41"/>
        <v>-285.19999999999982</v>
      </c>
    </row>
    <row r="269" spans="1:14" x14ac:dyDescent="0.25">
      <c r="A269" s="5">
        <v>268</v>
      </c>
      <c r="B269" s="28">
        <v>41648</v>
      </c>
      <c r="C269" s="5">
        <v>1.3575200000000001</v>
      </c>
      <c r="D269" s="5">
        <v>1.3633</v>
      </c>
      <c r="E269" s="5">
        <v>1.3548</v>
      </c>
      <c r="F269" s="5">
        <v>1.3608100000000001</v>
      </c>
      <c r="G269" s="5">
        <f t="shared" si="45"/>
        <v>1</v>
      </c>
      <c r="H269" s="4">
        <f t="shared" ref="H269:H292" si="47">IF(AND(G268=0,D269&gt;C268),(F269-C268)*10000,0)</f>
        <v>-7.299999999998974</v>
      </c>
      <c r="I269" s="4">
        <f t="shared" si="44"/>
        <v>0</v>
      </c>
      <c r="J269" s="4">
        <f t="shared" si="46"/>
        <v>936.80000000000643</v>
      </c>
      <c r="L269" s="5">
        <f t="shared" si="39"/>
        <v>1229.3000000000052</v>
      </c>
      <c r="M269" s="29">
        <f t="shared" si="40"/>
        <v>0.23794029122264504</v>
      </c>
      <c r="N269" s="30">
        <f t="shared" si="41"/>
        <v>-292.49999999999875</v>
      </c>
    </row>
    <row r="270" spans="1:14" x14ac:dyDescent="0.25">
      <c r="A270" s="5">
        <v>269</v>
      </c>
      <c r="B270" s="28">
        <v>41649</v>
      </c>
      <c r="C270" s="5">
        <v>1.3608</v>
      </c>
      <c r="D270" s="5">
        <v>1.36869</v>
      </c>
      <c r="E270" s="5">
        <v>1.3571</v>
      </c>
      <c r="F270" s="5">
        <v>1.3666100000000001</v>
      </c>
      <c r="G270" s="5">
        <f t="shared" si="45"/>
        <v>1</v>
      </c>
      <c r="H270" s="4">
        <f t="shared" si="47"/>
        <v>0</v>
      </c>
      <c r="I270" s="4">
        <v>-41</v>
      </c>
      <c r="J270" s="4">
        <f t="shared" si="46"/>
        <v>895.80000000000643</v>
      </c>
      <c r="L270" s="5">
        <f t="shared" si="39"/>
        <v>1229.3000000000052</v>
      </c>
      <c r="M270" s="29">
        <f t="shared" si="40"/>
        <v>0.2712926055478706</v>
      </c>
      <c r="N270" s="30">
        <f t="shared" si="41"/>
        <v>-333.49999999999875</v>
      </c>
    </row>
    <row r="271" spans="1:14" x14ac:dyDescent="0.25">
      <c r="A271" s="5">
        <v>270</v>
      </c>
      <c r="B271" s="28">
        <v>41652</v>
      </c>
      <c r="C271" s="5">
        <v>1.3678300000000001</v>
      </c>
      <c r="D271" s="5">
        <v>1.3684700000000001</v>
      </c>
      <c r="E271" s="5">
        <v>1.3636999999999999</v>
      </c>
      <c r="F271" s="5">
        <v>1.3670899999999999</v>
      </c>
      <c r="G271" s="5">
        <f t="shared" si="45"/>
        <v>1</v>
      </c>
      <c r="H271" s="4">
        <f t="shared" si="47"/>
        <v>0</v>
      </c>
      <c r="I271" s="4">
        <f t="shared" ref="I271:I288" si="48">IF(AND(G270=1,E271&lt;C270),(C270-F271)*10000,0)</f>
        <v>0</v>
      </c>
      <c r="J271" s="4">
        <f t="shared" si="46"/>
        <v>895.80000000000643</v>
      </c>
      <c r="L271" s="5">
        <f t="shared" si="39"/>
        <v>1229.3000000000052</v>
      </c>
      <c r="M271" s="29" t="str">
        <f t="shared" si="40"/>
        <v/>
      </c>
      <c r="N271" s="30">
        <f t="shared" si="41"/>
        <v>-333.49999999999875</v>
      </c>
    </row>
    <row r="272" spans="1:14" x14ac:dyDescent="0.25">
      <c r="A272" s="5">
        <v>271</v>
      </c>
      <c r="B272" s="28">
        <v>41653</v>
      </c>
      <c r="C272" s="5">
        <v>1.3670899999999999</v>
      </c>
      <c r="D272" s="5">
        <v>1.3699300000000001</v>
      </c>
      <c r="E272" s="5">
        <v>1.3649</v>
      </c>
      <c r="F272" s="5">
        <v>1.3678900000000001</v>
      </c>
      <c r="G272" s="5">
        <f t="shared" si="45"/>
        <v>1</v>
      </c>
      <c r="H272" s="4">
        <f t="shared" si="47"/>
        <v>0</v>
      </c>
      <c r="I272" s="4">
        <f t="shared" si="48"/>
        <v>-0.59999999999948983</v>
      </c>
      <c r="J272" s="4">
        <f t="shared" si="46"/>
        <v>895.20000000000698</v>
      </c>
      <c r="L272" s="5">
        <f t="shared" si="39"/>
        <v>1229.3000000000052</v>
      </c>
      <c r="M272" s="29">
        <f t="shared" si="40"/>
        <v>0.27178068819653201</v>
      </c>
      <c r="N272" s="30">
        <f t="shared" si="41"/>
        <v>-334.0999999999982</v>
      </c>
    </row>
    <row r="273" spans="1:14" x14ac:dyDescent="0.25">
      <c r="A273" s="5">
        <v>272</v>
      </c>
      <c r="B273" s="28">
        <v>41654</v>
      </c>
      <c r="C273" s="5">
        <v>1.3678699999999999</v>
      </c>
      <c r="D273" s="5">
        <v>1.3680600000000001</v>
      </c>
      <c r="E273" s="5">
        <v>1.3581399999999999</v>
      </c>
      <c r="F273" s="5">
        <v>1.3604700000000001</v>
      </c>
      <c r="G273" s="5">
        <f t="shared" si="45"/>
        <v>0</v>
      </c>
      <c r="H273" s="4">
        <f t="shared" si="47"/>
        <v>0</v>
      </c>
      <c r="I273" s="4">
        <f t="shared" si="48"/>
        <v>66.199999999998482</v>
      </c>
      <c r="J273" s="4">
        <f t="shared" si="46"/>
        <v>961.40000000000543</v>
      </c>
      <c r="L273" s="5">
        <f t="shared" si="39"/>
        <v>1229.3000000000052</v>
      </c>
      <c r="M273" s="29" t="str">
        <f t="shared" si="40"/>
        <v/>
      </c>
      <c r="N273" s="30">
        <f t="shared" si="41"/>
        <v>-267.89999999999975</v>
      </c>
    </row>
    <row r="274" spans="1:14" x14ac:dyDescent="0.25">
      <c r="A274" s="5">
        <v>273</v>
      </c>
      <c r="B274" s="28">
        <v>41655</v>
      </c>
      <c r="C274" s="5">
        <v>1.36046</v>
      </c>
      <c r="D274" s="5">
        <v>1.36493</v>
      </c>
      <c r="E274" s="5">
        <v>1.3583000000000001</v>
      </c>
      <c r="F274" s="5">
        <v>1.3619699999999999</v>
      </c>
      <c r="G274" s="5">
        <f t="shared" si="45"/>
        <v>1</v>
      </c>
      <c r="H274" s="4">
        <f t="shared" si="47"/>
        <v>0</v>
      </c>
      <c r="I274" s="4">
        <f t="shared" si="48"/>
        <v>0</v>
      </c>
      <c r="J274" s="4">
        <f t="shared" si="46"/>
        <v>961.40000000000543</v>
      </c>
      <c r="L274" s="5">
        <f t="shared" si="39"/>
        <v>1229.3000000000052</v>
      </c>
      <c r="M274" s="29" t="str">
        <f t="shared" si="40"/>
        <v/>
      </c>
      <c r="N274" s="30">
        <f t="shared" si="41"/>
        <v>-267.89999999999975</v>
      </c>
    </row>
    <row r="275" spans="1:14" x14ac:dyDescent="0.25">
      <c r="A275" s="5">
        <v>274</v>
      </c>
      <c r="B275" s="28">
        <v>41656</v>
      </c>
      <c r="C275" s="5">
        <v>1.36195</v>
      </c>
      <c r="D275" s="5">
        <v>1.36209</v>
      </c>
      <c r="E275" s="5">
        <v>1.3516900000000001</v>
      </c>
      <c r="F275" s="5">
        <v>1.35389</v>
      </c>
      <c r="G275" s="5">
        <f t="shared" si="45"/>
        <v>0</v>
      </c>
      <c r="H275" s="4">
        <f t="shared" si="47"/>
        <v>0</v>
      </c>
      <c r="I275" s="4">
        <f t="shared" si="48"/>
        <v>65.699999999999648</v>
      </c>
      <c r="J275" s="4">
        <f t="shared" si="46"/>
        <v>1027.1000000000051</v>
      </c>
      <c r="L275" s="5">
        <f t="shared" si="39"/>
        <v>1229.3000000000052</v>
      </c>
      <c r="M275" s="29" t="str">
        <f t="shared" si="40"/>
        <v/>
      </c>
      <c r="N275" s="30">
        <f t="shared" si="41"/>
        <v>-202.20000000000005</v>
      </c>
    </row>
    <row r="276" spans="1:14" x14ac:dyDescent="0.25">
      <c r="A276" s="5">
        <v>275</v>
      </c>
      <c r="B276" s="28">
        <v>41659</v>
      </c>
      <c r="C276" s="5">
        <v>1.3537300000000001</v>
      </c>
      <c r="D276" s="5">
        <v>1.3567899999999999</v>
      </c>
      <c r="E276" s="5">
        <v>1.3507499999999999</v>
      </c>
      <c r="F276" s="5">
        <v>1.35514</v>
      </c>
      <c r="G276" s="5">
        <f t="shared" si="45"/>
        <v>1</v>
      </c>
      <c r="H276" s="4">
        <f t="shared" si="47"/>
        <v>0</v>
      </c>
      <c r="I276" s="4">
        <f t="shared" si="48"/>
        <v>0</v>
      </c>
      <c r="J276" s="4">
        <f t="shared" si="46"/>
        <v>1027.1000000000051</v>
      </c>
      <c r="L276" s="5">
        <f t="shared" si="39"/>
        <v>1229.3000000000052</v>
      </c>
      <c r="M276" s="29" t="str">
        <f t="shared" si="40"/>
        <v/>
      </c>
      <c r="N276" s="30">
        <f t="shared" si="41"/>
        <v>-202.20000000000005</v>
      </c>
    </row>
    <row r="277" spans="1:14" x14ac:dyDescent="0.25">
      <c r="A277" s="5">
        <v>276</v>
      </c>
      <c r="B277" s="28">
        <v>41660</v>
      </c>
      <c r="C277" s="5">
        <v>1.3551299999999999</v>
      </c>
      <c r="D277" s="5">
        <v>1.35687</v>
      </c>
      <c r="E277" s="5">
        <v>1.35164</v>
      </c>
      <c r="F277" s="5">
        <v>1.3560700000000001</v>
      </c>
      <c r="G277" s="5">
        <f t="shared" si="45"/>
        <v>1</v>
      </c>
      <c r="H277" s="4">
        <f t="shared" si="47"/>
        <v>0</v>
      </c>
      <c r="I277" s="4">
        <f t="shared" si="48"/>
        <v>-23.400000000000087</v>
      </c>
      <c r="J277" s="4">
        <f t="shared" si="46"/>
        <v>1003.700000000005</v>
      </c>
      <c r="L277" s="5">
        <f t="shared" si="39"/>
        <v>1229.3000000000052</v>
      </c>
      <c r="M277" s="29">
        <f t="shared" si="40"/>
        <v>0.18351907589685124</v>
      </c>
      <c r="N277" s="30">
        <f t="shared" si="41"/>
        <v>-225.60000000000014</v>
      </c>
    </row>
    <row r="278" spans="1:14" x14ac:dyDescent="0.25">
      <c r="A278" s="5">
        <v>277</v>
      </c>
      <c r="B278" s="28">
        <v>41661</v>
      </c>
      <c r="C278" s="5">
        <v>1.35608</v>
      </c>
      <c r="D278" s="5">
        <v>1.3583499999999999</v>
      </c>
      <c r="E278" s="5">
        <v>1.35345</v>
      </c>
      <c r="F278" s="5">
        <v>1.35473</v>
      </c>
      <c r="G278" s="5">
        <f t="shared" si="45"/>
        <v>0</v>
      </c>
      <c r="H278" s="4">
        <f t="shared" si="47"/>
        <v>0</v>
      </c>
      <c r="I278" s="4">
        <f t="shared" si="48"/>
        <v>3.9999999999995595</v>
      </c>
      <c r="J278" s="4">
        <f t="shared" si="46"/>
        <v>1007.7000000000046</v>
      </c>
      <c r="L278" s="5">
        <f t="shared" si="39"/>
        <v>1229.3000000000052</v>
      </c>
      <c r="M278" s="29" t="str">
        <f t="shared" si="40"/>
        <v/>
      </c>
      <c r="N278" s="30">
        <f t="shared" si="41"/>
        <v>-221.60000000000059</v>
      </c>
    </row>
    <row r="279" spans="1:14" x14ac:dyDescent="0.25">
      <c r="A279" s="5">
        <v>278</v>
      </c>
      <c r="B279" s="28">
        <v>41662</v>
      </c>
      <c r="C279" s="5">
        <v>1.35473</v>
      </c>
      <c r="D279" s="5">
        <v>1.3698300000000001</v>
      </c>
      <c r="E279" s="5">
        <v>1.35303</v>
      </c>
      <c r="F279" s="5">
        <v>1.3695999999999999</v>
      </c>
      <c r="G279" s="5">
        <f t="shared" si="45"/>
        <v>1</v>
      </c>
      <c r="H279" s="4">
        <f t="shared" si="47"/>
        <v>135.19999999999976</v>
      </c>
      <c r="I279" s="4">
        <f t="shared" si="48"/>
        <v>0</v>
      </c>
      <c r="J279" s="4">
        <f t="shared" si="46"/>
        <v>1142.9000000000044</v>
      </c>
      <c r="L279" s="5">
        <f t="shared" si="39"/>
        <v>1229.3000000000052</v>
      </c>
      <c r="M279" s="29" t="str">
        <f t="shared" si="40"/>
        <v/>
      </c>
      <c r="N279" s="30">
        <f t="shared" si="41"/>
        <v>-86.400000000000773</v>
      </c>
    </row>
    <row r="280" spans="1:14" x14ac:dyDescent="0.25">
      <c r="A280" s="5">
        <v>279</v>
      </c>
      <c r="B280" s="28">
        <v>41663</v>
      </c>
      <c r="C280" s="5">
        <v>1.36957</v>
      </c>
      <c r="D280" s="5">
        <v>1.3739399999999999</v>
      </c>
      <c r="E280" s="5">
        <v>1.3662700000000001</v>
      </c>
      <c r="F280" s="5">
        <v>1.36737</v>
      </c>
      <c r="G280" s="5">
        <f t="shared" si="45"/>
        <v>0</v>
      </c>
      <c r="H280" s="4">
        <f t="shared" si="47"/>
        <v>0</v>
      </c>
      <c r="I280" s="4">
        <f t="shared" si="48"/>
        <v>0</v>
      </c>
      <c r="J280" s="4">
        <f t="shared" si="46"/>
        <v>1142.9000000000044</v>
      </c>
      <c r="L280" s="5">
        <f t="shared" si="39"/>
        <v>1229.3000000000052</v>
      </c>
      <c r="M280" s="29" t="str">
        <f t="shared" si="40"/>
        <v/>
      </c>
      <c r="N280" s="30">
        <f t="shared" si="41"/>
        <v>-86.400000000000773</v>
      </c>
    </row>
    <row r="281" spans="1:14" x14ac:dyDescent="0.25">
      <c r="A281" s="5">
        <v>280</v>
      </c>
      <c r="B281" s="28">
        <v>41666</v>
      </c>
      <c r="C281" s="5">
        <v>1.3677299999999999</v>
      </c>
      <c r="D281" s="5">
        <v>1.3716600000000001</v>
      </c>
      <c r="E281" s="5">
        <v>1.36531</v>
      </c>
      <c r="F281" s="5">
        <v>1.36727</v>
      </c>
      <c r="G281" s="5">
        <f t="shared" si="45"/>
        <v>0</v>
      </c>
      <c r="H281" s="4">
        <f t="shared" si="47"/>
        <v>-22.999999999999687</v>
      </c>
      <c r="I281" s="4">
        <f t="shared" si="48"/>
        <v>0</v>
      </c>
      <c r="J281" s="4">
        <f t="shared" si="46"/>
        <v>1119.9000000000046</v>
      </c>
      <c r="L281" s="5">
        <f t="shared" si="39"/>
        <v>1229.3000000000052</v>
      </c>
      <c r="M281" s="29">
        <f t="shared" si="40"/>
        <v>8.8993736272675594E-2</v>
      </c>
      <c r="N281" s="30">
        <f t="shared" si="41"/>
        <v>-109.40000000000055</v>
      </c>
    </row>
    <row r="282" spans="1:14" x14ac:dyDescent="0.25">
      <c r="A282" s="5">
        <v>281</v>
      </c>
      <c r="B282" s="28">
        <v>41667</v>
      </c>
      <c r="C282" s="5">
        <v>1.3672800000000001</v>
      </c>
      <c r="D282" s="5">
        <v>1.3688499999999999</v>
      </c>
      <c r="E282" s="5">
        <v>1.3629</v>
      </c>
      <c r="F282" s="5">
        <v>1.36707</v>
      </c>
      <c r="G282" s="5">
        <f t="shared" si="45"/>
        <v>0</v>
      </c>
      <c r="H282" s="4">
        <f t="shared" si="47"/>
        <v>-6.599999999998829</v>
      </c>
      <c r="I282" s="4">
        <f t="shared" si="48"/>
        <v>0</v>
      </c>
      <c r="J282" s="4">
        <f t="shared" si="46"/>
        <v>1113.3000000000059</v>
      </c>
      <c r="L282" s="5">
        <f t="shared" si="39"/>
        <v>1229.3000000000052</v>
      </c>
      <c r="M282" s="29">
        <f t="shared" si="40"/>
        <v>9.4362645407954804E-2</v>
      </c>
      <c r="N282" s="30">
        <f t="shared" si="41"/>
        <v>-115.99999999999932</v>
      </c>
    </row>
    <row r="283" spans="1:14" x14ac:dyDescent="0.25">
      <c r="A283" s="5">
        <v>282</v>
      </c>
      <c r="B283" s="28">
        <v>41668</v>
      </c>
      <c r="C283" s="5">
        <v>1.3670599999999999</v>
      </c>
      <c r="D283" s="5">
        <v>1.36846</v>
      </c>
      <c r="E283" s="5">
        <v>1.3603000000000001</v>
      </c>
      <c r="F283" s="5">
        <v>1.36629</v>
      </c>
      <c r="G283" s="5">
        <f t="shared" si="45"/>
        <v>0</v>
      </c>
      <c r="H283" s="4">
        <f t="shared" si="47"/>
        <v>-9.900000000000464</v>
      </c>
      <c r="I283" s="4">
        <f t="shared" si="48"/>
        <v>0</v>
      </c>
      <c r="J283" s="4">
        <f t="shared" si="46"/>
        <v>1103.4000000000053</v>
      </c>
      <c r="L283" s="5">
        <f t="shared" si="39"/>
        <v>1229.3000000000052</v>
      </c>
      <c r="M283" s="29">
        <f t="shared" si="40"/>
        <v>0.10241600911087556</v>
      </c>
      <c r="N283" s="30">
        <f t="shared" si="41"/>
        <v>-125.89999999999986</v>
      </c>
    </row>
    <row r="284" spans="1:14" x14ac:dyDescent="0.25">
      <c r="A284" s="5">
        <v>283</v>
      </c>
      <c r="B284" s="28">
        <v>41669</v>
      </c>
      <c r="C284" s="5">
        <v>1.3662799999999999</v>
      </c>
      <c r="D284" s="5">
        <v>1.36652</v>
      </c>
      <c r="E284" s="5">
        <v>1.3543400000000001</v>
      </c>
      <c r="F284" s="5">
        <v>1.35547</v>
      </c>
      <c r="G284" s="5">
        <f t="shared" si="45"/>
        <v>0</v>
      </c>
      <c r="H284" s="4">
        <f t="shared" si="47"/>
        <v>0</v>
      </c>
      <c r="I284" s="4">
        <f t="shared" si="48"/>
        <v>0</v>
      </c>
      <c r="J284" s="4">
        <f t="shared" si="46"/>
        <v>1103.4000000000053</v>
      </c>
      <c r="L284" s="5">
        <f t="shared" si="39"/>
        <v>1229.3000000000052</v>
      </c>
      <c r="M284" s="29" t="str">
        <f t="shared" si="40"/>
        <v/>
      </c>
      <c r="N284" s="30">
        <f t="shared" si="41"/>
        <v>-125.89999999999986</v>
      </c>
    </row>
    <row r="285" spans="1:14" x14ac:dyDescent="0.25">
      <c r="A285" s="5">
        <v>284</v>
      </c>
      <c r="B285" s="28">
        <v>41670</v>
      </c>
      <c r="C285" s="5">
        <v>1.35548</v>
      </c>
      <c r="D285" s="5">
        <v>1.35728</v>
      </c>
      <c r="E285" s="5">
        <v>1.3479000000000001</v>
      </c>
      <c r="F285" s="5">
        <v>1.34846</v>
      </c>
      <c r="G285" s="5">
        <f t="shared" si="45"/>
        <v>0</v>
      </c>
      <c r="H285" s="4">
        <f t="shared" si="47"/>
        <v>0</v>
      </c>
      <c r="I285" s="4">
        <f t="shared" si="48"/>
        <v>0</v>
      </c>
      <c r="J285" s="4">
        <f t="shared" si="46"/>
        <v>1103.4000000000053</v>
      </c>
      <c r="L285" s="5">
        <f t="shared" si="39"/>
        <v>1229.3000000000052</v>
      </c>
      <c r="M285" s="29" t="str">
        <f t="shared" si="40"/>
        <v/>
      </c>
      <c r="N285" s="30">
        <f t="shared" si="41"/>
        <v>-125.89999999999986</v>
      </c>
    </row>
    <row r="286" spans="1:14" x14ac:dyDescent="0.25">
      <c r="A286" s="5">
        <v>285</v>
      </c>
      <c r="B286" s="28">
        <v>41673</v>
      </c>
      <c r="C286" s="5">
        <v>1.34842</v>
      </c>
      <c r="D286" s="5">
        <v>1.35354</v>
      </c>
      <c r="E286" s="5">
        <v>1.34772</v>
      </c>
      <c r="F286" s="5">
        <v>1.3524499999999999</v>
      </c>
      <c r="G286" s="5">
        <f t="shared" si="45"/>
        <v>1</v>
      </c>
      <c r="H286" s="4">
        <f t="shared" si="47"/>
        <v>0</v>
      </c>
      <c r="I286" s="4">
        <f t="shared" si="48"/>
        <v>0</v>
      </c>
      <c r="J286" s="4">
        <f t="shared" si="46"/>
        <v>1103.4000000000053</v>
      </c>
      <c r="L286" s="5">
        <f t="shared" si="39"/>
        <v>1229.3000000000052</v>
      </c>
      <c r="M286" s="29" t="str">
        <f t="shared" si="40"/>
        <v/>
      </c>
      <c r="N286" s="30">
        <f t="shared" si="41"/>
        <v>-125.89999999999986</v>
      </c>
    </row>
    <row r="287" spans="1:14" x14ac:dyDescent="0.25">
      <c r="A287" s="5">
        <v>286</v>
      </c>
      <c r="B287" s="28">
        <v>41674</v>
      </c>
      <c r="C287" s="5">
        <v>1.3524700000000001</v>
      </c>
      <c r="D287" s="5">
        <v>1.35385</v>
      </c>
      <c r="E287" s="5">
        <v>1.34934</v>
      </c>
      <c r="F287" s="5">
        <v>1.35181</v>
      </c>
      <c r="G287" s="5">
        <f t="shared" si="45"/>
        <v>0</v>
      </c>
      <c r="H287" s="4">
        <f t="shared" si="47"/>
        <v>0</v>
      </c>
      <c r="I287" s="4">
        <f t="shared" si="48"/>
        <v>0</v>
      </c>
      <c r="J287" s="4">
        <f t="shared" si="46"/>
        <v>1103.4000000000053</v>
      </c>
      <c r="L287" s="5">
        <f t="shared" si="39"/>
        <v>1229.3000000000052</v>
      </c>
      <c r="M287" s="29" t="str">
        <f t="shared" si="40"/>
        <v/>
      </c>
      <c r="N287" s="30">
        <f t="shared" si="41"/>
        <v>-125.89999999999986</v>
      </c>
    </row>
    <row r="288" spans="1:14" x14ac:dyDescent="0.25">
      <c r="A288" s="5">
        <v>287</v>
      </c>
      <c r="B288" s="28">
        <v>41675</v>
      </c>
      <c r="C288" s="5">
        <v>1.3518300000000001</v>
      </c>
      <c r="D288" s="5">
        <v>1.35554</v>
      </c>
      <c r="E288" s="5">
        <v>1.3499000000000001</v>
      </c>
      <c r="F288" s="5">
        <v>1.3533299999999999</v>
      </c>
      <c r="G288" s="5">
        <f t="shared" si="45"/>
        <v>1</v>
      </c>
      <c r="H288" s="4">
        <f t="shared" si="47"/>
        <v>8.5999999999986088</v>
      </c>
      <c r="I288" s="4">
        <f t="shared" si="48"/>
        <v>0</v>
      </c>
      <c r="J288" s="4">
        <f t="shared" si="46"/>
        <v>1112.0000000000039</v>
      </c>
      <c r="L288" s="5">
        <f t="shared" ref="L288:L351" si="49">MAX(J288,L287)</f>
        <v>1229.3000000000052</v>
      </c>
      <c r="M288" s="29" t="str">
        <f t="shared" ref="M288:M351" si="50">IF(J288 &lt; J287, 1-J288/L288,"")</f>
        <v/>
      </c>
      <c r="N288" s="30">
        <f t="shared" ref="N288:N351" si="51">IF(L288=J288,N287,J288-L288)</f>
        <v>-117.30000000000132</v>
      </c>
    </row>
    <row r="289" spans="1:14" x14ac:dyDescent="0.25">
      <c r="A289" s="5">
        <v>288</v>
      </c>
      <c r="B289" s="28">
        <v>41676</v>
      </c>
      <c r="C289" s="5">
        <v>1.35328</v>
      </c>
      <c r="D289" s="5">
        <v>1.36188</v>
      </c>
      <c r="E289" s="5">
        <v>1.3482000000000001</v>
      </c>
      <c r="F289" s="5">
        <v>1.35897</v>
      </c>
      <c r="G289" s="5">
        <f t="shared" si="45"/>
        <v>1</v>
      </c>
      <c r="H289" s="4">
        <f t="shared" si="47"/>
        <v>0</v>
      </c>
      <c r="I289" s="4">
        <v>-41</v>
      </c>
      <c r="J289" s="4">
        <f t="shared" si="46"/>
        <v>1071.0000000000039</v>
      </c>
      <c r="L289" s="5">
        <f t="shared" si="49"/>
        <v>1229.3000000000052</v>
      </c>
      <c r="M289" s="29">
        <f t="shared" si="50"/>
        <v>0.12877247213861598</v>
      </c>
      <c r="N289" s="30">
        <f t="shared" si="51"/>
        <v>-158.30000000000132</v>
      </c>
    </row>
    <row r="290" spans="1:14" x14ac:dyDescent="0.25">
      <c r="A290" s="5">
        <v>289</v>
      </c>
      <c r="B290" s="28">
        <v>41677</v>
      </c>
      <c r="C290" s="5">
        <v>1.3589800000000001</v>
      </c>
      <c r="D290" s="5">
        <v>1.3642399999999999</v>
      </c>
      <c r="E290" s="5">
        <v>1.3551899999999999</v>
      </c>
      <c r="F290" s="5">
        <v>1.3634200000000001</v>
      </c>
      <c r="G290" s="5">
        <f t="shared" si="45"/>
        <v>1</v>
      </c>
      <c r="H290" s="4">
        <f t="shared" si="47"/>
        <v>0</v>
      </c>
      <c r="I290" s="4">
        <f t="shared" ref="I290:I296" si="52">IF(AND(G289=1,E290&lt;C289),(C289-F290)*10000,0)</f>
        <v>0</v>
      </c>
      <c r="J290" s="4">
        <f t="shared" si="46"/>
        <v>1071.0000000000039</v>
      </c>
      <c r="L290" s="5">
        <f t="shared" si="49"/>
        <v>1229.3000000000052</v>
      </c>
      <c r="M290" s="29" t="str">
        <f t="shared" si="50"/>
        <v/>
      </c>
      <c r="N290" s="30">
        <f t="shared" si="51"/>
        <v>-158.30000000000132</v>
      </c>
    </row>
    <row r="291" spans="1:14" x14ac:dyDescent="0.25">
      <c r="A291" s="5">
        <v>290</v>
      </c>
      <c r="B291" s="28">
        <v>41680</v>
      </c>
      <c r="C291" s="5">
        <v>1.3616299999999999</v>
      </c>
      <c r="D291" s="5">
        <v>1.36514</v>
      </c>
      <c r="E291" s="5">
        <v>1.3615999999999999</v>
      </c>
      <c r="F291" s="5">
        <v>1.36456</v>
      </c>
      <c r="G291" s="5">
        <f t="shared" si="45"/>
        <v>1</v>
      </c>
      <c r="H291" s="4">
        <f t="shared" si="47"/>
        <v>0</v>
      </c>
      <c r="I291" s="4">
        <f t="shared" si="52"/>
        <v>0</v>
      </c>
      <c r="J291" s="4">
        <f t="shared" si="46"/>
        <v>1071.0000000000039</v>
      </c>
      <c r="L291" s="5">
        <f t="shared" si="49"/>
        <v>1229.3000000000052</v>
      </c>
      <c r="M291" s="29" t="str">
        <f t="shared" si="50"/>
        <v/>
      </c>
      <c r="N291" s="30">
        <f t="shared" si="51"/>
        <v>-158.30000000000132</v>
      </c>
    </row>
    <row r="292" spans="1:14" x14ac:dyDescent="0.25">
      <c r="A292" s="5">
        <v>291</v>
      </c>
      <c r="B292" s="28">
        <v>41681</v>
      </c>
      <c r="C292" s="5">
        <v>1.36453</v>
      </c>
      <c r="D292" s="5">
        <v>1.36829</v>
      </c>
      <c r="E292" s="5">
        <v>1.3629500000000001</v>
      </c>
      <c r="F292" s="5">
        <v>1.3637900000000001</v>
      </c>
      <c r="G292" s="5">
        <f t="shared" si="45"/>
        <v>0</v>
      </c>
      <c r="H292" s="4">
        <f t="shared" si="47"/>
        <v>0</v>
      </c>
      <c r="I292" s="4">
        <f t="shared" si="52"/>
        <v>0</v>
      </c>
      <c r="J292" s="4">
        <f t="shared" si="46"/>
        <v>1071.0000000000039</v>
      </c>
      <c r="L292" s="5">
        <f t="shared" si="49"/>
        <v>1229.3000000000052</v>
      </c>
      <c r="M292" s="29" t="str">
        <f t="shared" si="50"/>
        <v/>
      </c>
      <c r="N292" s="30">
        <f t="shared" si="51"/>
        <v>-158.30000000000132</v>
      </c>
    </row>
    <row r="293" spans="1:14" x14ac:dyDescent="0.25">
      <c r="A293" s="5">
        <v>292</v>
      </c>
      <c r="B293" s="28">
        <v>41682</v>
      </c>
      <c r="C293" s="5">
        <v>1.36378</v>
      </c>
      <c r="D293" s="5">
        <v>1.36527</v>
      </c>
      <c r="E293" s="5">
        <v>1.35623</v>
      </c>
      <c r="F293" s="5">
        <v>1.3593299999999999</v>
      </c>
      <c r="G293" s="5">
        <f t="shared" si="45"/>
        <v>0</v>
      </c>
      <c r="H293" s="4">
        <v>-41</v>
      </c>
      <c r="I293" s="4">
        <f t="shared" si="52"/>
        <v>0</v>
      </c>
      <c r="J293" s="4">
        <f t="shared" si="46"/>
        <v>1030.0000000000039</v>
      </c>
      <c r="L293" s="5">
        <f t="shared" si="49"/>
        <v>1229.3000000000052</v>
      </c>
      <c r="M293" s="29">
        <f t="shared" si="50"/>
        <v>0.16212478646384165</v>
      </c>
      <c r="N293" s="30">
        <f t="shared" si="51"/>
        <v>-199.30000000000132</v>
      </c>
    </row>
    <row r="294" spans="1:14" x14ac:dyDescent="0.25">
      <c r="A294" s="5">
        <v>293</v>
      </c>
      <c r="B294" s="28">
        <v>41683</v>
      </c>
      <c r="C294" s="5">
        <v>1.3593</v>
      </c>
      <c r="D294" s="5">
        <v>1.3691800000000001</v>
      </c>
      <c r="E294" s="5">
        <v>1.3585</v>
      </c>
      <c r="F294" s="5">
        <v>1.36798</v>
      </c>
      <c r="G294" s="5">
        <f t="shared" si="45"/>
        <v>1</v>
      </c>
      <c r="H294" s="4">
        <f t="shared" ref="H294:H328" si="53">IF(AND(G293=0,D294&gt;C293),(F294-C293)*10000,0)</f>
        <v>41.999999999999815</v>
      </c>
      <c r="I294" s="4">
        <f t="shared" si="52"/>
        <v>0</v>
      </c>
      <c r="J294" s="4">
        <f t="shared" si="46"/>
        <v>1072.0000000000036</v>
      </c>
      <c r="L294" s="5">
        <f t="shared" si="49"/>
        <v>1229.3000000000052</v>
      </c>
      <c r="M294" s="29" t="str">
        <f t="shared" si="50"/>
        <v/>
      </c>
      <c r="N294" s="30">
        <f t="shared" si="51"/>
        <v>-157.30000000000155</v>
      </c>
    </row>
    <row r="295" spans="1:14" x14ac:dyDescent="0.25">
      <c r="A295" s="5">
        <v>294</v>
      </c>
      <c r="B295" s="28">
        <v>41684</v>
      </c>
      <c r="C295" s="5">
        <v>1.36798</v>
      </c>
      <c r="D295" s="5">
        <v>1.37147</v>
      </c>
      <c r="E295" s="5">
        <v>1.3673599999999999</v>
      </c>
      <c r="F295" s="5">
        <v>1.36914</v>
      </c>
      <c r="G295" s="5">
        <f t="shared" si="45"/>
        <v>1</v>
      </c>
      <c r="H295" s="4">
        <f t="shared" si="53"/>
        <v>0</v>
      </c>
      <c r="I295" s="4">
        <f t="shared" si="52"/>
        <v>0</v>
      </c>
      <c r="J295" s="4">
        <f t="shared" si="46"/>
        <v>1072.0000000000036</v>
      </c>
      <c r="L295" s="5">
        <f t="shared" si="49"/>
        <v>1229.3000000000052</v>
      </c>
      <c r="M295" s="29" t="str">
        <f t="shared" si="50"/>
        <v/>
      </c>
      <c r="N295" s="30">
        <f t="shared" si="51"/>
        <v>-157.30000000000155</v>
      </c>
    </row>
    <row r="296" spans="1:14" x14ac:dyDescent="0.25">
      <c r="A296" s="5">
        <v>295</v>
      </c>
      <c r="B296" s="28">
        <v>41687</v>
      </c>
      <c r="C296" s="5">
        <v>1.37083</v>
      </c>
      <c r="D296" s="5">
        <v>1.3724000000000001</v>
      </c>
      <c r="E296" s="5">
        <v>1.36921</v>
      </c>
      <c r="F296" s="5">
        <v>1.3706700000000001</v>
      </c>
      <c r="G296" s="5">
        <f t="shared" si="45"/>
        <v>1</v>
      </c>
      <c r="H296" s="4">
        <f t="shared" si="53"/>
        <v>0</v>
      </c>
      <c r="I296" s="4">
        <f t="shared" si="52"/>
        <v>0</v>
      </c>
      <c r="J296" s="4">
        <f t="shared" si="46"/>
        <v>1072.0000000000036</v>
      </c>
      <c r="L296" s="5">
        <f t="shared" si="49"/>
        <v>1229.3000000000052</v>
      </c>
      <c r="M296" s="29" t="str">
        <f t="shared" si="50"/>
        <v/>
      </c>
      <c r="N296" s="30">
        <f t="shared" si="51"/>
        <v>-157.30000000000155</v>
      </c>
    </row>
    <row r="297" spans="1:14" x14ac:dyDescent="0.25">
      <c r="A297" s="5">
        <v>296</v>
      </c>
      <c r="B297" s="28">
        <v>41688</v>
      </c>
      <c r="C297" s="5">
        <v>1.3706700000000001</v>
      </c>
      <c r="D297" s="5">
        <v>1.37704</v>
      </c>
      <c r="E297" s="5">
        <v>1.3694599999999999</v>
      </c>
      <c r="F297" s="5">
        <v>1.3758300000000001</v>
      </c>
      <c r="G297" s="5">
        <f t="shared" si="45"/>
        <v>1</v>
      </c>
      <c r="H297" s="4">
        <f t="shared" si="53"/>
        <v>0</v>
      </c>
      <c r="I297" s="4">
        <v>-41</v>
      </c>
      <c r="J297" s="4">
        <f t="shared" si="46"/>
        <v>1031.0000000000036</v>
      </c>
      <c r="L297" s="5">
        <f t="shared" si="49"/>
        <v>1229.3000000000052</v>
      </c>
      <c r="M297" s="29">
        <f t="shared" si="50"/>
        <v>0.16131131538273868</v>
      </c>
      <c r="N297" s="30">
        <f t="shared" si="51"/>
        <v>-198.30000000000155</v>
      </c>
    </row>
    <row r="298" spans="1:14" x14ac:dyDescent="0.25">
      <c r="A298" s="5">
        <v>297</v>
      </c>
      <c r="B298" s="28">
        <v>41689</v>
      </c>
      <c r="C298" s="5">
        <v>1.3758300000000001</v>
      </c>
      <c r="D298" s="5">
        <v>1.37731</v>
      </c>
      <c r="E298" s="5">
        <v>1.3724400000000001</v>
      </c>
      <c r="F298" s="5">
        <v>1.37331</v>
      </c>
      <c r="G298" s="5">
        <f t="shared" si="45"/>
        <v>0</v>
      </c>
      <c r="H298" s="4">
        <f t="shared" si="53"/>
        <v>0</v>
      </c>
      <c r="I298" s="4">
        <f t="shared" ref="I298:I320" si="54">IF(AND(G297=1,E298&lt;C297),(C297-F298)*10000,0)</f>
        <v>0</v>
      </c>
      <c r="J298" s="4">
        <f t="shared" si="46"/>
        <v>1031.0000000000036</v>
      </c>
      <c r="L298" s="5">
        <f t="shared" si="49"/>
        <v>1229.3000000000052</v>
      </c>
      <c r="M298" s="29" t="str">
        <f t="shared" si="50"/>
        <v/>
      </c>
      <c r="N298" s="30">
        <f t="shared" si="51"/>
        <v>-198.30000000000155</v>
      </c>
    </row>
    <row r="299" spans="1:14" x14ac:dyDescent="0.25">
      <c r="A299" s="5">
        <v>298</v>
      </c>
      <c r="B299" s="28">
        <v>41690</v>
      </c>
      <c r="C299" s="5">
        <v>1.3732800000000001</v>
      </c>
      <c r="D299" s="5">
        <v>1.37625</v>
      </c>
      <c r="E299" s="5">
        <v>1.3685499999999999</v>
      </c>
      <c r="F299" s="5">
        <v>1.3718399999999999</v>
      </c>
      <c r="G299" s="5">
        <f t="shared" si="45"/>
        <v>0</v>
      </c>
      <c r="H299" s="4">
        <f t="shared" si="53"/>
        <v>-39.900000000001597</v>
      </c>
      <c r="I299" s="4">
        <f t="shared" si="54"/>
        <v>0</v>
      </c>
      <c r="J299" s="4">
        <f t="shared" si="46"/>
        <v>991.10000000000207</v>
      </c>
      <c r="L299" s="5">
        <f t="shared" si="49"/>
        <v>1229.3000000000052</v>
      </c>
      <c r="M299" s="29">
        <f t="shared" si="50"/>
        <v>0.19376881151875225</v>
      </c>
      <c r="N299" s="30">
        <f t="shared" si="51"/>
        <v>-238.20000000000312</v>
      </c>
    </row>
    <row r="300" spans="1:14" x14ac:dyDescent="0.25">
      <c r="A300" s="5">
        <v>299</v>
      </c>
      <c r="B300" s="28">
        <v>41691</v>
      </c>
      <c r="C300" s="5">
        <v>1.37185</v>
      </c>
      <c r="D300" s="5">
        <v>1.3758600000000001</v>
      </c>
      <c r="E300" s="5">
        <v>1.3702000000000001</v>
      </c>
      <c r="F300" s="5">
        <v>1.37375</v>
      </c>
      <c r="G300" s="5">
        <f t="shared" si="45"/>
        <v>1</v>
      </c>
      <c r="H300" s="4">
        <f t="shared" si="53"/>
        <v>4.6999999999997044</v>
      </c>
      <c r="I300" s="4">
        <f t="shared" si="54"/>
        <v>0</v>
      </c>
      <c r="J300" s="4">
        <f t="shared" si="46"/>
        <v>995.80000000000177</v>
      </c>
      <c r="L300" s="5">
        <f t="shared" si="49"/>
        <v>1229.3000000000052</v>
      </c>
      <c r="M300" s="29" t="str">
        <f t="shared" si="50"/>
        <v/>
      </c>
      <c r="N300" s="30">
        <f t="shared" si="51"/>
        <v>-233.50000000000341</v>
      </c>
    </row>
    <row r="301" spans="1:14" x14ac:dyDescent="0.25">
      <c r="A301" s="5">
        <v>300</v>
      </c>
      <c r="B301" s="28">
        <v>41694</v>
      </c>
      <c r="C301" s="5">
        <v>1.3732599999999999</v>
      </c>
      <c r="D301" s="5">
        <v>1.3771</v>
      </c>
      <c r="E301" s="5">
        <v>1.3708400000000001</v>
      </c>
      <c r="F301" s="5">
        <v>1.37347</v>
      </c>
      <c r="G301" s="5">
        <f t="shared" si="45"/>
        <v>0</v>
      </c>
      <c r="H301" s="4">
        <f t="shared" si="53"/>
        <v>0</v>
      </c>
      <c r="I301" s="4">
        <f t="shared" si="54"/>
        <v>-16.199999999999548</v>
      </c>
      <c r="J301" s="4">
        <f t="shared" si="46"/>
        <v>979.60000000000218</v>
      </c>
      <c r="L301" s="5">
        <f t="shared" si="49"/>
        <v>1229.3000000000052</v>
      </c>
      <c r="M301" s="29">
        <f t="shared" si="50"/>
        <v>0.20312372895143738</v>
      </c>
      <c r="N301" s="30">
        <f t="shared" si="51"/>
        <v>-249.700000000003</v>
      </c>
    </row>
    <row r="302" spans="1:14" x14ac:dyDescent="0.25">
      <c r="A302" s="5">
        <v>301</v>
      </c>
      <c r="B302" s="28">
        <v>41695</v>
      </c>
      <c r="C302" s="5">
        <v>1.3734599999999999</v>
      </c>
      <c r="D302" s="5">
        <v>1.3767100000000001</v>
      </c>
      <c r="E302" s="5">
        <v>1.37155</v>
      </c>
      <c r="F302" s="5">
        <v>1.3744700000000001</v>
      </c>
      <c r="G302" s="5">
        <f t="shared" si="45"/>
        <v>1</v>
      </c>
      <c r="H302" s="4">
        <f t="shared" si="53"/>
        <v>12.100000000001554</v>
      </c>
      <c r="I302" s="4">
        <f t="shared" si="54"/>
        <v>0</v>
      </c>
      <c r="J302" s="4">
        <f t="shared" si="46"/>
        <v>991.70000000000368</v>
      </c>
      <c r="L302" s="5">
        <f t="shared" si="49"/>
        <v>1229.3000000000052</v>
      </c>
      <c r="M302" s="29" t="str">
        <f t="shared" si="50"/>
        <v/>
      </c>
      <c r="N302" s="30">
        <f t="shared" si="51"/>
        <v>-237.6000000000015</v>
      </c>
    </row>
    <row r="303" spans="1:14" x14ac:dyDescent="0.25">
      <c r="A303" s="5">
        <v>302</v>
      </c>
      <c r="B303" s="28">
        <v>41696</v>
      </c>
      <c r="C303" s="5">
        <v>1.3744499999999999</v>
      </c>
      <c r="D303" s="5">
        <v>1.37571</v>
      </c>
      <c r="E303" s="5">
        <v>1.3661700000000001</v>
      </c>
      <c r="F303" s="5">
        <v>1.3686499999999999</v>
      </c>
      <c r="G303" s="5">
        <f t="shared" si="45"/>
        <v>0</v>
      </c>
      <c r="H303" s="4">
        <f t="shared" si="53"/>
        <v>0</v>
      </c>
      <c r="I303" s="4">
        <f t="shared" si="54"/>
        <v>48.09999999999981</v>
      </c>
      <c r="J303" s="4">
        <f t="shared" si="46"/>
        <v>1039.8000000000036</v>
      </c>
      <c r="L303" s="5">
        <f t="shared" si="49"/>
        <v>1229.3000000000052</v>
      </c>
      <c r="M303" s="29" t="str">
        <f t="shared" si="50"/>
        <v/>
      </c>
      <c r="N303" s="30">
        <f t="shared" si="51"/>
        <v>-189.50000000000159</v>
      </c>
    </row>
    <row r="304" spans="1:14" x14ac:dyDescent="0.25">
      <c r="A304" s="5">
        <v>303</v>
      </c>
      <c r="B304" s="28">
        <v>41697</v>
      </c>
      <c r="C304" s="5">
        <v>1.36863</v>
      </c>
      <c r="D304" s="5">
        <v>1.3726799999999999</v>
      </c>
      <c r="E304" s="5">
        <v>1.36432</v>
      </c>
      <c r="F304" s="5">
        <v>1.37096</v>
      </c>
      <c r="G304" s="5">
        <f t="shared" si="45"/>
        <v>1</v>
      </c>
      <c r="H304" s="4">
        <f t="shared" si="53"/>
        <v>0</v>
      </c>
      <c r="I304" s="4">
        <f t="shared" si="54"/>
        <v>0</v>
      </c>
      <c r="J304" s="4">
        <f t="shared" si="46"/>
        <v>1039.8000000000036</v>
      </c>
      <c r="L304" s="5">
        <f t="shared" si="49"/>
        <v>1229.3000000000052</v>
      </c>
      <c r="M304" s="29" t="str">
        <f t="shared" si="50"/>
        <v/>
      </c>
      <c r="N304" s="30">
        <f t="shared" si="51"/>
        <v>-189.50000000000159</v>
      </c>
    </row>
    <row r="305" spans="1:14" x14ac:dyDescent="0.25">
      <c r="A305" s="5">
        <v>304</v>
      </c>
      <c r="B305" s="28">
        <v>41698</v>
      </c>
      <c r="C305" s="5">
        <v>1.37096</v>
      </c>
      <c r="D305" s="5">
        <v>1.3824799999999999</v>
      </c>
      <c r="E305" s="5">
        <v>1.36941</v>
      </c>
      <c r="F305" s="5">
        <v>1.38</v>
      </c>
      <c r="G305" s="5">
        <f t="shared" si="45"/>
        <v>1</v>
      </c>
      <c r="H305" s="4">
        <f t="shared" si="53"/>
        <v>0</v>
      </c>
      <c r="I305" s="4">
        <f t="shared" si="54"/>
        <v>0</v>
      </c>
      <c r="J305" s="4">
        <f t="shared" si="46"/>
        <v>1039.8000000000036</v>
      </c>
      <c r="L305" s="5">
        <f t="shared" si="49"/>
        <v>1229.3000000000052</v>
      </c>
      <c r="M305" s="29" t="str">
        <f t="shared" si="50"/>
        <v/>
      </c>
      <c r="N305" s="30">
        <f t="shared" si="51"/>
        <v>-189.50000000000159</v>
      </c>
    </row>
    <row r="306" spans="1:14" x14ac:dyDescent="0.25">
      <c r="A306" s="5">
        <v>305</v>
      </c>
      <c r="B306" s="28">
        <v>41701</v>
      </c>
      <c r="C306" s="5">
        <v>1.3759300000000001</v>
      </c>
      <c r="D306" s="5">
        <v>1.3792599999999999</v>
      </c>
      <c r="E306" s="5">
        <v>1.37263</v>
      </c>
      <c r="F306" s="5">
        <v>1.3734599999999999</v>
      </c>
      <c r="G306" s="5">
        <f t="shared" si="45"/>
        <v>0</v>
      </c>
      <c r="H306" s="4">
        <f t="shared" si="53"/>
        <v>0</v>
      </c>
      <c r="I306" s="4">
        <f t="shared" si="54"/>
        <v>0</v>
      </c>
      <c r="J306" s="4">
        <f t="shared" si="46"/>
        <v>1039.8000000000036</v>
      </c>
      <c r="L306" s="5">
        <f t="shared" si="49"/>
        <v>1229.3000000000052</v>
      </c>
      <c r="M306" s="29" t="str">
        <f t="shared" si="50"/>
        <v/>
      </c>
      <c r="N306" s="30">
        <f t="shared" si="51"/>
        <v>-189.50000000000159</v>
      </c>
    </row>
    <row r="307" spans="1:14" x14ac:dyDescent="0.25">
      <c r="A307" s="5">
        <v>306</v>
      </c>
      <c r="B307" s="28">
        <v>41702</v>
      </c>
      <c r="C307" s="5">
        <v>1.3734500000000001</v>
      </c>
      <c r="D307" s="5">
        <v>1.37815</v>
      </c>
      <c r="E307" s="5">
        <v>1.37208</v>
      </c>
      <c r="F307" s="5">
        <v>1.3743000000000001</v>
      </c>
      <c r="G307" s="5">
        <f t="shared" si="45"/>
        <v>1</v>
      </c>
      <c r="H307" s="4">
        <f t="shared" si="53"/>
        <v>-16.300000000000203</v>
      </c>
      <c r="I307" s="4">
        <f t="shared" si="54"/>
        <v>0</v>
      </c>
      <c r="J307" s="4">
        <f t="shared" si="46"/>
        <v>1023.5000000000034</v>
      </c>
      <c r="L307" s="5">
        <f t="shared" si="49"/>
        <v>1229.3000000000052</v>
      </c>
      <c r="M307" s="29">
        <f t="shared" si="50"/>
        <v>0.16741234849101183</v>
      </c>
      <c r="N307" s="30">
        <f t="shared" si="51"/>
        <v>-205.80000000000177</v>
      </c>
    </row>
    <row r="308" spans="1:14" x14ac:dyDescent="0.25">
      <c r="A308" s="5">
        <v>307</v>
      </c>
      <c r="B308" s="28">
        <v>41703</v>
      </c>
      <c r="C308" s="5">
        <v>1.3743000000000001</v>
      </c>
      <c r="D308" s="5">
        <v>1.3748800000000001</v>
      </c>
      <c r="E308" s="5">
        <v>1.3707499999999999</v>
      </c>
      <c r="F308" s="5">
        <v>1.3732800000000001</v>
      </c>
      <c r="G308" s="5">
        <f t="shared" si="45"/>
        <v>0</v>
      </c>
      <c r="H308" s="4">
        <f t="shared" si="53"/>
        <v>0</v>
      </c>
      <c r="I308" s="4">
        <f t="shared" si="54"/>
        <v>1.7000000000000348</v>
      </c>
      <c r="J308" s="4">
        <f t="shared" si="46"/>
        <v>1025.2000000000035</v>
      </c>
      <c r="L308" s="5">
        <f t="shared" si="49"/>
        <v>1229.3000000000052</v>
      </c>
      <c r="M308" s="29" t="str">
        <f t="shared" si="50"/>
        <v/>
      </c>
      <c r="N308" s="30">
        <f t="shared" si="51"/>
        <v>-204.10000000000173</v>
      </c>
    </row>
    <row r="309" spans="1:14" x14ac:dyDescent="0.25">
      <c r="A309" s="5">
        <v>308</v>
      </c>
      <c r="B309" s="28">
        <v>41704</v>
      </c>
      <c r="C309" s="5">
        <v>1.37324</v>
      </c>
      <c r="D309" s="5">
        <v>1.3872899999999999</v>
      </c>
      <c r="E309" s="5">
        <v>1.37212</v>
      </c>
      <c r="F309" s="5">
        <v>1.38608</v>
      </c>
      <c r="G309" s="5">
        <f t="shared" si="45"/>
        <v>1</v>
      </c>
      <c r="H309" s="4">
        <f t="shared" si="53"/>
        <v>117.79999999999902</v>
      </c>
      <c r="I309" s="4">
        <f t="shared" si="54"/>
        <v>0</v>
      </c>
      <c r="J309" s="4">
        <f t="shared" si="46"/>
        <v>1143.0000000000025</v>
      </c>
      <c r="L309" s="5">
        <f t="shared" si="49"/>
        <v>1229.3000000000052</v>
      </c>
      <c r="M309" s="29" t="str">
        <f t="shared" si="50"/>
        <v/>
      </c>
      <c r="N309" s="30">
        <f t="shared" si="51"/>
        <v>-86.300000000002683</v>
      </c>
    </row>
    <row r="310" spans="1:14" x14ac:dyDescent="0.25">
      <c r="A310" s="5">
        <v>309</v>
      </c>
      <c r="B310" s="28">
        <v>41705</v>
      </c>
      <c r="C310" s="5">
        <v>1.38608</v>
      </c>
      <c r="D310" s="5">
        <v>1.3915</v>
      </c>
      <c r="E310" s="5">
        <v>1.3852100000000001</v>
      </c>
      <c r="F310" s="5">
        <v>1.3875299999999999</v>
      </c>
      <c r="G310" s="5">
        <f t="shared" si="45"/>
        <v>1</v>
      </c>
      <c r="H310" s="4">
        <f t="shared" si="53"/>
        <v>0</v>
      </c>
      <c r="I310" s="4">
        <f t="shared" si="54"/>
        <v>0</v>
      </c>
      <c r="J310" s="4">
        <f t="shared" si="46"/>
        <v>1143.0000000000025</v>
      </c>
      <c r="L310" s="5">
        <f t="shared" si="49"/>
        <v>1229.3000000000052</v>
      </c>
      <c r="M310" s="29" t="str">
        <f t="shared" si="50"/>
        <v/>
      </c>
      <c r="N310" s="30">
        <f t="shared" si="51"/>
        <v>-86.300000000002683</v>
      </c>
    </row>
    <row r="311" spans="1:14" x14ac:dyDescent="0.25">
      <c r="A311" s="5">
        <v>310</v>
      </c>
      <c r="B311" s="28">
        <v>41707.958333333336</v>
      </c>
      <c r="C311" s="5">
        <v>1.3874899999999999</v>
      </c>
      <c r="D311" s="5">
        <v>1.38978</v>
      </c>
      <c r="E311" s="5">
        <v>1.3861600000000001</v>
      </c>
      <c r="F311" s="5">
        <v>1.3875999999999999</v>
      </c>
      <c r="G311" s="5">
        <f t="shared" si="45"/>
        <v>1</v>
      </c>
      <c r="H311" s="4">
        <f t="shared" si="53"/>
        <v>0</v>
      </c>
      <c r="I311" s="4">
        <f t="shared" si="54"/>
        <v>0</v>
      </c>
      <c r="J311" s="4">
        <f t="shared" si="46"/>
        <v>1143.0000000000025</v>
      </c>
      <c r="L311" s="5">
        <f t="shared" si="49"/>
        <v>1229.3000000000052</v>
      </c>
      <c r="M311" s="29" t="str">
        <f t="shared" si="50"/>
        <v/>
      </c>
      <c r="N311" s="30">
        <f t="shared" si="51"/>
        <v>-86.300000000002683</v>
      </c>
    </row>
    <row r="312" spans="1:14" x14ac:dyDescent="0.25">
      <c r="A312" s="5">
        <v>311</v>
      </c>
      <c r="B312" s="28">
        <v>41708.958333333336</v>
      </c>
      <c r="C312" s="5">
        <v>1.38761</v>
      </c>
      <c r="D312" s="5">
        <v>1.3878699999999999</v>
      </c>
      <c r="E312" s="5">
        <v>1.3833800000000001</v>
      </c>
      <c r="F312" s="5">
        <v>1.38595</v>
      </c>
      <c r="G312" s="5">
        <f t="shared" si="45"/>
        <v>0</v>
      </c>
      <c r="H312" s="4">
        <f t="shared" si="53"/>
        <v>0</v>
      </c>
      <c r="I312" s="4">
        <f t="shared" si="54"/>
        <v>15.399999999998748</v>
      </c>
      <c r="J312" s="4">
        <f t="shared" si="46"/>
        <v>1158.4000000000012</v>
      </c>
      <c r="L312" s="5">
        <f t="shared" si="49"/>
        <v>1229.3000000000052</v>
      </c>
      <c r="M312" s="29" t="str">
        <f t="shared" si="50"/>
        <v/>
      </c>
      <c r="N312" s="30">
        <f t="shared" si="51"/>
        <v>-70.900000000003956</v>
      </c>
    </row>
    <row r="313" spans="1:14" x14ac:dyDescent="0.25">
      <c r="A313" s="5">
        <v>312</v>
      </c>
      <c r="B313" s="28">
        <v>41709.958333333336</v>
      </c>
      <c r="C313" s="5">
        <v>1.38595</v>
      </c>
      <c r="D313" s="5">
        <v>1.3914200000000001</v>
      </c>
      <c r="E313" s="5">
        <v>1.3843300000000001</v>
      </c>
      <c r="F313" s="5">
        <v>1.39029</v>
      </c>
      <c r="G313" s="5">
        <f t="shared" si="45"/>
        <v>1</v>
      </c>
      <c r="H313" s="4">
        <f t="shared" si="53"/>
        <v>26.800000000000157</v>
      </c>
      <c r="I313" s="4">
        <f t="shared" si="54"/>
        <v>0</v>
      </c>
      <c r="J313" s="4">
        <f t="shared" si="46"/>
        <v>1185.2000000000014</v>
      </c>
      <c r="L313" s="5">
        <f t="shared" si="49"/>
        <v>1229.3000000000052</v>
      </c>
      <c r="M313" s="29" t="str">
        <f t="shared" si="50"/>
        <v/>
      </c>
      <c r="N313" s="30">
        <f t="shared" si="51"/>
        <v>-44.100000000003774</v>
      </c>
    </row>
    <row r="314" spans="1:14" x14ac:dyDescent="0.25">
      <c r="A314" s="5">
        <v>313</v>
      </c>
      <c r="B314" s="28">
        <v>41710.958333333336</v>
      </c>
      <c r="C314" s="5">
        <v>1.3903000000000001</v>
      </c>
      <c r="D314" s="5">
        <v>1.3966700000000001</v>
      </c>
      <c r="E314" s="5">
        <v>1.38456</v>
      </c>
      <c r="F314" s="5">
        <v>1.38687</v>
      </c>
      <c r="G314" s="5">
        <f t="shared" si="45"/>
        <v>0</v>
      </c>
      <c r="H314" s="4">
        <f t="shared" si="53"/>
        <v>0</v>
      </c>
      <c r="I314" s="4">
        <f t="shared" si="54"/>
        <v>-9.200000000000319</v>
      </c>
      <c r="J314" s="4">
        <f t="shared" si="46"/>
        <v>1176.0000000000011</v>
      </c>
      <c r="L314" s="5">
        <f t="shared" si="49"/>
        <v>1229.3000000000052</v>
      </c>
      <c r="M314" s="29">
        <f t="shared" si="50"/>
        <v>4.3358008622796596E-2</v>
      </c>
      <c r="N314" s="30">
        <f t="shared" si="51"/>
        <v>-53.300000000004047</v>
      </c>
    </row>
    <row r="315" spans="1:14" x14ac:dyDescent="0.25">
      <c r="A315" s="5">
        <v>314</v>
      </c>
      <c r="B315" s="28">
        <v>41711.958333333336</v>
      </c>
      <c r="C315" s="5">
        <v>1.38687</v>
      </c>
      <c r="D315" s="5">
        <v>1.3937200000000001</v>
      </c>
      <c r="E315" s="5">
        <v>1.38476</v>
      </c>
      <c r="F315" s="5">
        <v>1.3912599999999999</v>
      </c>
      <c r="G315" s="5">
        <f t="shared" si="45"/>
        <v>1</v>
      </c>
      <c r="H315" s="4">
        <f t="shared" si="53"/>
        <v>9.5999999999984986</v>
      </c>
      <c r="I315" s="4">
        <f t="shared" si="54"/>
        <v>0</v>
      </c>
      <c r="J315" s="4">
        <f t="shared" si="46"/>
        <v>1185.5999999999997</v>
      </c>
      <c r="L315" s="5">
        <f t="shared" si="49"/>
        <v>1229.3000000000052</v>
      </c>
      <c r="M315" s="29" t="str">
        <f t="shared" si="50"/>
        <v/>
      </c>
      <c r="N315" s="30">
        <f t="shared" si="51"/>
        <v>-43.700000000005502</v>
      </c>
    </row>
    <row r="316" spans="1:14" x14ac:dyDescent="0.25">
      <c r="A316" s="5">
        <v>315</v>
      </c>
      <c r="B316" s="28">
        <v>41714.958333333336</v>
      </c>
      <c r="C316" s="5">
        <v>1.3906499999999999</v>
      </c>
      <c r="D316" s="5">
        <v>1.3947499999999999</v>
      </c>
      <c r="E316" s="5">
        <v>1.38791</v>
      </c>
      <c r="F316" s="5">
        <v>1.3921600000000001</v>
      </c>
      <c r="G316" s="5">
        <f t="shared" si="45"/>
        <v>1</v>
      </c>
      <c r="H316" s="4">
        <f t="shared" si="53"/>
        <v>0</v>
      </c>
      <c r="I316" s="4">
        <f t="shared" si="54"/>
        <v>0</v>
      </c>
      <c r="J316" s="4">
        <f t="shared" si="46"/>
        <v>1185.5999999999997</v>
      </c>
      <c r="L316" s="5">
        <f t="shared" si="49"/>
        <v>1229.3000000000052</v>
      </c>
      <c r="M316" s="29" t="str">
        <f t="shared" si="50"/>
        <v/>
      </c>
      <c r="N316" s="30">
        <f t="shared" si="51"/>
        <v>-43.700000000005502</v>
      </c>
    </row>
    <row r="317" spans="1:14" x14ac:dyDescent="0.25">
      <c r="A317" s="5">
        <v>316</v>
      </c>
      <c r="B317" s="28">
        <v>41715.958333333336</v>
      </c>
      <c r="C317" s="5">
        <v>1.39215</v>
      </c>
      <c r="D317" s="5">
        <v>1.39425</v>
      </c>
      <c r="E317" s="5">
        <v>1.3879900000000001</v>
      </c>
      <c r="F317" s="5">
        <v>1.3933800000000001</v>
      </c>
      <c r="G317" s="5">
        <f t="shared" si="45"/>
        <v>1</v>
      </c>
      <c r="H317" s="4">
        <f t="shared" si="53"/>
        <v>0</v>
      </c>
      <c r="I317" s="4">
        <f t="shared" si="54"/>
        <v>-27.300000000001212</v>
      </c>
      <c r="J317" s="4">
        <f t="shared" si="46"/>
        <v>1158.2999999999984</v>
      </c>
      <c r="L317" s="5">
        <f t="shared" si="49"/>
        <v>1229.3000000000052</v>
      </c>
      <c r="M317" s="29">
        <f t="shared" si="50"/>
        <v>5.7756446758323032E-2</v>
      </c>
      <c r="N317" s="30">
        <f t="shared" si="51"/>
        <v>-71.000000000006821</v>
      </c>
    </row>
    <row r="318" spans="1:14" x14ac:dyDescent="0.25">
      <c r="A318" s="5">
        <v>317</v>
      </c>
      <c r="B318" s="28">
        <v>41716.958333333336</v>
      </c>
      <c r="C318" s="5">
        <v>1.39337</v>
      </c>
      <c r="D318" s="5">
        <v>1.39341</v>
      </c>
      <c r="E318" s="5">
        <v>1.38097</v>
      </c>
      <c r="F318" s="5">
        <v>1.38323</v>
      </c>
      <c r="G318" s="5">
        <f t="shared" si="45"/>
        <v>0</v>
      </c>
      <c r="H318" s="4">
        <f t="shared" si="53"/>
        <v>0</v>
      </c>
      <c r="I318" s="4">
        <f t="shared" si="54"/>
        <v>89.200000000000387</v>
      </c>
      <c r="J318" s="4">
        <f t="shared" si="46"/>
        <v>1247.4999999999986</v>
      </c>
      <c r="L318" s="5">
        <f t="shared" si="49"/>
        <v>1247.4999999999986</v>
      </c>
      <c r="M318" s="29" t="str">
        <f t="shared" si="50"/>
        <v/>
      </c>
      <c r="N318" s="30">
        <f t="shared" si="51"/>
        <v>-71.000000000006821</v>
      </c>
    </row>
    <row r="319" spans="1:14" x14ac:dyDescent="0.25">
      <c r="A319" s="5">
        <v>318</v>
      </c>
      <c r="B319" s="28">
        <v>41717.958333333336</v>
      </c>
      <c r="C319" s="5">
        <v>1.38324</v>
      </c>
      <c r="D319" s="5">
        <v>1.3844799999999999</v>
      </c>
      <c r="E319" s="5">
        <v>1.3749400000000001</v>
      </c>
      <c r="F319" s="5">
        <v>1.37784</v>
      </c>
      <c r="G319" s="5">
        <f t="shared" si="45"/>
        <v>0</v>
      </c>
      <c r="H319" s="4">
        <f t="shared" si="53"/>
        <v>0</v>
      </c>
      <c r="I319" s="4">
        <f t="shared" si="54"/>
        <v>0</v>
      </c>
      <c r="J319" s="4">
        <f t="shared" si="46"/>
        <v>1247.4999999999986</v>
      </c>
      <c r="L319" s="5">
        <f t="shared" si="49"/>
        <v>1247.4999999999986</v>
      </c>
      <c r="M319" s="29" t="str">
        <f t="shared" si="50"/>
        <v/>
      </c>
      <c r="N319" s="30">
        <f t="shared" si="51"/>
        <v>-71.000000000006821</v>
      </c>
    </row>
    <row r="320" spans="1:14" x14ac:dyDescent="0.25">
      <c r="A320" s="5">
        <v>319</v>
      </c>
      <c r="B320" s="28">
        <v>41718.958333333336</v>
      </c>
      <c r="C320" s="5">
        <v>1.37781</v>
      </c>
      <c r="D320" s="5">
        <v>1.38106</v>
      </c>
      <c r="E320" s="5">
        <v>1.3765700000000001</v>
      </c>
      <c r="F320" s="5">
        <v>1.3791899999999999</v>
      </c>
      <c r="G320" s="5">
        <f t="shared" si="45"/>
        <v>1</v>
      </c>
      <c r="H320" s="4">
        <f t="shared" si="53"/>
        <v>0</v>
      </c>
      <c r="I320" s="4">
        <f t="shared" si="54"/>
        <v>0</v>
      </c>
      <c r="J320" s="4">
        <f t="shared" si="46"/>
        <v>1247.4999999999986</v>
      </c>
      <c r="L320" s="5">
        <f t="shared" si="49"/>
        <v>1247.4999999999986</v>
      </c>
      <c r="M320" s="29" t="str">
        <f t="shared" si="50"/>
        <v/>
      </c>
      <c r="N320" s="30">
        <f t="shared" si="51"/>
        <v>-71.000000000006821</v>
      </c>
    </row>
    <row r="321" spans="1:14" x14ac:dyDescent="0.25">
      <c r="A321" s="5">
        <v>320</v>
      </c>
      <c r="B321" s="28">
        <v>41721.958333333336</v>
      </c>
      <c r="C321" s="5">
        <v>1.37968</v>
      </c>
      <c r="D321" s="5">
        <v>1.38754</v>
      </c>
      <c r="E321" s="5">
        <v>1.3760399999999999</v>
      </c>
      <c r="F321" s="5">
        <v>1.3838600000000001</v>
      </c>
      <c r="G321" s="5">
        <f t="shared" si="45"/>
        <v>1</v>
      </c>
      <c r="H321" s="4">
        <f t="shared" si="53"/>
        <v>0</v>
      </c>
      <c r="I321" s="4">
        <v>-41</v>
      </c>
      <c r="J321" s="4">
        <f t="shared" si="46"/>
        <v>1206.4999999999986</v>
      </c>
      <c r="L321" s="5">
        <f t="shared" si="49"/>
        <v>1247.4999999999986</v>
      </c>
      <c r="M321" s="29">
        <f t="shared" si="50"/>
        <v>3.2865731462925929E-2</v>
      </c>
      <c r="N321" s="30">
        <f t="shared" si="51"/>
        <v>-41</v>
      </c>
    </row>
    <row r="322" spans="1:14" x14ac:dyDescent="0.25">
      <c r="A322" s="5">
        <v>321</v>
      </c>
      <c r="B322" s="28">
        <v>41722.958333333336</v>
      </c>
      <c r="C322" s="5">
        <v>1.3838600000000001</v>
      </c>
      <c r="D322" s="5">
        <v>1.38469</v>
      </c>
      <c r="E322" s="5">
        <v>1.3749100000000001</v>
      </c>
      <c r="F322" s="5">
        <v>1.3826499999999999</v>
      </c>
      <c r="G322" s="5">
        <f t="shared" si="45"/>
        <v>0</v>
      </c>
      <c r="H322" s="4">
        <f t="shared" si="53"/>
        <v>0</v>
      </c>
      <c r="I322" s="4">
        <f t="shared" ref="I322:I351" si="55">IF(AND(G321=1,E322&lt;C321),(C321-F322)*10000,0)</f>
        <v>-29.699999999999172</v>
      </c>
      <c r="J322" s="4">
        <f t="shared" si="46"/>
        <v>1176.7999999999995</v>
      </c>
      <c r="L322" s="5">
        <f t="shared" si="49"/>
        <v>1247.4999999999986</v>
      </c>
      <c r="M322" s="29">
        <f t="shared" si="50"/>
        <v>5.6673346693386195E-2</v>
      </c>
      <c r="N322" s="30">
        <f t="shared" si="51"/>
        <v>-70.699999999999136</v>
      </c>
    </row>
    <row r="323" spans="1:14" x14ac:dyDescent="0.25">
      <c r="A323" s="5">
        <v>322</v>
      </c>
      <c r="B323" s="28">
        <v>41723.958333333336</v>
      </c>
      <c r="C323" s="5">
        <v>1.3826499999999999</v>
      </c>
      <c r="D323" s="5">
        <v>1.3827700000000001</v>
      </c>
      <c r="E323" s="5">
        <v>1.3776600000000001</v>
      </c>
      <c r="F323" s="5">
        <v>1.3781000000000001</v>
      </c>
      <c r="G323" s="5">
        <f t="shared" ref="G323:G386" si="56">IF(F323&gt;F322,1,0)</f>
        <v>0</v>
      </c>
      <c r="H323" s="4">
        <f t="shared" si="53"/>
        <v>0</v>
      </c>
      <c r="I323" s="4">
        <f t="shared" si="55"/>
        <v>0</v>
      </c>
      <c r="J323" s="4">
        <f t="shared" si="46"/>
        <v>1176.7999999999995</v>
      </c>
      <c r="L323" s="5">
        <f t="shared" si="49"/>
        <v>1247.4999999999986</v>
      </c>
      <c r="M323" s="29" t="str">
        <f t="shared" si="50"/>
        <v/>
      </c>
      <c r="N323" s="30">
        <f t="shared" si="51"/>
        <v>-70.699999999999136</v>
      </c>
    </row>
    <row r="324" spans="1:14" x14ac:dyDescent="0.25">
      <c r="A324" s="5">
        <v>323</v>
      </c>
      <c r="B324" s="28">
        <v>41724.958333333336</v>
      </c>
      <c r="C324" s="5">
        <v>1.37788</v>
      </c>
      <c r="D324" s="5">
        <v>1.37968</v>
      </c>
      <c r="E324" s="5">
        <v>1.37286</v>
      </c>
      <c r="F324" s="5">
        <v>1.37402</v>
      </c>
      <c r="G324" s="5">
        <f t="shared" si="56"/>
        <v>0</v>
      </c>
      <c r="H324" s="4">
        <f t="shared" si="53"/>
        <v>0</v>
      </c>
      <c r="I324" s="4">
        <f t="shared" si="55"/>
        <v>0</v>
      </c>
      <c r="J324" s="4">
        <f t="shared" si="46"/>
        <v>1176.7999999999995</v>
      </c>
      <c r="L324" s="5">
        <f t="shared" si="49"/>
        <v>1247.4999999999986</v>
      </c>
      <c r="M324" s="29" t="str">
        <f t="shared" si="50"/>
        <v/>
      </c>
      <c r="N324" s="30">
        <f t="shared" si="51"/>
        <v>-70.699999999999136</v>
      </c>
    </row>
    <row r="325" spans="1:14" x14ac:dyDescent="0.25">
      <c r="A325" s="5">
        <v>324</v>
      </c>
      <c r="B325" s="28">
        <v>41725.958333333336</v>
      </c>
      <c r="C325" s="5">
        <v>1.37402</v>
      </c>
      <c r="D325" s="5">
        <v>1.3773</v>
      </c>
      <c r="E325" s="5">
        <v>1.3704799999999999</v>
      </c>
      <c r="F325" s="5">
        <v>1.37504</v>
      </c>
      <c r="G325" s="5">
        <f t="shared" si="56"/>
        <v>1</v>
      </c>
      <c r="H325" s="4">
        <f t="shared" si="53"/>
        <v>0</v>
      </c>
      <c r="I325" s="4">
        <f t="shared" si="55"/>
        <v>0</v>
      </c>
      <c r="J325" s="4">
        <f t="shared" ref="J325:J388" si="57">H325+I325+J324</f>
        <v>1176.7999999999995</v>
      </c>
      <c r="L325" s="5">
        <f t="shared" si="49"/>
        <v>1247.4999999999986</v>
      </c>
      <c r="M325" s="29" t="str">
        <f t="shared" si="50"/>
        <v/>
      </c>
      <c r="N325" s="30">
        <f t="shared" si="51"/>
        <v>-70.699999999999136</v>
      </c>
    </row>
    <row r="326" spans="1:14" x14ac:dyDescent="0.25">
      <c r="A326" s="5">
        <v>325</v>
      </c>
      <c r="B326" s="28">
        <v>41728.958333333336</v>
      </c>
      <c r="C326" s="5">
        <v>1.37612</v>
      </c>
      <c r="D326" s="5">
        <v>1.3806700000000001</v>
      </c>
      <c r="E326" s="5">
        <v>1.37216</v>
      </c>
      <c r="F326" s="5">
        <v>1.3769</v>
      </c>
      <c r="G326" s="5">
        <f t="shared" si="56"/>
        <v>1</v>
      </c>
      <c r="H326" s="4">
        <f t="shared" si="53"/>
        <v>0</v>
      </c>
      <c r="I326" s="4">
        <f t="shared" si="55"/>
        <v>-28.799999999999937</v>
      </c>
      <c r="J326" s="4">
        <f t="shared" si="57"/>
        <v>1147.9999999999995</v>
      </c>
      <c r="L326" s="5">
        <f t="shared" si="49"/>
        <v>1247.4999999999986</v>
      </c>
      <c r="M326" s="29">
        <f t="shared" si="50"/>
        <v>7.9759519038075544E-2</v>
      </c>
      <c r="N326" s="30">
        <f t="shared" si="51"/>
        <v>-99.499999999999091</v>
      </c>
    </row>
    <row r="327" spans="1:14" x14ac:dyDescent="0.25">
      <c r="A327" s="5">
        <v>326</v>
      </c>
      <c r="B327" s="28">
        <v>41729.958333333336</v>
      </c>
      <c r="C327" s="5">
        <v>1.37687</v>
      </c>
      <c r="D327" s="5">
        <v>1.3815500000000001</v>
      </c>
      <c r="E327" s="5">
        <v>1.37679</v>
      </c>
      <c r="F327" s="5">
        <v>1.3792599999999999</v>
      </c>
      <c r="G327" s="5">
        <f t="shared" si="56"/>
        <v>1</v>
      </c>
      <c r="H327" s="4">
        <f t="shared" si="53"/>
        <v>0</v>
      </c>
      <c r="I327" s="4">
        <f t="shared" si="55"/>
        <v>0</v>
      </c>
      <c r="J327" s="4">
        <f t="shared" si="57"/>
        <v>1147.9999999999995</v>
      </c>
      <c r="L327" s="5">
        <f t="shared" si="49"/>
        <v>1247.4999999999986</v>
      </c>
      <c r="M327" s="29" t="str">
        <f t="shared" si="50"/>
        <v/>
      </c>
      <c r="N327" s="30">
        <f t="shared" si="51"/>
        <v>-99.499999999999091</v>
      </c>
    </row>
    <row r="328" spans="1:14" x14ac:dyDescent="0.25">
      <c r="A328" s="5">
        <v>327</v>
      </c>
      <c r="B328" s="28">
        <v>41730.958333333336</v>
      </c>
      <c r="C328" s="5">
        <v>1.3792599999999999</v>
      </c>
      <c r="D328" s="5">
        <v>1.38202</v>
      </c>
      <c r="E328" s="5">
        <v>1.3753200000000001</v>
      </c>
      <c r="F328" s="5">
        <v>1.3767100000000001</v>
      </c>
      <c r="G328" s="5">
        <f t="shared" si="56"/>
        <v>0</v>
      </c>
      <c r="H328" s="4">
        <f t="shared" si="53"/>
        <v>0</v>
      </c>
      <c r="I328" s="4">
        <f t="shared" si="55"/>
        <v>1.5999999999993797</v>
      </c>
      <c r="J328" s="4">
        <f t="shared" si="57"/>
        <v>1149.599999999999</v>
      </c>
      <c r="L328" s="5">
        <f t="shared" si="49"/>
        <v>1247.4999999999986</v>
      </c>
      <c r="M328" s="29" t="str">
        <f t="shared" si="50"/>
        <v/>
      </c>
      <c r="N328" s="30">
        <f t="shared" si="51"/>
        <v>-97.899999999999636</v>
      </c>
    </row>
    <row r="329" spans="1:14" x14ac:dyDescent="0.25">
      <c r="A329" s="5">
        <v>328</v>
      </c>
      <c r="B329" s="28">
        <v>41731.958333333336</v>
      </c>
      <c r="C329" s="5">
        <v>1.3767100000000001</v>
      </c>
      <c r="D329" s="5">
        <v>1.3806400000000001</v>
      </c>
      <c r="E329" s="5">
        <v>1.36982</v>
      </c>
      <c r="F329" s="5">
        <v>1.37199</v>
      </c>
      <c r="G329" s="5">
        <f t="shared" si="56"/>
        <v>0</v>
      </c>
      <c r="H329" s="4">
        <v>-41</v>
      </c>
      <c r="I329" s="4">
        <f t="shared" si="55"/>
        <v>0</v>
      </c>
      <c r="J329" s="4">
        <f t="shared" si="57"/>
        <v>1108.599999999999</v>
      </c>
      <c r="L329" s="5">
        <f t="shared" si="49"/>
        <v>1247.4999999999986</v>
      </c>
      <c r="M329" s="29">
        <f t="shared" si="50"/>
        <v>0.11134268537074132</v>
      </c>
      <c r="N329" s="30">
        <f t="shared" si="51"/>
        <v>-138.89999999999964</v>
      </c>
    </row>
    <row r="330" spans="1:14" x14ac:dyDescent="0.25">
      <c r="A330" s="5">
        <v>329</v>
      </c>
      <c r="B330" s="28">
        <v>41732.958333333336</v>
      </c>
      <c r="C330" s="5">
        <v>1.37199</v>
      </c>
      <c r="D330" s="5">
        <v>1.3730800000000001</v>
      </c>
      <c r="E330" s="5">
        <v>1.3672800000000001</v>
      </c>
      <c r="F330" s="5">
        <v>1.37016</v>
      </c>
      <c r="G330" s="5">
        <f t="shared" si="56"/>
        <v>0</v>
      </c>
      <c r="H330" s="4">
        <f t="shared" ref="H330:H353" si="58">IF(AND(G329=0,D330&gt;C329),(F330-C329)*10000,0)</f>
        <v>0</v>
      </c>
      <c r="I330" s="4">
        <f t="shared" si="55"/>
        <v>0</v>
      </c>
      <c r="J330" s="4">
        <f t="shared" si="57"/>
        <v>1108.599999999999</v>
      </c>
      <c r="L330" s="5">
        <f t="shared" si="49"/>
        <v>1247.4999999999986</v>
      </c>
      <c r="M330" s="29" t="str">
        <f t="shared" si="50"/>
        <v/>
      </c>
      <c r="N330" s="30">
        <f t="shared" si="51"/>
        <v>-138.89999999999964</v>
      </c>
    </row>
    <row r="331" spans="1:14" x14ac:dyDescent="0.25">
      <c r="A331" s="5">
        <v>330</v>
      </c>
      <c r="B331" s="28">
        <v>41735.958333333336</v>
      </c>
      <c r="C331" s="5">
        <v>1.36964</v>
      </c>
      <c r="D331" s="5">
        <v>1.37486</v>
      </c>
      <c r="E331" s="5">
        <v>1.3694299999999999</v>
      </c>
      <c r="F331" s="5">
        <v>1.37415</v>
      </c>
      <c r="G331" s="5">
        <f t="shared" si="56"/>
        <v>1</v>
      </c>
      <c r="H331" s="4">
        <f t="shared" si="58"/>
        <v>21.599999999999397</v>
      </c>
      <c r="I331" s="4">
        <f t="shared" si="55"/>
        <v>0</v>
      </c>
      <c r="J331" s="4">
        <f t="shared" si="57"/>
        <v>1130.1999999999985</v>
      </c>
      <c r="L331" s="5">
        <f t="shared" si="49"/>
        <v>1247.4999999999986</v>
      </c>
      <c r="M331" s="29" t="str">
        <f t="shared" si="50"/>
        <v/>
      </c>
      <c r="N331" s="30">
        <f t="shared" si="51"/>
        <v>-117.30000000000018</v>
      </c>
    </row>
    <row r="332" spans="1:14" x14ac:dyDescent="0.25">
      <c r="A332" s="5">
        <v>331</v>
      </c>
      <c r="B332" s="28">
        <v>41736.958333333336</v>
      </c>
      <c r="C332" s="5">
        <v>1.37415</v>
      </c>
      <c r="D332" s="5">
        <v>1.3811500000000001</v>
      </c>
      <c r="E332" s="5">
        <v>1.37374</v>
      </c>
      <c r="F332" s="5">
        <v>1.37968</v>
      </c>
      <c r="G332" s="5">
        <f t="shared" si="56"/>
        <v>1</v>
      </c>
      <c r="H332" s="4">
        <f t="shared" si="58"/>
        <v>0</v>
      </c>
      <c r="I332" s="4">
        <f t="shared" si="55"/>
        <v>0</v>
      </c>
      <c r="J332" s="4">
        <f t="shared" si="57"/>
        <v>1130.1999999999985</v>
      </c>
      <c r="L332" s="5">
        <f t="shared" si="49"/>
        <v>1247.4999999999986</v>
      </c>
      <c r="M332" s="29" t="str">
        <f t="shared" si="50"/>
        <v/>
      </c>
      <c r="N332" s="30">
        <f t="shared" si="51"/>
        <v>-117.30000000000018</v>
      </c>
    </row>
    <row r="333" spans="1:14" x14ac:dyDescent="0.25">
      <c r="A333" s="5">
        <v>332</v>
      </c>
      <c r="B333" s="28">
        <v>41737.958333333336</v>
      </c>
      <c r="C333" s="5">
        <v>1.37968</v>
      </c>
      <c r="D333" s="5">
        <v>1.38619</v>
      </c>
      <c r="E333" s="5">
        <v>1.37799</v>
      </c>
      <c r="F333" s="5">
        <v>1.38551</v>
      </c>
      <c r="G333" s="5">
        <f t="shared" si="56"/>
        <v>1</v>
      </c>
      <c r="H333" s="4">
        <f t="shared" si="58"/>
        <v>0</v>
      </c>
      <c r="I333" s="4">
        <f t="shared" si="55"/>
        <v>0</v>
      </c>
      <c r="J333" s="4">
        <f t="shared" si="57"/>
        <v>1130.1999999999985</v>
      </c>
      <c r="L333" s="5">
        <f t="shared" si="49"/>
        <v>1247.4999999999986</v>
      </c>
      <c r="M333" s="29" t="str">
        <f t="shared" si="50"/>
        <v/>
      </c>
      <c r="N333" s="30">
        <f t="shared" si="51"/>
        <v>-117.30000000000018</v>
      </c>
    </row>
    <row r="334" spans="1:14" x14ac:dyDescent="0.25">
      <c r="A334" s="5">
        <v>333</v>
      </c>
      <c r="B334" s="28">
        <v>41738.958333333336</v>
      </c>
      <c r="C334" s="5">
        <v>1.3854900000000001</v>
      </c>
      <c r="D334" s="5">
        <v>1.3898999999999999</v>
      </c>
      <c r="E334" s="5">
        <v>1.3835999999999999</v>
      </c>
      <c r="F334" s="5">
        <v>1.38859</v>
      </c>
      <c r="G334" s="5">
        <f t="shared" si="56"/>
        <v>1</v>
      </c>
      <c r="H334" s="4">
        <f t="shared" si="58"/>
        <v>0</v>
      </c>
      <c r="I334" s="4">
        <f t="shared" si="55"/>
        <v>0</v>
      </c>
      <c r="J334" s="4">
        <f t="shared" si="57"/>
        <v>1130.1999999999985</v>
      </c>
      <c r="L334" s="5">
        <f t="shared" si="49"/>
        <v>1247.4999999999986</v>
      </c>
      <c r="M334" s="29" t="str">
        <f t="shared" si="50"/>
        <v/>
      </c>
      <c r="N334" s="30">
        <f t="shared" si="51"/>
        <v>-117.30000000000018</v>
      </c>
    </row>
    <row r="335" spans="1:14" x14ac:dyDescent="0.25">
      <c r="A335" s="5">
        <v>334</v>
      </c>
      <c r="B335" s="28">
        <v>41739.958333333336</v>
      </c>
      <c r="C335" s="5">
        <v>1.38859</v>
      </c>
      <c r="D335" s="5">
        <v>1.39056</v>
      </c>
      <c r="E335" s="5">
        <v>1.38635</v>
      </c>
      <c r="F335" s="5">
        <v>1.3884300000000001</v>
      </c>
      <c r="G335" s="5">
        <f t="shared" si="56"/>
        <v>0</v>
      </c>
      <c r="H335" s="4">
        <f t="shared" si="58"/>
        <v>0</v>
      </c>
      <c r="I335" s="4">
        <f t="shared" si="55"/>
        <v>0</v>
      </c>
      <c r="J335" s="4">
        <f t="shared" si="57"/>
        <v>1130.1999999999985</v>
      </c>
      <c r="L335" s="5">
        <f t="shared" si="49"/>
        <v>1247.4999999999986</v>
      </c>
      <c r="M335" s="29" t="str">
        <f t="shared" si="50"/>
        <v/>
      </c>
      <c r="N335" s="30">
        <f t="shared" si="51"/>
        <v>-117.30000000000018</v>
      </c>
    </row>
    <row r="336" spans="1:14" x14ac:dyDescent="0.25">
      <c r="A336" s="5">
        <v>335</v>
      </c>
      <c r="B336" s="28">
        <v>41742.958333333336</v>
      </c>
      <c r="C336" s="5">
        <v>1.3843300000000001</v>
      </c>
      <c r="D336" s="5">
        <v>1.3863000000000001</v>
      </c>
      <c r="E336" s="5">
        <v>1.3808100000000001</v>
      </c>
      <c r="F336" s="5">
        <v>1.3820600000000001</v>
      </c>
      <c r="G336" s="5">
        <f t="shared" si="56"/>
        <v>0</v>
      </c>
      <c r="H336" s="4">
        <f t="shared" si="58"/>
        <v>0</v>
      </c>
      <c r="I336" s="4">
        <f t="shared" si="55"/>
        <v>0</v>
      </c>
      <c r="J336" s="4">
        <f t="shared" si="57"/>
        <v>1130.1999999999985</v>
      </c>
      <c r="L336" s="5">
        <f t="shared" si="49"/>
        <v>1247.4999999999986</v>
      </c>
      <c r="M336" s="29" t="str">
        <f t="shared" si="50"/>
        <v/>
      </c>
      <c r="N336" s="30">
        <f t="shared" si="51"/>
        <v>-117.30000000000018</v>
      </c>
    </row>
    <row r="337" spans="1:14" x14ac:dyDescent="0.25">
      <c r="A337" s="5">
        <v>336</v>
      </c>
      <c r="B337" s="28">
        <v>41743.958333333336</v>
      </c>
      <c r="C337" s="5">
        <v>1.3820699999999999</v>
      </c>
      <c r="D337" s="5">
        <v>1.38331</v>
      </c>
      <c r="E337" s="5">
        <v>1.37903</v>
      </c>
      <c r="F337" s="5">
        <v>1.38144</v>
      </c>
      <c r="G337" s="5">
        <f t="shared" si="56"/>
        <v>0</v>
      </c>
      <c r="H337" s="4">
        <f t="shared" si="58"/>
        <v>0</v>
      </c>
      <c r="I337" s="4">
        <f t="shared" si="55"/>
        <v>0</v>
      </c>
      <c r="J337" s="4">
        <f t="shared" si="57"/>
        <v>1130.1999999999985</v>
      </c>
      <c r="L337" s="5">
        <f t="shared" si="49"/>
        <v>1247.4999999999986</v>
      </c>
      <c r="M337" s="29" t="str">
        <f t="shared" si="50"/>
        <v/>
      </c>
      <c r="N337" s="30">
        <f t="shared" si="51"/>
        <v>-117.30000000000018</v>
      </c>
    </row>
    <row r="338" spans="1:14" x14ac:dyDescent="0.25">
      <c r="A338" s="5">
        <v>337</v>
      </c>
      <c r="B338" s="28">
        <v>41744.958333333336</v>
      </c>
      <c r="C338" s="5">
        <v>1.3814200000000001</v>
      </c>
      <c r="D338" s="5">
        <v>1.3850800000000001</v>
      </c>
      <c r="E338" s="5">
        <v>1.3803700000000001</v>
      </c>
      <c r="F338" s="5">
        <v>1.3815200000000001</v>
      </c>
      <c r="G338" s="5">
        <f t="shared" si="56"/>
        <v>1</v>
      </c>
      <c r="H338" s="4">
        <f t="shared" si="58"/>
        <v>-5.499999999998284</v>
      </c>
      <c r="I338" s="4">
        <f t="shared" si="55"/>
        <v>0</v>
      </c>
      <c r="J338" s="4">
        <f t="shared" si="57"/>
        <v>1124.7000000000003</v>
      </c>
      <c r="L338" s="5">
        <f t="shared" si="49"/>
        <v>1247.4999999999986</v>
      </c>
      <c r="M338" s="29">
        <f t="shared" si="50"/>
        <v>9.8436873747493769E-2</v>
      </c>
      <c r="N338" s="30">
        <f t="shared" si="51"/>
        <v>-122.79999999999836</v>
      </c>
    </row>
    <row r="339" spans="1:14" x14ac:dyDescent="0.25">
      <c r="A339" s="5">
        <v>338</v>
      </c>
      <c r="B339" s="28">
        <v>41745.958333333336</v>
      </c>
      <c r="C339" s="5">
        <v>1.3815299999999999</v>
      </c>
      <c r="D339" s="5">
        <v>1.38645</v>
      </c>
      <c r="E339" s="5">
        <v>1.3811100000000001</v>
      </c>
      <c r="F339" s="5">
        <v>1.3813299999999999</v>
      </c>
      <c r="G339" s="5">
        <f t="shared" si="56"/>
        <v>0</v>
      </c>
      <c r="H339" s="4">
        <f t="shared" si="58"/>
        <v>0</v>
      </c>
      <c r="I339" s="4">
        <f t="shared" si="55"/>
        <v>0.90000000000145519</v>
      </c>
      <c r="J339" s="4">
        <f t="shared" si="57"/>
        <v>1125.6000000000017</v>
      </c>
      <c r="L339" s="5">
        <f t="shared" si="49"/>
        <v>1247.4999999999986</v>
      </c>
      <c r="M339" s="29" t="str">
        <f t="shared" si="50"/>
        <v/>
      </c>
      <c r="N339" s="30">
        <f t="shared" si="51"/>
        <v>-121.89999999999691</v>
      </c>
    </row>
    <row r="340" spans="1:14" x14ac:dyDescent="0.25">
      <c r="A340" s="5">
        <v>339</v>
      </c>
      <c r="B340" s="28">
        <v>41746.958333333336</v>
      </c>
      <c r="C340" s="5">
        <v>1.3813500000000001</v>
      </c>
      <c r="D340" s="5">
        <v>1.3822300000000001</v>
      </c>
      <c r="E340" s="5">
        <v>1.3807700000000001</v>
      </c>
      <c r="F340" s="5">
        <v>1.3807700000000001</v>
      </c>
      <c r="G340" s="5">
        <f t="shared" si="56"/>
        <v>0</v>
      </c>
      <c r="H340" s="4">
        <f t="shared" si="58"/>
        <v>-7.5999999999987189</v>
      </c>
      <c r="I340" s="4">
        <f t="shared" si="55"/>
        <v>0</v>
      </c>
      <c r="J340" s="4">
        <f t="shared" si="57"/>
        <v>1118.000000000003</v>
      </c>
      <c r="L340" s="5">
        <f t="shared" si="49"/>
        <v>1247.4999999999986</v>
      </c>
      <c r="M340" s="29">
        <f t="shared" si="50"/>
        <v>0.10380761523045756</v>
      </c>
      <c r="N340" s="30">
        <f t="shared" si="51"/>
        <v>-129.49999999999568</v>
      </c>
    </row>
    <row r="341" spans="1:14" x14ac:dyDescent="0.25">
      <c r="A341" s="5">
        <v>340</v>
      </c>
      <c r="B341" s="28">
        <v>41749.958333333336</v>
      </c>
      <c r="C341" s="5">
        <v>1.38121</v>
      </c>
      <c r="D341" s="5">
        <v>1.38304</v>
      </c>
      <c r="E341" s="5">
        <v>1.3787100000000001</v>
      </c>
      <c r="F341" s="5">
        <v>1.37927</v>
      </c>
      <c r="G341" s="5">
        <f t="shared" si="56"/>
        <v>0</v>
      </c>
      <c r="H341" s="4">
        <f t="shared" si="58"/>
        <v>-20.800000000000818</v>
      </c>
      <c r="I341" s="4">
        <f t="shared" si="55"/>
        <v>0</v>
      </c>
      <c r="J341" s="4">
        <f t="shared" si="57"/>
        <v>1097.2000000000021</v>
      </c>
      <c r="L341" s="5">
        <f t="shared" si="49"/>
        <v>1247.4999999999986</v>
      </c>
      <c r="M341" s="29">
        <f t="shared" si="50"/>
        <v>0.12048096192384505</v>
      </c>
      <c r="N341" s="30">
        <f t="shared" si="51"/>
        <v>-150.29999999999654</v>
      </c>
    </row>
    <row r="342" spans="1:14" x14ac:dyDescent="0.25">
      <c r="A342" s="5">
        <v>341</v>
      </c>
      <c r="B342" s="28">
        <v>41750.958333333336</v>
      </c>
      <c r="C342" s="5">
        <v>1.37927</v>
      </c>
      <c r="D342" s="5">
        <v>1.3824799999999999</v>
      </c>
      <c r="E342" s="5">
        <v>1.3785000000000001</v>
      </c>
      <c r="F342" s="5">
        <v>1.3804799999999999</v>
      </c>
      <c r="G342" s="5">
        <f t="shared" si="56"/>
        <v>1</v>
      </c>
      <c r="H342" s="4">
        <f t="shared" si="58"/>
        <v>-7.3000000000011944</v>
      </c>
      <c r="I342" s="4">
        <f t="shared" si="55"/>
        <v>0</v>
      </c>
      <c r="J342" s="4">
        <f t="shared" si="57"/>
        <v>1089.900000000001</v>
      </c>
      <c r="L342" s="5">
        <f t="shared" si="49"/>
        <v>1247.4999999999986</v>
      </c>
      <c r="M342" s="29">
        <f t="shared" si="50"/>
        <v>0.12633266533065957</v>
      </c>
      <c r="N342" s="30">
        <f t="shared" si="51"/>
        <v>-157.59999999999764</v>
      </c>
    </row>
    <row r="343" spans="1:14" x14ac:dyDescent="0.25">
      <c r="A343" s="5">
        <v>342</v>
      </c>
      <c r="B343" s="28">
        <v>41751.958333333336</v>
      </c>
      <c r="C343" s="5">
        <v>1.3804700000000001</v>
      </c>
      <c r="D343" s="5">
        <v>1.3854599999999999</v>
      </c>
      <c r="E343" s="5">
        <v>1.3800300000000001</v>
      </c>
      <c r="F343" s="5">
        <v>1.3816600000000001</v>
      </c>
      <c r="G343" s="5">
        <f t="shared" si="56"/>
        <v>1</v>
      </c>
      <c r="H343" s="4">
        <f t="shared" si="58"/>
        <v>0</v>
      </c>
      <c r="I343" s="4">
        <f t="shared" si="55"/>
        <v>0</v>
      </c>
      <c r="J343" s="4">
        <f t="shared" si="57"/>
        <v>1089.900000000001</v>
      </c>
      <c r="L343" s="5">
        <f t="shared" si="49"/>
        <v>1247.4999999999986</v>
      </c>
      <c r="M343" s="29" t="str">
        <f t="shared" si="50"/>
        <v/>
      </c>
      <c r="N343" s="30">
        <f t="shared" si="51"/>
        <v>-157.59999999999764</v>
      </c>
    </row>
    <row r="344" spans="1:14" x14ac:dyDescent="0.25">
      <c r="A344" s="5">
        <v>343</v>
      </c>
      <c r="B344" s="28">
        <v>41752.958333333336</v>
      </c>
      <c r="C344" s="5">
        <v>1.3816900000000001</v>
      </c>
      <c r="D344" s="5">
        <v>1.38429</v>
      </c>
      <c r="E344" s="5">
        <v>1.37914</v>
      </c>
      <c r="F344" s="5">
        <v>1.38313</v>
      </c>
      <c r="G344" s="5">
        <f t="shared" si="56"/>
        <v>1</v>
      </c>
      <c r="H344" s="4">
        <f t="shared" si="58"/>
        <v>0</v>
      </c>
      <c r="I344" s="4">
        <f t="shared" si="55"/>
        <v>-26.599999999998847</v>
      </c>
      <c r="J344" s="4">
        <f t="shared" si="57"/>
        <v>1063.3000000000022</v>
      </c>
      <c r="L344" s="5">
        <f t="shared" si="49"/>
        <v>1247.4999999999986</v>
      </c>
      <c r="M344" s="29">
        <f t="shared" si="50"/>
        <v>0.14765531062123982</v>
      </c>
      <c r="N344" s="30">
        <f t="shared" si="51"/>
        <v>-184.19999999999641</v>
      </c>
    </row>
    <row r="345" spans="1:14" x14ac:dyDescent="0.25">
      <c r="A345" s="5">
        <v>344</v>
      </c>
      <c r="B345" s="28">
        <v>41753.958333333336</v>
      </c>
      <c r="C345" s="5">
        <v>1.38313</v>
      </c>
      <c r="D345" s="5">
        <v>1.3848199999999999</v>
      </c>
      <c r="E345" s="5">
        <v>1.3826700000000001</v>
      </c>
      <c r="F345" s="5">
        <v>1.3832899999999999</v>
      </c>
      <c r="G345" s="5">
        <f t="shared" si="56"/>
        <v>1</v>
      </c>
      <c r="H345" s="4">
        <f t="shared" si="58"/>
        <v>0</v>
      </c>
      <c r="I345" s="4">
        <f t="shared" si="55"/>
        <v>0</v>
      </c>
      <c r="J345" s="4">
        <f t="shared" si="57"/>
        <v>1063.3000000000022</v>
      </c>
      <c r="L345" s="5">
        <f t="shared" si="49"/>
        <v>1247.4999999999986</v>
      </c>
      <c r="M345" s="29" t="str">
        <f t="shared" si="50"/>
        <v/>
      </c>
      <c r="N345" s="30">
        <f t="shared" si="51"/>
        <v>-184.19999999999641</v>
      </c>
    </row>
    <row r="346" spans="1:14" x14ac:dyDescent="0.25">
      <c r="A346" s="5">
        <v>345</v>
      </c>
      <c r="B346" s="28">
        <v>41756.958333333336</v>
      </c>
      <c r="C346" s="5">
        <v>1.3844700000000001</v>
      </c>
      <c r="D346" s="5">
        <v>1.38794</v>
      </c>
      <c r="E346" s="5">
        <v>1.38147</v>
      </c>
      <c r="F346" s="5">
        <v>1.3851</v>
      </c>
      <c r="G346" s="5">
        <f t="shared" si="56"/>
        <v>1</v>
      </c>
      <c r="H346" s="4">
        <f t="shared" si="58"/>
        <v>0</v>
      </c>
      <c r="I346" s="4">
        <f t="shared" si="55"/>
        <v>-19.700000000000273</v>
      </c>
      <c r="J346" s="4">
        <f t="shared" si="57"/>
        <v>1043.600000000002</v>
      </c>
      <c r="L346" s="5">
        <f t="shared" si="49"/>
        <v>1247.4999999999986</v>
      </c>
      <c r="M346" s="29">
        <f t="shared" si="50"/>
        <v>0.16344689378757271</v>
      </c>
      <c r="N346" s="30">
        <f t="shared" si="51"/>
        <v>-203.89999999999668</v>
      </c>
    </row>
    <row r="347" spans="1:14" x14ac:dyDescent="0.25">
      <c r="A347" s="5">
        <v>346</v>
      </c>
      <c r="B347" s="28">
        <v>41757.958333333336</v>
      </c>
      <c r="C347" s="5">
        <v>1.3851</v>
      </c>
      <c r="D347" s="5">
        <v>1.38791</v>
      </c>
      <c r="E347" s="5">
        <v>1.3805499999999999</v>
      </c>
      <c r="F347" s="5">
        <v>1.38117</v>
      </c>
      <c r="G347" s="5">
        <f t="shared" si="56"/>
        <v>0</v>
      </c>
      <c r="H347" s="4">
        <f t="shared" si="58"/>
        <v>0</v>
      </c>
      <c r="I347" s="4">
        <f t="shared" si="55"/>
        <v>33.00000000000081</v>
      </c>
      <c r="J347" s="4">
        <f t="shared" si="57"/>
        <v>1076.6000000000029</v>
      </c>
      <c r="L347" s="5">
        <f t="shared" si="49"/>
        <v>1247.4999999999986</v>
      </c>
      <c r="M347" s="29" t="str">
        <f t="shared" si="50"/>
        <v/>
      </c>
      <c r="N347" s="30">
        <f t="shared" si="51"/>
        <v>-170.89999999999577</v>
      </c>
    </row>
    <row r="348" spans="1:14" x14ac:dyDescent="0.25">
      <c r="A348" s="5">
        <v>347</v>
      </c>
      <c r="B348" s="28">
        <v>41758.958333333336</v>
      </c>
      <c r="C348" s="5">
        <v>1.38121</v>
      </c>
      <c r="D348" s="5">
        <v>1.3876500000000001</v>
      </c>
      <c r="E348" s="5">
        <v>1.3774999999999999</v>
      </c>
      <c r="F348" s="5">
        <v>1.38669</v>
      </c>
      <c r="G348" s="5">
        <f t="shared" si="56"/>
        <v>1</v>
      </c>
      <c r="H348" s="4">
        <f t="shared" si="58"/>
        <v>15.899999999999803</v>
      </c>
      <c r="I348" s="4">
        <f t="shared" si="55"/>
        <v>0</v>
      </c>
      <c r="J348" s="4">
        <f t="shared" si="57"/>
        <v>1092.5000000000027</v>
      </c>
      <c r="L348" s="5">
        <f t="shared" si="49"/>
        <v>1247.4999999999986</v>
      </c>
      <c r="M348" s="29" t="str">
        <f t="shared" si="50"/>
        <v/>
      </c>
      <c r="N348" s="30">
        <f t="shared" si="51"/>
        <v>-154.99999999999591</v>
      </c>
    </row>
    <row r="349" spans="1:14" x14ac:dyDescent="0.25">
      <c r="A349" s="5">
        <v>348</v>
      </c>
      <c r="B349" s="28">
        <v>41759.958333333336</v>
      </c>
      <c r="C349" s="5">
        <v>1.38656</v>
      </c>
      <c r="D349" s="5">
        <v>1.3889199999999999</v>
      </c>
      <c r="E349" s="5">
        <v>1.38628</v>
      </c>
      <c r="F349" s="5">
        <v>1.3869</v>
      </c>
      <c r="G349" s="5">
        <f t="shared" si="56"/>
        <v>1</v>
      </c>
      <c r="H349" s="4">
        <f t="shared" si="58"/>
        <v>0</v>
      </c>
      <c r="I349" s="4">
        <f t="shared" si="55"/>
        <v>0</v>
      </c>
      <c r="J349" s="4">
        <f t="shared" si="57"/>
        <v>1092.5000000000027</v>
      </c>
      <c r="L349" s="5">
        <f t="shared" si="49"/>
        <v>1247.4999999999986</v>
      </c>
      <c r="M349" s="29" t="str">
        <f t="shared" si="50"/>
        <v/>
      </c>
      <c r="N349" s="30">
        <f t="shared" si="51"/>
        <v>-154.99999999999591</v>
      </c>
    </row>
    <row r="350" spans="1:14" x14ac:dyDescent="0.25">
      <c r="A350" s="5">
        <v>349</v>
      </c>
      <c r="B350" s="28">
        <v>41760.958333333336</v>
      </c>
      <c r="C350" s="5">
        <v>1.3869100000000001</v>
      </c>
      <c r="D350" s="5">
        <v>1.3881300000000001</v>
      </c>
      <c r="E350" s="5">
        <v>1.3812199999999999</v>
      </c>
      <c r="F350" s="5">
        <v>1.38706</v>
      </c>
      <c r="G350" s="5">
        <f t="shared" si="56"/>
        <v>1</v>
      </c>
      <c r="H350" s="4">
        <f t="shared" si="58"/>
        <v>0</v>
      </c>
      <c r="I350" s="4">
        <f t="shared" si="55"/>
        <v>-4.9999999999994493</v>
      </c>
      <c r="J350" s="4">
        <f t="shared" si="57"/>
        <v>1087.5000000000032</v>
      </c>
      <c r="L350" s="5">
        <f t="shared" si="49"/>
        <v>1247.4999999999986</v>
      </c>
      <c r="M350" s="29">
        <f t="shared" si="50"/>
        <v>0.12825651302604857</v>
      </c>
      <c r="N350" s="30">
        <f t="shared" si="51"/>
        <v>-159.99999999999545</v>
      </c>
    </row>
    <row r="351" spans="1:14" x14ac:dyDescent="0.25">
      <c r="A351" s="5">
        <v>350</v>
      </c>
      <c r="B351" s="28">
        <v>41763.958333333336</v>
      </c>
      <c r="C351" s="5">
        <v>1.38818</v>
      </c>
      <c r="D351" s="5">
        <v>1.3886000000000001</v>
      </c>
      <c r="E351" s="5">
        <v>1.38645</v>
      </c>
      <c r="F351" s="5">
        <v>1.3875</v>
      </c>
      <c r="G351" s="5">
        <f t="shared" si="56"/>
        <v>1</v>
      </c>
      <c r="H351" s="4">
        <f t="shared" si="58"/>
        <v>0</v>
      </c>
      <c r="I351" s="4">
        <f t="shared" si="55"/>
        <v>-5.8999999999986841</v>
      </c>
      <c r="J351" s="4">
        <f t="shared" si="57"/>
        <v>1081.6000000000045</v>
      </c>
      <c r="L351" s="5">
        <f t="shared" si="49"/>
        <v>1247.4999999999986</v>
      </c>
      <c r="M351" s="29">
        <f t="shared" si="50"/>
        <v>0.13298597194388329</v>
      </c>
      <c r="N351" s="30">
        <f t="shared" si="51"/>
        <v>-165.89999999999418</v>
      </c>
    </row>
    <row r="352" spans="1:14" x14ac:dyDescent="0.25">
      <c r="A352" s="5">
        <v>351</v>
      </c>
      <c r="B352" s="28">
        <v>41764.958333333336</v>
      </c>
      <c r="C352" s="5">
        <v>1.38747</v>
      </c>
      <c r="D352" s="5">
        <v>1.3951199999999999</v>
      </c>
      <c r="E352" s="5">
        <v>1.3872100000000001</v>
      </c>
      <c r="F352" s="5">
        <v>1.39272</v>
      </c>
      <c r="G352" s="5">
        <f t="shared" si="56"/>
        <v>1</v>
      </c>
      <c r="H352" s="4">
        <f t="shared" si="58"/>
        <v>0</v>
      </c>
      <c r="I352" s="4">
        <v>-41</v>
      </c>
      <c r="J352" s="4">
        <f t="shared" si="57"/>
        <v>1040.6000000000045</v>
      </c>
      <c r="L352" s="5">
        <f t="shared" ref="L352:L415" si="59">MAX(J352,L351)</f>
        <v>1247.4999999999986</v>
      </c>
      <c r="M352" s="29">
        <f t="shared" ref="M352:M415" si="60">IF(J352 &lt; J351, 1-J352/L352,"")</f>
        <v>0.1658517034068091</v>
      </c>
      <c r="N352" s="30">
        <f t="shared" ref="N352:N415" si="61">IF(L352=J352,N351,J352-L352)</f>
        <v>-206.89999999999418</v>
      </c>
    </row>
    <row r="353" spans="1:14" x14ac:dyDescent="0.25">
      <c r="A353" s="5">
        <v>352</v>
      </c>
      <c r="B353" s="28">
        <v>41765.958333333336</v>
      </c>
      <c r="C353" s="5">
        <v>1.3927099999999999</v>
      </c>
      <c r="D353" s="5">
        <v>1.39385</v>
      </c>
      <c r="E353" s="5">
        <v>1.391</v>
      </c>
      <c r="F353" s="5">
        <v>1.391</v>
      </c>
      <c r="G353" s="5">
        <f t="shared" si="56"/>
        <v>0</v>
      </c>
      <c r="H353" s="4">
        <f t="shared" si="58"/>
        <v>0</v>
      </c>
      <c r="I353" s="4">
        <f t="shared" ref="I353:I384" si="62">IF(AND(G352=1,E353&lt;C352),(C352-F353)*10000,0)</f>
        <v>0</v>
      </c>
      <c r="J353" s="4">
        <f t="shared" si="57"/>
        <v>1040.6000000000045</v>
      </c>
      <c r="L353" s="5">
        <f t="shared" si="59"/>
        <v>1247.4999999999986</v>
      </c>
      <c r="M353" s="29" t="str">
        <f t="shared" si="60"/>
        <v/>
      </c>
      <c r="N353" s="30">
        <f t="shared" si="61"/>
        <v>-206.89999999999418</v>
      </c>
    </row>
    <row r="354" spans="1:14" x14ac:dyDescent="0.25">
      <c r="A354" s="5">
        <v>353</v>
      </c>
      <c r="B354" s="28">
        <v>41766.958333333336</v>
      </c>
      <c r="C354" s="5">
        <v>1.391</v>
      </c>
      <c r="D354" s="5">
        <v>1.39933</v>
      </c>
      <c r="E354" s="5">
        <v>1.38331</v>
      </c>
      <c r="F354" s="5">
        <v>1.3839600000000001</v>
      </c>
      <c r="G354" s="5">
        <f t="shared" si="56"/>
        <v>0</v>
      </c>
      <c r="H354" s="4">
        <v>-41</v>
      </c>
      <c r="I354" s="4">
        <f t="shared" si="62"/>
        <v>0</v>
      </c>
      <c r="J354" s="4">
        <f t="shared" si="57"/>
        <v>999.60000000000446</v>
      </c>
      <c r="L354" s="5">
        <f t="shared" si="59"/>
        <v>1247.4999999999986</v>
      </c>
      <c r="M354" s="29">
        <f t="shared" si="60"/>
        <v>0.19871743486973503</v>
      </c>
      <c r="N354" s="30">
        <f t="shared" si="61"/>
        <v>-247.89999999999418</v>
      </c>
    </row>
    <row r="355" spans="1:14" x14ac:dyDescent="0.25">
      <c r="A355" s="5">
        <v>354</v>
      </c>
      <c r="B355" s="28">
        <v>41767.958333333336</v>
      </c>
      <c r="C355" s="5">
        <v>1.38395</v>
      </c>
      <c r="D355" s="5">
        <v>1.3844399999999999</v>
      </c>
      <c r="E355" s="5">
        <v>1.3745099999999999</v>
      </c>
      <c r="F355" s="5">
        <v>1.3755299999999999</v>
      </c>
      <c r="G355" s="5">
        <f t="shared" si="56"/>
        <v>0</v>
      </c>
      <c r="H355" s="4">
        <f t="shared" ref="H355:H375" si="63">IF(AND(G354=0,D355&gt;C354),(F355-C354)*10000,0)</f>
        <v>0</v>
      </c>
      <c r="I355" s="4">
        <f t="shared" si="62"/>
        <v>0</v>
      </c>
      <c r="J355" s="4">
        <f t="shared" si="57"/>
        <v>999.60000000000446</v>
      </c>
      <c r="L355" s="5">
        <f t="shared" si="59"/>
        <v>1247.4999999999986</v>
      </c>
      <c r="M355" s="29" t="str">
        <f t="shared" si="60"/>
        <v/>
      </c>
      <c r="N355" s="30">
        <f t="shared" si="61"/>
        <v>-247.89999999999418</v>
      </c>
    </row>
    <row r="356" spans="1:14" x14ac:dyDescent="0.25">
      <c r="A356" s="5">
        <v>355</v>
      </c>
      <c r="B356" s="28">
        <v>41770.958333333336</v>
      </c>
      <c r="C356" s="5">
        <v>1.3752599999999999</v>
      </c>
      <c r="D356" s="5">
        <v>1.37748</v>
      </c>
      <c r="E356" s="5">
        <v>1.3749400000000001</v>
      </c>
      <c r="F356" s="5">
        <v>1.37571</v>
      </c>
      <c r="G356" s="5">
        <f t="shared" si="56"/>
        <v>1</v>
      </c>
      <c r="H356" s="4">
        <f t="shared" si="63"/>
        <v>0</v>
      </c>
      <c r="I356" s="4">
        <f t="shared" si="62"/>
        <v>0</v>
      </c>
      <c r="J356" s="4">
        <f t="shared" si="57"/>
        <v>999.60000000000446</v>
      </c>
      <c r="L356" s="5">
        <f t="shared" si="59"/>
        <v>1247.4999999999986</v>
      </c>
      <c r="M356" s="29" t="str">
        <f t="shared" si="60"/>
        <v/>
      </c>
      <c r="N356" s="30">
        <f t="shared" si="61"/>
        <v>-247.89999999999418</v>
      </c>
    </row>
    <row r="357" spans="1:14" x14ac:dyDescent="0.25">
      <c r="A357" s="5">
        <v>356</v>
      </c>
      <c r="B357" s="28">
        <v>41771.958333333336</v>
      </c>
      <c r="C357" s="5">
        <v>1.3757299999999999</v>
      </c>
      <c r="D357" s="5">
        <v>1.37714</v>
      </c>
      <c r="E357" s="5">
        <v>1.3689100000000001</v>
      </c>
      <c r="F357" s="5">
        <v>1.37033</v>
      </c>
      <c r="G357" s="5">
        <f t="shared" si="56"/>
        <v>0</v>
      </c>
      <c r="H357" s="4">
        <f t="shared" si="63"/>
        <v>0</v>
      </c>
      <c r="I357" s="4">
        <f t="shared" si="62"/>
        <v>49.299999999998789</v>
      </c>
      <c r="J357" s="4">
        <f t="shared" si="57"/>
        <v>1048.9000000000033</v>
      </c>
      <c r="L357" s="5">
        <f t="shared" si="59"/>
        <v>1247.4999999999986</v>
      </c>
      <c r="M357" s="29" t="str">
        <f t="shared" si="60"/>
        <v/>
      </c>
      <c r="N357" s="30">
        <f t="shared" si="61"/>
        <v>-198.59999999999536</v>
      </c>
    </row>
    <row r="358" spans="1:14" x14ac:dyDescent="0.25">
      <c r="A358" s="5">
        <v>357</v>
      </c>
      <c r="B358" s="28">
        <v>41772.958333333336</v>
      </c>
      <c r="C358" s="5">
        <v>1.37029</v>
      </c>
      <c r="D358" s="5">
        <v>1.3730800000000001</v>
      </c>
      <c r="E358" s="5">
        <v>1.3697900000000001</v>
      </c>
      <c r="F358" s="5">
        <v>1.37144</v>
      </c>
      <c r="G358" s="5">
        <f t="shared" si="56"/>
        <v>1</v>
      </c>
      <c r="H358" s="4">
        <f t="shared" si="63"/>
        <v>0</v>
      </c>
      <c r="I358" s="4">
        <f t="shared" si="62"/>
        <v>0</v>
      </c>
      <c r="J358" s="4">
        <f t="shared" si="57"/>
        <v>1048.9000000000033</v>
      </c>
      <c r="L358" s="5">
        <f t="shared" si="59"/>
        <v>1247.4999999999986</v>
      </c>
      <c r="M358" s="29" t="str">
        <f t="shared" si="60"/>
        <v/>
      </c>
      <c r="N358" s="30">
        <f t="shared" si="61"/>
        <v>-198.59999999999536</v>
      </c>
    </row>
    <row r="359" spans="1:14" x14ac:dyDescent="0.25">
      <c r="A359" s="5">
        <v>358</v>
      </c>
      <c r="B359" s="28">
        <v>41773.958333333336</v>
      </c>
      <c r="C359" s="5">
        <v>1.37144</v>
      </c>
      <c r="D359" s="5">
        <v>1.3732200000000001</v>
      </c>
      <c r="E359" s="5">
        <v>1.3648400000000001</v>
      </c>
      <c r="F359" s="5">
        <v>1.3709199999999999</v>
      </c>
      <c r="G359" s="5">
        <f t="shared" si="56"/>
        <v>0</v>
      </c>
      <c r="H359" s="4">
        <f t="shared" si="63"/>
        <v>0</v>
      </c>
      <c r="I359" s="4">
        <f t="shared" si="62"/>
        <v>-6.2999999999990841</v>
      </c>
      <c r="J359" s="4">
        <f t="shared" si="57"/>
        <v>1042.6000000000042</v>
      </c>
      <c r="L359" s="5">
        <f t="shared" si="59"/>
        <v>1247.4999999999986</v>
      </c>
      <c r="M359" s="29">
        <f t="shared" si="60"/>
        <v>0.16424849699398369</v>
      </c>
      <c r="N359" s="30">
        <f t="shared" si="61"/>
        <v>-204.89999999999441</v>
      </c>
    </row>
    <row r="360" spans="1:14" x14ac:dyDescent="0.25">
      <c r="A360" s="5">
        <v>359</v>
      </c>
      <c r="B360" s="28">
        <v>41774.958333333336</v>
      </c>
      <c r="C360" s="5">
        <v>1.3709</v>
      </c>
      <c r="D360" s="5">
        <v>1.3726799999999999</v>
      </c>
      <c r="E360" s="5">
        <v>1.36853</v>
      </c>
      <c r="F360" s="5">
        <v>1.3692599999999999</v>
      </c>
      <c r="G360" s="5">
        <f t="shared" si="56"/>
        <v>0</v>
      </c>
      <c r="H360" s="4">
        <f t="shared" si="63"/>
        <v>-21.800000000000708</v>
      </c>
      <c r="I360" s="4">
        <f t="shared" si="62"/>
        <v>0</v>
      </c>
      <c r="J360" s="4">
        <f t="shared" si="57"/>
        <v>1020.8000000000035</v>
      </c>
      <c r="L360" s="5">
        <f t="shared" si="59"/>
        <v>1247.4999999999986</v>
      </c>
      <c r="M360" s="29">
        <f t="shared" si="60"/>
        <v>0.18172344689378395</v>
      </c>
      <c r="N360" s="30">
        <f t="shared" si="61"/>
        <v>-226.69999999999516</v>
      </c>
    </row>
    <row r="361" spans="1:14" x14ac:dyDescent="0.25">
      <c r="A361" s="5">
        <v>360</v>
      </c>
      <c r="B361" s="28">
        <v>41777.958333333336</v>
      </c>
      <c r="C361" s="5">
        <v>1.36927</v>
      </c>
      <c r="D361" s="5">
        <v>1.37341</v>
      </c>
      <c r="E361" s="5">
        <v>1.3692599999999999</v>
      </c>
      <c r="F361" s="5">
        <v>1.3708899999999999</v>
      </c>
      <c r="G361" s="5">
        <f t="shared" si="56"/>
        <v>1</v>
      </c>
      <c r="H361" s="4">
        <f t="shared" si="63"/>
        <v>-0.10000000000065512</v>
      </c>
      <c r="I361" s="4">
        <f t="shared" si="62"/>
        <v>0</v>
      </c>
      <c r="J361" s="4">
        <f t="shared" si="57"/>
        <v>1020.7000000000028</v>
      </c>
      <c r="L361" s="5">
        <f t="shared" si="59"/>
        <v>1247.4999999999986</v>
      </c>
      <c r="M361" s="29">
        <f t="shared" si="60"/>
        <v>0.18180360721442579</v>
      </c>
      <c r="N361" s="30">
        <f t="shared" si="61"/>
        <v>-226.79999999999586</v>
      </c>
    </row>
    <row r="362" spans="1:14" x14ac:dyDescent="0.25">
      <c r="A362" s="5">
        <v>361</v>
      </c>
      <c r="B362" s="28">
        <v>41778.958333333336</v>
      </c>
      <c r="C362" s="5">
        <v>1.3708499999999999</v>
      </c>
      <c r="D362" s="5">
        <v>1.37138</v>
      </c>
      <c r="E362" s="5">
        <v>1.3677999999999999</v>
      </c>
      <c r="F362" s="5">
        <v>1.3701099999999999</v>
      </c>
      <c r="G362" s="5">
        <f t="shared" si="56"/>
        <v>0</v>
      </c>
      <c r="H362" s="4">
        <f t="shared" si="63"/>
        <v>0</v>
      </c>
      <c r="I362" s="4">
        <f t="shared" si="62"/>
        <v>-8.399999999999519</v>
      </c>
      <c r="J362" s="4">
        <f t="shared" si="57"/>
        <v>1012.3000000000033</v>
      </c>
      <c r="L362" s="5">
        <f t="shared" si="59"/>
        <v>1247.4999999999986</v>
      </c>
      <c r="M362" s="29">
        <f t="shared" si="60"/>
        <v>0.18853707414829313</v>
      </c>
      <c r="N362" s="30">
        <f t="shared" si="61"/>
        <v>-235.19999999999538</v>
      </c>
    </row>
    <row r="363" spans="1:14" x14ac:dyDescent="0.25">
      <c r="A363" s="5">
        <v>362</v>
      </c>
      <c r="B363" s="28">
        <v>41779.958333333336</v>
      </c>
      <c r="C363" s="5">
        <v>1.37009</v>
      </c>
      <c r="D363" s="5">
        <v>1.3723099999999999</v>
      </c>
      <c r="E363" s="5">
        <v>1.3634500000000001</v>
      </c>
      <c r="F363" s="5">
        <v>1.3686199999999999</v>
      </c>
      <c r="G363" s="5">
        <f t="shared" si="56"/>
        <v>0</v>
      </c>
      <c r="H363" s="4">
        <f t="shared" si="63"/>
        <v>-22.299999999999542</v>
      </c>
      <c r="I363" s="4">
        <f t="shared" si="62"/>
        <v>0</v>
      </c>
      <c r="J363" s="4">
        <f t="shared" si="57"/>
        <v>990.00000000000375</v>
      </c>
      <c r="L363" s="5">
        <f t="shared" si="59"/>
        <v>1247.4999999999986</v>
      </c>
      <c r="M363" s="29">
        <f t="shared" si="60"/>
        <v>0.2064128256512987</v>
      </c>
      <c r="N363" s="30">
        <f t="shared" si="61"/>
        <v>-257.49999999999488</v>
      </c>
    </row>
    <row r="364" spans="1:14" x14ac:dyDescent="0.25">
      <c r="A364" s="5">
        <v>363</v>
      </c>
      <c r="B364" s="28">
        <v>41780.958333333336</v>
      </c>
      <c r="C364" s="5">
        <v>1.3686199999999999</v>
      </c>
      <c r="D364" s="5">
        <v>1.36877</v>
      </c>
      <c r="E364" s="5">
        <v>1.36452</v>
      </c>
      <c r="F364" s="5">
        <v>1.3655600000000001</v>
      </c>
      <c r="G364" s="5">
        <f t="shared" si="56"/>
        <v>0</v>
      </c>
      <c r="H364" s="4">
        <f t="shared" si="63"/>
        <v>0</v>
      </c>
      <c r="I364" s="4">
        <f t="shared" si="62"/>
        <v>0</v>
      </c>
      <c r="J364" s="4">
        <f t="shared" si="57"/>
        <v>990.00000000000375</v>
      </c>
      <c r="L364" s="5">
        <f t="shared" si="59"/>
        <v>1247.4999999999986</v>
      </c>
      <c r="M364" s="29" t="str">
        <f t="shared" si="60"/>
        <v/>
      </c>
      <c r="N364" s="30">
        <f t="shared" si="61"/>
        <v>-257.49999999999488</v>
      </c>
    </row>
    <row r="365" spans="1:14" x14ac:dyDescent="0.25">
      <c r="A365" s="5">
        <v>364</v>
      </c>
      <c r="B365" s="28">
        <v>41781.958333333336</v>
      </c>
      <c r="C365" s="5">
        <v>1.36555</v>
      </c>
      <c r="D365" s="5">
        <v>1.3658399999999999</v>
      </c>
      <c r="E365" s="5">
        <v>1.3615600000000001</v>
      </c>
      <c r="F365" s="5">
        <v>1.3627499999999999</v>
      </c>
      <c r="G365" s="5">
        <f t="shared" si="56"/>
        <v>0</v>
      </c>
      <c r="H365" s="4">
        <f t="shared" si="63"/>
        <v>0</v>
      </c>
      <c r="I365" s="4">
        <f t="shared" si="62"/>
        <v>0</v>
      </c>
      <c r="J365" s="4">
        <f t="shared" si="57"/>
        <v>990.00000000000375</v>
      </c>
      <c r="L365" s="5">
        <f t="shared" si="59"/>
        <v>1247.4999999999986</v>
      </c>
      <c r="M365" s="29" t="str">
        <f t="shared" si="60"/>
        <v/>
      </c>
      <c r="N365" s="30">
        <f t="shared" si="61"/>
        <v>-257.49999999999488</v>
      </c>
    </row>
    <row r="366" spans="1:14" x14ac:dyDescent="0.25">
      <c r="A366" s="5">
        <v>365</v>
      </c>
      <c r="B366" s="28">
        <v>41784.958333333336</v>
      </c>
      <c r="C366" s="5">
        <v>1.36233</v>
      </c>
      <c r="D366" s="5">
        <v>1.36544</v>
      </c>
      <c r="E366" s="5">
        <v>1.36145</v>
      </c>
      <c r="F366" s="5">
        <v>1.3645499999999999</v>
      </c>
      <c r="G366" s="5">
        <f t="shared" si="56"/>
        <v>1</v>
      </c>
      <c r="H366" s="4">
        <f t="shared" si="63"/>
        <v>0</v>
      </c>
      <c r="I366" s="4">
        <f t="shared" si="62"/>
        <v>0</v>
      </c>
      <c r="J366" s="4">
        <f t="shared" si="57"/>
        <v>990.00000000000375</v>
      </c>
      <c r="L366" s="5">
        <f t="shared" si="59"/>
        <v>1247.4999999999986</v>
      </c>
      <c r="M366" s="29" t="str">
        <f t="shared" si="60"/>
        <v/>
      </c>
      <c r="N366" s="30">
        <f t="shared" si="61"/>
        <v>-257.49999999999488</v>
      </c>
    </row>
    <row r="367" spans="1:14" x14ac:dyDescent="0.25">
      <c r="A367" s="5">
        <v>366</v>
      </c>
      <c r="B367" s="28">
        <v>41785.958333333336</v>
      </c>
      <c r="C367" s="5">
        <v>1.3645499999999999</v>
      </c>
      <c r="D367" s="5">
        <v>1.3668499999999999</v>
      </c>
      <c r="E367" s="5">
        <v>1.3612500000000001</v>
      </c>
      <c r="F367" s="5">
        <v>1.3634200000000001</v>
      </c>
      <c r="G367" s="5">
        <f t="shared" si="56"/>
        <v>0</v>
      </c>
      <c r="H367" s="4">
        <f t="shared" si="63"/>
        <v>0</v>
      </c>
      <c r="I367" s="4">
        <f t="shared" si="62"/>
        <v>-10.900000000000354</v>
      </c>
      <c r="J367" s="4">
        <f t="shared" si="57"/>
        <v>979.10000000000343</v>
      </c>
      <c r="L367" s="5">
        <f t="shared" si="59"/>
        <v>1247.4999999999986</v>
      </c>
      <c r="M367" s="29">
        <f t="shared" si="60"/>
        <v>0.21515030060119877</v>
      </c>
      <c r="N367" s="30">
        <f t="shared" si="61"/>
        <v>-268.3999999999952</v>
      </c>
    </row>
    <row r="368" spans="1:14" x14ac:dyDescent="0.25">
      <c r="A368" s="5">
        <v>367</v>
      </c>
      <c r="B368" s="28">
        <v>41786.958333333336</v>
      </c>
      <c r="C368" s="5">
        <v>1.3634200000000001</v>
      </c>
      <c r="D368" s="5">
        <v>1.36378</v>
      </c>
      <c r="E368" s="5">
        <v>1.3588499999999999</v>
      </c>
      <c r="F368" s="5">
        <v>1.3590500000000001</v>
      </c>
      <c r="G368" s="5">
        <f t="shared" si="56"/>
        <v>0</v>
      </c>
      <c r="H368" s="4">
        <f t="shared" si="63"/>
        <v>0</v>
      </c>
      <c r="I368" s="4">
        <f t="shared" si="62"/>
        <v>0</v>
      </c>
      <c r="J368" s="4">
        <f t="shared" si="57"/>
        <v>979.10000000000343</v>
      </c>
      <c r="L368" s="5">
        <f t="shared" si="59"/>
        <v>1247.4999999999986</v>
      </c>
      <c r="M368" s="29" t="str">
        <f t="shared" si="60"/>
        <v/>
      </c>
      <c r="N368" s="30">
        <f t="shared" si="61"/>
        <v>-268.3999999999952</v>
      </c>
    </row>
    <row r="369" spans="1:14" x14ac:dyDescent="0.25">
      <c r="A369" s="5">
        <v>368</v>
      </c>
      <c r="B369" s="28">
        <v>41787.958333333336</v>
      </c>
      <c r="C369" s="5">
        <v>1.3590199999999999</v>
      </c>
      <c r="D369" s="5">
        <v>1.3625499999999999</v>
      </c>
      <c r="E369" s="5">
        <v>1.3586199999999999</v>
      </c>
      <c r="F369" s="5">
        <v>1.36015</v>
      </c>
      <c r="G369" s="5">
        <f t="shared" si="56"/>
        <v>1</v>
      </c>
      <c r="H369" s="4">
        <f t="shared" si="63"/>
        <v>0</v>
      </c>
      <c r="I369" s="4">
        <f t="shared" si="62"/>
        <v>0</v>
      </c>
      <c r="J369" s="4">
        <f t="shared" si="57"/>
        <v>979.10000000000343</v>
      </c>
      <c r="L369" s="5">
        <f t="shared" si="59"/>
        <v>1247.4999999999986</v>
      </c>
      <c r="M369" s="29" t="str">
        <f t="shared" si="60"/>
        <v/>
      </c>
      <c r="N369" s="30">
        <f t="shared" si="61"/>
        <v>-268.3999999999952</v>
      </c>
    </row>
    <row r="370" spans="1:14" x14ac:dyDescent="0.25">
      <c r="A370" s="5">
        <v>369</v>
      </c>
      <c r="B370" s="28">
        <v>41788.958333333336</v>
      </c>
      <c r="C370" s="5">
        <v>1.3601399999999999</v>
      </c>
      <c r="D370" s="5">
        <v>1.365</v>
      </c>
      <c r="E370" s="5">
        <v>1.3598399999999999</v>
      </c>
      <c r="F370" s="5">
        <v>1.36331</v>
      </c>
      <c r="G370" s="5">
        <f t="shared" si="56"/>
        <v>1</v>
      </c>
      <c r="H370" s="4">
        <f t="shared" si="63"/>
        <v>0</v>
      </c>
      <c r="I370" s="4">
        <f t="shared" si="62"/>
        <v>0</v>
      </c>
      <c r="J370" s="4">
        <f t="shared" si="57"/>
        <v>979.10000000000343</v>
      </c>
      <c r="L370" s="5">
        <f t="shared" si="59"/>
        <v>1247.4999999999986</v>
      </c>
      <c r="M370" s="29" t="str">
        <f t="shared" si="60"/>
        <v/>
      </c>
      <c r="N370" s="30">
        <f t="shared" si="61"/>
        <v>-268.3999999999952</v>
      </c>
    </row>
    <row r="371" spans="1:14" x14ac:dyDescent="0.25">
      <c r="A371" s="5">
        <v>370</v>
      </c>
      <c r="B371" s="28">
        <v>41791.958333333336</v>
      </c>
      <c r="C371" s="5">
        <v>1.3635900000000001</v>
      </c>
      <c r="D371" s="5">
        <v>1.3637300000000001</v>
      </c>
      <c r="E371" s="5">
        <v>1.3588100000000001</v>
      </c>
      <c r="F371" s="5">
        <v>1.35965</v>
      </c>
      <c r="G371" s="5">
        <f t="shared" si="56"/>
        <v>0</v>
      </c>
      <c r="H371" s="4">
        <f t="shared" si="63"/>
        <v>0</v>
      </c>
      <c r="I371" s="4">
        <f t="shared" si="62"/>
        <v>4.8999999999987942</v>
      </c>
      <c r="J371" s="4">
        <f t="shared" si="57"/>
        <v>984.00000000000227</v>
      </c>
      <c r="L371" s="5">
        <f t="shared" si="59"/>
        <v>1247.4999999999986</v>
      </c>
      <c r="M371" s="29" t="str">
        <f t="shared" si="60"/>
        <v/>
      </c>
      <c r="N371" s="30">
        <f t="shared" si="61"/>
        <v>-263.49999999999636</v>
      </c>
    </row>
    <row r="372" spans="1:14" x14ac:dyDescent="0.25">
      <c r="A372" s="5">
        <v>371</v>
      </c>
      <c r="B372" s="28">
        <v>41792.958333333336</v>
      </c>
      <c r="C372" s="5">
        <v>1.35965</v>
      </c>
      <c r="D372" s="5">
        <v>1.3647800000000001</v>
      </c>
      <c r="E372" s="5">
        <v>1.3587499999999999</v>
      </c>
      <c r="F372" s="5">
        <v>1.36276</v>
      </c>
      <c r="G372" s="5">
        <f t="shared" si="56"/>
        <v>1</v>
      </c>
      <c r="H372" s="4">
        <f t="shared" si="63"/>
        <v>-8.3000000000010843</v>
      </c>
      <c r="I372" s="4">
        <f t="shared" si="62"/>
        <v>0</v>
      </c>
      <c r="J372" s="4">
        <f t="shared" si="57"/>
        <v>975.70000000000118</v>
      </c>
      <c r="L372" s="5">
        <f t="shared" si="59"/>
        <v>1247.4999999999986</v>
      </c>
      <c r="M372" s="29">
        <f t="shared" si="60"/>
        <v>0.2178757515030042</v>
      </c>
      <c r="N372" s="30">
        <f t="shared" si="61"/>
        <v>-271.79999999999745</v>
      </c>
    </row>
    <row r="373" spans="1:14" x14ac:dyDescent="0.25">
      <c r="A373" s="5">
        <v>372</v>
      </c>
      <c r="B373" s="28">
        <v>41793.958333333336</v>
      </c>
      <c r="C373" s="5">
        <v>1.3627400000000001</v>
      </c>
      <c r="D373" s="5">
        <v>1.3638699999999999</v>
      </c>
      <c r="E373" s="5">
        <v>1.35965</v>
      </c>
      <c r="F373" s="5">
        <v>1.35985</v>
      </c>
      <c r="G373" s="5">
        <f t="shared" si="56"/>
        <v>0</v>
      </c>
      <c r="H373" s="4">
        <f t="shared" si="63"/>
        <v>0</v>
      </c>
      <c r="I373" s="4">
        <f t="shared" si="62"/>
        <v>0</v>
      </c>
      <c r="J373" s="4">
        <f t="shared" si="57"/>
        <v>975.70000000000118</v>
      </c>
      <c r="L373" s="5">
        <f t="shared" si="59"/>
        <v>1247.4999999999986</v>
      </c>
      <c r="M373" s="29" t="str">
        <f t="shared" si="60"/>
        <v/>
      </c>
      <c r="N373" s="30">
        <f t="shared" si="61"/>
        <v>-271.79999999999745</v>
      </c>
    </row>
    <row r="374" spans="1:14" x14ac:dyDescent="0.25">
      <c r="A374" s="5">
        <v>373</v>
      </c>
      <c r="B374" s="28">
        <v>41794.958333333336</v>
      </c>
      <c r="C374" s="5">
        <v>1.3598399999999999</v>
      </c>
      <c r="D374" s="5">
        <v>1.3669800000000001</v>
      </c>
      <c r="E374" s="5">
        <v>1.3503000000000001</v>
      </c>
      <c r="F374" s="5">
        <v>1.3660300000000001</v>
      </c>
      <c r="G374" s="5">
        <f t="shared" si="56"/>
        <v>1</v>
      </c>
      <c r="H374" s="4">
        <f t="shared" si="63"/>
        <v>32.900000000000148</v>
      </c>
      <c r="I374" s="4">
        <f t="shared" si="62"/>
        <v>0</v>
      </c>
      <c r="J374" s="4">
        <f t="shared" si="57"/>
        <v>1008.6000000000013</v>
      </c>
      <c r="L374" s="5">
        <f t="shared" si="59"/>
        <v>1247.4999999999986</v>
      </c>
      <c r="M374" s="29" t="str">
        <f t="shared" si="60"/>
        <v/>
      </c>
      <c r="N374" s="30">
        <f t="shared" si="61"/>
        <v>-238.89999999999736</v>
      </c>
    </row>
    <row r="375" spans="1:14" x14ac:dyDescent="0.25">
      <c r="A375" s="5">
        <v>374</v>
      </c>
      <c r="B375" s="28">
        <v>41795.958333333336</v>
      </c>
      <c r="C375" s="5">
        <v>1.3660300000000001</v>
      </c>
      <c r="D375" s="5">
        <v>1.36765</v>
      </c>
      <c r="E375" s="5">
        <v>1.3621000000000001</v>
      </c>
      <c r="F375" s="5">
        <v>1.3641799999999999</v>
      </c>
      <c r="G375" s="5">
        <f t="shared" si="56"/>
        <v>0</v>
      </c>
      <c r="H375" s="4">
        <f t="shared" si="63"/>
        <v>0</v>
      </c>
      <c r="I375" s="4">
        <f t="shared" si="62"/>
        <v>0</v>
      </c>
      <c r="J375" s="4">
        <f t="shared" si="57"/>
        <v>1008.6000000000013</v>
      </c>
      <c r="L375" s="5">
        <f t="shared" si="59"/>
        <v>1247.4999999999986</v>
      </c>
      <c r="M375" s="29" t="str">
        <f t="shared" si="60"/>
        <v/>
      </c>
      <c r="N375" s="30">
        <f t="shared" si="61"/>
        <v>-238.89999999999736</v>
      </c>
    </row>
    <row r="376" spans="1:14" x14ac:dyDescent="0.25">
      <c r="A376" s="5">
        <v>375</v>
      </c>
      <c r="B376" s="28">
        <v>41798.958333333336</v>
      </c>
      <c r="C376" s="5">
        <v>1.36432</v>
      </c>
      <c r="D376" s="5">
        <v>1.36687</v>
      </c>
      <c r="E376" s="5">
        <v>1.35826</v>
      </c>
      <c r="F376" s="5">
        <v>1.3593599999999999</v>
      </c>
      <c r="G376" s="5">
        <f t="shared" si="56"/>
        <v>0</v>
      </c>
      <c r="H376" s="4">
        <v>-41</v>
      </c>
      <c r="I376" s="4">
        <f t="shared" si="62"/>
        <v>0</v>
      </c>
      <c r="J376" s="4">
        <f t="shared" si="57"/>
        <v>967.60000000000127</v>
      </c>
      <c r="L376" s="5">
        <f t="shared" si="59"/>
        <v>1247.4999999999986</v>
      </c>
      <c r="M376" s="29">
        <f t="shared" si="60"/>
        <v>0.22436873747494801</v>
      </c>
      <c r="N376" s="30">
        <f t="shared" si="61"/>
        <v>-279.89999999999736</v>
      </c>
    </row>
    <row r="377" spans="1:14" x14ac:dyDescent="0.25">
      <c r="A377" s="5">
        <v>376</v>
      </c>
      <c r="B377" s="28">
        <v>41799.958333333336</v>
      </c>
      <c r="C377" s="5">
        <v>1.35934</v>
      </c>
      <c r="D377" s="5">
        <v>1.3601799999999999</v>
      </c>
      <c r="E377" s="5">
        <v>1.3533500000000001</v>
      </c>
      <c r="F377" s="5">
        <v>1.3547199999999999</v>
      </c>
      <c r="G377" s="5">
        <f t="shared" si="56"/>
        <v>0</v>
      </c>
      <c r="H377" s="4">
        <f t="shared" ref="H377:H408" si="64">IF(AND(G376=0,D377&gt;C376),(F377-C376)*10000,0)</f>
        <v>0</v>
      </c>
      <c r="I377" s="4">
        <f t="shared" si="62"/>
        <v>0</v>
      </c>
      <c r="J377" s="4">
        <f t="shared" si="57"/>
        <v>967.60000000000127</v>
      </c>
      <c r="L377" s="5">
        <f t="shared" si="59"/>
        <v>1247.4999999999986</v>
      </c>
      <c r="M377" s="29" t="str">
        <f t="shared" si="60"/>
        <v/>
      </c>
      <c r="N377" s="30">
        <f t="shared" si="61"/>
        <v>-279.89999999999736</v>
      </c>
    </row>
    <row r="378" spans="1:14" x14ac:dyDescent="0.25">
      <c r="A378" s="5">
        <v>377</v>
      </c>
      <c r="B378" s="28">
        <v>41800.958333333336</v>
      </c>
      <c r="C378" s="5">
        <v>1.35467</v>
      </c>
      <c r="D378" s="5">
        <v>1.35571</v>
      </c>
      <c r="E378" s="5">
        <v>1.35215</v>
      </c>
      <c r="F378" s="5">
        <v>1.3531200000000001</v>
      </c>
      <c r="G378" s="5">
        <f t="shared" si="56"/>
        <v>0</v>
      </c>
      <c r="H378" s="4">
        <f t="shared" si="64"/>
        <v>0</v>
      </c>
      <c r="I378" s="4">
        <f t="shared" si="62"/>
        <v>0</v>
      </c>
      <c r="J378" s="4">
        <f t="shared" si="57"/>
        <v>967.60000000000127</v>
      </c>
      <c r="L378" s="5">
        <f t="shared" si="59"/>
        <v>1247.4999999999986</v>
      </c>
      <c r="M378" s="29" t="str">
        <f t="shared" si="60"/>
        <v/>
      </c>
      <c r="N378" s="30">
        <f t="shared" si="61"/>
        <v>-279.89999999999736</v>
      </c>
    </row>
    <row r="379" spans="1:14" x14ac:dyDescent="0.25">
      <c r="A379" s="5">
        <v>378</v>
      </c>
      <c r="B379" s="28">
        <v>41801.958333333336</v>
      </c>
      <c r="C379" s="5">
        <v>1.3531</v>
      </c>
      <c r="D379" s="5">
        <v>1.3571899999999999</v>
      </c>
      <c r="E379" s="5">
        <v>1.3512299999999999</v>
      </c>
      <c r="F379" s="5">
        <v>1.35521</v>
      </c>
      <c r="G379" s="5">
        <f t="shared" si="56"/>
        <v>1</v>
      </c>
      <c r="H379" s="4">
        <f t="shared" si="64"/>
        <v>5.3999999999998494</v>
      </c>
      <c r="I379" s="4">
        <f t="shared" si="62"/>
        <v>0</v>
      </c>
      <c r="J379" s="4">
        <f t="shared" si="57"/>
        <v>973.00000000000114</v>
      </c>
      <c r="L379" s="5">
        <f t="shared" si="59"/>
        <v>1247.4999999999986</v>
      </c>
      <c r="M379" s="29" t="str">
        <f t="shared" si="60"/>
        <v/>
      </c>
      <c r="N379" s="30">
        <f t="shared" si="61"/>
        <v>-274.4999999999975</v>
      </c>
    </row>
    <row r="380" spans="1:14" x14ac:dyDescent="0.25">
      <c r="A380" s="5">
        <v>379</v>
      </c>
      <c r="B380" s="28">
        <v>41802.958333333336</v>
      </c>
      <c r="C380" s="5">
        <v>1.35521</v>
      </c>
      <c r="D380" s="5">
        <v>1.3579000000000001</v>
      </c>
      <c r="E380" s="5">
        <v>1.3521000000000001</v>
      </c>
      <c r="F380" s="5">
        <v>1.35354</v>
      </c>
      <c r="G380" s="5">
        <f t="shared" si="56"/>
        <v>0</v>
      </c>
      <c r="H380" s="4">
        <f t="shared" si="64"/>
        <v>0</v>
      </c>
      <c r="I380" s="4">
        <f t="shared" si="62"/>
        <v>-4.3999999999999595</v>
      </c>
      <c r="J380" s="4">
        <f t="shared" si="57"/>
        <v>968.60000000000116</v>
      </c>
      <c r="L380" s="5">
        <f t="shared" si="59"/>
        <v>1247.4999999999986</v>
      </c>
      <c r="M380" s="29">
        <f t="shared" si="60"/>
        <v>0.22356713426853525</v>
      </c>
      <c r="N380" s="30">
        <f t="shared" si="61"/>
        <v>-278.89999999999748</v>
      </c>
    </row>
    <row r="381" spans="1:14" x14ac:dyDescent="0.25">
      <c r="A381" s="5">
        <v>380</v>
      </c>
      <c r="B381" s="28">
        <v>41805.958333333336</v>
      </c>
      <c r="C381" s="5">
        <v>1.35406</v>
      </c>
      <c r="D381" s="5">
        <v>1.3579399999999999</v>
      </c>
      <c r="E381" s="5">
        <v>1.3512999999999999</v>
      </c>
      <c r="F381" s="5">
        <v>1.35734</v>
      </c>
      <c r="G381" s="5">
        <f t="shared" si="56"/>
        <v>1</v>
      </c>
      <c r="H381" s="4">
        <f t="shared" si="64"/>
        <v>21.299999999999653</v>
      </c>
      <c r="I381" s="4">
        <f t="shared" si="62"/>
        <v>0</v>
      </c>
      <c r="J381" s="4">
        <f t="shared" si="57"/>
        <v>989.90000000000077</v>
      </c>
      <c r="L381" s="5">
        <f t="shared" si="59"/>
        <v>1247.4999999999986</v>
      </c>
      <c r="M381" s="29" t="str">
        <f t="shared" si="60"/>
        <v/>
      </c>
      <c r="N381" s="30">
        <f t="shared" si="61"/>
        <v>-257.59999999999786</v>
      </c>
    </row>
    <row r="382" spans="1:14" x14ac:dyDescent="0.25">
      <c r="A382" s="5">
        <v>381</v>
      </c>
      <c r="B382" s="28">
        <v>41806.958333333336</v>
      </c>
      <c r="C382" s="5">
        <v>1.3573299999999999</v>
      </c>
      <c r="D382" s="5">
        <v>1.3587</v>
      </c>
      <c r="E382" s="5">
        <v>1.35364</v>
      </c>
      <c r="F382" s="5">
        <v>1.3547100000000001</v>
      </c>
      <c r="G382" s="5">
        <f t="shared" si="56"/>
        <v>0</v>
      </c>
      <c r="H382" s="4">
        <f t="shared" si="64"/>
        <v>0</v>
      </c>
      <c r="I382" s="4">
        <f t="shared" si="62"/>
        <v>-6.5000000000003944</v>
      </c>
      <c r="J382" s="4">
        <f t="shared" si="57"/>
        <v>983.40000000000043</v>
      </c>
      <c r="L382" s="5">
        <f t="shared" si="59"/>
        <v>1247.4999999999986</v>
      </c>
      <c r="M382" s="29">
        <f t="shared" si="60"/>
        <v>0.21170340681362609</v>
      </c>
      <c r="N382" s="30">
        <f t="shared" si="61"/>
        <v>-264.0999999999982</v>
      </c>
    </row>
    <row r="383" spans="1:14" x14ac:dyDescent="0.25">
      <c r="A383" s="5">
        <v>382</v>
      </c>
      <c r="B383" s="28">
        <v>41807.958333333336</v>
      </c>
      <c r="C383" s="5">
        <v>1.35467</v>
      </c>
      <c r="D383" s="5">
        <v>1.3599300000000001</v>
      </c>
      <c r="E383" s="5">
        <v>1.3541700000000001</v>
      </c>
      <c r="F383" s="5">
        <v>1.3595299999999999</v>
      </c>
      <c r="G383" s="5">
        <f t="shared" si="56"/>
        <v>1</v>
      </c>
      <c r="H383" s="4">
        <f t="shared" si="64"/>
        <v>21.999999999999797</v>
      </c>
      <c r="I383" s="4">
        <f t="shared" si="62"/>
        <v>0</v>
      </c>
      <c r="J383" s="4">
        <f t="shared" si="57"/>
        <v>1005.4000000000002</v>
      </c>
      <c r="L383" s="5">
        <f t="shared" si="59"/>
        <v>1247.4999999999986</v>
      </c>
      <c r="M383" s="29" t="str">
        <f t="shared" si="60"/>
        <v/>
      </c>
      <c r="N383" s="30">
        <f t="shared" si="61"/>
        <v>-242.09999999999843</v>
      </c>
    </row>
    <row r="384" spans="1:14" x14ac:dyDescent="0.25">
      <c r="A384" s="5">
        <v>383</v>
      </c>
      <c r="B384" s="28">
        <v>41808.958333333336</v>
      </c>
      <c r="C384" s="5">
        <v>1.3595299999999999</v>
      </c>
      <c r="D384" s="5">
        <v>1.3643400000000001</v>
      </c>
      <c r="E384" s="5">
        <v>1.3584099999999999</v>
      </c>
      <c r="F384" s="5">
        <v>1.36066</v>
      </c>
      <c r="G384" s="5">
        <f t="shared" si="56"/>
        <v>1</v>
      </c>
      <c r="H384" s="4">
        <f t="shared" si="64"/>
        <v>0</v>
      </c>
      <c r="I384" s="4">
        <f t="shared" si="62"/>
        <v>0</v>
      </c>
      <c r="J384" s="4">
        <f t="shared" si="57"/>
        <v>1005.4000000000002</v>
      </c>
      <c r="L384" s="5">
        <f t="shared" si="59"/>
        <v>1247.4999999999986</v>
      </c>
      <c r="M384" s="29" t="str">
        <f t="shared" si="60"/>
        <v/>
      </c>
      <c r="N384" s="30">
        <f t="shared" si="61"/>
        <v>-242.09999999999843</v>
      </c>
    </row>
    <row r="385" spans="1:14" x14ac:dyDescent="0.25">
      <c r="A385" s="5">
        <v>384</v>
      </c>
      <c r="B385" s="28">
        <v>41809.958333333336</v>
      </c>
      <c r="C385" s="5">
        <v>1.36066</v>
      </c>
      <c r="D385" s="5">
        <v>1.3633900000000001</v>
      </c>
      <c r="E385" s="5">
        <v>1.35643</v>
      </c>
      <c r="F385" s="5">
        <v>1.35992</v>
      </c>
      <c r="G385" s="5">
        <f t="shared" si="56"/>
        <v>0</v>
      </c>
      <c r="H385" s="4">
        <f t="shared" si="64"/>
        <v>0</v>
      </c>
      <c r="I385" s="4">
        <f t="shared" ref="I385:I416" si="65">IF(AND(G384=1,E385&lt;C384),(C384-F385)*10000,0)</f>
        <v>-3.9000000000011248</v>
      </c>
      <c r="J385" s="4">
        <f t="shared" si="57"/>
        <v>1001.4999999999991</v>
      </c>
      <c r="L385" s="5">
        <f t="shared" si="59"/>
        <v>1247.4999999999986</v>
      </c>
      <c r="M385" s="29">
        <f t="shared" si="60"/>
        <v>0.19719438877755491</v>
      </c>
      <c r="N385" s="30">
        <f t="shared" si="61"/>
        <v>-245.99999999999955</v>
      </c>
    </row>
    <row r="386" spans="1:14" x14ac:dyDescent="0.25">
      <c r="A386" s="5">
        <v>385</v>
      </c>
      <c r="B386" s="28">
        <v>41812.958333333336</v>
      </c>
      <c r="C386" s="5">
        <v>1.3588800000000001</v>
      </c>
      <c r="D386" s="5">
        <v>1.3613500000000001</v>
      </c>
      <c r="E386" s="5">
        <v>1.35741</v>
      </c>
      <c r="F386" s="5">
        <v>1.3604099999999999</v>
      </c>
      <c r="G386" s="5">
        <f t="shared" si="56"/>
        <v>1</v>
      </c>
      <c r="H386" s="4">
        <f t="shared" si="64"/>
        <v>-2.5000000000008349</v>
      </c>
      <c r="I386" s="4">
        <f t="shared" si="65"/>
        <v>0</v>
      </c>
      <c r="J386" s="4">
        <f t="shared" si="57"/>
        <v>998.99999999999829</v>
      </c>
      <c r="L386" s="5">
        <f t="shared" si="59"/>
        <v>1247.4999999999986</v>
      </c>
      <c r="M386" s="29">
        <f t="shared" si="60"/>
        <v>0.19919839679358764</v>
      </c>
      <c r="N386" s="30">
        <f t="shared" si="61"/>
        <v>-248.50000000000034</v>
      </c>
    </row>
    <row r="387" spans="1:14" x14ac:dyDescent="0.25">
      <c r="A387" s="5">
        <v>386</v>
      </c>
      <c r="B387" s="28">
        <v>41813.958333333336</v>
      </c>
      <c r="C387" s="5">
        <v>1.36043</v>
      </c>
      <c r="D387" s="5">
        <v>1.36277</v>
      </c>
      <c r="E387" s="5">
        <v>1.3583400000000001</v>
      </c>
      <c r="F387" s="5">
        <v>1.3605799999999999</v>
      </c>
      <c r="G387" s="5">
        <f t="shared" ref="G387:G450" si="66">IF(F387&gt;F386,1,0)</f>
        <v>1</v>
      </c>
      <c r="H387" s="4">
        <f t="shared" si="64"/>
        <v>0</v>
      </c>
      <c r="I387" s="4">
        <f t="shared" si="65"/>
        <v>-16.999999999998128</v>
      </c>
      <c r="J387" s="4">
        <f t="shared" si="57"/>
        <v>982.00000000000011</v>
      </c>
      <c r="L387" s="5">
        <f t="shared" si="59"/>
        <v>1247.4999999999986</v>
      </c>
      <c r="M387" s="29">
        <f t="shared" si="60"/>
        <v>0.21282565130260422</v>
      </c>
      <c r="N387" s="30">
        <f t="shared" si="61"/>
        <v>-265.49999999999852</v>
      </c>
    </row>
    <row r="388" spans="1:14" x14ac:dyDescent="0.25">
      <c r="A388" s="5">
        <v>387</v>
      </c>
      <c r="B388" s="28">
        <v>41814.958333333336</v>
      </c>
      <c r="C388" s="5">
        <v>1.36053</v>
      </c>
      <c r="D388" s="5">
        <v>1.36511</v>
      </c>
      <c r="E388" s="5">
        <v>1.36005</v>
      </c>
      <c r="F388" s="5">
        <v>1.3628899999999999</v>
      </c>
      <c r="G388" s="5">
        <f t="shared" si="66"/>
        <v>1</v>
      </c>
      <c r="H388" s="4">
        <f t="shared" si="64"/>
        <v>0</v>
      </c>
      <c r="I388" s="4">
        <f t="shared" si="65"/>
        <v>-24.599999999999067</v>
      </c>
      <c r="J388" s="4">
        <f t="shared" si="57"/>
        <v>957.400000000001</v>
      </c>
      <c r="L388" s="5">
        <f t="shared" si="59"/>
        <v>1247.4999999999986</v>
      </c>
      <c r="M388" s="29">
        <f t="shared" si="60"/>
        <v>0.23254509018035907</v>
      </c>
      <c r="N388" s="30">
        <f t="shared" si="61"/>
        <v>-290.09999999999764</v>
      </c>
    </row>
    <row r="389" spans="1:14" x14ac:dyDescent="0.25">
      <c r="A389" s="5">
        <v>388</v>
      </c>
      <c r="B389" s="28">
        <v>41815.958333333336</v>
      </c>
      <c r="C389" s="5">
        <v>1.3628899999999999</v>
      </c>
      <c r="D389" s="5">
        <v>1.3641300000000001</v>
      </c>
      <c r="E389" s="5">
        <v>1.35762</v>
      </c>
      <c r="F389" s="5">
        <v>1.36113</v>
      </c>
      <c r="G389" s="5">
        <f t="shared" si="66"/>
        <v>0</v>
      </c>
      <c r="H389" s="4">
        <f t="shared" si="64"/>
        <v>0</v>
      </c>
      <c r="I389" s="4">
        <f t="shared" si="65"/>
        <v>-5.9999999999993392</v>
      </c>
      <c r="J389" s="4">
        <f t="shared" ref="J389:J452" si="67">H389+I389+J388</f>
        <v>951.40000000000168</v>
      </c>
      <c r="L389" s="5">
        <f t="shared" si="59"/>
        <v>1247.4999999999986</v>
      </c>
      <c r="M389" s="29">
        <f t="shared" si="60"/>
        <v>0.23735470941883552</v>
      </c>
      <c r="N389" s="30">
        <f t="shared" si="61"/>
        <v>-296.09999999999695</v>
      </c>
    </row>
    <row r="390" spans="1:14" x14ac:dyDescent="0.25">
      <c r="A390" s="5">
        <v>389</v>
      </c>
      <c r="B390" s="28">
        <v>41816.958333333336</v>
      </c>
      <c r="C390" s="5">
        <v>1.3610899999999999</v>
      </c>
      <c r="D390" s="5">
        <v>1.3650500000000001</v>
      </c>
      <c r="E390" s="5">
        <v>1.36093</v>
      </c>
      <c r="F390" s="5">
        <v>1.3648199999999999</v>
      </c>
      <c r="G390" s="5">
        <f t="shared" si="66"/>
        <v>1</v>
      </c>
      <c r="H390" s="4">
        <f t="shared" si="64"/>
        <v>19.299999999999873</v>
      </c>
      <c r="I390" s="4">
        <f t="shared" si="65"/>
        <v>0</v>
      </c>
      <c r="J390" s="4">
        <f t="shared" si="67"/>
        <v>970.70000000000152</v>
      </c>
      <c r="L390" s="5">
        <f t="shared" si="59"/>
        <v>1247.4999999999986</v>
      </c>
      <c r="M390" s="29" t="str">
        <f t="shared" si="60"/>
        <v/>
      </c>
      <c r="N390" s="30">
        <f t="shared" si="61"/>
        <v>-276.79999999999711</v>
      </c>
    </row>
    <row r="391" spans="1:14" x14ac:dyDescent="0.25">
      <c r="A391" s="5">
        <v>390</v>
      </c>
      <c r="B391" s="28">
        <v>41819.958333333336</v>
      </c>
      <c r="C391" s="5">
        <v>1.36435</v>
      </c>
      <c r="D391" s="5">
        <v>1.3697699999999999</v>
      </c>
      <c r="E391" s="5">
        <v>1.36402</v>
      </c>
      <c r="F391" s="5">
        <v>1.3692</v>
      </c>
      <c r="G391" s="5">
        <f t="shared" si="66"/>
        <v>1</v>
      </c>
      <c r="H391" s="4">
        <f t="shared" si="64"/>
        <v>0</v>
      </c>
      <c r="I391" s="4">
        <f t="shared" si="65"/>
        <v>0</v>
      </c>
      <c r="J391" s="4">
        <f t="shared" si="67"/>
        <v>970.70000000000152</v>
      </c>
      <c r="L391" s="5">
        <f t="shared" si="59"/>
        <v>1247.4999999999986</v>
      </c>
      <c r="M391" s="29" t="str">
        <f t="shared" si="60"/>
        <v/>
      </c>
      <c r="N391" s="30">
        <f t="shared" si="61"/>
        <v>-276.79999999999711</v>
      </c>
    </row>
    <row r="392" spans="1:14" x14ac:dyDescent="0.25">
      <c r="A392" s="5">
        <v>391</v>
      </c>
      <c r="B392" s="28">
        <v>41820.958333333336</v>
      </c>
      <c r="C392" s="5">
        <v>1.3692</v>
      </c>
      <c r="D392" s="5">
        <v>1.3700399999999999</v>
      </c>
      <c r="E392" s="5">
        <v>1.36755</v>
      </c>
      <c r="F392" s="5">
        <v>1.3678600000000001</v>
      </c>
      <c r="G392" s="5">
        <f t="shared" si="66"/>
        <v>0</v>
      </c>
      <c r="H392" s="4">
        <f t="shared" si="64"/>
        <v>0</v>
      </c>
      <c r="I392" s="4">
        <f t="shared" si="65"/>
        <v>0</v>
      </c>
      <c r="J392" s="4">
        <f t="shared" si="67"/>
        <v>970.70000000000152</v>
      </c>
      <c r="L392" s="5">
        <f t="shared" si="59"/>
        <v>1247.4999999999986</v>
      </c>
      <c r="M392" s="29" t="str">
        <f t="shared" si="60"/>
        <v/>
      </c>
      <c r="N392" s="30">
        <f t="shared" si="61"/>
        <v>-276.79999999999711</v>
      </c>
    </row>
    <row r="393" spans="1:14" x14ac:dyDescent="0.25">
      <c r="A393" s="5">
        <v>392</v>
      </c>
      <c r="B393" s="28">
        <v>41821.958333333336</v>
      </c>
      <c r="C393" s="5">
        <v>1.3678600000000001</v>
      </c>
      <c r="D393" s="5">
        <v>1.3682399999999999</v>
      </c>
      <c r="E393" s="5">
        <v>1.3640000000000001</v>
      </c>
      <c r="F393" s="5">
        <v>1.36592</v>
      </c>
      <c r="G393" s="5">
        <f t="shared" si="66"/>
        <v>0</v>
      </c>
      <c r="H393" s="4">
        <f t="shared" si="64"/>
        <v>0</v>
      </c>
      <c r="I393" s="4">
        <f t="shared" si="65"/>
        <v>0</v>
      </c>
      <c r="J393" s="4">
        <f t="shared" si="67"/>
        <v>970.70000000000152</v>
      </c>
      <c r="L393" s="5">
        <f t="shared" si="59"/>
        <v>1247.4999999999986</v>
      </c>
      <c r="M393" s="29" t="str">
        <f t="shared" si="60"/>
        <v/>
      </c>
      <c r="N393" s="30">
        <f t="shared" si="61"/>
        <v>-276.79999999999711</v>
      </c>
    </row>
    <row r="394" spans="1:14" x14ac:dyDescent="0.25">
      <c r="A394" s="5">
        <v>393</v>
      </c>
      <c r="B394" s="28">
        <v>41822.958333333336</v>
      </c>
      <c r="C394" s="5">
        <v>1.3658999999999999</v>
      </c>
      <c r="D394" s="5">
        <v>1.36642</v>
      </c>
      <c r="E394" s="5">
        <v>1.3595999999999999</v>
      </c>
      <c r="F394" s="5">
        <v>1.36097</v>
      </c>
      <c r="G394" s="5">
        <f t="shared" si="66"/>
        <v>0</v>
      </c>
      <c r="H394" s="4">
        <f t="shared" si="64"/>
        <v>0</v>
      </c>
      <c r="I394" s="4">
        <f t="shared" si="65"/>
        <v>0</v>
      </c>
      <c r="J394" s="4">
        <f t="shared" si="67"/>
        <v>970.70000000000152</v>
      </c>
      <c r="L394" s="5">
        <f t="shared" si="59"/>
        <v>1247.4999999999986</v>
      </c>
      <c r="M394" s="29" t="str">
        <f t="shared" si="60"/>
        <v/>
      </c>
      <c r="N394" s="30">
        <f t="shared" si="61"/>
        <v>-276.79999999999711</v>
      </c>
    </row>
    <row r="395" spans="1:14" x14ac:dyDescent="0.25">
      <c r="A395" s="5">
        <v>394</v>
      </c>
      <c r="B395" s="28">
        <v>41823.958333333336</v>
      </c>
      <c r="C395" s="5">
        <v>1.361</v>
      </c>
      <c r="D395" s="5">
        <v>1.3611200000000001</v>
      </c>
      <c r="E395" s="5">
        <v>1.3585499999999999</v>
      </c>
      <c r="F395" s="5">
        <v>1.35944</v>
      </c>
      <c r="G395" s="5">
        <f t="shared" si="66"/>
        <v>0</v>
      </c>
      <c r="H395" s="4">
        <f t="shared" si="64"/>
        <v>0</v>
      </c>
      <c r="I395" s="4">
        <f t="shared" si="65"/>
        <v>0</v>
      </c>
      <c r="J395" s="4">
        <f t="shared" si="67"/>
        <v>970.70000000000152</v>
      </c>
      <c r="L395" s="5">
        <f t="shared" si="59"/>
        <v>1247.4999999999986</v>
      </c>
      <c r="M395" s="29" t="str">
        <f t="shared" si="60"/>
        <v/>
      </c>
      <c r="N395" s="30">
        <f t="shared" si="61"/>
        <v>-276.79999999999711</v>
      </c>
    </row>
    <row r="396" spans="1:14" x14ac:dyDescent="0.25">
      <c r="A396" s="5">
        <v>395</v>
      </c>
      <c r="B396" s="28">
        <v>41826.958333333336</v>
      </c>
      <c r="C396" s="5">
        <v>1.35945</v>
      </c>
      <c r="D396" s="5">
        <v>1.3609100000000001</v>
      </c>
      <c r="E396" s="5">
        <v>1.3575900000000001</v>
      </c>
      <c r="F396" s="5">
        <v>1.36042</v>
      </c>
      <c r="G396" s="5">
        <f t="shared" si="66"/>
        <v>1</v>
      </c>
      <c r="H396" s="4">
        <f t="shared" si="64"/>
        <v>0</v>
      </c>
      <c r="I396" s="4">
        <f t="shared" si="65"/>
        <v>0</v>
      </c>
      <c r="J396" s="4">
        <f t="shared" si="67"/>
        <v>970.70000000000152</v>
      </c>
      <c r="L396" s="5">
        <f t="shared" si="59"/>
        <v>1247.4999999999986</v>
      </c>
      <c r="M396" s="29" t="str">
        <f t="shared" si="60"/>
        <v/>
      </c>
      <c r="N396" s="30">
        <f t="shared" si="61"/>
        <v>-276.79999999999711</v>
      </c>
    </row>
    <row r="397" spans="1:14" x14ac:dyDescent="0.25">
      <c r="A397" s="5">
        <v>396</v>
      </c>
      <c r="B397" s="28">
        <v>41827.958333333336</v>
      </c>
      <c r="C397" s="5">
        <v>1.36043</v>
      </c>
      <c r="D397" s="5">
        <v>1.3617300000000001</v>
      </c>
      <c r="E397" s="5">
        <v>1.3588199999999999</v>
      </c>
      <c r="F397" s="5">
        <v>1.3611800000000001</v>
      </c>
      <c r="G397" s="5">
        <f t="shared" si="66"/>
        <v>1</v>
      </c>
      <c r="H397" s="4">
        <f t="shared" si="64"/>
        <v>0</v>
      </c>
      <c r="I397" s="4">
        <f t="shared" si="65"/>
        <v>-17.300000000000093</v>
      </c>
      <c r="J397" s="4">
        <f t="shared" si="67"/>
        <v>953.40000000000146</v>
      </c>
      <c r="L397" s="5">
        <f t="shared" si="59"/>
        <v>1247.4999999999986</v>
      </c>
      <c r="M397" s="29">
        <f t="shared" si="60"/>
        <v>0.23575150300601</v>
      </c>
      <c r="N397" s="30">
        <f t="shared" si="61"/>
        <v>-294.09999999999718</v>
      </c>
    </row>
    <row r="398" spans="1:14" x14ac:dyDescent="0.25">
      <c r="A398" s="5">
        <v>397</v>
      </c>
      <c r="B398" s="28">
        <v>41828.958333333336</v>
      </c>
      <c r="C398" s="5">
        <v>1.36117</v>
      </c>
      <c r="D398" s="5">
        <v>1.36483</v>
      </c>
      <c r="E398" s="5">
        <v>1.36022</v>
      </c>
      <c r="F398" s="5">
        <v>1.36412</v>
      </c>
      <c r="G398" s="5">
        <f t="shared" si="66"/>
        <v>1</v>
      </c>
      <c r="H398" s="4">
        <f t="shared" si="64"/>
        <v>0</v>
      </c>
      <c r="I398" s="4">
        <f t="shared" si="65"/>
        <v>-36.899999999999707</v>
      </c>
      <c r="J398" s="4">
        <f t="shared" si="67"/>
        <v>916.50000000000171</v>
      </c>
      <c r="L398" s="5">
        <f t="shared" si="59"/>
        <v>1247.4999999999986</v>
      </c>
      <c r="M398" s="29">
        <f t="shared" si="60"/>
        <v>0.26533066132264316</v>
      </c>
      <c r="N398" s="30">
        <f t="shared" si="61"/>
        <v>-330.99999999999693</v>
      </c>
    </row>
    <row r="399" spans="1:14" x14ac:dyDescent="0.25">
      <c r="A399" s="5">
        <v>398</v>
      </c>
      <c r="B399" s="28">
        <v>41829.958333333336</v>
      </c>
      <c r="C399" s="5">
        <v>1.36412</v>
      </c>
      <c r="D399" s="5">
        <v>1.36507</v>
      </c>
      <c r="E399" s="5">
        <v>1.3589100000000001</v>
      </c>
      <c r="F399" s="5">
        <v>1.36083</v>
      </c>
      <c r="G399" s="5">
        <f t="shared" si="66"/>
        <v>0</v>
      </c>
      <c r="H399" s="4">
        <f t="shared" si="64"/>
        <v>0</v>
      </c>
      <c r="I399" s="4">
        <f t="shared" si="65"/>
        <v>3.4000000000000696</v>
      </c>
      <c r="J399" s="4">
        <f t="shared" si="67"/>
        <v>919.9000000000018</v>
      </c>
      <c r="L399" s="5">
        <f t="shared" si="59"/>
        <v>1247.4999999999986</v>
      </c>
      <c r="M399" s="29" t="str">
        <f t="shared" si="60"/>
        <v/>
      </c>
      <c r="N399" s="30">
        <f t="shared" si="61"/>
        <v>-327.59999999999684</v>
      </c>
    </row>
    <row r="400" spans="1:14" x14ac:dyDescent="0.25">
      <c r="A400" s="5">
        <v>399</v>
      </c>
      <c r="B400" s="28">
        <v>41830.958333333336</v>
      </c>
      <c r="C400" s="5">
        <v>1.36083</v>
      </c>
      <c r="D400" s="5">
        <v>1.3624700000000001</v>
      </c>
      <c r="E400" s="5">
        <v>1.3591899999999999</v>
      </c>
      <c r="F400" s="5">
        <v>1.3605400000000001</v>
      </c>
      <c r="G400" s="5">
        <f t="shared" si="66"/>
        <v>0</v>
      </c>
      <c r="H400" s="4">
        <f t="shared" si="64"/>
        <v>0</v>
      </c>
      <c r="I400" s="4">
        <f t="shared" si="65"/>
        <v>0</v>
      </c>
      <c r="J400" s="4">
        <f t="shared" si="67"/>
        <v>919.9000000000018</v>
      </c>
      <c r="L400" s="5">
        <f t="shared" si="59"/>
        <v>1247.4999999999986</v>
      </c>
      <c r="M400" s="29" t="str">
        <f t="shared" si="60"/>
        <v/>
      </c>
      <c r="N400" s="30">
        <f t="shared" si="61"/>
        <v>-327.59999999999684</v>
      </c>
    </row>
    <row r="401" spans="1:14" x14ac:dyDescent="0.25">
      <c r="A401" s="5">
        <v>400</v>
      </c>
      <c r="B401" s="28">
        <v>41833.958333333336</v>
      </c>
      <c r="C401" s="5">
        <v>1.35989</v>
      </c>
      <c r="D401" s="5">
        <v>1.36402</v>
      </c>
      <c r="E401" s="5">
        <v>1.3597399999999999</v>
      </c>
      <c r="F401" s="5">
        <v>1.3618600000000001</v>
      </c>
      <c r="G401" s="5">
        <f t="shared" si="66"/>
        <v>1</v>
      </c>
      <c r="H401" s="4">
        <f t="shared" si="64"/>
        <v>10.300000000000864</v>
      </c>
      <c r="I401" s="4">
        <f t="shared" si="65"/>
        <v>0</v>
      </c>
      <c r="J401" s="4">
        <f t="shared" si="67"/>
        <v>930.20000000000266</v>
      </c>
      <c r="L401" s="5">
        <f t="shared" si="59"/>
        <v>1247.4999999999986</v>
      </c>
      <c r="M401" s="29" t="str">
        <f t="shared" si="60"/>
        <v/>
      </c>
      <c r="N401" s="30">
        <f t="shared" si="61"/>
        <v>-317.29999999999598</v>
      </c>
    </row>
    <row r="402" spans="1:14" x14ac:dyDescent="0.25">
      <c r="A402" s="5">
        <v>401</v>
      </c>
      <c r="B402" s="28">
        <v>41834.958333333336</v>
      </c>
      <c r="C402" s="5">
        <v>1.3618600000000001</v>
      </c>
      <c r="D402" s="5">
        <v>1.3628100000000001</v>
      </c>
      <c r="E402" s="5">
        <v>1.3562000000000001</v>
      </c>
      <c r="F402" s="5">
        <v>1.3567499999999999</v>
      </c>
      <c r="G402" s="5">
        <f t="shared" si="66"/>
        <v>0</v>
      </c>
      <c r="H402" s="4">
        <f t="shared" si="64"/>
        <v>0</v>
      </c>
      <c r="I402" s="4">
        <f t="shared" si="65"/>
        <v>31.400000000001427</v>
      </c>
      <c r="J402" s="4">
        <f t="shared" si="67"/>
        <v>961.60000000000412</v>
      </c>
      <c r="L402" s="5">
        <f t="shared" si="59"/>
        <v>1247.4999999999986</v>
      </c>
      <c r="M402" s="29" t="str">
        <f t="shared" si="60"/>
        <v/>
      </c>
      <c r="N402" s="30">
        <f t="shared" si="61"/>
        <v>-285.89999999999452</v>
      </c>
    </row>
    <row r="403" spans="1:14" x14ac:dyDescent="0.25">
      <c r="A403" s="5">
        <v>402</v>
      </c>
      <c r="B403" s="28">
        <v>41835.958333333336</v>
      </c>
      <c r="C403" s="5">
        <v>1.3567</v>
      </c>
      <c r="D403" s="5">
        <v>1.3572299999999999</v>
      </c>
      <c r="E403" s="5">
        <v>1.3521000000000001</v>
      </c>
      <c r="F403" s="5">
        <v>1.35249</v>
      </c>
      <c r="G403" s="5">
        <f t="shared" si="66"/>
        <v>0</v>
      </c>
      <c r="H403" s="4">
        <f t="shared" si="64"/>
        <v>0</v>
      </c>
      <c r="I403" s="4">
        <f t="shared" si="65"/>
        <v>0</v>
      </c>
      <c r="J403" s="4">
        <f t="shared" si="67"/>
        <v>961.60000000000412</v>
      </c>
      <c r="L403" s="5">
        <f t="shared" si="59"/>
        <v>1247.4999999999986</v>
      </c>
      <c r="M403" s="29" t="str">
        <f t="shared" si="60"/>
        <v/>
      </c>
      <c r="N403" s="30">
        <f t="shared" si="61"/>
        <v>-285.89999999999452</v>
      </c>
    </row>
    <row r="404" spans="1:14" x14ac:dyDescent="0.25">
      <c r="A404" s="5">
        <v>403</v>
      </c>
      <c r="B404" s="28">
        <v>41836.958333333336</v>
      </c>
      <c r="C404" s="5">
        <v>1.35246</v>
      </c>
      <c r="D404" s="5">
        <v>1.3540099999999999</v>
      </c>
      <c r="E404" s="5">
        <v>1.35165</v>
      </c>
      <c r="F404" s="5">
        <v>1.35263</v>
      </c>
      <c r="G404" s="5">
        <f t="shared" si="66"/>
        <v>1</v>
      </c>
      <c r="H404" s="4">
        <f t="shared" si="64"/>
        <v>0</v>
      </c>
      <c r="I404" s="4">
        <f t="shared" si="65"/>
        <v>0</v>
      </c>
      <c r="J404" s="4">
        <f t="shared" si="67"/>
        <v>961.60000000000412</v>
      </c>
      <c r="L404" s="5">
        <f t="shared" si="59"/>
        <v>1247.4999999999986</v>
      </c>
      <c r="M404" s="29" t="str">
        <f t="shared" si="60"/>
        <v/>
      </c>
      <c r="N404" s="30">
        <f t="shared" si="61"/>
        <v>-285.89999999999452</v>
      </c>
    </row>
    <row r="405" spans="1:14" x14ac:dyDescent="0.25">
      <c r="A405" s="5">
        <v>404</v>
      </c>
      <c r="B405" s="28">
        <v>41837.958333333336</v>
      </c>
      <c r="C405" s="5">
        <v>1.35259</v>
      </c>
      <c r="D405" s="5">
        <v>1.3535999999999999</v>
      </c>
      <c r="E405" s="5">
        <v>1.3491</v>
      </c>
      <c r="F405" s="5">
        <v>1.3523099999999999</v>
      </c>
      <c r="G405" s="5">
        <f t="shared" si="66"/>
        <v>0</v>
      </c>
      <c r="H405" s="4">
        <f t="shared" si="64"/>
        <v>0</v>
      </c>
      <c r="I405" s="4">
        <f t="shared" si="65"/>
        <v>1.500000000000945</v>
      </c>
      <c r="J405" s="4">
        <f t="shared" si="67"/>
        <v>963.10000000000502</v>
      </c>
      <c r="L405" s="5">
        <f t="shared" si="59"/>
        <v>1247.4999999999986</v>
      </c>
      <c r="M405" s="29" t="str">
        <f t="shared" si="60"/>
        <v/>
      </c>
      <c r="N405" s="30">
        <f t="shared" si="61"/>
        <v>-284.39999999999361</v>
      </c>
    </row>
    <row r="406" spans="1:14" x14ac:dyDescent="0.25">
      <c r="A406" s="5">
        <v>405</v>
      </c>
      <c r="B406" s="28">
        <v>41840.958333333336</v>
      </c>
      <c r="C406" s="5">
        <v>1.35283</v>
      </c>
      <c r="D406" s="5">
        <v>1.3549</v>
      </c>
      <c r="E406" s="5">
        <v>1.3512999999999999</v>
      </c>
      <c r="F406" s="5">
        <v>1.3523499999999999</v>
      </c>
      <c r="G406" s="5">
        <f t="shared" si="66"/>
        <v>1</v>
      </c>
      <c r="H406" s="4">
        <f t="shared" si="64"/>
        <v>-2.4000000000001798</v>
      </c>
      <c r="I406" s="4">
        <f t="shared" si="65"/>
        <v>0</v>
      </c>
      <c r="J406" s="4">
        <f t="shared" si="67"/>
        <v>960.70000000000482</v>
      </c>
      <c r="L406" s="5">
        <f t="shared" si="59"/>
        <v>1247.4999999999986</v>
      </c>
      <c r="M406" s="29">
        <f t="shared" si="60"/>
        <v>0.22989979959919371</v>
      </c>
      <c r="N406" s="30">
        <f t="shared" si="61"/>
        <v>-286.79999999999382</v>
      </c>
    </row>
    <row r="407" spans="1:14" x14ac:dyDescent="0.25">
      <c r="A407" s="5">
        <v>406</v>
      </c>
      <c r="B407" s="28">
        <v>41841.958333333336</v>
      </c>
      <c r="C407" s="5">
        <v>1.3523499999999999</v>
      </c>
      <c r="D407" s="5">
        <v>1.3529599999999999</v>
      </c>
      <c r="E407" s="5">
        <v>1.3459000000000001</v>
      </c>
      <c r="F407" s="5">
        <v>1.34656</v>
      </c>
      <c r="G407" s="5">
        <f t="shared" si="66"/>
        <v>0</v>
      </c>
      <c r="H407" s="4">
        <f t="shared" si="64"/>
        <v>0</v>
      </c>
      <c r="I407" s="4">
        <f t="shared" si="65"/>
        <v>62.699999999999974</v>
      </c>
      <c r="J407" s="4">
        <f t="shared" si="67"/>
        <v>1023.4000000000048</v>
      </c>
      <c r="L407" s="5">
        <f t="shared" si="59"/>
        <v>1247.4999999999986</v>
      </c>
      <c r="M407" s="29" t="str">
        <f t="shared" si="60"/>
        <v/>
      </c>
      <c r="N407" s="30">
        <f t="shared" si="61"/>
        <v>-224.09999999999388</v>
      </c>
    </row>
    <row r="408" spans="1:14" x14ac:dyDescent="0.25">
      <c r="A408" s="5">
        <v>407</v>
      </c>
      <c r="B408" s="28">
        <v>41842.958333333336</v>
      </c>
      <c r="C408" s="5">
        <v>1.34656</v>
      </c>
      <c r="D408" s="5">
        <v>1.34741</v>
      </c>
      <c r="E408" s="5">
        <v>1.3454999999999999</v>
      </c>
      <c r="F408" s="5">
        <v>1.3463000000000001</v>
      </c>
      <c r="G408" s="5">
        <f t="shared" si="66"/>
        <v>0</v>
      </c>
      <c r="H408" s="4">
        <f t="shared" si="64"/>
        <v>0</v>
      </c>
      <c r="I408" s="4">
        <f t="shared" si="65"/>
        <v>0</v>
      </c>
      <c r="J408" s="4">
        <f t="shared" si="67"/>
        <v>1023.4000000000048</v>
      </c>
      <c r="L408" s="5">
        <f t="shared" si="59"/>
        <v>1247.4999999999986</v>
      </c>
      <c r="M408" s="29" t="str">
        <f t="shared" si="60"/>
        <v/>
      </c>
      <c r="N408" s="30">
        <f t="shared" si="61"/>
        <v>-224.09999999999388</v>
      </c>
    </row>
    <row r="409" spans="1:14" x14ac:dyDescent="0.25">
      <c r="A409" s="5">
        <v>408</v>
      </c>
      <c r="B409" s="28">
        <v>41843.958333333336</v>
      </c>
      <c r="C409" s="5">
        <v>1.3463099999999999</v>
      </c>
      <c r="D409" s="5">
        <v>1.34849</v>
      </c>
      <c r="E409" s="5">
        <v>1.34382</v>
      </c>
      <c r="F409" s="5">
        <v>1.3463400000000001</v>
      </c>
      <c r="G409" s="5">
        <f t="shared" si="66"/>
        <v>1</v>
      </c>
      <c r="H409" s="4">
        <f t="shared" ref="H409:H434" si="68">IF(AND(G408=0,D409&gt;C408),(F409-C408)*10000,0)</f>
        <v>-2.1999999999988695</v>
      </c>
      <c r="I409" s="4">
        <f t="shared" si="65"/>
        <v>0</v>
      </c>
      <c r="J409" s="4">
        <f t="shared" si="67"/>
        <v>1021.2000000000058</v>
      </c>
      <c r="L409" s="5">
        <f t="shared" si="59"/>
        <v>1247.4999999999986</v>
      </c>
      <c r="M409" s="29">
        <f t="shared" si="60"/>
        <v>0.18140280561121691</v>
      </c>
      <c r="N409" s="30">
        <f t="shared" si="61"/>
        <v>-226.29999999999279</v>
      </c>
    </row>
    <row r="410" spans="1:14" x14ac:dyDescent="0.25">
      <c r="A410" s="5">
        <v>409</v>
      </c>
      <c r="B410" s="28">
        <v>41844.958333333336</v>
      </c>
      <c r="C410" s="5">
        <v>1.34632</v>
      </c>
      <c r="D410" s="5">
        <v>1.3475600000000001</v>
      </c>
      <c r="E410" s="5">
        <v>1.3421400000000001</v>
      </c>
      <c r="F410" s="5">
        <v>1.3428500000000001</v>
      </c>
      <c r="G410" s="5">
        <f t="shared" si="66"/>
        <v>0</v>
      </c>
      <c r="H410" s="4">
        <f t="shared" si="68"/>
        <v>0</v>
      </c>
      <c r="I410" s="4">
        <f t="shared" si="65"/>
        <v>34.599999999997962</v>
      </c>
      <c r="J410" s="4">
        <f t="shared" si="67"/>
        <v>1055.8000000000038</v>
      </c>
      <c r="L410" s="5">
        <f t="shared" si="59"/>
        <v>1247.4999999999986</v>
      </c>
      <c r="M410" s="29" t="str">
        <f t="shared" si="60"/>
        <v/>
      </c>
      <c r="N410" s="30">
        <f t="shared" si="61"/>
        <v>-191.69999999999482</v>
      </c>
    </row>
    <row r="411" spans="1:14" x14ac:dyDescent="0.25">
      <c r="A411" s="5">
        <v>410</v>
      </c>
      <c r="B411" s="28">
        <v>41847.958333333336</v>
      </c>
      <c r="C411" s="5">
        <v>1.3430500000000001</v>
      </c>
      <c r="D411" s="5">
        <v>1.3443799999999999</v>
      </c>
      <c r="E411" s="5">
        <v>1.3426899999999999</v>
      </c>
      <c r="F411" s="5">
        <v>1.3439399999999999</v>
      </c>
      <c r="G411" s="5">
        <f t="shared" si="66"/>
        <v>1</v>
      </c>
      <c r="H411" s="4">
        <f t="shared" si="68"/>
        <v>0</v>
      </c>
      <c r="I411" s="4">
        <f t="shared" si="65"/>
        <v>0</v>
      </c>
      <c r="J411" s="4">
        <f t="shared" si="67"/>
        <v>1055.8000000000038</v>
      </c>
      <c r="L411" s="5">
        <f t="shared" si="59"/>
        <v>1247.4999999999986</v>
      </c>
      <c r="M411" s="29" t="str">
        <f t="shared" si="60"/>
        <v/>
      </c>
      <c r="N411" s="30">
        <f t="shared" si="61"/>
        <v>-191.69999999999482</v>
      </c>
    </row>
    <row r="412" spans="1:14" x14ac:dyDescent="0.25">
      <c r="A412" s="5">
        <v>411</v>
      </c>
      <c r="B412" s="28">
        <v>41848.958333333336</v>
      </c>
      <c r="C412" s="5">
        <v>1.34395</v>
      </c>
      <c r="D412" s="5">
        <v>1.3444499999999999</v>
      </c>
      <c r="E412" s="5">
        <v>1.3404199999999999</v>
      </c>
      <c r="F412" s="5">
        <v>1.3408500000000001</v>
      </c>
      <c r="G412" s="5">
        <f t="shared" si="66"/>
        <v>0</v>
      </c>
      <c r="H412" s="4">
        <f t="shared" si="68"/>
        <v>0</v>
      </c>
      <c r="I412" s="4">
        <f t="shared" si="65"/>
        <v>21.999999999999797</v>
      </c>
      <c r="J412" s="4">
        <f t="shared" si="67"/>
        <v>1077.8000000000036</v>
      </c>
      <c r="L412" s="5">
        <f t="shared" si="59"/>
        <v>1247.4999999999986</v>
      </c>
      <c r="M412" s="29" t="str">
        <f t="shared" si="60"/>
        <v/>
      </c>
      <c r="N412" s="30">
        <f t="shared" si="61"/>
        <v>-169.69999999999504</v>
      </c>
    </row>
    <row r="413" spans="1:14" x14ac:dyDescent="0.25">
      <c r="A413" s="5">
        <v>412</v>
      </c>
      <c r="B413" s="28">
        <v>41849.958333333336</v>
      </c>
      <c r="C413" s="5">
        <v>1.3408500000000001</v>
      </c>
      <c r="D413" s="5">
        <v>1.34154</v>
      </c>
      <c r="E413" s="5">
        <v>1.3366899999999999</v>
      </c>
      <c r="F413" s="5">
        <v>1.33968</v>
      </c>
      <c r="G413" s="5">
        <f t="shared" si="66"/>
        <v>0</v>
      </c>
      <c r="H413" s="4">
        <f t="shared" si="68"/>
        <v>0</v>
      </c>
      <c r="I413" s="4">
        <f t="shared" si="65"/>
        <v>0</v>
      </c>
      <c r="J413" s="4">
        <f t="shared" si="67"/>
        <v>1077.8000000000036</v>
      </c>
      <c r="L413" s="5">
        <f t="shared" si="59"/>
        <v>1247.4999999999986</v>
      </c>
      <c r="M413" s="29" t="str">
        <f t="shared" si="60"/>
        <v/>
      </c>
      <c r="N413" s="30">
        <f t="shared" si="61"/>
        <v>-169.69999999999504</v>
      </c>
    </row>
    <row r="414" spans="1:14" x14ac:dyDescent="0.25">
      <c r="A414" s="5">
        <v>413</v>
      </c>
      <c r="B414" s="28">
        <v>41850.958333333336</v>
      </c>
      <c r="C414" s="5">
        <v>1.33962</v>
      </c>
      <c r="D414" s="5">
        <v>1.34006</v>
      </c>
      <c r="E414" s="5">
        <v>1.3371599999999999</v>
      </c>
      <c r="F414" s="5">
        <v>1.33901</v>
      </c>
      <c r="G414" s="5">
        <f t="shared" si="66"/>
        <v>0</v>
      </c>
      <c r="H414" s="4">
        <f t="shared" si="68"/>
        <v>0</v>
      </c>
      <c r="I414" s="4">
        <f t="shared" si="65"/>
        <v>0</v>
      </c>
      <c r="J414" s="4">
        <f t="shared" si="67"/>
        <v>1077.8000000000036</v>
      </c>
      <c r="L414" s="5">
        <f t="shared" si="59"/>
        <v>1247.4999999999986</v>
      </c>
      <c r="M414" s="29" t="str">
        <f t="shared" si="60"/>
        <v/>
      </c>
      <c r="N414" s="30">
        <f t="shared" si="61"/>
        <v>-169.69999999999504</v>
      </c>
    </row>
    <row r="415" spans="1:14" x14ac:dyDescent="0.25">
      <c r="A415" s="5">
        <v>414</v>
      </c>
      <c r="B415" s="28">
        <v>41851.958333333336</v>
      </c>
      <c r="C415" s="5">
        <v>1.33901</v>
      </c>
      <c r="D415" s="5">
        <v>1.3444700000000001</v>
      </c>
      <c r="E415" s="5">
        <v>1.33785</v>
      </c>
      <c r="F415" s="5">
        <v>1.3426199999999999</v>
      </c>
      <c r="G415" s="5">
        <f t="shared" si="66"/>
        <v>1</v>
      </c>
      <c r="H415" s="4">
        <f t="shared" si="68"/>
        <v>29.999999999998916</v>
      </c>
      <c r="I415" s="4">
        <f t="shared" si="65"/>
        <v>0</v>
      </c>
      <c r="J415" s="4">
        <f t="shared" si="67"/>
        <v>1107.8000000000025</v>
      </c>
      <c r="L415" s="5">
        <f t="shared" si="59"/>
        <v>1247.4999999999986</v>
      </c>
      <c r="M415" s="29" t="str">
        <f t="shared" si="60"/>
        <v/>
      </c>
      <c r="N415" s="30">
        <f t="shared" si="61"/>
        <v>-139.69999999999618</v>
      </c>
    </row>
    <row r="416" spans="1:14" x14ac:dyDescent="0.25">
      <c r="A416" s="5">
        <v>415</v>
      </c>
      <c r="B416" s="28">
        <v>41854.958333333336</v>
      </c>
      <c r="C416" s="5">
        <v>1.343</v>
      </c>
      <c r="D416" s="5">
        <v>1.3432900000000001</v>
      </c>
      <c r="E416" s="5">
        <v>1.34094</v>
      </c>
      <c r="F416" s="5">
        <v>1.3421700000000001</v>
      </c>
      <c r="G416" s="5">
        <f t="shared" si="66"/>
        <v>0</v>
      </c>
      <c r="H416" s="4">
        <f t="shared" si="68"/>
        <v>0</v>
      </c>
      <c r="I416" s="4">
        <f t="shared" si="65"/>
        <v>0</v>
      </c>
      <c r="J416" s="4">
        <f t="shared" si="67"/>
        <v>1107.8000000000025</v>
      </c>
      <c r="L416" s="5">
        <f t="shared" ref="L416:L479" si="69">MAX(J416,L415)</f>
        <v>1247.4999999999986</v>
      </c>
      <c r="M416" s="29" t="str">
        <f t="shared" ref="M416:M479" si="70">IF(J416 &lt; J415, 1-J416/L416,"")</f>
        <v/>
      </c>
      <c r="N416" s="30">
        <f t="shared" ref="N416:N479" si="71">IF(L416=J416,N415,J416-L416)</f>
        <v>-139.69999999999618</v>
      </c>
    </row>
    <row r="417" spans="1:14" x14ac:dyDescent="0.25">
      <c r="A417" s="5">
        <v>416</v>
      </c>
      <c r="B417" s="28">
        <v>41855.958333333336</v>
      </c>
      <c r="C417" s="5">
        <v>1.3421400000000001</v>
      </c>
      <c r="D417" s="5">
        <v>1.3424799999999999</v>
      </c>
      <c r="E417" s="5">
        <v>1.33582</v>
      </c>
      <c r="F417" s="5">
        <v>1.33758</v>
      </c>
      <c r="G417" s="5">
        <f t="shared" si="66"/>
        <v>0</v>
      </c>
      <c r="H417" s="4">
        <f t="shared" si="68"/>
        <v>0</v>
      </c>
      <c r="I417" s="4">
        <f t="shared" ref="I417:I444" si="72">IF(AND(G416=1,E417&lt;C416),(C416-F417)*10000,0)</f>
        <v>0</v>
      </c>
      <c r="J417" s="4">
        <f t="shared" si="67"/>
        <v>1107.8000000000025</v>
      </c>
      <c r="L417" s="5">
        <f t="shared" si="69"/>
        <v>1247.4999999999986</v>
      </c>
      <c r="M417" s="29" t="str">
        <f t="shared" si="70"/>
        <v/>
      </c>
      <c r="N417" s="30">
        <f t="shared" si="71"/>
        <v>-139.69999999999618</v>
      </c>
    </row>
    <row r="418" spans="1:14" x14ac:dyDescent="0.25">
      <c r="A418" s="5">
        <v>417</v>
      </c>
      <c r="B418" s="28">
        <v>41856.958333333336</v>
      </c>
      <c r="C418" s="5">
        <v>1.33758</v>
      </c>
      <c r="D418" s="5">
        <v>1.3386800000000001</v>
      </c>
      <c r="E418" s="5">
        <v>1.3332999999999999</v>
      </c>
      <c r="F418" s="5">
        <v>1.3382400000000001</v>
      </c>
      <c r="G418" s="5">
        <f t="shared" si="66"/>
        <v>1</v>
      </c>
      <c r="H418" s="4">
        <f t="shared" si="68"/>
        <v>0</v>
      </c>
      <c r="I418" s="4">
        <f t="shared" si="72"/>
        <v>0</v>
      </c>
      <c r="J418" s="4">
        <f t="shared" si="67"/>
        <v>1107.8000000000025</v>
      </c>
      <c r="L418" s="5">
        <f t="shared" si="69"/>
        <v>1247.4999999999986</v>
      </c>
      <c r="M418" s="29" t="str">
        <f t="shared" si="70"/>
        <v/>
      </c>
      <c r="N418" s="30">
        <f t="shared" si="71"/>
        <v>-139.69999999999618</v>
      </c>
    </row>
    <row r="419" spans="1:14" x14ac:dyDescent="0.25">
      <c r="A419" s="5">
        <v>418</v>
      </c>
      <c r="B419" s="28">
        <v>41857.958333333336</v>
      </c>
      <c r="C419" s="5">
        <v>1.33823</v>
      </c>
      <c r="D419" s="5">
        <v>1.3393600000000001</v>
      </c>
      <c r="E419" s="5">
        <v>1.33371</v>
      </c>
      <c r="F419" s="5">
        <v>1.33632</v>
      </c>
      <c r="G419" s="5">
        <f t="shared" si="66"/>
        <v>0</v>
      </c>
      <c r="H419" s="4">
        <f t="shared" si="68"/>
        <v>0</v>
      </c>
      <c r="I419" s="4">
        <f t="shared" si="72"/>
        <v>12.600000000000389</v>
      </c>
      <c r="J419" s="4">
        <f t="shared" si="67"/>
        <v>1120.4000000000028</v>
      </c>
      <c r="L419" s="5">
        <f t="shared" si="69"/>
        <v>1247.4999999999986</v>
      </c>
      <c r="M419" s="29" t="str">
        <f t="shared" si="70"/>
        <v/>
      </c>
      <c r="N419" s="30">
        <f t="shared" si="71"/>
        <v>-127.09999999999582</v>
      </c>
    </row>
    <row r="420" spans="1:14" x14ac:dyDescent="0.25">
      <c r="A420" s="5">
        <v>419</v>
      </c>
      <c r="B420" s="28">
        <v>41858.958333333336</v>
      </c>
      <c r="C420" s="5">
        <v>1.3362799999999999</v>
      </c>
      <c r="D420" s="5">
        <v>1.34324</v>
      </c>
      <c r="E420" s="5">
        <v>1.3343499999999999</v>
      </c>
      <c r="F420" s="5">
        <v>1.3408500000000001</v>
      </c>
      <c r="G420" s="5">
        <f t="shared" si="66"/>
        <v>1</v>
      </c>
      <c r="H420" s="4">
        <f t="shared" si="68"/>
        <v>26.200000000000667</v>
      </c>
      <c r="I420" s="4">
        <f t="shared" si="72"/>
        <v>0</v>
      </c>
      <c r="J420" s="4">
        <f t="shared" si="67"/>
        <v>1146.6000000000035</v>
      </c>
      <c r="L420" s="5">
        <f t="shared" si="69"/>
        <v>1247.4999999999986</v>
      </c>
      <c r="M420" s="29" t="str">
        <f t="shared" si="70"/>
        <v/>
      </c>
      <c r="N420" s="30">
        <f t="shared" si="71"/>
        <v>-100.89999999999509</v>
      </c>
    </row>
    <row r="421" spans="1:14" x14ac:dyDescent="0.25">
      <c r="A421" s="5">
        <v>420</v>
      </c>
      <c r="B421" s="28">
        <v>41861.958333333336</v>
      </c>
      <c r="C421" s="5">
        <v>1.34077</v>
      </c>
      <c r="D421" s="5">
        <v>1.3411299999999999</v>
      </c>
      <c r="E421" s="5">
        <v>1.3380300000000001</v>
      </c>
      <c r="F421" s="5">
        <v>1.3385</v>
      </c>
      <c r="G421" s="5">
        <f t="shared" si="66"/>
        <v>0</v>
      </c>
      <c r="H421" s="4">
        <f t="shared" si="68"/>
        <v>0</v>
      </c>
      <c r="I421" s="4">
        <f t="shared" si="72"/>
        <v>0</v>
      </c>
      <c r="J421" s="4">
        <f t="shared" si="67"/>
        <v>1146.6000000000035</v>
      </c>
      <c r="L421" s="5">
        <f t="shared" si="69"/>
        <v>1247.4999999999986</v>
      </c>
      <c r="M421" s="29" t="str">
        <f t="shared" si="70"/>
        <v/>
      </c>
      <c r="N421" s="30">
        <f t="shared" si="71"/>
        <v>-100.89999999999509</v>
      </c>
    </row>
    <row r="422" spans="1:14" x14ac:dyDescent="0.25">
      <c r="A422" s="5">
        <v>421</v>
      </c>
      <c r="B422" s="28">
        <v>41862.958333333336</v>
      </c>
      <c r="C422" s="5">
        <v>1.3385</v>
      </c>
      <c r="D422" s="5">
        <v>1.3386</v>
      </c>
      <c r="E422" s="5">
        <v>1.3335999999999999</v>
      </c>
      <c r="F422" s="5">
        <v>1.3369</v>
      </c>
      <c r="G422" s="5">
        <f t="shared" si="66"/>
        <v>0</v>
      </c>
      <c r="H422" s="4">
        <f t="shared" si="68"/>
        <v>0</v>
      </c>
      <c r="I422" s="4">
        <f t="shared" si="72"/>
        <v>0</v>
      </c>
      <c r="J422" s="4">
        <f t="shared" si="67"/>
        <v>1146.6000000000035</v>
      </c>
      <c r="L422" s="5">
        <f t="shared" si="69"/>
        <v>1247.4999999999986</v>
      </c>
      <c r="M422" s="29" t="str">
        <f t="shared" si="70"/>
        <v/>
      </c>
      <c r="N422" s="30">
        <f t="shared" si="71"/>
        <v>-100.89999999999509</v>
      </c>
    </row>
    <row r="423" spans="1:14" x14ac:dyDescent="0.25">
      <c r="A423" s="5">
        <v>422</v>
      </c>
      <c r="B423" s="28">
        <v>41863.958333333336</v>
      </c>
      <c r="C423" s="5">
        <v>1.33691</v>
      </c>
      <c r="D423" s="5">
        <v>1.34151</v>
      </c>
      <c r="E423" s="5">
        <v>1.33423</v>
      </c>
      <c r="F423" s="5">
        <v>1.3364</v>
      </c>
      <c r="G423" s="5">
        <f t="shared" si="66"/>
        <v>0</v>
      </c>
      <c r="H423" s="4">
        <f t="shared" si="68"/>
        <v>-20.999999999999908</v>
      </c>
      <c r="I423" s="4">
        <f t="shared" si="72"/>
        <v>0</v>
      </c>
      <c r="J423" s="4">
        <f t="shared" si="67"/>
        <v>1125.6000000000035</v>
      </c>
      <c r="L423" s="5">
        <f t="shared" si="69"/>
        <v>1247.4999999999986</v>
      </c>
      <c r="M423" s="29">
        <f t="shared" si="70"/>
        <v>9.7715430861719632E-2</v>
      </c>
      <c r="N423" s="30">
        <f t="shared" si="71"/>
        <v>-121.89999999999509</v>
      </c>
    </row>
    <row r="424" spans="1:14" x14ac:dyDescent="0.25">
      <c r="A424" s="5">
        <v>423</v>
      </c>
      <c r="B424" s="28">
        <v>41864.958333333336</v>
      </c>
      <c r="C424" s="5">
        <v>1.3364</v>
      </c>
      <c r="D424" s="5">
        <v>1.34077</v>
      </c>
      <c r="E424" s="5">
        <v>1.33484</v>
      </c>
      <c r="F424" s="5">
        <v>1.33646</v>
      </c>
      <c r="G424" s="5">
        <f t="shared" si="66"/>
        <v>1</v>
      </c>
      <c r="H424" s="4">
        <f t="shared" si="68"/>
        <v>-4.5000000000006146</v>
      </c>
      <c r="I424" s="4">
        <f t="shared" si="72"/>
        <v>0</v>
      </c>
      <c r="J424" s="4">
        <f t="shared" si="67"/>
        <v>1121.1000000000029</v>
      </c>
      <c r="L424" s="5">
        <f t="shared" si="69"/>
        <v>1247.4999999999986</v>
      </c>
      <c r="M424" s="29">
        <f t="shared" si="70"/>
        <v>0.10132264529057788</v>
      </c>
      <c r="N424" s="30">
        <f t="shared" si="71"/>
        <v>-126.39999999999577</v>
      </c>
    </row>
    <row r="425" spans="1:14" x14ac:dyDescent="0.25">
      <c r="A425" s="5">
        <v>424</v>
      </c>
      <c r="B425" s="28">
        <v>41865.958333333336</v>
      </c>
      <c r="C425" s="5">
        <v>1.3364499999999999</v>
      </c>
      <c r="D425" s="5">
        <v>1.34117</v>
      </c>
      <c r="E425" s="5">
        <v>1.3358699999999999</v>
      </c>
      <c r="F425" s="5">
        <v>1.3397600000000001</v>
      </c>
      <c r="G425" s="5">
        <f t="shared" si="66"/>
        <v>1</v>
      </c>
      <c r="H425" s="4">
        <f t="shared" si="68"/>
        <v>0</v>
      </c>
      <c r="I425" s="4">
        <f t="shared" si="72"/>
        <v>-33.600000000000293</v>
      </c>
      <c r="J425" s="4">
        <f t="shared" si="67"/>
        <v>1087.5000000000025</v>
      </c>
      <c r="L425" s="5">
        <f t="shared" si="69"/>
        <v>1247.4999999999986</v>
      </c>
      <c r="M425" s="29">
        <f t="shared" si="70"/>
        <v>0.12825651302604912</v>
      </c>
      <c r="N425" s="30">
        <f t="shared" si="71"/>
        <v>-159.99999999999613</v>
      </c>
    </row>
    <row r="426" spans="1:14" x14ac:dyDescent="0.25">
      <c r="A426" s="5">
        <v>425</v>
      </c>
      <c r="B426" s="28">
        <v>41868.958333333336</v>
      </c>
      <c r="C426" s="5">
        <v>1.33908</v>
      </c>
      <c r="D426" s="5">
        <v>1.3399099999999999</v>
      </c>
      <c r="E426" s="5">
        <v>1.3352900000000001</v>
      </c>
      <c r="F426" s="5">
        <v>1.3363400000000001</v>
      </c>
      <c r="G426" s="5">
        <f t="shared" si="66"/>
        <v>0</v>
      </c>
      <c r="H426" s="4">
        <f t="shared" si="68"/>
        <v>0</v>
      </c>
      <c r="I426" s="4">
        <f t="shared" si="72"/>
        <v>1.0999999999983245</v>
      </c>
      <c r="J426" s="4">
        <f t="shared" si="67"/>
        <v>1088.6000000000008</v>
      </c>
      <c r="L426" s="5">
        <f t="shared" si="69"/>
        <v>1247.4999999999986</v>
      </c>
      <c r="M426" s="29" t="str">
        <f t="shared" si="70"/>
        <v/>
      </c>
      <c r="N426" s="30">
        <f t="shared" si="71"/>
        <v>-158.89999999999782</v>
      </c>
    </row>
    <row r="427" spans="1:14" x14ac:dyDescent="0.25">
      <c r="A427" s="5">
        <v>426</v>
      </c>
      <c r="B427" s="28">
        <v>41869.958333333336</v>
      </c>
      <c r="C427" s="5">
        <v>1.33633</v>
      </c>
      <c r="D427" s="5">
        <v>1.3364</v>
      </c>
      <c r="E427" s="5">
        <v>1.3313299999999999</v>
      </c>
      <c r="F427" s="5">
        <v>1.3319799999999999</v>
      </c>
      <c r="G427" s="5">
        <f t="shared" si="66"/>
        <v>0</v>
      </c>
      <c r="H427" s="4">
        <f t="shared" si="68"/>
        <v>0</v>
      </c>
      <c r="I427" s="4">
        <f t="shared" si="72"/>
        <v>0</v>
      </c>
      <c r="J427" s="4">
        <f t="shared" si="67"/>
        <v>1088.6000000000008</v>
      </c>
      <c r="L427" s="5">
        <f t="shared" si="69"/>
        <v>1247.4999999999986</v>
      </c>
      <c r="M427" s="29" t="str">
        <f t="shared" si="70"/>
        <v/>
      </c>
      <c r="N427" s="30">
        <f t="shared" si="71"/>
        <v>-158.89999999999782</v>
      </c>
    </row>
    <row r="428" spans="1:14" x14ac:dyDescent="0.25">
      <c r="A428" s="5">
        <v>427</v>
      </c>
      <c r="B428" s="28">
        <v>41870.958333333336</v>
      </c>
      <c r="C428" s="5">
        <v>1.3319799999999999</v>
      </c>
      <c r="D428" s="5">
        <v>1.33243</v>
      </c>
      <c r="E428" s="5">
        <v>1.3255300000000001</v>
      </c>
      <c r="F428" s="5">
        <v>1.3258700000000001</v>
      </c>
      <c r="G428" s="5">
        <f t="shared" si="66"/>
        <v>0</v>
      </c>
      <c r="H428" s="4">
        <f t="shared" si="68"/>
        <v>0</v>
      </c>
      <c r="I428" s="4">
        <f t="shared" si="72"/>
        <v>0</v>
      </c>
      <c r="J428" s="4">
        <f t="shared" si="67"/>
        <v>1088.6000000000008</v>
      </c>
      <c r="L428" s="5">
        <f t="shared" si="69"/>
        <v>1247.4999999999986</v>
      </c>
      <c r="M428" s="29" t="str">
        <f t="shared" si="70"/>
        <v/>
      </c>
      <c r="N428" s="30">
        <f t="shared" si="71"/>
        <v>-158.89999999999782</v>
      </c>
    </row>
    <row r="429" spans="1:14" x14ac:dyDescent="0.25">
      <c r="A429" s="5">
        <v>428</v>
      </c>
      <c r="B429" s="28">
        <v>41871.958333333336</v>
      </c>
      <c r="C429" s="5">
        <v>1.3259000000000001</v>
      </c>
      <c r="D429" s="5">
        <v>1.32884</v>
      </c>
      <c r="E429" s="5">
        <v>1.3241700000000001</v>
      </c>
      <c r="F429" s="5">
        <v>1.32805</v>
      </c>
      <c r="G429" s="5">
        <f t="shared" si="66"/>
        <v>1</v>
      </c>
      <c r="H429" s="4">
        <f t="shared" si="68"/>
        <v>0</v>
      </c>
      <c r="I429" s="4">
        <f t="shared" si="72"/>
        <v>0</v>
      </c>
      <c r="J429" s="4">
        <f t="shared" si="67"/>
        <v>1088.6000000000008</v>
      </c>
      <c r="L429" s="5">
        <f t="shared" si="69"/>
        <v>1247.4999999999986</v>
      </c>
      <c r="M429" s="29" t="str">
        <f t="shared" si="70"/>
        <v/>
      </c>
      <c r="N429" s="30">
        <f t="shared" si="71"/>
        <v>-158.89999999999782</v>
      </c>
    </row>
    <row r="430" spans="1:14" x14ac:dyDescent="0.25">
      <c r="A430" s="5">
        <v>429</v>
      </c>
      <c r="B430" s="28">
        <v>41872.958333333336</v>
      </c>
      <c r="C430" s="5">
        <v>1.32803</v>
      </c>
      <c r="D430" s="5">
        <v>1.3296600000000001</v>
      </c>
      <c r="E430" s="5">
        <v>1.32206</v>
      </c>
      <c r="F430" s="5">
        <v>1.32392</v>
      </c>
      <c r="G430" s="5">
        <f t="shared" si="66"/>
        <v>0</v>
      </c>
      <c r="H430" s="4">
        <f t="shared" si="68"/>
        <v>0</v>
      </c>
      <c r="I430" s="4">
        <f t="shared" si="72"/>
        <v>19.800000000000928</v>
      </c>
      <c r="J430" s="4">
        <f t="shared" si="67"/>
        <v>1108.4000000000017</v>
      </c>
      <c r="L430" s="5">
        <f t="shared" si="69"/>
        <v>1247.4999999999986</v>
      </c>
      <c r="M430" s="29" t="str">
        <f t="shared" si="70"/>
        <v/>
      </c>
      <c r="N430" s="30">
        <f t="shared" si="71"/>
        <v>-139.09999999999695</v>
      </c>
    </row>
    <row r="431" spans="1:14" x14ac:dyDescent="0.25">
      <c r="A431" s="5">
        <v>430</v>
      </c>
      <c r="B431" s="28">
        <v>41875.958333333336</v>
      </c>
      <c r="C431" s="5">
        <v>1.31948</v>
      </c>
      <c r="D431" s="5">
        <v>1.3210299999999999</v>
      </c>
      <c r="E431" s="5">
        <v>1.31837</v>
      </c>
      <c r="F431" s="5">
        <v>1.3191900000000001</v>
      </c>
      <c r="G431" s="5">
        <f t="shared" si="66"/>
        <v>0</v>
      </c>
      <c r="H431" s="4">
        <f t="shared" si="68"/>
        <v>0</v>
      </c>
      <c r="I431" s="4">
        <f t="shared" si="72"/>
        <v>0</v>
      </c>
      <c r="J431" s="4">
        <f t="shared" si="67"/>
        <v>1108.4000000000017</v>
      </c>
      <c r="L431" s="5">
        <f t="shared" si="69"/>
        <v>1247.4999999999986</v>
      </c>
      <c r="M431" s="29" t="str">
        <f t="shared" si="70"/>
        <v/>
      </c>
      <c r="N431" s="30">
        <f t="shared" si="71"/>
        <v>-139.09999999999695</v>
      </c>
    </row>
    <row r="432" spans="1:14" x14ac:dyDescent="0.25">
      <c r="A432" s="5">
        <v>431</v>
      </c>
      <c r="B432" s="28">
        <v>41876.958333333336</v>
      </c>
      <c r="C432" s="5">
        <v>1.3191900000000001</v>
      </c>
      <c r="D432" s="5">
        <v>1.3214699999999999</v>
      </c>
      <c r="E432" s="5">
        <v>1.31646</v>
      </c>
      <c r="F432" s="5">
        <v>1.3166899999999999</v>
      </c>
      <c r="G432" s="5">
        <f t="shared" si="66"/>
        <v>0</v>
      </c>
      <c r="H432" s="4">
        <f t="shared" si="68"/>
        <v>-27.900000000000702</v>
      </c>
      <c r="I432" s="4">
        <f t="shared" si="72"/>
        <v>0</v>
      </c>
      <c r="J432" s="4">
        <f t="shared" si="67"/>
        <v>1080.5000000000009</v>
      </c>
      <c r="L432" s="5">
        <f t="shared" si="69"/>
        <v>1247.4999999999986</v>
      </c>
      <c r="M432" s="29">
        <f t="shared" si="70"/>
        <v>0.13386773547094022</v>
      </c>
      <c r="N432" s="30">
        <f t="shared" si="71"/>
        <v>-166.99999999999773</v>
      </c>
    </row>
    <row r="433" spans="1:14" x14ac:dyDescent="0.25">
      <c r="A433" s="5">
        <v>432</v>
      </c>
      <c r="B433" s="28">
        <v>41877.958333333336</v>
      </c>
      <c r="C433" s="5">
        <v>1.3166899999999999</v>
      </c>
      <c r="D433" s="5">
        <v>1.32098</v>
      </c>
      <c r="E433" s="5">
        <v>1.3152600000000001</v>
      </c>
      <c r="F433" s="5">
        <v>1.3192600000000001</v>
      </c>
      <c r="G433" s="5">
        <f t="shared" si="66"/>
        <v>1</v>
      </c>
      <c r="H433" s="4">
        <f t="shared" si="68"/>
        <v>0.70000000000014495</v>
      </c>
      <c r="I433" s="4">
        <f t="shared" si="72"/>
        <v>0</v>
      </c>
      <c r="J433" s="4">
        <f t="shared" si="67"/>
        <v>1081.200000000001</v>
      </c>
      <c r="L433" s="5">
        <f t="shared" si="69"/>
        <v>1247.4999999999986</v>
      </c>
      <c r="M433" s="29" t="str">
        <f t="shared" si="70"/>
        <v/>
      </c>
      <c r="N433" s="30">
        <f t="shared" si="71"/>
        <v>-166.29999999999768</v>
      </c>
    </row>
    <row r="434" spans="1:14" x14ac:dyDescent="0.25">
      <c r="A434" s="5">
        <v>433</v>
      </c>
      <c r="B434" s="28">
        <v>41878.958333333336</v>
      </c>
      <c r="C434" s="5">
        <v>1.31925</v>
      </c>
      <c r="D434" s="5">
        <v>1.3220799999999999</v>
      </c>
      <c r="E434" s="5">
        <v>1.3159700000000001</v>
      </c>
      <c r="F434" s="5">
        <v>1.3181700000000001</v>
      </c>
      <c r="G434" s="5">
        <f t="shared" si="66"/>
        <v>0</v>
      </c>
      <c r="H434" s="4">
        <f t="shared" si="68"/>
        <v>0</v>
      </c>
      <c r="I434" s="4">
        <f t="shared" si="72"/>
        <v>-14.800000000001479</v>
      </c>
      <c r="J434" s="4">
        <f t="shared" si="67"/>
        <v>1066.3999999999994</v>
      </c>
      <c r="L434" s="5">
        <f t="shared" si="69"/>
        <v>1247.4999999999986</v>
      </c>
      <c r="M434" s="29">
        <f t="shared" si="70"/>
        <v>0.14517034068136225</v>
      </c>
      <c r="N434" s="30">
        <f t="shared" si="71"/>
        <v>-181.09999999999923</v>
      </c>
    </row>
    <row r="435" spans="1:14" x14ac:dyDescent="0.25">
      <c r="A435" s="5">
        <v>434</v>
      </c>
      <c r="B435" s="28">
        <v>41879.958333333336</v>
      </c>
      <c r="C435" s="5">
        <v>1.3181700000000001</v>
      </c>
      <c r="D435" s="5">
        <v>1.3196000000000001</v>
      </c>
      <c r="E435" s="5">
        <v>1.31311</v>
      </c>
      <c r="F435" s="5">
        <v>1.31311</v>
      </c>
      <c r="G435" s="5">
        <f t="shared" si="66"/>
        <v>0</v>
      </c>
      <c r="H435" s="4">
        <v>-41</v>
      </c>
      <c r="I435" s="4">
        <f t="shared" si="72"/>
        <v>0</v>
      </c>
      <c r="J435" s="4">
        <f t="shared" si="67"/>
        <v>1025.3999999999994</v>
      </c>
      <c r="L435" s="5">
        <f t="shared" si="69"/>
        <v>1247.4999999999986</v>
      </c>
      <c r="M435" s="29">
        <f t="shared" si="70"/>
        <v>0.17803607214428818</v>
      </c>
      <c r="N435" s="30">
        <f t="shared" si="71"/>
        <v>-222.09999999999923</v>
      </c>
    </row>
    <row r="436" spans="1:14" x14ac:dyDescent="0.25">
      <c r="A436" s="5">
        <v>435</v>
      </c>
      <c r="B436" s="28">
        <v>41882.958333333336</v>
      </c>
      <c r="C436" s="5">
        <v>1.3127200000000001</v>
      </c>
      <c r="D436" s="5">
        <v>1.31454</v>
      </c>
      <c r="E436" s="5">
        <v>1.3119000000000001</v>
      </c>
      <c r="F436" s="5">
        <v>1.3128</v>
      </c>
      <c r="G436" s="5">
        <f t="shared" si="66"/>
        <v>0</v>
      </c>
      <c r="H436" s="4">
        <f t="shared" ref="H436:H452" si="73">IF(AND(G435=0,D436&gt;C435),(F436-C435)*10000,0)</f>
        <v>0</v>
      </c>
      <c r="I436" s="4">
        <f t="shared" si="72"/>
        <v>0</v>
      </c>
      <c r="J436" s="4">
        <f t="shared" si="67"/>
        <v>1025.3999999999994</v>
      </c>
      <c r="L436" s="5">
        <f t="shared" si="69"/>
        <v>1247.4999999999986</v>
      </c>
      <c r="M436" s="29" t="str">
        <f t="shared" si="70"/>
        <v/>
      </c>
      <c r="N436" s="30">
        <f t="shared" si="71"/>
        <v>-222.09999999999923</v>
      </c>
    </row>
    <row r="437" spans="1:14" x14ac:dyDescent="0.25">
      <c r="A437" s="5">
        <v>436</v>
      </c>
      <c r="B437" s="28">
        <v>41883.958333333336</v>
      </c>
      <c r="C437" s="5">
        <v>1.3127800000000001</v>
      </c>
      <c r="D437" s="5">
        <v>1.3136699999999999</v>
      </c>
      <c r="E437" s="5">
        <v>1.3110200000000001</v>
      </c>
      <c r="F437" s="5">
        <v>1.3132900000000001</v>
      </c>
      <c r="G437" s="5">
        <f t="shared" si="66"/>
        <v>1</v>
      </c>
      <c r="H437" s="4">
        <f t="shared" si="73"/>
        <v>5.6999999999995943</v>
      </c>
      <c r="I437" s="4">
        <f t="shared" si="72"/>
        <v>0</v>
      </c>
      <c r="J437" s="4">
        <f t="shared" si="67"/>
        <v>1031.099999999999</v>
      </c>
      <c r="L437" s="5">
        <f t="shared" si="69"/>
        <v>1247.4999999999986</v>
      </c>
      <c r="M437" s="29" t="str">
        <f t="shared" si="70"/>
        <v/>
      </c>
      <c r="N437" s="30">
        <f t="shared" si="71"/>
        <v>-216.39999999999964</v>
      </c>
    </row>
    <row r="438" spans="1:14" x14ac:dyDescent="0.25">
      <c r="A438" s="5">
        <v>437</v>
      </c>
      <c r="B438" s="28">
        <v>41884.958333333336</v>
      </c>
      <c r="C438" s="5">
        <v>1.3132699999999999</v>
      </c>
      <c r="D438" s="5">
        <v>1.31599</v>
      </c>
      <c r="E438" s="5">
        <v>1.3122</v>
      </c>
      <c r="F438" s="5">
        <v>1.3149599999999999</v>
      </c>
      <c r="G438" s="5">
        <f t="shared" si="66"/>
        <v>1</v>
      </c>
      <c r="H438" s="4">
        <f t="shared" si="73"/>
        <v>0</v>
      </c>
      <c r="I438" s="4">
        <f t="shared" si="72"/>
        <v>-21.799999999998487</v>
      </c>
      <c r="J438" s="4">
        <f t="shared" si="67"/>
        <v>1009.3000000000005</v>
      </c>
      <c r="L438" s="5">
        <f t="shared" si="69"/>
        <v>1247.4999999999986</v>
      </c>
      <c r="M438" s="29">
        <f t="shared" si="70"/>
        <v>0.19094188376753374</v>
      </c>
      <c r="N438" s="30">
        <f t="shared" si="71"/>
        <v>-238.19999999999811</v>
      </c>
    </row>
    <row r="439" spans="1:14" x14ac:dyDescent="0.25">
      <c r="A439" s="5">
        <v>438</v>
      </c>
      <c r="B439" s="28">
        <v>41885.958333333336</v>
      </c>
      <c r="C439" s="5">
        <v>1.3149599999999999</v>
      </c>
      <c r="D439" s="5">
        <v>1.3153900000000001</v>
      </c>
      <c r="E439" s="5">
        <v>1.2920199999999999</v>
      </c>
      <c r="F439" s="5">
        <v>1.2943199999999999</v>
      </c>
      <c r="G439" s="5">
        <f t="shared" si="66"/>
        <v>0</v>
      </c>
      <c r="H439" s="4">
        <f t="shared" si="73"/>
        <v>0</v>
      </c>
      <c r="I439" s="4">
        <f t="shared" si="72"/>
        <v>189.50000000000023</v>
      </c>
      <c r="J439" s="4">
        <f t="shared" si="67"/>
        <v>1198.8000000000006</v>
      </c>
      <c r="L439" s="5">
        <f t="shared" si="69"/>
        <v>1247.4999999999986</v>
      </c>
      <c r="M439" s="29" t="str">
        <f t="shared" si="70"/>
        <v/>
      </c>
      <c r="N439" s="30">
        <f t="shared" si="71"/>
        <v>-48.699999999997999</v>
      </c>
    </row>
    <row r="440" spans="1:14" x14ac:dyDescent="0.25">
      <c r="A440" s="5">
        <v>439</v>
      </c>
      <c r="B440" s="28">
        <v>41886.958333333336</v>
      </c>
      <c r="C440" s="5">
        <v>1.2943499999999999</v>
      </c>
      <c r="D440" s="5">
        <v>1.29878</v>
      </c>
      <c r="E440" s="5">
        <v>1.2921899999999999</v>
      </c>
      <c r="F440" s="5">
        <v>1.29505</v>
      </c>
      <c r="G440" s="5">
        <f t="shared" si="66"/>
        <v>1</v>
      </c>
      <c r="H440" s="4">
        <f t="shared" si="73"/>
        <v>0</v>
      </c>
      <c r="I440" s="4">
        <f t="shared" si="72"/>
        <v>0</v>
      </c>
      <c r="J440" s="4">
        <f t="shared" si="67"/>
        <v>1198.8000000000006</v>
      </c>
      <c r="L440" s="5">
        <f t="shared" si="69"/>
        <v>1247.4999999999986</v>
      </c>
      <c r="M440" s="29" t="str">
        <f t="shared" si="70"/>
        <v/>
      </c>
      <c r="N440" s="30">
        <f t="shared" si="71"/>
        <v>-48.699999999997999</v>
      </c>
    </row>
    <row r="441" spans="1:14" x14ac:dyDescent="0.25">
      <c r="A441" s="5">
        <v>440</v>
      </c>
      <c r="B441" s="28">
        <v>41889.958333333336</v>
      </c>
      <c r="C441" s="5">
        <v>1.29556</v>
      </c>
      <c r="D441" s="5">
        <v>1.2959000000000001</v>
      </c>
      <c r="E441" s="5">
        <v>1.2881400000000001</v>
      </c>
      <c r="F441" s="5">
        <v>1.2894399999999999</v>
      </c>
      <c r="G441" s="5">
        <f t="shared" si="66"/>
        <v>0</v>
      </c>
      <c r="H441" s="4">
        <f t="shared" si="73"/>
        <v>0</v>
      </c>
      <c r="I441" s="4">
        <f t="shared" si="72"/>
        <v>49.099999999999696</v>
      </c>
      <c r="J441" s="4">
        <f t="shared" si="67"/>
        <v>1247.9000000000003</v>
      </c>
      <c r="L441" s="5">
        <f t="shared" si="69"/>
        <v>1247.9000000000003</v>
      </c>
      <c r="M441" s="29" t="str">
        <f t="shared" si="70"/>
        <v/>
      </c>
      <c r="N441" s="30">
        <f t="shared" si="71"/>
        <v>-48.699999999997999</v>
      </c>
    </row>
    <row r="442" spans="1:14" x14ac:dyDescent="0.25">
      <c r="A442" s="5">
        <v>441</v>
      </c>
      <c r="B442" s="28">
        <v>41890.958333333336</v>
      </c>
      <c r="C442" s="5">
        <v>1.2894399999999999</v>
      </c>
      <c r="D442" s="5">
        <v>1.2957399999999999</v>
      </c>
      <c r="E442" s="5">
        <v>1.2859400000000001</v>
      </c>
      <c r="F442" s="5">
        <v>1.2937000000000001</v>
      </c>
      <c r="G442" s="5">
        <f t="shared" si="66"/>
        <v>1</v>
      </c>
      <c r="H442" s="4">
        <f t="shared" si="73"/>
        <v>-18.599999999999728</v>
      </c>
      <c r="I442" s="4">
        <f t="shared" si="72"/>
        <v>0</v>
      </c>
      <c r="J442" s="4">
        <f t="shared" si="67"/>
        <v>1229.3000000000006</v>
      </c>
      <c r="L442" s="5">
        <f t="shared" si="69"/>
        <v>1247.9000000000003</v>
      </c>
      <c r="M442" s="29">
        <f t="shared" si="70"/>
        <v>1.4905040467985908E-2</v>
      </c>
      <c r="N442" s="30">
        <f t="shared" si="71"/>
        <v>-18.599999999999682</v>
      </c>
    </row>
    <row r="443" spans="1:14" x14ac:dyDescent="0.25">
      <c r="A443" s="5">
        <v>442</v>
      </c>
      <c r="B443" s="28">
        <v>41891.958333333336</v>
      </c>
      <c r="C443" s="5">
        <v>1.2937000000000001</v>
      </c>
      <c r="D443" s="5">
        <v>1.2962899999999999</v>
      </c>
      <c r="E443" s="5">
        <v>1.2883800000000001</v>
      </c>
      <c r="F443" s="5">
        <v>1.29166</v>
      </c>
      <c r="G443" s="5">
        <f t="shared" si="66"/>
        <v>0</v>
      </c>
      <c r="H443" s="4">
        <f t="shared" si="73"/>
        <v>0</v>
      </c>
      <c r="I443" s="4">
        <f t="shared" si="72"/>
        <v>-22.200000000001108</v>
      </c>
      <c r="J443" s="4">
        <f t="shared" si="67"/>
        <v>1207.0999999999995</v>
      </c>
      <c r="L443" s="5">
        <f t="shared" si="69"/>
        <v>1247.9000000000003</v>
      </c>
      <c r="M443" s="29">
        <f t="shared" si="70"/>
        <v>3.2694927478164049E-2</v>
      </c>
      <c r="N443" s="30">
        <f t="shared" si="71"/>
        <v>-40.800000000000864</v>
      </c>
    </row>
    <row r="444" spans="1:14" x14ac:dyDescent="0.25">
      <c r="A444" s="5">
        <v>443</v>
      </c>
      <c r="B444" s="28">
        <v>41892.958333333336</v>
      </c>
      <c r="C444" s="5">
        <v>1.29165</v>
      </c>
      <c r="D444" s="5">
        <v>1.2951699999999999</v>
      </c>
      <c r="E444" s="5">
        <v>1.2897000000000001</v>
      </c>
      <c r="F444" s="5">
        <v>1.2923500000000001</v>
      </c>
      <c r="G444" s="5">
        <f t="shared" si="66"/>
        <v>1</v>
      </c>
      <c r="H444" s="4">
        <f t="shared" si="73"/>
        <v>-13.499999999999623</v>
      </c>
      <c r="I444" s="4">
        <f t="shared" si="72"/>
        <v>0</v>
      </c>
      <c r="J444" s="4">
        <f t="shared" si="67"/>
        <v>1193.5999999999999</v>
      </c>
      <c r="L444" s="5">
        <f t="shared" si="69"/>
        <v>1247.9000000000003</v>
      </c>
      <c r="M444" s="29">
        <f t="shared" si="70"/>
        <v>4.3513102011379479E-2</v>
      </c>
      <c r="N444" s="30">
        <f t="shared" si="71"/>
        <v>-54.300000000000409</v>
      </c>
    </row>
    <row r="445" spans="1:14" x14ac:dyDescent="0.25">
      <c r="A445" s="5">
        <v>444</v>
      </c>
      <c r="B445" s="28">
        <v>41893.958333333336</v>
      </c>
      <c r="C445" s="5">
        <v>1.2923199999999999</v>
      </c>
      <c r="D445" s="5">
        <v>1.29793</v>
      </c>
      <c r="E445" s="5">
        <v>1.29088</v>
      </c>
      <c r="F445" s="5">
        <v>1.29616</v>
      </c>
      <c r="G445" s="5">
        <f t="shared" si="66"/>
        <v>1</v>
      </c>
      <c r="H445" s="4">
        <f t="shared" si="73"/>
        <v>0</v>
      </c>
      <c r="I445" s="4">
        <v>-41</v>
      </c>
      <c r="J445" s="4">
        <f t="shared" si="67"/>
        <v>1152.5999999999999</v>
      </c>
      <c r="L445" s="5">
        <f t="shared" si="69"/>
        <v>1247.9000000000003</v>
      </c>
      <c r="M445" s="29">
        <f t="shared" si="70"/>
        <v>7.6368298741886664E-2</v>
      </c>
      <c r="N445" s="30">
        <f t="shared" si="71"/>
        <v>-95.300000000000409</v>
      </c>
    </row>
    <row r="446" spans="1:14" x14ac:dyDescent="0.25">
      <c r="A446" s="5">
        <v>445</v>
      </c>
      <c r="B446" s="28">
        <v>41896.958333333336</v>
      </c>
      <c r="C446" s="5">
        <v>1.2971900000000001</v>
      </c>
      <c r="D446" s="5">
        <v>1.2972699999999999</v>
      </c>
      <c r="E446" s="5">
        <v>1.2908599999999999</v>
      </c>
      <c r="F446" s="5">
        <v>1.2939700000000001</v>
      </c>
      <c r="G446" s="5">
        <f t="shared" si="66"/>
        <v>0</v>
      </c>
      <c r="H446" s="4">
        <f t="shared" si="73"/>
        <v>0</v>
      </c>
      <c r="I446" s="4">
        <f t="shared" ref="I446:I462" si="74">IF(AND(G445=1,E446&lt;C445),(C445-F446)*10000,0)</f>
        <v>-16.500000000001513</v>
      </c>
      <c r="J446" s="4">
        <f t="shared" si="67"/>
        <v>1136.0999999999983</v>
      </c>
      <c r="L446" s="5">
        <f t="shared" si="69"/>
        <v>1247.9000000000003</v>
      </c>
      <c r="M446" s="29">
        <f t="shared" si="70"/>
        <v>8.9590512060262806E-2</v>
      </c>
      <c r="N446" s="30">
        <f t="shared" si="71"/>
        <v>-111.800000000002</v>
      </c>
    </row>
    <row r="447" spans="1:14" x14ac:dyDescent="0.25">
      <c r="A447" s="5">
        <v>446</v>
      </c>
      <c r="B447" s="28">
        <v>41897.958333333336</v>
      </c>
      <c r="C447" s="5">
        <v>1.2939499999999999</v>
      </c>
      <c r="D447" s="5">
        <v>1.2995000000000001</v>
      </c>
      <c r="E447" s="5">
        <v>1.29223</v>
      </c>
      <c r="F447" s="5">
        <v>1.29593</v>
      </c>
      <c r="G447" s="5">
        <f t="shared" si="66"/>
        <v>1</v>
      </c>
      <c r="H447" s="4">
        <f t="shared" si="73"/>
        <v>-12.600000000000389</v>
      </c>
      <c r="I447" s="4">
        <f t="shared" si="74"/>
        <v>0</v>
      </c>
      <c r="J447" s="4">
        <f t="shared" si="67"/>
        <v>1123.499999999998</v>
      </c>
      <c r="L447" s="5">
        <f t="shared" si="69"/>
        <v>1247.9000000000003</v>
      </c>
      <c r="M447" s="29">
        <f t="shared" si="70"/>
        <v>9.9687474957931177E-2</v>
      </c>
      <c r="N447" s="30">
        <f t="shared" si="71"/>
        <v>-124.40000000000236</v>
      </c>
    </row>
    <row r="448" spans="1:14" x14ac:dyDescent="0.25">
      <c r="A448" s="5">
        <v>447</v>
      </c>
      <c r="B448" s="28">
        <v>41898.958333333336</v>
      </c>
      <c r="C448" s="5">
        <v>1.29592</v>
      </c>
      <c r="D448" s="5">
        <v>1.29813</v>
      </c>
      <c r="E448" s="5">
        <v>1.2851999999999999</v>
      </c>
      <c r="F448" s="5">
        <v>1.28644</v>
      </c>
      <c r="G448" s="5">
        <f t="shared" si="66"/>
        <v>0</v>
      </c>
      <c r="H448" s="4">
        <f t="shared" si="73"/>
        <v>0</v>
      </c>
      <c r="I448" s="4">
        <f t="shared" si="74"/>
        <v>75.099999999999056</v>
      </c>
      <c r="J448" s="4">
        <f t="shared" si="67"/>
        <v>1198.599999999997</v>
      </c>
      <c r="L448" s="5">
        <f t="shared" si="69"/>
        <v>1247.9000000000003</v>
      </c>
      <c r="M448" s="29" t="str">
        <f t="shared" si="70"/>
        <v/>
      </c>
      <c r="N448" s="30">
        <f t="shared" si="71"/>
        <v>-49.300000000003365</v>
      </c>
    </row>
    <row r="449" spans="1:14" x14ac:dyDescent="0.25">
      <c r="A449" s="5">
        <v>448</v>
      </c>
      <c r="B449" s="28">
        <v>41899.958333333336</v>
      </c>
      <c r="C449" s="5">
        <v>1.28644</v>
      </c>
      <c r="D449" s="5">
        <v>1.2930200000000001</v>
      </c>
      <c r="E449" s="5">
        <v>1.2834399999999999</v>
      </c>
      <c r="F449" s="5">
        <v>1.2921400000000001</v>
      </c>
      <c r="G449" s="5">
        <f t="shared" si="66"/>
        <v>1</v>
      </c>
      <c r="H449" s="4">
        <f t="shared" si="73"/>
        <v>0</v>
      </c>
      <c r="I449" s="4">
        <f t="shared" si="74"/>
        <v>0</v>
      </c>
      <c r="J449" s="4">
        <f t="shared" si="67"/>
        <v>1198.599999999997</v>
      </c>
      <c r="L449" s="5">
        <f t="shared" si="69"/>
        <v>1247.9000000000003</v>
      </c>
      <c r="M449" s="29" t="str">
        <f t="shared" si="70"/>
        <v/>
      </c>
      <c r="N449" s="30">
        <f t="shared" si="71"/>
        <v>-49.300000000003365</v>
      </c>
    </row>
    <row r="450" spans="1:14" x14ac:dyDescent="0.25">
      <c r="A450" s="5">
        <v>449</v>
      </c>
      <c r="B450" s="28">
        <v>41900.958333333336</v>
      </c>
      <c r="C450" s="5">
        <v>1.2922</v>
      </c>
      <c r="D450" s="5">
        <v>1.29288</v>
      </c>
      <c r="E450" s="5">
        <v>1.2827500000000001</v>
      </c>
      <c r="F450" s="5">
        <v>1.28281</v>
      </c>
      <c r="G450" s="5">
        <f t="shared" si="66"/>
        <v>0</v>
      </c>
      <c r="H450" s="4">
        <f t="shared" si="73"/>
        <v>0</v>
      </c>
      <c r="I450" s="4">
        <f t="shared" si="74"/>
        <v>36.300000000000225</v>
      </c>
      <c r="J450" s="4">
        <f t="shared" si="67"/>
        <v>1234.8999999999971</v>
      </c>
      <c r="L450" s="5">
        <f t="shared" si="69"/>
        <v>1247.9000000000003</v>
      </c>
      <c r="M450" s="29" t="str">
        <f t="shared" si="70"/>
        <v/>
      </c>
      <c r="N450" s="30">
        <f t="shared" si="71"/>
        <v>-13.000000000003183</v>
      </c>
    </row>
    <row r="451" spans="1:14" x14ac:dyDescent="0.25">
      <c r="A451" s="5">
        <v>450</v>
      </c>
      <c r="B451" s="28">
        <v>41903.958333333336</v>
      </c>
      <c r="C451" s="5">
        <v>1.28331</v>
      </c>
      <c r="D451" s="5">
        <v>1.28677</v>
      </c>
      <c r="E451" s="5">
        <v>1.28162</v>
      </c>
      <c r="F451" s="5">
        <v>1.28488</v>
      </c>
      <c r="G451" s="5">
        <f t="shared" ref="G451:G514" si="75">IF(F451&gt;F450,1,0)</f>
        <v>1</v>
      </c>
      <c r="H451" s="4">
        <f t="shared" si="73"/>
        <v>0</v>
      </c>
      <c r="I451" s="4">
        <f t="shared" si="74"/>
        <v>0</v>
      </c>
      <c r="J451" s="4">
        <f t="shared" si="67"/>
        <v>1234.8999999999971</v>
      </c>
      <c r="L451" s="5">
        <f t="shared" si="69"/>
        <v>1247.9000000000003</v>
      </c>
      <c r="M451" s="29" t="str">
        <f t="shared" si="70"/>
        <v/>
      </c>
      <c r="N451" s="30">
        <f t="shared" si="71"/>
        <v>-13.000000000003183</v>
      </c>
    </row>
    <row r="452" spans="1:14" x14ac:dyDescent="0.25">
      <c r="A452" s="5">
        <v>451</v>
      </c>
      <c r="B452" s="28">
        <v>41904.958333333336</v>
      </c>
      <c r="C452" s="5">
        <v>1.28488</v>
      </c>
      <c r="D452" s="5">
        <v>1.2901199999999999</v>
      </c>
      <c r="E452" s="5">
        <v>1.28426</v>
      </c>
      <c r="F452" s="5">
        <v>1.28464</v>
      </c>
      <c r="G452" s="5">
        <f t="shared" si="75"/>
        <v>0</v>
      </c>
      <c r="H452" s="4">
        <f t="shared" si="73"/>
        <v>0</v>
      </c>
      <c r="I452" s="4">
        <f t="shared" si="74"/>
        <v>0</v>
      </c>
      <c r="J452" s="4">
        <f t="shared" si="67"/>
        <v>1234.8999999999971</v>
      </c>
      <c r="L452" s="5">
        <f t="shared" si="69"/>
        <v>1247.9000000000003</v>
      </c>
      <c r="M452" s="29" t="str">
        <f t="shared" si="70"/>
        <v/>
      </c>
      <c r="N452" s="30">
        <f t="shared" si="71"/>
        <v>-13.000000000003183</v>
      </c>
    </row>
    <row r="453" spans="1:14" x14ac:dyDescent="0.25">
      <c r="A453" s="5">
        <v>452</v>
      </c>
      <c r="B453" s="28">
        <v>41905.958333333336</v>
      </c>
      <c r="C453" s="5">
        <v>1.2846299999999999</v>
      </c>
      <c r="D453" s="5">
        <v>1.2863599999999999</v>
      </c>
      <c r="E453" s="5">
        <v>1.2774099999999999</v>
      </c>
      <c r="F453" s="5">
        <v>1.278</v>
      </c>
      <c r="G453" s="5">
        <f t="shared" si="75"/>
        <v>0</v>
      </c>
      <c r="H453" s="4">
        <v>-41</v>
      </c>
      <c r="I453" s="4">
        <f t="shared" si="74"/>
        <v>0</v>
      </c>
      <c r="J453" s="4">
        <f t="shared" ref="J453:J516" si="76">H453+I453+J452</f>
        <v>1193.8999999999971</v>
      </c>
      <c r="L453" s="5">
        <f t="shared" si="69"/>
        <v>1247.9000000000003</v>
      </c>
      <c r="M453" s="29">
        <f t="shared" si="70"/>
        <v>4.3272698132865717E-2</v>
      </c>
      <c r="N453" s="30">
        <f t="shared" si="71"/>
        <v>-54.000000000003183</v>
      </c>
    </row>
    <row r="454" spans="1:14" x14ac:dyDescent="0.25">
      <c r="A454" s="5">
        <v>453</v>
      </c>
      <c r="B454" s="28">
        <v>41906.958333333336</v>
      </c>
      <c r="C454" s="5">
        <v>1.2780100000000001</v>
      </c>
      <c r="D454" s="5">
        <v>1.2783199999999999</v>
      </c>
      <c r="E454" s="5">
        <v>1.2697000000000001</v>
      </c>
      <c r="F454" s="5">
        <v>1.27502</v>
      </c>
      <c r="G454" s="5">
        <f t="shared" si="75"/>
        <v>0</v>
      </c>
      <c r="H454" s="4">
        <f t="shared" ref="H454:H494" si="77">IF(AND(G453=0,D454&gt;C453),(F454-C453)*10000,0)</f>
        <v>0</v>
      </c>
      <c r="I454" s="4">
        <f t="shared" si="74"/>
        <v>0</v>
      </c>
      <c r="J454" s="4">
        <f t="shared" si="76"/>
        <v>1193.8999999999971</v>
      </c>
      <c r="L454" s="5">
        <f t="shared" si="69"/>
        <v>1247.9000000000003</v>
      </c>
      <c r="M454" s="29" t="str">
        <f t="shared" si="70"/>
        <v/>
      </c>
      <c r="N454" s="30">
        <f t="shared" si="71"/>
        <v>-54.000000000003183</v>
      </c>
    </row>
    <row r="455" spans="1:14" x14ac:dyDescent="0.25">
      <c r="A455" s="5">
        <v>454</v>
      </c>
      <c r="B455" s="28">
        <v>41907.958333333336</v>
      </c>
      <c r="C455" s="5">
        <v>1.27502</v>
      </c>
      <c r="D455" s="5">
        <v>1.27607</v>
      </c>
      <c r="E455" s="5">
        <v>1.26769</v>
      </c>
      <c r="F455" s="5">
        <v>1.2682</v>
      </c>
      <c r="G455" s="5">
        <f t="shared" si="75"/>
        <v>0</v>
      </c>
      <c r="H455" s="4">
        <f t="shared" si="77"/>
        <v>0</v>
      </c>
      <c r="I455" s="4">
        <f t="shared" si="74"/>
        <v>0</v>
      </c>
      <c r="J455" s="4">
        <f t="shared" si="76"/>
        <v>1193.8999999999971</v>
      </c>
      <c r="L455" s="5">
        <f t="shared" si="69"/>
        <v>1247.9000000000003</v>
      </c>
      <c r="M455" s="29" t="str">
        <f t="shared" si="70"/>
        <v/>
      </c>
      <c r="N455" s="30">
        <f t="shared" si="71"/>
        <v>-54.000000000003183</v>
      </c>
    </row>
    <row r="456" spans="1:14" x14ac:dyDescent="0.25">
      <c r="A456" s="5">
        <v>455</v>
      </c>
      <c r="B456" s="28">
        <v>41910.958333333336</v>
      </c>
      <c r="C456" s="5">
        <v>1.2680800000000001</v>
      </c>
      <c r="D456" s="5">
        <v>1.2714700000000001</v>
      </c>
      <c r="E456" s="5">
        <v>1.2663599999999999</v>
      </c>
      <c r="F456" s="5">
        <v>1.2684800000000001</v>
      </c>
      <c r="G456" s="5">
        <f t="shared" si="75"/>
        <v>1</v>
      </c>
      <c r="H456" s="4">
        <f t="shared" si="77"/>
        <v>0</v>
      </c>
      <c r="I456" s="4">
        <f t="shared" si="74"/>
        <v>0</v>
      </c>
      <c r="J456" s="4">
        <f t="shared" si="76"/>
        <v>1193.8999999999971</v>
      </c>
      <c r="L456" s="5">
        <f t="shared" si="69"/>
        <v>1247.9000000000003</v>
      </c>
      <c r="M456" s="29" t="str">
        <f t="shared" si="70"/>
        <v/>
      </c>
      <c r="N456" s="30">
        <f t="shared" si="71"/>
        <v>-54.000000000003183</v>
      </c>
    </row>
    <row r="457" spans="1:14" x14ac:dyDescent="0.25">
      <c r="A457" s="5">
        <v>456</v>
      </c>
      <c r="B457" s="28">
        <v>41911.958333333336</v>
      </c>
      <c r="C457" s="5">
        <v>1.2684800000000001</v>
      </c>
      <c r="D457" s="5">
        <v>1.2702199999999999</v>
      </c>
      <c r="E457" s="5">
        <v>1.2571000000000001</v>
      </c>
      <c r="F457" s="5">
        <v>1.2629999999999999</v>
      </c>
      <c r="G457" s="5">
        <f t="shared" si="75"/>
        <v>0</v>
      </c>
      <c r="H457" s="4">
        <f t="shared" si="77"/>
        <v>0</v>
      </c>
      <c r="I457" s="4">
        <f t="shared" si="74"/>
        <v>50.800000000001958</v>
      </c>
      <c r="J457" s="4">
        <f t="shared" si="76"/>
        <v>1244.6999999999991</v>
      </c>
      <c r="L457" s="5">
        <f t="shared" si="69"/>
        <v>1247.9000000000003</v>
      </c>
      <c r="M457" s="29" t="str">
        <f t="shared" si="70"/>
        <v/>
      </c>
      <c r="N457" s="30">
        <f t="shared" si="71"/>
        <v>-3.2000000000011823</v>
      </c>
    </row>
    <row r="458" spans="1:14" x14ac:dyDescent="0.25">
      <c r="A458" s="5">
        <v>457</v>
      </c>
      <c r="B458" s="28">
        <v>41912.958333333336</v>
      </c>
      <c r="C458" s="5">
        <v>1.2630300000000001</v>
      </c>
      <c r="D458" s="5">
        <v>1.26396</v>
      </c>
      <c r="E458" s="5">
        <v>1.2583599999999999</v>
      </c>
      <c r="F458" s="5">
        <v>1.26223</v>
      </c>
      <c r="G458" s="5">
        <f t="shared" si="75"/>
        <v>0</v>
      </c>
      <c r="H458" s="4">
        <f t="shared" si="77"/>
        <v>0</v>
      </c>
      <c r="I458" s="4">
        <f t="shared" si="74"/>
        <v>0</v>
      </c>
      <c r="J458" s="4">
        <f t="shared" si="76"/>
        <v>1244.6999999999991</v>
      </c>
      <c r="L458" s="5">
        <f t="shared" si="69"/>
        <v>1247.9000000000003</v>
      </c>
      <c r="M458" s="29" t="str">
        <f t="shared" si="70"/>
        <v/>
      </c>
      <c r="N458" s="30">
        <f t="shared" si="71"/>
        <v>-3.2000000000011823</v>
      </c>
    </row>
    <row r="459" spans="1:14" x14ac:dyDescent="0.25">
      <c r="A459" s="5">
        <v>458</v>
      </c>
      <c r="B459" s="28">
        <v>41913.958333333336</v>
      </c>
      <c r="C459" s="5">
        <v>1.26223</v>
      </c>
      <c r="D459" s="5">
        <v>1.2698700000000001</v>
      </c>
      <c r="E459" s="5">
        <v>1.2613799999999999</v>
      </c>
      <c r="F459" s="5">
        <v>1.26685</v>
      </c>
      <c r="G459" s="5">
        <f t="shared" si="75"/>
        <v>1</v>
      </c>
      <c r="H459" s="4">
        <f t="shared" si="77"/>
        <v>38.199999999999349</v>
      </c>
      <c r="I459" s="4">
        <f t="shared" si="74"/>
        <v>0</v>
      </c>
      <c r="J459" s="4">
        <f t="shared" si="76"/>
        <v>1282.8999999999985</v>
      </c>
      <c r="L459" s="5">
        <f t="shared" si="69"/>
        <v>1282.8999999999985</v>
      </c>
      <c r="M459" s="29" t="str">
        <f t="shared" si="70"/>
        <v/>
      </c>
      <c r="N459" s="30">
        <f t="shared" si="71"/>
        <v>-3.2000000000011823</v>
      </c>
    </row>
    <row r="460" spans="1:14" x14ac:dyDescent="0.25">
      <c r="A460" s="5">
        <v>459</v>
      </c>
      <c r="B460" s="28">
        <v>41914.958333333336</v>
      </c>
      <c r="C460" s="5">
        <v>1.26681</v>
      </c>
      <c r="D460" s="5">
        <v>1.26749</v>
      </c>
      <c r="E460" s="5">
        <v>1.2500500000000001</v>
      </c>
      <c r="F460" s="5">
        <v>1.25145</v>
      </c>
      <c r="G460" s="5">
        <f t="shared" si="75"/>
        <v>0</v>
      </c>
      <c r="H460" s="4">
        <f t="shared" si="77"/>
        <v>0</v>
      </c>
      <c r="I460" s="4">
        <f t="shared" si="74"/>
        <v>107.80000000000013</v>
      </c>
      <c r="J460" s="4">
        <f t="shared" si="76"/>
        <v>1390.6999999999987</v>
      </c>
      <c r="L460" s="5">
        <f t="shared" si="69"/>
        <v>1390.6999999999987</v>
      </c>
      <c r="M460" s="29" t="str">
        <f t="shared" si="70"/>
        <v/>
      </c>
      <c r="N460" s="30">
        <f t="shared" si="71"/>
        <v>-3.2000000000011823</v>
      </c>
    </row>
    <row r="461" spans="1:14" x14ac:dyDescent="0.25">
      <c r="A461" s="5">
        <v>460</v>
      </c>
      <c r="B461" s="28">
        <v>41917.958333333336</v>
      </c>
      <c r="C461" s="5">
        <v>1.2510699999999999</v>
      </c>
      <c r="D461" s="5">
        <v>1.26749</v>
      </c>
      <c r="E461" s="5">
        <v>1.2508900000000001</v>
      </c>
      <c r="F461" s="5">
        <v>1.26546</v>
      </c>
      <c r="G461" s="5">
        <f t="shared" si="75"/>
        <v>1</v>
      </c>
      <c r="H461" s="4">
        <f t="shared" si="77"/>
        <v>-13.499999999999623</v>
      </c>
      <c r="I461" s="4">
        <f t="shared" si="74"/>
        <v>0</v>
      </c>
      <c r="J461" s="4">
        <f t="shared" si="76"/>
        <v>1377.1999999999991</v>
      </c>
      <c r="L461" s="5">
        <f t="shared" si="69"/>
        <v>1390.6999999999987</v>
      </c>
      <c r="M461" s="29">
        <f t="shared" si="70"/>
        <v>9.7073416265186507E-3</v>
      </c>
      <c r="N461" s="30">
        <f t="shared" si="71"/>
        <v>-13.499999999999545</v>
      </c>
    </row>
    <row r="462" spans="1:14" x14ac:dyDescent="0.25">
      <c r="A462" s="5">
        <v>461</v>
      </c>
      <c r="B462" s="28">
        <v>41918.958333333336</v>
      </c>
      <c r="C462" s="5">
        <v>1.26545</v>
      </c>
      <c r="D462" s="5">
        <v>1.2681800000000001</v>
      </c>
      <c r="E462" s="5">
        <v>1.25837</v>
      </c>
      <c r="F462" s="5">
        <v>1.2668699999999999</v>
      </c>
      <c r="G462" s="5">
        <f t="shared" si="75"/>
        <v>1</v>
      </c>
      <c r="H462" s="4">
        <f t="shared" si="77"/>
        <v>0</v>
      </c>
      <c r="I462" s="4">
        <f t="shared" si="74"/>
        <v>0</v>
      </c>
      <c r="J462" s="4">
        <f t="shared" si="76"/>
        <v>1377.1999999999991</v>
      </c>
      <c r="L462" s="5">
        <f t="shared" si="69"/>
        <v>1390.6999999999987</v>
      </c>
      <c r="M462" s="29" t="str">
        <f t="shared" si="70"/>
        <v/>
      </c>
      <c r="N462" s="30">
        <f t="shared" si="71"/>
        <v>-13.499999999999545</v>
      </c>
    </row>
    <row r="463" spans="1:14" x14ac:dyDescent="0.25">
      <c r="A463" s="5">
        <v>462</v>
      </c>
      <c r="B463" s="28">
        <v>41919.958333333336</v>
      </c>
      <c r="C463" s="5">
        <v>1.26684</v>
      </c>
      <c r="D463" s="5">
        <v>1.27488</v>
      </c>
      <c r="E463" s="5">
        <v>1.2622599999999999</v>
      </c>
      <c r="F463" s="5">
        <v>1.2733300000000001</v>
      </c>
      <c r="G463" s="5">
        <f t="shared" si="75"/>
        <v>1</v>
      </c>
      <c r="H463" s="4">
        <f t="shared" si="77"/>
        <v>0</v>
      </c>
      <c r="I463" s="4">
        <v>-41</v>
      </c>
      <c r="J463" s="4">
        <f t="shared" si="76"/>
        <v>1336.1999999999991</v>
      </c>
      <c r="L463" s="5">
        <f t="shared" si="69"/>
        <v>1390.6999999999987</v>
      </c>
      <c r="M463" s="29">
        <f t="shared" si="70"/>
        <v>3.9188897677428391E-2</v>
      </c>
      <c r="N463" s="30">
        <f t="shared" si="71"/>
        <v>-54.499999999999545</v>
      </c>
    </row>
    <row r="464" spans="1:14" x14ac:dyDescent="0.25">
      <c r="A464" s="5">
        <v>463</v>
      </c>
      <c r="B464" s="28">
        <v>41920.958333333336</v>
      </c>
      <c r="C464" s="5">
        <v>1.2733300000000001</v>
      </c>
      <c r="D464" s="5">
        <v>1.2791300000000001</v>
      </c>
      <c r="E464" s="5">
        <v>1.2664</v>
      </c>
      <c r="F464" s="5">
        <v>1.26902</v>
      </c>
      <c r="G464" s="5">
        <f t="shared" si="75"/>
        <v>0</v>
      </c>
      <c r="H464" s="4">
        <f t="shared" si="77"/>
        <v>0</v>
      </c>
      <c r="I464" s="4">
        <f t="shared" ref="I464:I489" si="78">IF(AND(G463=1,E464&lt;C463),(C463-F464)*10000,0)</f>
        <v>-21.800000000000708</v>
      </c>
      <c r="J464" s="4">
        <f t="shared" si="76"/>
        <v>1314.3999999999985</v>
      </c>
      <c r="L464" s="5">
        <f t="shared" si="69"/>
        <v>1390.6999999999987</v>
      </c>
      <c r="M464" s="29">
        <f t="shared" si="70"/>
        <v>5.4864456748400237E-2</v>
      </c>
      <c r="N464" s="30">
        <f t="shared" si="71"/>
        <v>-76.300000000000182</v>
      </c>
    </row>
    <row r="465" spans="1:14" x14ac:dyDescent="0.25">
      <c r="A465" s="5">
        <v>464</v>
      </c>
      <c r="B465" s="28">
        <v>41921.958333333336</v>
      </c>
      <c r="C465" s="5">
        <v>1.2689999999999999</v>
      </c>
      <c r="D465" s="5">
        <v>1.2716000000000001</v>
      </c>
      <c r="E465" s="5">
        <v>1.26054</v>
      </c>
      <c r="F465" s="5">
        <v>1.26268</v>
      </c>
      <c r="G465" s="5">
        <f t="shared" si="75"/>
        <v>0</v>
      </c>
      <c r="H465" s="4">
        <f t="shared" si="77"/>
        <v>0</v>
      </c>
      <c r="I465" s="4">
        <f t="shared" si="78"/>
        <v>0</v>
      </c>
      <c r="J465" s="4">
        <f t="shared" si="76"/>
        <v>1314.3999999999985</v>
      </c>
      <c r="L465" s="5">
        <f t="shared" si="69"/>
        <v>1390.6999999999987</v>
      </c>
      <c r="M465" s="29" t="str">
        <f t="shared" si="70"/>
        <v/>
      </c>
      <c r="N465" s="30">
        <f t="shared" si="71"/>
        <v>-76.300000000000182</v>
      </c>
    </row>
    <row r="466" spans="1:14" x14ac:dyDescent="0.25">
      <c r="A466" s="5">
        <v>465</v>
      </c>
      <c r="B466" s="28">
        <v>41924.958333333336</v>
      </c>
      <c r="C466" s="5">
        <v>1.26311</v>
      </c>
      <c r="D466" s="5">
        <v>1.2760899999999999</v>
      </c>
      <c r="E466" s="5">
        <v>1.2620100000000001</v>
      </c>
      <c r="F466" s="5">
        <v>1.2751399999999999</v>
      </c>
      <c r="G466" s="5">
        <f t="shared" si="75"/>
        <v>1</v>
      </c>
      <c r="H466" s="4">
        <f t="shared" si="77"/>
        <v>61.400000000000347</v>
      </c>
      <c r="I466" s="4">
        <f t="shared" si="78"/>
        <v>0</v>
      </c>
      <c r="J466" s="4">
        <f t="shared" si="76"/>
        <v>1375.7999999999988</v>
      </c>
      <c r="L466" s="5">
        <f t="shared" si="69"/>
        <v>1390.6999999999987</v>
      </c>
      <c r="M466" s="29" t="str">
        <f t="shared" si="70"/>
        <v/>
      </c>
      <c r="N466" s="30">
        <f t="shared" si="71"/>
        <v>-14.899999999999864</v>
      </c>
    </row>
    <row r="467" spans="1:14" x14ac:dyDescent="0.25">
      <c r="A467" s="5">
        <v>466</v>
      </c>
      <c r="B467" s="28">
        <v>41925.958333333336</v>
      </c>
      <c r="C467" s="5">
        <v>1.2751300000000001</v>
      </c>
      <c r="D467" s="5">
        <v>1.2767900000000001</v>
      </c>
      <c r="E467" s="5">
        <v>1.2639899999999999</v>
      </c>
      <c r="F467" s="5">
        <v>1.2657499999999999</v>
      </c>
      <c r="G467" s="5">
        <f t="shared" si="75"/>
        <v>0</v>
      </c>
      <c r="H467" s="4">
        <f t="shared" si="77"/>
        <v>0</v>
      </c>
      <c r="I467" s="4">
        <f t="shared" si="78"/>
        <v>0</v>
      </c>
      <c r="J467" s="4">
        <f t="shared" si="76"/>
        <v>1375.7999999999988</v>
      </c>
      <c r="L467" s="5">
        <f t="shared" si="69"/>
        <v>1390.6999999999987</v>
      </c>
      <c r="M467" s="29" t="str">
        <f t="shared" si="70"/>
        <v/>
      </c>
      <c r="N467" s="30">
        <f t="shared" si="71"/>
        <v>-14.899999999999864</v>
      </c>
    </row>
    <row r="468" spans="1:14" x14ac:dyDescent="0.25">
      <c r="A468" s="5">
        <v>467</v>
      </c>
      <c r="B468" s="28">
        <v>41926.958333333336</v>
      </c>
      <c r="C468" s="5">
        <v>1.2657400000000001</v>
      </c>
      <c r="D468" s="5">
        <v>1.2886500000000001</v>
      </c>
      <c r="E468" s="5">
        <v>1.26247</v>
      </c>
      <c r="F468" s="5">
        <v>1.2837400000000001</v>
      </c>
      <c r="G468" s="5">
        <f t="shared" si="75"/>
        <v>1</v>
      </c>
      <c r="H468" s="4">
        <f t="shared" si="77"/>
        <v>86.100000000000065</v>
      </c>
      <c r="I468" s="4">
        <f t="shared" si="78"/>
        <v>0</v>
      </c>
      <c r="J468" s="4">
        <f t="shared" si="76"/>
        <v>1461.899999999999</v>
      </c>
      <c r="L468" s="5">
        <f t="shared" si="69"/>
        <v>1461.899999999999</v>
      </c>
      <c r="M468" s="29" t="str">
        <f t="shared" si="70"/>
        <v/>
      </c>
      <c r="N468" s="30">
        <f t="shared" si="71"/>
        <v>-14.899999999999864</v>
      </c>
    </row>
    <row r="469" spans="1:14" x14ac:dyDescent="0.25">
      <c r="A469" s="5">
        <v>468</v>
      </c>
      <c r="B469" s="28">
        <v>41927.958333333336</v>
      </c>
      <c r="C469" s="5">
        <v>1.2837400000000001</v>
      </c>
      <c r="D469" s="5">
        <v>1.2844899999999999</v>
      </c>
      <c r="E469" s="5">
        <v>1.27057</v>
      </c>
      <c r="F469" s="5">
        <v>1.2808600000000001</v>
      </c>
      <c r="G469" s="5">
        <f t="shared" si="75"/>
        <v>0</v>
      </c>
      <c r="H469" s="4">
        <f t="shared" si="77"/>
        <v>0</v>
      </c>
      <c r="I469" s="4">
        <f t="shared" si="78"/>
        <v>0</v>
      </c>
      <c r="J469" s="4">
        <f t="shared" si="76"/>
        <v>1461.899999999999</v>
      </c>
      <c r="L469" s="5">
        <f t="shared" si="69"/>
        <v>1461.899999999999</v>
      </c>
      <c r="M469" s="29" t="str">
        <f t="shared" si="70"/>
        <v/>
      </c>
      <c r="N469" s="30">
        <f t="shared" si="71"/>
        <v>-14.899999999999864</v>
      </c>
    </row>
    <row r="470" spans="1:14" x14ac:dyDescent="0.25">
      <c r="A470" s="5">
        <v>469</v>
      </c>
      <c r="B470" s="28">
        <v>41928.958333333336</v>
      </c>
      <c r="C470" s="5">
        <v>1.28081</v>
      </c>
      <c r="D470" s="5">
        <v>1.28369</v>
      </c>
      <c r="E470" s="5">
        <v>1.2743599999999999</v>
      </c>
      <c r="F470" s="5">
        <v>1.27589</v>
      </c>
      <c r="G470" s="5">
        <f t="shared" si="75"/>
        <v>0</v>
      </c>
      <c r="H470" s="4">
        <f t="shared" si="77"/>
        <v>0</v>
      </c>
      <c r="I470" s="4">
        <f t="shared" si="78"/>
        <v>0</v>
      </c>
      <c r="J470" s="4">
        <f t="shared" si="76"/>
        <v>1461.899999999999</v>
      </c>
      <c r="L470" s="5">
        <f t="shared" si="69"/>
        <v>1461.899999999999</v>
      </c>
      <c r="M470" s="29" t="str">
        <f t="shared" si="70"/>
        <v/>
      </c>
      <c r="N470" s="30">
        <f t="shared" si="71"/>
        <v>-14.899999999999864</v>
      </c>
    </row>
    <row r="471" spans="1:14" x14ac:dyDescent="0.25">
      <c r="A471" s="5">
        <v>470</v>
      </c>
      <c r="B471" s="28">
        <v>41931.958333333336</v>
      </c>
      <c r="C471" s="5">
        <v>1.2750699999999999</v>
      </c>
      <c r="D471" s="5">
        <v>1.2816799999999999</v>
      </c>
      <c r="E471" s="5">
        <v>1.27312</v>
      </c>
      <c r="F471" s="5">
        <v>1.28</v>
      </c>
      <c r="G471" s="5">
        <f t="shared" si="75"/>
        <v>1</v>
      </c>
      <c r="H471" s="4">
        <f t="shared" si="77"/>
        <v>-8.099999999999774</v>
      </c>
      <c r="I471" s="4">
        <f t="shared" si="78"/>
        <v>0</v>
      </c>
      <c r="J471" s="4">
        <f t="shared" si="76"/>
        <v>1453.7999999999993</v>
      </c>
      <c r="L471" s="5">
        <f t="shared" si="69"/>
        <v>1461.899999999999</v>
      </c>
      <c r="M471" s="29">
        <f t="shared" si="70"/>
        <v>5.5407346603733032E-3</v>
      </c>
      <c r="N471" s="30">
        <f t="shared" si="71"/>
        <v>-8.0999999999996817</v>
      </c>
    </row>
    <row r="472" spans="1:14" x14ac:dyDescent="0.25">
      <c r="A472" s="5">
        <v>471</v>
      </c>
      <c r="B472" s="28">
        <v>41932.958333333336</v>
      </c>
      <c r="C472" s="5">
        <v>1.27996</v>
      </c>
      <c r="D472" s="5">
        <v>1.2840100000000001</v>
      </c>
      <c r="E472" s="5">
        <v>1.2714399999999999</v>
      </c>
      <c r="F472" s="5">
        <v>1.2715700000000001</v>
      </c>
      <c r="G472" s="5">
        <f t="shared" si="75"/>
        <v>0</v>
      </c>
      <c r="H472" s="4">
        <f t="shared" si="77"/>
        <v>0</v>
      </c>
      <c r="I472" s="4">
        <f t="shared" si="78"/>
        <v>34.999999999998366</v>
      </c>
      <c r="J472" s="4">
        <f t="shared" si="76"/>
        <v>1488.7999999999977</v>
      </c>
      <c r="L472" s="5">
        <f t="shared" si="69"/>
        <v>1488.7999999999977</v>
      </c>
      <c r="M472" s="29" t="str">
        <f t="shared" si="70"/>
        <v/>
      </c>
      <c r="N472" s="30">
        <f t="shared" si="71"/>
        <v>-8.0999999999996817</v>
      </c>
    </row>
    <row r="473" spans="1:14" x14ac:dyDescent="0.25">
      <c r="A473" s="5">
        <v>472</v>
      </c>
      <c r="B473" s="28">
        <v>41933.958333333336</v>
      </c>
      <c r="C473" s="5">
        <v>1.27156</v>
      </c>
      <c r="D473" s="5">
        <v>1.27396</v>
      </c>
      <c r="E473" s="5">
        <v>1.26372</v>
      </c>
      <c r="F473" s="5">
        <v>1.2648299999999999</v>
      </c>
      <c r="G473" s="5">
        <f t="shared" si="75"/>
        <v>0</v>
      </c>
      <c r="H473" s="4">
        <f t="shared" si="77"/>
        <v>0</v>
      </c>
      <c r="I473" s="4">
        <f t="shared" si="78"/>
        <v>0</v>
      </c>
      <c r="J473" s="4">
        <f t="shared" si="76"/>
        <v>1488.7999999999977</v>
      </c>
      <c r="L473" s="5">
        <f t="shared" si="69"/>
        <v>1488.7999999999977</v>
      </c>
      <c r="M473" s="29" t="str">
        <f t="shared" si="70"/>
        <v/>
      </c>
      <c r="N473" s="30">
        <f t="shared" si="71"/>
        <v>-8.0999999999996817</v>
      </c>
    </row>
    <row r="474" spans="1:14" x14ac:dyDescent="0.25">
      <c r="A474" s="5">
        <v>473</v>
      </c>
      <c r="B474" s="28">
        <v>41934.958333333336</v>
      </c>
      <c r="C474" s="5">
        <v>1.2648299999999999</v>
      </c>
      <c r="D474" s="5">
        <v>1.26766</v>
      </c>
      <c r="E474" s="5">
        <v>1.2613700000000001</v>
      </c>
      <c r="F474" s="5">
        <v>1.26457</v>
      </c>
      <c r="G474" s="5">
        <f t="shared" si="75"/>
        <v>0</v>
      </c>
      <c r="H474" s="4">
        <f t="shared" si="77"/>
        <v>0</v>
      </c>
      <c r="I474" s="4">
        <f t="shared" si="78"/>
        <v>0</v>
      </c>
      <c r="J474" s="4">
        <f t="shared" si="76"/>
        <v>1488.7999999999977</v>
      </c>
      <c r="L474" s="5">
        <f t="shared" si="69"/>
        <v>1488.7999999999977</v>
      </c>
      <c r="M474" s="29" t="str">
        <f t="shared" si="70"/>
        <v/>
      </c>
      <c r="N474" s="30">
        <f t="shared" si="71"/>
        <v>-8.0999999999996817</v>
      </c>
    </row>
    <row r="475" spans="1:14" x14ac:dyDescent="0.25">
      <c r="A475" s="5">
        <v>474</v>
      </c>
      <c r="B475" s="28">
        <v>41935.958333333336</v>
      </c>
      <c r="C475" s="5">
        <v>1.26458</v>
      </c>
      <c r="D475" s="5">
        <v>1.2695700000000001</v>
      </c>
      <c r="E475" s="5">
        <v>1.26349</v>
      </c>
      <c r="F475" s="5">
        <v>1.26688</v>
      </c>
      <c r="G475" s="5">
        <f t="shared" si="75"/>
        <v>1</v>
      </c>
      <c r="H475" s="4">
        <f t="shared" si="77"/>
        <v>20.500000000001073</v>
      </c>
      <c r="I475" s="4">
        <f t="shared" si="78"/>
        <v>0</v>
      </c>
      <c r="J475" s="4">
        <f t="shared" si="76"/>
        <v>1509.2999999999988</v>
      </c>
      <c r="L475" s="5">
        <f t="shared" si="69"/>
        <v>1509.2999999999988</v>
      </c>
      <c r="M475" s="29" t="str">
        <f t="shared" si="70"/>
        <v/>
      </c>
      <c r="N475" s="30">
        <f t="shared" si="71"/>
        <v>-8.0999999999996817</v>
      </c>
    </row>
    <row r="476" spans="1:14" x14ac:dyDescent="0.25">
      <c r="A476" s="5">
        <v>475</v>
      </c>
      <c r="B476" s="28">
        <v>41938.958333333336</v>
      </c>
      <c r="C476" s="5">
        <v>1.2675399999999999</v>
      </c>
      <c r="D476" s="5">
        <v>1.2723100000000001</v>
      </c>
      <c r="E476" s="5">
        <v>1.26657</v>
      </c>
      <c r="F476" s="5">
        <v>1.2698</v>
      </c>
      <c r="G476" s="5">
        <f t="shared" si="75"/>
        <v>1</v>
      </c>
      <c r="H476" s="4">
        <f t="shared" si="77"/>
        <v>0</v>
      </c>
      <c r="I476" s="4">
        <f t="shared" si="78"/>
        <v>0</v>
      </c>
      <c r="J476" s="4">
        <f t="shared" si="76"/>
        <v>1509.2999999999988</v>
      </c>
      <c r="L476" s="5">
        <f t="shared" si="69"/>
        <v>1509.2999999999988</v>
      </c>
      <c r="M476" s="29" t="str">
        <f t="shared" si="70"/>
        <v/>
      </c>
      <c r="N476" s="30">
        <f t="shared" si="71"/>
        <v>-8.0999999999996817</v>
      </c>
    </row>
    <row r="477" spans="1:14" x14ac:dyDescent="0.25">
      <c r="A477" s="5">
        <v>476</v>
      </c>
      <c r="B477" s="28">
        <v>41939.958333333336</v>
      </c>
      <c r="C477" s="5">
        <v>1.26979</v>
      </c>
      <c r="D477" s="5">
        <v>1.2764800000000001</v>
      </c>
      <c r="E477" s="5">
        <v>1.2684500000000001</v>
      </c>
      <c r="F477" s="5">
        <v>1.27342</v>
      </c>
      <c r="G477" s="5">
        <f t="shared" si="75"/>
        <v>1</v>
      </c>
      <c r="H477" s="4">
        <f t="shared" si="77"/>
        <v>0</v>
      </c>
      <c r="I477" s="4">
        <f t="shared" si="78"/>
        <v>0</v>
      </c>
      <c r="J477" s="4">
        <f t="shared" si="76"/>
        <v>1509.2999999999988</v>
      </c>
      <c r="L477" s="5">
        <f t="shared" si="69"/>
        <v>1509.2999999999988</v>
      </c>
      <c r="M477" s="29" t="str">
        <f t="shared" si="70"/>
        <v/>
      </c>
      <c r="N477" s="30">
        <f t="shared" si="71"/>
        <v>-8.0999999999996817</v>
      </c>
    </row>
    <row r="478" spans="1:14" x14ac:dyDescent="0.25">
      <c r="A478" s="5">
        <v>477</v>
      </c>
      <c r="B478" s="28">
        <v>41940.958333333336</v>
      </c>
      <c r="C478" s="5">
        <v>1.27338</v>
      </c>
      <c r="D478" s="5">
        <v>1.27705</v>
      </c>
      <c r="E478" s="5">
        <v>1.2630699999999999</v>
      </c>
      <c r="F478" s="5">
        <v>1.26311</v>
      </c>
      <c r="G478" s="5">
        <f t="shared" si="75"/>
        <v>0</v>
      </c>
      <c r="H478" s="4">
        <f t="shared" si="77"/>
        <v>0</v>
      </c>
      <c r="I478" s="4">
        <f t="shared" si="78"/>
        <v>66.800000000000196</v>
      </c>
      <c r="J478" s="4">
        <f t="shared" si="76"/>
        <v>1576.099999999999</v>
      </c>
      <c r="L478" s="5">
        <f t="shared" si="69"/>
        <v>1576.099999999999</v>
      </c>
      <c r="M478" s="29" t="str">
        <f t="shared" si="70"/>
        <v/>
      </c>
      <c r="N478" s="30">
        <f t="shared" si="71"/>
        <v>-8.0999999999996817</v>
      </c>
    </row>
    <row r="479" spans="1:14" x14ac:dyDescent="0.25">
      <c r="A479" s="5">
        <v>478</v>
      </c>
      <c r="B479" s="28">
        <v>41941.958333333336</v>
      </c>
      <c r="C479" s="5">
        <v>1.2631300000000001</v>
      </c>
      <c r="D479" s="5">
        <v>1.2639400000000001</v>
      </c>
      <c r="E479" s="5">
        <v>1.25474</v>
      </c>
      <c r="F479" s="5">
        <v>1.26129</v>
      </c>
      <c r="G479" s="5">
        <f t="shared" si="75"/>
        <v>0</v>
      </c>
      <c r="H479" s="4">
        <f t="shared" si="77"/>
        <v>0</v>
      </c>
      <c r="I479" s="4">
        <f t="shared" si="78"/>
        <v>0</v>
      </c>
      <c r="J479" s="4">
        <f t="shared" si="76"/>
        <v>1576.099999999999</v>
      </c>
      <c r="L479" s="5">
        <f t="shared" si="69"/>
        <v>1576.099999999999</v>
      </c>
      <c r="M479" s="29" t="str">
        <f t="shared" si="70"/>
        <v/>
      </c>
      <c r="N479" s="30">
        <f t="shared" si="71"/>
        <v>-8.0999999999996817</v>
      </c>
    </row>
    <row r="480" spans="1:14" x14ac:dyDescent="0.25">
      <c r="A480" s="5">
        <v>479</v>
      </c>
      <c r="B480" s="28">
        <v>41942.958333333336</v>
      </c>
      <c r="C480" s="5">
        <v>1.26132</v>
      </c>
      <c r="D480" s="5">
        <v>1.26173</v>
      </c>
      <c r="E480" s="5">
        <v>1.2485999999999999</v>
      </c>
      <c r="F480" s="5">
        <v>1.25224</v>
      </c>
      <c r="G480" s="5">
        <f t="shared" si="75"/>
        <v>0</v>
      </c>
      <c r="H480" s="4">
        <f t="shared" si="77"/>
        <v>0</v>
      </c>
      <c r="I480" s="4">
        <f t="shared" si="78"/>
        <v>0</v>
      </c>
      <c r="J480" s="4">
        <f t="shared" si="76"/>
        <v>1576.099999999999</v>
      </c>
      <c r="L480" s="5">
        <f t="shared" ref="L480:L543" si="79">MAX(J480,L479)</f>
        <v>1576.099999999999</v>
      </c>
      <c r="M480" s="29" t="str">
        <f t="shared" ref="M480:M543" si="80">IF(J480 &lt; J479, 1-J480/L480,"")</f>
        <v/>
      </c>
      <c r="N480" s="30">
        <f t="shared" ref="N480:N543" si="81">IF(L480=J480,N479,J480-L480)</f>
        <v>-8.0999999999996817</v>
      </c>
    </row>
    <row r="481" spans="1:14" x14ac:dyDescent="0.25">
      <c r="A481" s="5">
        <v>480</v>
      </c>
      <c r="B481" s="28">
        <v>41946</v>
      </c>
      <c r="C481" s="5">
        <v>1.2506699999999999</v>
      </c>
      <c r="D481" s="5">
        <v>1.2513799999999999</v>
      </c>
      <c r="E481" s="5">
        <v>1.24396</v>
      </c>
      <c r="F481" s="5">
        <v>1.2481100000000001</v>
      </c>
      <c r="G481" s="5">
        <f t="shared" si="75"/>
        <v>0</v>
      </c>
      <c r="H481" s="4">
        <f t="shared" si="77"/>
        <v>0</v>
      </c>
      <c r="I481" s="4">
        <f t="shared" si="78"/>
        <v>0</v>
      </c>
      <c r="J481" s="4">
        <f t="shared" si="76"/>
        <v>1576.099999999999</v>
      </c>
      <c r="L481" s="5">
        <f t="shared" si="79"/>
        <v>1576.099999999999</v>
      </c>
      <c r="M481" s="29" t="str">
        <f t="shared" si="80"/>
        <v/>
      </c>
      <c r="N481" s="30">
        <f t="shared" si="81"/>
        <v>-8.0999999999996817</v>
      </c>
    </row>
    <row r="482" spans="1:14" x14ac:dyDescent="0.25">
      <c r="A482" s="5">
        <v>481</v>
      </c>
      <c r="B482" s="28">
        <v>41947</v>
      </c>
      <c r="C482" s="5">
        <v>1.2482</v>
      </c>
      <c r="D482" s="5">
        <v>1.25773</v>
      </c>
      <c r="E482" s="5">
        <v>1.24804</v>
      </c>
      <c r="F482" s="5">
        <v>1.2545999999999999</v>
      </c>
      <c r="G482" s="5">
        <f t="shared" si="75"/>
        <v>1</v>
      </c>
      <c r="H482" s="4">
        <f t="shared" si="77"/>
        <v>39.299999999999891</v>
      </c>
      <c r="I482" s="4">
        <f t="shared" si="78"/>
        <v>0</v>
      </c>
      <c r="J482" s="4">
        <f t="shared" si="76"/>
        <v>1615.399999999999</v>
      </c>
      <c r="L482" s="5">
        <f t="shared" si="79"/>
        <v>1615.399999999999</v>
      </c>
      <c r="M482" s="29" t="str">
        <f t="shared" si="80"/>
        <v/>
      </c>
      <c r="N482" s="30">
        <f t="shared" si="81"/>
        <v>-8.0999999999996817</v>
      </c>
    </row>
    <row r="483" spans="1:14" x14ac:dyDescent="0.25">
      <c r="A483" s="5">
        <v>482</v>
      </c>
      <c r="B483" s="28">
        <v>41948</v>
      </c>
      <c r="C483" s="5">
        <v>1.2545599999999999</v>
      </c>
      <c r="D483" s="5">
        <v>1.2566900000000001</v>
      </c>
      <c r="E483" s="5">
        <v>1.2457199999999999</v>
      </c>
      <c r="F483" s="5">
        <v>1.24857</v>
      </c>
      <c r="G483" s="5">
        <f t="shared" si="75"/>
        <v>0</v>
      </c>
      <c r="H483" s="4">
        <f t="shared" si="77"/>
        <v>0</v>
      </c>
      <c r="I483" s="4">
        <f t="shared" si="78"/>
        <v>-3.6999999999998145</v>
      </c>
      <c r="J483" s="4">
        <f t="shared" si="76"/>
        <v>1611.6999999999991</v>
      </c>
      <c r="L483" s="5">
        <f t="shared" si="79"/>
        <v>1615.399999999999</v>
      </c>
      <c r="M483" s="29">
        <f t="shared" si="80"/>
        <v>2.2904543766248953E-3</v>
      </c>
      <c r="N483" s="30">
        <f t="shared" si="81"/>
        <v>-3.6999999999998181</v>
      </c>
    </row>
    <row r="484" spans="1:14" x14ac:dyDescent="0.25">
      <c r="A484" s="5">
        <v>483</v>
      </c>
      <c r="B484" s="28">
        <v>41949</v>
      </c>
      <c r="C484" s="5">
        <v>1.2485299999999999</v>
      </c>
      <c r="D484" s="5">
        <v>1.2533300000000001</v>
      </c>
      <c r="E484" s="5">
        <v>1.23648</v>
      </c>
      <c r="F484" s="5">
        <v>1.23746</v>
      </c>
      <c r="G484" s="5">
        <f t="shared" si="75"/>
        <v>0</v>
      </c>
      <c r="H484" s="4">
        <f t="shared" si="77"/>
        <v>0</v>
      </c>
      <c r="I484" s="4">
        <f t="shared" si="78"/>
        <v>0</v>
      </c>
      <c r="J484" s="4">
        <f t="shared" si="76"/>
        <v>1611.6999999999991</v>
      </c>
      <c r="L484" s="5">
        <f t="shared" si="79"/>
        <v>1615.399999999999</v>
      </c>
      <c r="M484" s="29" t="str">
        <f t="shared" si="80"/>
        <v/>
      </c>
      <c r="N484" s="30">
        <f t="shared" si="81"/>
        <v>-3.6999999999998181</v>
      </c>
    </row>
    <row r="485" spans="1:14" x14ac:dyDescent="0.25">
      <c r="A485" s="5">
        <v>484</v>
      </c>
      <c r="B485" s="28">
        <v>41950</v>
      </c>
      <c r="C485" s="5">
        <v>1.2374799999999999</v>
      </c>
      <c r="D485" s="5">
        <v>1.2469399999999999</v>
      </c>
      <c r="E485" s="5">
        <v>1.2358</v>
      </c>
      <c r="F485" s="5">
        <v>1.24533</v>
      </c>
      <c r="G485" s="5">
        <f t="shared" si="75"/>
        <v>1</v>
      </c>
      <c r="H485" s="4">
        <f t="shared" si="77"/>
        <v>0</v>
      </c>
      <c r="I485" s="4">
        <f t="shared" si="78"/>
        <v>0</v>
      </c>
      <c r="J485" s="4">
        <f t="shared" si="76"/>
        <v>1611.6999999999991</v>
      </c>
      <c r="L485" s="5">
        <f t="shared" si="79"/>
        <v>1615.399999999999</v>
      </c>
      <c r="M485" s="29" t="str">
        <f t="shared" si="80"/>
        <v/>
      </c>
      <c r="N485" s="30">
        <f t="shared" si="81"/>
        <v>-3.6999999999998181</v>
      </c>
    </row>
    <row r="486" spans="1:14" x14ac:dyDescent="0.25">
      <c r="A486" s="5">
        <v>485</v>
      </c>
      <c r="B486" s="28">
        <v>41953</v>
      </c>
      <c r="C486" s="5">
        <v>1.24722</v>
      </c>
      <c r="D486" s="5">
        <v>1.25091</v>
      </c>
      <c r="E486" s="5">
        <v>1.24186</v>
      </c>
      <c r="F486" s="5">
        <v>1.2420599999999999</v>
      </c>
      <c r="G486" s="5">
        <f t="shared" si="75"/>
        <v>0</v>
      </c>
      <c r="H486" s="4">
        <f t="shared" si="77"/>
        <v>0</v>
      </c>
      <c r="I486" s="4">
        <f t="shared" si="78"/>
        <v>0</v>
      </c>
      <c r="J486" s="4">
        <f t="shared" si="76"/>
        <v>1611.6999999999991</v>
      </c>
      <c r="L486" s="5">
        <f t="shared" si="79"/>
        <v>1615.399999999999</v>
      </c>
      <c r="M486" s="29" t="str">
        <f t="shared" si="80"/>
        <v/>
      </c>
      <c r="N486" s="30">
        <f t="shared" si="81"/>
        <v>-3.6999999999998181</v>
      </c>
    </row>
    <row r="487" spans="1:14" x14ac:dyDescent="0.25">
      <c r="A487" s="5">
        <v>486</v>
      </c>
      <c r="B487" s="28">
        <v>41954</v>
      </c>
      <c r="C487" s="5">
        <v>1.2420100000000001</v>
      </c>
      <c r="D487" s="5">
        <v>1.2499100000000001</v>
      </c>
      <c r="E487" s="5">
        <v>1.23943</v>
      </c>
      <c r="F487" s="5">
        <v>1.24746</v>
      </c>
      <c r="G487" s="5">
        <f t="shared" si="75"/>
        <v>1</v>
      </c>
      <c r="H487" s="4">
        <f t="shared" si="77"/>
        <v>2.4000000000001798</v>
      </c>
      <c r="I487" s="4">
        <f t="shared" si="78"/>
        <v>0</v>
      </c>
      <c r="J487" s="4">
        <f t="shared" si="76"/>
        <v>1614.0999999999992</v>
      </c>
      <c r="L487" s="5">
        <f t="shared" si="79"/>
        <v>1615.399999999999</v>
      </c>
      <c r="M487" s="29" t="str">
        <f t="shared" si="80"/>
        <v/>
      </c>
      <c r="N487" s="30">
        <f t="shared" si="81"/>
        <v>-1.2999999999997272</v>
      </c>
    </row>
    <row r="488" spans="1:14" x14ac:dyDescent="0.25">
      <c r="A488" s="5">
        <v>487</v>
      </c>
      <c r="B488" s="28">
        <v>41955</v>
      </c>
      <c r="C488" s="5">
        <v>1.2474499999999999</v>
      </c>
      <c r="D488" s="5">
        <v>1.2497799999999999</v>
      </c>
      <c r="E488" s="5">
        <v>1.24194</v>
      </c>
      <c r="F488" s="5">
        <v>1.2438</v>
      </c>
      <c r="G488" s="5">
        <f t="shared" si="75"/>
        <v>0</v>
      </c>
      <c r="H488" s="4">
        <f t="shared" si="77"/>
        <v>0</v>
      </c>
      <c r="I488" s="4">
        <f t="shared" si="78"/>
        <v>-17.899999999999583</v>
      </c>
      <c r="J488" s="4">
        <f t="shared" si="76"/>
        <v>1596.1999999999996</v>
      </c>
      <c r="L488" s="5">
        <f t="shared" si="79"/>
        <v>1615.399999999999</v>
      </c>
      <c r="M488" s="29">
        <f t="shared" si="80"/>
        <v>1.1885601089513087E-2</v>
      </c>
      <c r="N488" s="30">
        <f t="shared" si="81"/>
        <v>-19.199999999999363</v>
      </c>
    </row>
    <row r="489" spans="1:14" x14ac:dyDescent="0.25">
      <c r="A489" s="5">
        <v>488</v>
      </c>
      <c r="B489" s="28">
        <v>41956</v>
      </c>
      <c r="C489" s="5">
        <v>1.2437800000000001</v>
      </c>
      <c r="D489" s="5">
        <v>1.24915</v>
      </c>
      <c r="E489" s="5">
        <v>1.24265</v>
      </c>
      <c r="F489" s="5">
        <v>1.2476499999999999</v>
      </c>
      <c r="G489" s="5">
        <f t="shared" si="75"/>
        <v>1</v>
      </c>
      <c r="H489" s="4">
        <f t="shared" si="77"/>
        <v>1.9999999999997797</v>
      </c>
      <c r="I489" s="4">
        <f t="shared" si="78"/>
        <v>0</v>
      </c>
      <c r="J489" s="4">
        <f t="shared" si="76"/>
        <v>1598.1999999999994</v>
      </c>
      <c r="L489" s="5">
        <f t="shared" si="79"/>
        <v>1615.399999999999</v>
      </c>
      <c r="M489" s="29" t="str">
        <f t="shared" si="80"/>
        <v/>
      </c>
      <c r="N489" s="30">
        <f t="shared" si="81"/>
        <v>-17.199999999999591</v>
      </c>
    </row>
    <row r="490" spans="1:14" x14ac:dyDescent="0.25">
      <c r="A490" s="5">
        <v>489</v>
      </c>
      <c r="B490" s="28">
        <v>41957</v>
      </c>
      <c r="C490" s="5">
        <v>1.2476499999999999</v>
      </c>
      <c r="D490" s="5">
        <v>1.2546299999999999</v>
      </c>
      <c r="E490" s="5">
        <v>1.2398499999999999</v>
      </c>
      <c r="F490" s="5">
        <v>1.2524900000000001</v>
      </c>
      <c r="G490" s="5">
        <f t="shared" si="75"/>
        <v>1</v>
      </c>
      <c r="H490" s="4">
        <f t="shared" si="77"/>
        <v>0</v>
      </c>
      <c r="I490" s="4">
        <v>-41</v>
      </c>
      <c r="J490" s="4">
        <f t="shared" si="76"/>
        <v>1557.1999999999994</v>
      </c>
      <c r="L490" s="5">
        <f t="shared" si="79"/>
        <v>1615.399999999999</v>
      </c>
      <c r="M490" s="29">
        <f t="shared" si="80"/>
        <v>3.602822830258734E-2</v>
      </c>
      <c r="N490" s="30">
        <f t="shared" si="81"/>
        <v>-58.199999999999591</v>
      </c>
    </row>
    <row r="491" spans="1:14" x14ac:dyDescent="0.25">
      <c r="A491" s="5">
        <v>490</v>
      </c>
      <c r="B491" s="28">
        <v>41960</v>
      </c>
      <c r="C491" s="5">
        <v>1.25301</v>
      </c>
      <c r="D491" s="5">
        <v>1.2577400000000001</v>
      </c>
      <c r="E491" s="5">
        <v>1.24451</v>
      </c>
      <c r="F491" s="5">
        <v>1.2449600000000001</v>
      </c>
      <c r="G491" s="5">
        <f t="shared" si="75"/>
        <v>0</v>
      </c>
      <c r="H491" s="4">
        <f t="shared" si="77"/>
        <v>0</v>
      </c>
      <c r="I491" s="4">
        <f t="shared" ref="I491:I530" si="82">IF(AND(G490=1,E491&lt;C490),(C490-F491)*10000,0)</f>
        <v>26.899999999998592</v>
      </c>
      <c r="J491" s="4">
        <f t="shared" si="76"/>
        <v>1584.0999999999979</v>
      </c>
      <c r="L491" s="5">
        <f t="shared" si="79"/>
        <v>1615.399999999999</v>
      </c>
      <c r="M491" s="29" t="str">
        <f t="shared" si="80"/>
        <v/>
      </c>
      <c r="N491" s="30">
        <f t="shared" si="81"/>
        <v>-31.300000000001091</v>
      </c>
    </row>
    <row r="492" spans="1:14" x14ac:dyDescent="0.25">
      <c r="A492" s="5">
        <v>491</v>
      </c>
      <c r="B492" s="28">
        <v>41961</v>
      </c>
      <c r="C492" s="5">
        <v>1.2449300000000001</v>
      </c>
      <c r="D492" s="5">
        <v>1.2544999999999999</v>
      </c>
      <c r="E492" s="5">
        <v>1.2443500000000001</v>
      </c>
      <c r="F492" s="5">
        <v>1.25362</v>
      </c>
      <c r="G492" s="5">
        <f t="shared" si="75"/>
        <v>1</v>
      </c>
      <c r="H492" s="4">
        <f t="shared" si="77"/>
        <v>6.0999999999999943</v>
      </c>
      <c r="I492" s="4">
        <f t="shared" si="82"/>
        <v>0</v>
      </c>
      <c r="J492" s="4">
        <f t="shared" si="76"/>
        <v>1590.1999999999978</v>
      </c>
      <c r="L492" s="5">
        <f t="shared" si="79"/>
        <v>1615.399999999999</v>
      </c>
      <c r="M492" s="29" t="str">
        <f t="shared" si="80"/>
        <v/>
      </c>
      <c r="N492" s="30">
        <f t="shared" si="81"/>
        <v>-25.200000000001182</v>
      </c>
    </row>
    <row r="493" spans="1:14" x14ac:dyDescent="0.25">
      <c r="A493" s="5">
        <v>492</v>
      </c>
      <c r="B493" s="28">
        <v>41962</v>
      </c>
      <c r="C493" s="5">
        <v>1.25362</v>
      </c>
      <c r="D493" s="5">
        <v>1.2598499999999999</v>
      </c>
      <c r="E493" s="5">
        <v>1.2512300000000001</v>
      </c>
      <c r="F493" s="5">
        <v>1.2553700000000001</v>
      </c>
      <c r="G493" s="5">
        <f t="shared" si="75"/>
        <v>1</v>
      </c>
      <c r="H493" s="4">
        <f t="shared" si="77"/>
        <v>0</v>
      </c>
      <c r="I493" s="4">
        <f t="shared" si="82"/>
        <v>0</v>
      </c>
      <c r="J493" s="4">
        <f t="shared" si="76"/>
        <v>1590.1999999999978</v>
      </c>
      <c r="L493" s="5">
        <f t="shared" si="79"/>
        <v>1615.399999999999</v>
      </c>
      <c r="M493" s="29" t="str">
        <f t="shared" si="80"/>
        <v/>
      </c>
      <c r="N493" s="30">
        <f t="shared" si="81"/>
        <v>-25.200000000001182</v>
      </c>
    </row>
    <row r="494" spans="1:14" x14ac:dyDescent="0.25">
      <c r="A494" s="5">
        <v>493</v>
      </c>
      <c r="B494" s="28">
        <v>41963</v>
      </c>
      <c r="C494" s="5">
        <v>1.2553399999999999</v>
      </c>
      <c r="D494" s="5">
        <v>1.25752</v>
      </c>
      <c r="E494" s="5">
        <v>1.2504200000000001</v>
      </c>
      <c r="F494" s="5">
        <v>1.2538899999999999</v>
      </c>
      <c r="G494" s="5">
        <f t="shared" si="75"/>
        <v>0</v>
      </c>
      <c r="H494" s="4">
        <f t="shared" si="77"/>
        <v>0</v>
      </c>
      <c r="I494" s="4">
        <f t="shared" si="82"/>
        <v>-2.6999999999999247</v>
      </c>
      <c r="J494" s="4">
        <f t="shared" si="76"/>
        <v>1587.499999999998</v>
      </c>
      <c r="L494" s="5">
        <f t="shared" si="79"/>
        <v>1615.399999999999</v>
      </c>
      <c r="M494" s="29">
        <f t="shared" si="80"/>
        <v>1.7271264083199789E-2</v>
      </c>
      <c r="N494" s="30">
        <f t="shared" si="81"/>
        <v>-27.900000000001</v>
      </c>
    </row>
    <row r="495" spans="1:14" x14ac:dyDescent="0.25">
      <c r="A495" s="5">
        <v>494</v>
      </c>
      <c r="B495" s="28">
        <v>41964</v>
      </c>
      <c r="C495" s="5">
        <v>1.2538899999999999</v>
      </c>
      <c r="D495" s="5">
        <v>1.25682</v>
      </c>
      <c r="E495" s="5">
        <v>1.2375</v>
      </c>
      <c r="F495" s="5">
        <v>1.23871</v>
      </c>
      <c r="G495" s="5">
        <f t="shared" si="75"/>
        <v>0</v>
      </c>
      <c r="H495" s="4">
        <v>-41</v>
      </c>
      <c r="I495" s="4">
        <f t="shared" si="82"/>
        <v>0</v>
      </c>
      <c r="J495" s="4">
        <f t="shared" si="76"/>
        <v>1546.499999999998</v>
      </c>
      <c r="L495" s="5">
        <f t="shared" si="79"/>
        <v>1615.399999999999</v>
      </c>
      <c r="M495" s="29">
        <f t="shared" si="80"/>
        <v>4.2651974743098342E-2</v>
      </c>
      <c r="N495" s="30">
        <f t="shared" si="81"/>
        <v>-68.900000000001</v>
      </c>
    </row>
    <row r="496" spans="1:14" x14ac:dyDescent="0.25">
      <c r="A496" s="5">
        <v>495</v>
      </c>
      <c r="B496" s="28">
        <v>41967</v>
      </c>
      <c r="C496" s="5">
        <v>1.23627</v>
      </c>
      <c r="D496" s="5">
        <v>1.2444599999999999</v>
      </c>
      <c r="E496" s="5">
        <v>1.2362200000000001</v>
      </c>
      <c r="F496" s="5">
        <v>1.24421</v>
      </c>
      <c r="G496" s="5">
        <f t="shared" si="75"/>
        <v>1</v>
      </c>
      <c r="H496" s="4">
        <f t="shared" ref="H496:H526" si="83">IF(AND(G495=0,D496&gt;C495),(F496-C495)*10000,0)</f>
        <v>0</v>
      </c>
      <c r="I496" s="4">
        <f t="shared" si="82"/>
        <v>0</v>
      </c>
      <c r="J496" s="4">
        <f t="shared" si="76"/>
        <v>1546.499999999998</v>
      </c>
      <c r="L496" s="5">
        <f t="shared" si="79"/>
        <v>1615.399999999999</v>
      </c>
      <c r="M496" s="29" t="str">
        <f t="shared" si="80"/>
        <v/>
      </c>
      <c r="N496" s="30">
        <f t="shared" si="81"/>
        <v>-68.900000000001</v>
      </c>
    </row>
    <row r="497" spans="1:14" x14ac:dyDescent="0.25">
      <c r="A497" s="5">
        <v>496</v>
      </c>
      <c r="B497" s="28">
        <v>41968</v>
      </c>
      <c r="C497" s="5">
        <v>1.24421</v>
      </c>
      <c r="D497" s="5">
        <v>1.2486900000000001</v>
      </c>
      <c r="E497" s="5">
        <v>1.2401800000000001</v>
      </c>
      <c r="F497" s="5">
        <v>1.2474000000000001</v>
      </c>
      <c r="G497" s="5">
        <f t="shared" si="75"/>
        <v>1</v>
      </c>
      <c r="H497" s="4">
        <f t="shared" si="83"/>
        <v>0</v>
      </c>
      <c r="I497" s="4">
        <f t="shared" si="82"/>
        <v>0</v>
      </c>
      <c r="J497" s="4">
        <f t="shared" si="76"/>
        <v>1546.499999999998</v>
      </c>
      <c r="L497" s="5">
        <f t="shared" si="79"/>
        <v>1615.399999999999</v>
      </c>
      <c r="M497" s="29" t="str">
        <f t="shared" si="80"/>
        <v/>
      </c>
      <c r="N497" s="30">
        <f t="shared" si="81"/>
        <v>-68.900000000001</v>
      </c>
    </row>
    <row r="498" spans="1:14" x14ac:dyDescent="0.25">
      <c r="A498" s="5">
        <v>497</v>
      </c>
      <c r="B498" s="28">
        <v>41969</v>
      </c>
      <c r="C498" s="5">
        <v>1.2474000000000001</v>
      </c>
      <c r="D498" s="5">
        <v>1.25312</v>
      </c>
      <c r="E498" s="5">
        <v>1.24437</v>
      </c>
      <c r="F498" s="5">
        <v>1.2505500000000001</v>
      </c>
      <c r="G498" s="5">
        <f t="shared" si="75"/>
        <v>1</v>
      </c>
      <c r="H498" s="4">
        <f t="shared" si="83"/>
        <v>0</v>
      </c>
      <c r="I498" s="4">
        <f t="shared" si="82"/>
        <v>0</v>
      </c>
      <c r="J498" s="4">
        <f t="shared" si="76"/>
        <v>1546.499999999998</v>
      </c>
      <c r="L498" s="5">
        <f t="shared" si="79"/>
        <v>1615.399999999999</v>
      </c>
      <c r="M498" s="29" t="str">
        <f t="shared" si="80"/>
        <v/>
      </c>
      <c r="N498" s="30">
        <f t="shared" si="81"/>
        <v>-68.900000000001</v>
      </c>
    </row>
    <row r="499" spans="1:14" x14ac:dyDescent="0.25">
      <c r="A499" s="5">
        <v>498</v>
      </c>
      <c r="B499" s="28">
        <v>41970</v>
      </c>
      <c r="C499" s="5">
        <v>1.2505299999999999</v>
      </c>
      <c r="D499" s="5">
        <v>1.2523500000000001</v>
      </c>
      <c r="E499" s="5">
        <v>1.2464599999999999</v>
      </c>
      <c r="F499" s="5">
        <v>1.2466900000000001</v>
      </c>
      <c r="G499" s="5">
        <f t="shared" si="75"/>
        <v>0</v>
      </c>
      <c r="H499" s="4">
        <f t="shared" si="83"/>
        <v>0</v>
      </c>
      <c r="I499" s="4">
        <f t="shared" si="82"/>
        <v>7.0999999999998842</v>
      </c>
      <c r="J499" s="4">
        <f t="shared" si="76"/>
        <v>1553.5999999999979</v>
      </c>
      <c r="L499" s="5">
        <f t="shared" si="79"/>
        <v>1615.399999999999</v>
      </c>
      <c r="M499" s="29" t="str">
        <f t="shared" si="80"/>
        <v/>
      </c>
      <c r="N499" s="30">
        <f t="shared" si="81"/>
        <v>-61.800000000001091</v>
      </c>
    </row>
    <row r="500" spans="1:14" x14ac:dyDescent="0.25">
      <c r="A500" s="5">
        <v>499</v>
      </c>
      <c r="B500" s="28">
        <v>41971</v>
      </c>
      <c r="C500" s="5">
        <v>1.2466900000000001</v>
      </c>
      <c r="D500" s="5">
        <v>1.24902</v>
      </c>
      <c r="E500" s="5">
        <v>1.2426299999999999</v>
      </c>
      <c r="F500" s="5">
        <v>1.2449699999999999</v>
      </c>
      <c r="G500" s="5">
        <f t="shared" si="75"/>
        <v>0</v>
      </c>
      <c r="H500" s="4">
        <f t="shared" si="83"/>
        <v>0</v>
      </c>
      <c r="I500" s="4">
        <f t="shared" si="82"/>
        <v>0</v>
      </c>
      <c r="J500" s="4">
        <f t="shared" si="76"/>
        <v>1553.5999999999979</v>
      </c>
      <c r="L500" s="5">
        <f t="shared" si="79"/>
        <v>1615.399999999999</v>
      </c>
      <c r="M500" s="29" t="str">
        <f t="shared" si="80"/>
        <v/>
      </c>
      <c r="N500" s="30">
        <f t="shared" si="81"/>
        <v>-61.800000000001091</v>
      </c>
    </row>
    <row r="501" spans="1:14" x14ac:dyDescent="0.25">
      <c r="A501" s="5">
        <v>500</v>
      </c>
      <c r="B501" s="28">
        <v>41974</v>
      </c>
      <c r="C501" s="5">
        <v>1.24631</v>
      </c>
      <c r="D501" s="5">
        <v>1.2506699999999999</v>
      </c>
      <c r="E501" s="5">
        <v>1.24194</v>
      </c>
      <c r="F501" s="5">
        <v>1.2468900000000001</v>
      </c>
      <c r="G501" s="5">
        <f t="shared" si="75"/>
        <v>1</v>
      </c>
      <c r="H501" s="4">
        <f t="shared" si="83"/>
        <v>1.9999999999997797</v>
      </c>
      <c r="I501" s="4">
        <f t="shared" si="82"/>
        <v>0</v>
      </c>
      <c r="J501" s="4">
        <f t="shared" si="76"/>
        <v>1555.5999999999976</v>
      </c>
      <c r="L501" s="5">
        <f t="shared" si="79"/>
        <v>1615.399999999999</v>
      </c>
      <c r="M501" s="29" t="str">
        <f t="shared" si="80"/>
        <v/>
      </c>
      <c r="N501" s="30">
        <f t="shared" si="81"/>
        <v>-59.800000000001319</v>
      </c>
    </row>
    <row r="502" spans="1:14" x14ac:dyDescent="0.25">
      <c r="A502" s="5">
        <v>501</v>
      </c>
      <c r="B502" s="28">
        <v>41975</v>
      </c>
      <c r="C502" s="5">
        <v>1.24695</v>
      </c>
      <c r="D502" s="5">
        <v>1.24762</v>
      </c>
      <c r="E502" s="5">
        <v>1.23769</v>
      </c>
      <c r="F502" s="5">
        <v>1.23827</v>
      </c>
      <c r="G502" s="5">
        <f t="shared" si="75"/>
        <v>0</v>
      </c>
      <c r="H502" s="4">
        <f t="shared" si="83"/>
        <v>0</v>
      </c>
      <c r="I502" s="4">
        <f t="shared" si="82"/>
        <v>80.400000000000475</v>
      </c>
      <c r="J502" s="4">
        <f t="shared" si="76"/>
        <v>1635.9999999999982</v>
      </c>
      <c r="L502" s="5">
        <f t="shared" si="79"/>
        <v>1635.9999999999982</v>
      </c>
      <c r="M502" s="29" t="str">
        <f t="shared" si="80"/>
        <v/>
      </c>
      <c r="N502" s="30">
        <f t="shared" si="81"/>
        <v>-59.800000000001319</v>
      </c>
    </row>
    <row r="503" spans="1:14" x14ac:dyDescent="0.25">
      <c r="A503" s="5">
        <v>502</v>
      </c>
      <c r="B503" s="28">
        <v>41976</v>
      </c>
      <c r="C503" s="5">
        <v>1.2382899999999999</v>
      </c>
      <c r="D503" s="5">
        <v>1.23905</v>
      </c>
      <c r="E503" s="5">
        <v>1.2301200000000001</v>
      </c>
      <c r="F503" s="5">
        <v>1.2311000000000001</v>
      </c>
      <c r="G503" s="5">
        <f t="shared" si="75"/>
        <v>0</v>
      </c>
      <c r="H503" s="4">
        <f t="shared" si="83"/>
        <v>0</v>
      </c>
      <c r="I503" s="4">
        <f t="shared" si="82"/>
        <v>0</v>
      </c>
      <c r="J503" s="4">
        <f t="shared" si="76"/>
        <v>1635.9999999999982</v>
      </c>
      <c r="L503" s="5">
        <f t="shared" si="79"/>
        <v>1635.9999999999982</v>
      </c>
      <c r="M503" s="29" t="str">
        <f t="shared" si="80"/>
        <v/>
      </c>
      <c r="N503" s="30">
        <f t="shared" si="81"/>
        <v>-59.800000000001319</v>
      </c>
    </row>
    <row r="504" spans="1:14" x14ac:dyDescent="0.25">
      <c r="A504" s="5">
        <v>503</v>
      </c>
      <c r="B504" s="28">
        <v>41977</v>
      </c>
      <c r="C504" s="5">
        <v>1.2310399999999999</v>
      </c>
      <c r="D504" s="5">
        <v>1.24563</v>
      </c>
      <c r="E504" s="5">
        <v>1.2279500000000001</v>
      </c>
      <c r="F504" s="5">
        <v>1.23786</v>
      </c>
      <c r="G504" s="5">
        <f t="shared" si="75"/>
        <v>1</v>
      </c>
      <c r="H504" s="4">
        <f t="shared" si="83"/>
        <v>-4.2999999999993044</v>
      </c>
      <c r="I504" s="4">
        <f t="shared" si="82"/>
        <v>0</v>
      </c>
      <c r="J504" s="4">
        <f t="shared" si="76"/>
        <v>1631.6999999999989</v>
      </c>
      <c r="L504" s="5">
        <f t="shared" si="79"/>
        <v>1635.9999999999982</v>
      </c>
      <c r="M504" s="29">
        <f t="shared" si="80"/>
        <v>2.6283618581902646E-3</v>
      </c>
      <c r="N504" s="30">
        <f t="shared" si="81"/>
        <v>-4.2999999999992724</v>
      </c>
    </row>
    <row r="505" spans="1:14" x14ac:dyDescent="0.25">
      <c r="A505" s="5">
        <v>504</v>
      </c>
      <c r="B505" s="28">
        <v>41978</v>
      </c>
      <c r="C505" s="5">
        <v>1.2378100000000001</v>
      </c>
      <c r="D505" s="5">
        <v>1.2393099999999999</v>
      </c>
      <c r="E505" s="5">
        <v>1.22709</v>
      </c>
      <c r="F505" s="5">
        <v>1.2282500000000001</v>
      </c>
      <c r="G505" s="5">
        <f t="shared" si="75"/>
        <v>0</v>
      </c>
      <c r="H505" s="4">
        <f t="shared" si="83"/>
        <v>0</v>
      </c>
      <c r="I505" s="4">
        <f t="shared" si="82"/>
        <v>27.899999999998482</v>
      </c>
      <c r="J505" s="4">
        <f t="shared" si="76"/>
        <v>1659.5999999999974</v>
      </c>
      <c r="L505" s="5">
        <f t="shared" si="79"/>
        <v>1659.5999999999974</v>
      </c>
      <c r="M505" s="29" t="str">
        <f t="shared" si="80"/>
        <v/>
      </c>
      <c r="N505" s="30">
        <f t="shared" si="81"/>
        <v>-4.2999999999992724</v>
      </c>
    </row>
    <row r="506" spans="1:14" x14ac:dyDescent="0.25">
      <c r="A506" s="5">
        <v>505</v>
      </c>
      <c r="B506" s="28">
        <v>41981</v>
      </c>
      <c r="C506" s="5">
        <v>1.22864</v>
      </c>
      <c r="D506" s="5">
        <v>1.2343900000000001</v>
      </c>
      <c r="E506" s="5">
        <v>1.22472</v>
      </c>
      <c r="F506" s="5">
        <v>1.2317199999999999</v>
      </c>
      <c r="G506" s="5">
        <f t="shared" si="75"/>
        <v>1</v>
      </c>
      <c r="H506" s="4">
        <f t="shared" si="83"/>
        <v>0</v>
      </c>
      <c r="I506" s="4">
        <f t="shared" si="82"/>
        <v>0</v>
      </c>
      <c r="J506" s="4">
        <f t="shared" si="76"/>
        <v>1659.5999999999974</v>
      </c>
      <c r="L506" s="5">
        <f t="shared" si="79"/>
        <v>1659.5999999999974</v>
      </c>
      <c r="M506" s="29" t="str">
        <f t="shared" si="80"/>
        <v/>
      </c>
      <c r="N506" s="30">
        <f t="shared" si="81"/>
        <v>-4.2999999999992724</v>
      </c>
    </row>
    <row r="507" spans="1:14" x14ac:dyDescent="0.25">
      <c r="A507" s="5">
        <v>506</v>
      </c>
      <c r="B507" s="28">
        <v>41982</v>
      </c>
      <c r="C507" s="5">
        <v>1.2317199999999999</v>
      </c>
      <c r="D507" s="5">
        <v>1.24475</v>
      </c>
      <c r="E507" s="5">
        <v>1.2292000000000001</v>
      </c>
      <c r="F507" s="5">
        <v>1.2373799999999999</v>
      </c>
      <c r="G507" s="5">
        <f t="shared" si="75"/>
        <v>1</v>
      </c>
      <c r="H507" s="4">
        <f t="shared" si="83"/>
        <v>0</v>
      </c>
      <c r="I507" s="4">
        <f t="shared" si="82"/>
        <v>0</v>
      </c>
      <c r="J507" s="4">
        <f t="shared" si="76"/>
        <v>1659.5999999999974</v>
      </c>
      <c r="L507" s="5">
        <f t="shared" si="79"/>
        <v>1659.5999999999974</v>
      </c>
      <c r="M507" s="29" t="str">
        <f t="shared" si="80"/>
        <v/>
      </c>
      <c r="N507" s="30">
        <f t="shared" si="81"/>
        <v>-4.2999999999992724</v>
      </c>
    </row>
    <row r="508" spans="1:14" x14ac:dyDescent="0.25">
      <c r="A508" s="5">
        <v>507</v>
      </c>
      <c r="B508" s="28">
        <v>41983</v>
      </c>
      <c r="C508" s="5">
        <v>1.2373700000000001</v>
      </c>
      <c r="D508" s="5">
        <v>1.24481</v>
      </c>
      <c r="E508" s="5">
        <v>1.2362200000000001</v>
      </c>
      <c r="F508" s="5">
        <v>1.2447600000000001</v>
      </c>
      <c r="G508" s="5">
        <f t="shared" si="75"/>
        <v>1</v>
      </c>
      <c r="H508" s="4">
        <f t="shared" si="83"/>
        <v>0</v>
      </c>
      <c r="I508" s="4">
        <f t="shared" si="82"/>
        <v>0</v>
      </c>
      <c r="J508" s="4">
        <f t="shared" si="76"/>
        <v>1659.5999999999974</v>
      </c>
      <c r="L508" s="5">
        <f t="shared" si="79"/>
        <v>1659.5999999999974</v>
      </c>
      <c r="M508" s="29" t="str">
        <f t="shared" si="80"/>
        <v/>
      </c>
      <c r="N508" s="30">
        <f t="shared" si="81"/>
        <v>-4.2999999999992724</v>
      </c>
    </row>
    <row r="509" spans="1:14" x14ac:dyDescent="0.25">
      <c r="A509" s="5">
        <v>508</v>
      </c>
      <c r="B509" s="28">
        <v>41984</v>
      </c>
      <c r="C509" s="5">
        <v>1.2447600000000001</v>
      </c>
      <c r="D509" s="5">
        <v>1.2495099999999999</v>
      </c>
      <c r="E509" s="5">
        <v>1.23702</v>
      </c>
      <c r="F509" s="5">
        <v>1.24099</v>
      </c>
      <c r="G509" s="5">
        <f t="shared" si="75"/>
        <v>0</v>
      </c>
      <c r="H509" s="4">
        <f t="shared" si="83"/>
        <v>0</v>
      </c>
      <c r="I509" s="4">
        <f t="shared" si="82"/>
        <v>-36.199999999999562</v>
      </c>
      <c r="J509" s="4">
        <f t="shared" si="76"/>
        <v>1623.3999999999978</v>
      </c>
      <c r="L509" s="5">
        <f t="shared" si="79"/>
        <v>1659.5999999999974</v>
      </c>
      <c r="M509" s="29">
        <f t="shared" si="80"/>
        <v>2.1812484936128973E-2</v>
      </c>
      <c r="N509" s="30">
        <f t="shared" si="81"/>
        <v>-36.199999999999591</v>
      </c>
    </row>
    <row r="510" spans="1:14" x14ac:dyDescent="0.25">
      <c r="A510" s="5">
        <v>509</v>
      </c>
      <c r="B510" s="28">
        <v>41985</v>
      </c>
      <c r="C510" s="5">
        <v>1.2410099999999999</v>
      </c>
      <c r="D510" s="5">
        <v>1.24851</v>
      </c>
      <c r="E510" s="5">
        <v>1.2384299999999999</v>
      </c>
      <c r="F510" s="5">
        <v>1.2459499999999999</v>
      </c>
      <c r="G510" s="5">
        <f t="shared" si="75"/>
        <v>1</v>
      </c>
      <c r="H510" s="4">
        <f t="shared" si="83"/>
        <v>11.899999999998023</v>
      </c>
      <c r="I510" s="4">
        <f t="shared" si="82"/>
        <v>0</v>
      </c>
      <c r="J510" s="4">
        <f t="shared" si="76"/>
        <v>1635.2999999999959</v>
      </c>
      <c r="L510" s="5">
        <f t="shared" si="79"/>
        <v>1659.5999999999974</v>
      </c>
      <c r="M510" s="29" t="str">
        <f t="shared" si="80"/>
        <v/>
      </c>
      <c r="N510" s="30">
        <f t="shared" si="81"/>
        <v>-24.300000000001546</v>
      </c>
    </row>
    <row r="511" spans="1:14" x14ac:dyDescent="0.25">
      <c r="A511" s="5">
        <v>510</v>
      </c>
      <c r="B511" s="28">
        <v>41988</v>
      </c>
      <c r="C511" s="5">
        <v>1.2474000000000001</v>
      </c>
      <c r="D511" s="5">
        <v>1.24786</v>
      </c>
      <c r="E511" s="5">
        <v>1.24146</v>
      </c>
      <c r="F511" s="5">
        <v>1.24363</v>
      </c>
      <c r="G511" s="5">
        <f t="shared" si="75"/>
        <v>0</v>
      </c>
      <c r="H511" s="4">
        <f t="shared" si="83"/>
        <v>0</v>
      </c>
      <c r="I511" s="4">
        <f t="shared" si="82"/>
        <v>0</v>
      </c>
      <c r="J511" s="4">
        <f t="shared" si="76"/>
        <v>1635.2999999999959</v>
      </c>
      <c r="L511" s="5">
        <f t="shared" si="79"/>
        <v>1659.5999999999974</v>
      </c>
      <c r="M511" s="29" t="str">
        <f t="shared" si="80"/>
        <v/>
      </c>
      <c r="N511" s="30">
        <f t="shared" si="81"/>
        <v>-24.300000000001546</v>
      </c>
    </row>
    <row r="512" spans="1:14" x14ac:dyDescent="0.25">
      <c r="A512" s="5">
        <v>511</v>
      </c>
      <c r="B512" s="28">
        <v>41989</v>
      </c>
      <c r="C512" s="5">
        <v>1.24363</v>
      </c>
      <c r="D512" s="5">
        <v>1.2569900000000001</v>
      </c>
      <c r="E512" s="5">
        <v>1.2434000000000001</v>
      </c>
      <c r="F512" s="5">
        <v>1.25101</v>
      </c>
      <c r="G512" s="5">
        <f t="shared" si="75"/>
        <v>1</v>
      </c>
      <c r="H512" s="4">
        <f t="shared" si="83"/>
        <v>36.099999999998914</v>
      </c>
      <c r="I512" s="4">
        <f t="shared" si="82"/>
        <v>0</v>
      </c>
      <c r="J512" s="4">
        <f t="shared" si="76"/>
        <v>1671.3999999999949</v>
      </c>
      <c r="L512" s="5">
        <f t="shared" si="79"/>
        <v>1671.3999999999949</v>
      </c>
      <c r="M512" s="29" t="str">
        <f t="shared" si="80"/>
        <v/>
      </c>
      <c r="N512" s="30">
        <f t="shared" si="81"/>
        <v>-24.300000000001546</v>
      </c>
    </row>
    <row r="513" spans="1:14" x14ac:dyDescent="0.25">
      <c r="A513" s="5">
        <v>512</v>
      </c>
      <c r="B513" s="28">
        <v>41990</v>
      </c>
      <c r="C513" s="5">
        <v>1.25101</v>
      </c>
      <c r="D513" s="5">
        <v>1.25159</v>
      </c>
      <c r="E513" s="5">
        <v>1.2320899999999999</v>
      </c>
      <c r="F513" s="5">
        <v>1.2341500000000001</v>
      </c>
      <c r="G513" s="5">
        <f t="shared" si="75"/>
        <v>0</v>
      </c>
      <c r="H513" s="4">
        <f t="shared" si="83"/>
        <v>0</v>
      </c>
      <c r="I513" s="4">
        <f t="shared" si="82"/>
        <v>94.799999999999329</v>
      </c>
      <c r="J513" s="4">
        <f t="shared" si="76"/>
        <v>1766.1999999999941</v>
      </c>
      <c r="L513" s="5">
        <f t="shared" si="79"/>
        <v>1766.1999999999941</v>
      </c>
      <c r="M513" s="29" t="str">
        <f t="shared" si="80"/>
        <v/>
      </c>
      <c r="N513" s="30">
        <f t="shared" si="81"/>
        <v>-24.300000000001546</v>
      </c>
    </row>
    <row r="514" spans="1:14" x14ac:dyDescent="0.25">
      <c r="A514" s="5">
        <v>513</v>
      </c>
      <c r="B514" s="28">
        <v>41991</v>
      </c>
      <c r="C514" s="5">
        <v>1.2341500000000001</v>
      </c>
      <c r="D514" s="5">
        <v>1.2352399999999999</v>
      </c>
      <c r="E514" s="5">
        <v>1.2265699999999999</v>
      </c>
      <c r="F514" s="5">
        <v>1.22861</v>
      </c>
      <c r="G514" s="5">
        <f t="shared" si="75"/>
        <v>0</v>
      </c>
      <c r="H514" s="4">
        <f t="shared" si="83"/>
        <v>0</v>
      </c>
      <c r="I514" s="4">
        <f t="shared" si="82"/>
        <v>0</v>
      </c>
      <c r="J514" s="4">
        <f t="shared" si="76"/>
        <v>1766.1999999999941</v>
      </c>
      <c r="L514" s="5">
        <f t="shared" si="79"/>
        <v>1766.1999999999941</v>
      </c>
      <c r="M514" s="29" t="str">
        <f t="shared" si="80"/>
        <v/>
      </c>
      <c r="N514" s="30">
        <f t="shared" si="81"/>
        <v>-24.300000000001546</v>
      </c>
    </row>
    <row r="515" spans="1:14" x14ac:dyDescent="0.25">
      <c r="A515" s="5">
        <v>514</v>
      </c>
      <c r="B515" s="28">
        <v>41992</v>
      </c>
      <c r="C515" s="5">
        <v>1.22858</v>
      </c>
      <c r="D515" s="5">
        <v>1.2302200000000001</v>
      </c>
      <c r="E515" s="5">
        <v>1.22201</v>
      </c>
      <c r="F515" s="5">
        <v>1.22265</v>
      </c>
      <c r="G515" s="5">
        <f t="shared" ref="G515:G578" si="84">IF(F515&gt;F514,1,0)</f>
        <v>0</v>
      </c>
      <c r="H515" s="4">
        <f t="shared" si="83"/>
        <v>0</v>
      </c>
      <c r="I515" s="4">
        <f t="shared" si="82"/>
        <v>0</v>
      </c>
      <c r="J515" s="4">
        <f t="shared" si="76"/>
        <v>1766.1999999999941</v>
      </c>
      <c r="L515" s="5">
        <f t="shared" si="79"/>
        <v>1766.1999999999941</v>
      </c>
      <c r="M515" s="29" t="str">
        <f t="shared" si="80"/>
        <v/>
      </c>
      <c r="N515" s="30">
        <f t="shared" si="81"/>
        <v>-24.300000000001546</v>
      </c>
    </row>
    <row r="516" spans="1:14" x14ac:dyDescent="0.25">
      <c r="A516" s="5">
        <v>515</v>
      </c>
      <c r="B516" s="28">
        <v>41995</v>
      </c>
      <c r="C516" s="5">
        <v>1.2222900000000001</v>
      </c>
      <c r="D516" s="5">
        <v>1.22725</v>
      </c>
      <c r="E516" s="5">
        <v>1.22166</v>
      </c>
      <c r="F516" s="5">
        <v>1.22289</v>
      </c>
      <c r="G516" s="5">
        <f t="shared" si="84"/>
        <v>1</v>
      </c>
      <c r="H516" s="4">
        <f t="shared" si="83"/>
        <v>0</v>
      </c>
      <c r="I516" s="4">
        <f t="shared" si="82"/>
        <v>0</v>
      </c>
      <c r="J516" s="4">
        <f t="shared" si="76"/>
        <v>1766.1999999999941</v>
      </c>
      <c r="L516" s="5">
        <f t="shared" si="79"/>
        <v>1766.1999999999941</v>
      </c>
      <c r="M516" s="29" t="str">
        <f t="shared" si="80"/>
        <v/>
      </c>
      <c r="N516" s="30">
        <f t="shared" si="81"/>
        <v>-24.300000000001546</v>
      </c>
    </row>
    <row r="517" spans="1:14" x14ac:dyDescent="0.25">
      <c r="A517" s="5">
        <v>516</v>
      </c>
      <c r="B517" s="28">
        <v>41996</v>
      </c>
      <c r="C517" s="5">
        <v>1.22288</v>
      </c>
      <c r="D517" s="5">
        <v>1.2245600000000001</v>
      </c>
      <c r="E517" s="5">
        <v>1.2164600000000001</v>
      </c>
      <c r="F517" s="5">
        <v>1.21716</v>
      </c>
      <c r="G517" s="5">
        <f t="shared" si="84"/>
        <v>0</v>
      </c>
      <c r="H517" s="4">
        <f t="shared" si="83"/>
        <v>0</v>
      </c>
      <c r="I517" s="4">
        <f t="shared" si="82"/>
        <v>51.300000000000793</v>
      </c>
      <c r="J517" s="4">
        <f t="shared" ref="J517:J580" si="85">H517+I517+J516</f>
        <v>1817.499999999995</v>
      </c>
      <c r="L517" s="5">
        <f t="shared" si="79"/>
        <v>1817.499999999995</v>
      </c>
      <c r="M517" s="29" t="str">
        <f t="shared" si="80"/>
        <v/>
      </c>
      <c r="N517" s="30">
        <f t="shared" si="81"/>
        <v>-24.300000000001546</v>
      </c>
    </row>
    <row r="518" spans="1:14" x14ac:dyDescent="0.25">
      <c r="A518" s="5">
        <v>517</v>
      </c>
      <c r="B518" s="28">
        <v>41997</v>
      </c>
      <c r="C518" s="5">
        <v>1.21716</v>
      </c>
      <c r="D518" s="5">
        <v>1.22201</v>
      </c>
      <c r="E518" s="5">
        <v>1.21695</v>
      </c>
      <c r="F518" s="5">
        <v>1.21953</v>
      </c>
      <c r="G518" s="5">
        <f t="shared" si="84"/>
        <v>1</v>
      </c>
      <c r="H518" s="4">
        <f t="shared" si="83"/>
        <v>0</v>
      </c>
      <c r="I518" s="4">
        <f t="shared" si="82"/>
        <v>0</v>
      </c>
      <c r="J518" s="4">
        <f t="shared" si="85"/>
        <v>1817.499999999995</v>
      </c>
      <c r="L518" s="5">
        <f t="shared" si="79"/>
        <v>1817.499999999995</v>
      </c>
      <c r="M518" s="29" t="str">
        <f t="shared" si="80"/>
        <v/>
      </c>
      <c r="N518" s="30">
        <f t="shared" si="81"/>
        <v>-24.300000000001546</v>
      </c>
    </row>
    <row r="519" spans="1:14" x14ac:dyDescent="0.25">
      <c r="A519" s="5">
        <v>518</v>
      </c>
      <c r="B519" s="28">
        <v>41998</v>
      </c>
      <c r="C519" s="5">
        <v>1.21953</v>
      </c>
      <c r="D519" s="5">
        <v>1.2228300000000001</v>
      </c>
      <c r="E519" s="5">
        <v>1.2186900000000001</v>
      </c>
      <c r="F519" s="5">
        <v>1.2227300000000001</v>
      </c>
      <c r="G519" s="5">
        <f t="shared" si="84"/>
        <v>1</v>
      </c>
      <c r="H519" s="4">
        <f t="shared" si="83"/>
        <v>0</v>
      </c>
      <c r="I519" s="4">
        <f t="shared" si="82"/>
        <v>0</v>
      </c>
      <c r="J519" s="4">
        <f t="shared" si="85"/>
        <v>1817.499999999995</v>
      </c>
      <c r="L519" s="5">
        <f t="shared" si="79"/>
        <v>1817.499999999995</v>
      </c>
      <c r="M519" s="29" t="str">
        <f t="shared" si="80"/>
        <v/>
      </c>
      <c r="N519" s="30">
        <f t="shared" si="81"/>
        <v>-24.300000000001546</v>
      </c>
    </row>
    <row r="520" spans="1:14" x14ac:dyDescent="0.25">
      <c r="A520" s="5">
        <v>519</v>
      </c>
      <c r="B520" s="28">
        <v>41999</v>
      </c>
      <c r="C520" s="5">
        <v>1.2221599999999999</v>
      </c>
      <c r="D520" s="5">
        <v>1.22261</v>
      </c>
      <c r="E520" s="5">
        <v>1.2168600000000001</v>
      </c>
      <c r="F520" s="5">
        <v>1.21777</v>
      </c>
      <c r="G520" s="5">
        <f t="shared" si="84"/>
        <v>0</v>
      </c>
      <c r="H520" s="4">
        <f t="shared" si="83"/>
        <v>0</v>
      </c>
      <c r="I520" s="4">
        <f t="shared" si="82"/>
        <v>17.599999999999838</v>
      </c>
      <c r="J520" s="4">
        <f t="shared" si="85"/>
        <v>1835.0999999999949</v>
      </c>
      <c r="L520" s="5">
        <f t="shared" si="79"/>
        <v>1835.0999999999949</v>
      </c>
      <c r="M520" s="29" t="str">
        <f t="shared" si="80"/>
        <v/>
      </c>
      <c r="N520" s="30">
        <f t="shared" si="81"/>
        <v>-24.300000000001546</v>
      </c>
    </row>
    <row r="521" spans="1:14" x14ac:dyDescent="0.25">
      <c r="A521" s="5">
        <v>520</v>
      </c>
      <c r="B521" s="28">
        <v>42002</v>
      </c>
      <c r="C521" s="5">
        <v>1.2179199999999999</v>
      </c>
      <c r="D521" s="5">
        <v>1.2221</v>
      </c>
      <c r="E521" s="5">
        <v>1.2142900000000001</v>
      </c>
      <c r="F521" s="5">
        <v>1.2151799999999999</v>
      </c>
      <c r="G521" s="5">
        <f t="shared" si="84"/>
        <v>0</v>
      </c>
      <c r="H521" s="4">
        <f t="shared" si="83"/>
        <v>0</v>
      </c>
      <c r="I521" s="4">
        <f t="shared" si="82"/>
        <v>0</v>
      </c>
      <c r="J521" s="4">
        <f t="shared" si="85"/>
        <v>1835.0999999999949</v>
      </c>
      <c r="L521" s="5">
        <f t="shared" si="79"/>
        <v>1835.0999999999949</v>
      </c>
      <c r="M521" s="29" t="str">
        <f t="shared" si="80"/>
        <v/>
      </c>
      <c r="N521" s="30">
        <f t="shared" si="81"/>
        <v>-24.300000000001546</v>
      </c>
    </row>
    <row r="522" spans="1:14" x14ac:dyDescent="0.25">
      <c r="A522" s="5">
        <v>521</v>
      </c>
      <c r="B522" s="28">
        <v>42003</v>
      </c>
      <c r="C522" s="5">
        <v>1.2151799999999999</v>
      </c>
      <c r="D522" s="5">
        <v>1.2187300000000001</v>
      </c>
      <c r="E522" s="5">
        <v>1.2123900000000001</v>
      </c>
      <c r="F522" s="5">
        <v>1.2154700000000001</v>
      </c>
      <c r="G522" s="5">
        <f t="shared" si="84"/>
        <v>1</v>
      </c>
      <c r="H522" s="4">
        <f t="shared" si="83"/>
        <v>-24.499999999998412</v>
      </c>
      <c r="I522" s="4">
        <f t="shared" si="82"/>
        <v>0</v>
      </c>
      <c r="J522" s="4">
        <f t="shared" si="85"/>
        <v>1810.5999999999965</v>
      </c>
      <c r="L522" s="5">
        <f t="shared" si="79"/>
        <v>1835.0999999999949</v>
      </c>
      <c r="M522" s="29">
        <f t="shared" si="80"/>
        <v>1.3350771075144929E-2</v>
      </c>
      <c r="N522" s="30">
        <f t="shared" si="81"/>
        <v>-24.499999999998408</v>
      </c>
    </row>
    <row r="523" spans="1:14" x14ac:dyDescent="0.25">
      <c r="A523" s="5">
        <v>522</v>
      </c>
      <c r="B523" s="28">
        <v>42004</v>
      </c>
      <c r="C523" s="5">
        <v>1.21543</v>
      </c>
      <c r="D523" s="5">
        <v>1.2169700000000001</v>
      </c>
      <c r="E523" s="5">
        <v>1.2096800000000001</v>
      </c>
      <c r="F523" s="5">
        <v>1.2097100000000001</v>
      </c>
      <c r="G523" s="5">
        <f t="shared" si="84"/>
        <v>0</v>
      </c>
      <c r="H523" s="4">
        <f t="shared" si="83"/>
        <v>0</v>
      </c>
      <c r="I523" s="4">
        <f t="shared" si="82"/>
        <v>54.699999999998639</v>
      </c>
      <c r="J523" s="4">
        <f t="shared" si="85"/>
        <v>1865.2999999999952</v>
      </c>
      <c r="L523" s="5">
        <f t="shared" si="79"/>
        <v>1865.2999999999952</v>
      </c>
      <c r="M523" s="29" t="str">
        <f t="shared" si="80"/>
        <v/>
      </c>
      <c r="N523" s="30">
        <f t="shared" si="81"/>
        <v>-24.499999999998408</v>
      </c>
    </row>
    <row r="524" spans="1:14" x14ac:dyDescent="0.25">
      <c r="A524" s="5">
        <v>523</v>
      </c>
      <c r="B524" s="28">
        <v>42005</v>
      </c>
      <c r="C524" s="5">
        <v>1.2096899999999999</v>
      </c>
      <c r="D524" s="5">
        <v>1.2097599999999999</v>
      </c>
      <c r="E524" s="5">
        <v>1.2096899999999999</v>
      </c>
      <c r="F524" s="5">
        <v>1.2097599999999999</v>
      </c>
      <c r="G524" s="5">
        <f t="shared" si="84"/>
        <v>1</v>
      </c>
      <c r="H524" s="4">
        <f t="shared" si="83"/>
        <v>0</v>
      </c>
      <c r="I524" s="4">
        <f t="shared" si="82"/>
        <v>0</v>
      </c>
      <c r="J524" s="4">
        <f t="shared" si="85"/>
        <v>1865.2999999999952</v>
      </c>
      <c r="L524" s="5">
        <f t="shared" si="79"/>
        <v>1865.2999999999952</v>
      </c>
      <c r="M524" s="29" t="str">
        <f t="shared" si="80"/>
        <v/>
      </c>
      <c r="N524" s="30">
        <f t="shared" si="81"/>
        <v>-24.499999999998408</v>
      </c>
    </row>
    <row r="525" spans="1:14" x14ac:dyDescent="0.25">
      <c r="A525" s="5">
        <v>524</v>
      </c>
      <c r="B525" s="28">
        <v>42006</v>
      </c>
      <c r="C525" s="5">
        <v>1.21038</v>
      </c>
      <c r="D525" s="5">
        <v>1.2107300000000001</v>
      </c>
      <c r="E525" s="5">
        <v>1.20004</v>
      </c>
      <c r="F525" s="5">
        <v>1.20017</v>
      </c>
      <c r="G525" s="5">
        <f t="shared" si="84"/>
        <v>0</v>
      </c>
      <c r="H525" s="4">
        <f t="shared" si="83"/>
        <v>0</v>
      </c>
      <c r="I525" s="4">
        <f t="shared" si="82"/>
        <v>95.199999999999733</v>
      </c>
      <c r="J525" s="4">
        <f t="shared" si="85"/>
        <v>1960.499999999995</v>
      </c>
      <c r="L525" s="5">
        <f t="shared" si="79"/>
        <v>1960.499999999995</v>
      </c>
      <c r="M525" s="29" t="str">
        <f t="shared" si="80"/>
        <v/>
      </c>
      <c r="N525" s="30">
        <f t="shared" si="81"/>
        <v>-24.499999999998408</v>
      </c>
    </row>
    <row r="526" spans="1:14" x14ac:dyDescent="0.25">
      <c r="A526" s="5">
        <v>525</v>
      </c>
      <c r="B526" s="28">
        <v>42009</v>
      </c>
      <c r="C526" s="5">
        <v>1.19495</v>
      </c>
      <c r="D526" s="5">
        <v>1.1976199999999999</v>
      </c>
      <c r="E526" s="5">
        <v>1.1867700000000001</v>
      </c>
      <c r="F526" s="5">
        <v>1.1932400000000001</v>
      </c>
      <c r="G526" s="5">
        <f t="shared" si="84"/>
        <v>0</v>
      </c>
      <c r="H526" s="4">
        <f t="shared" si="83"/>
        <v>0</v>
      </c>
      <c r="I526" s="4">
        <f t="shared" si="82"/>
        <v>0</v>
      </c>
      <c r="J526" s="4">
        <f t="shared" si="85"/>
        <v>1960.499999999995</v>
      </c>
      <c r="L526" s="5">
        <f t="shared" si="79"/>
        <v>1960.499999999995</v>
      </c>
      <c r="M526" s="29" t="str">
        <f t="shared" si="80"/>
        <v/>
      </c>
      <c r="N526" s="30">
        <f t="shared" si="81"/>
        <v>-24.499999999998408</v>
      </c>
    </row>
    <row r="527" spans="1:14" x14ac:dyDescent="0.25">
      <c r="A527" s="5">
        <v>526</v>
      </c>
      <c r="B527" s="28">
        <v>42010</v>
      </c>
      <c r="C527" s="5">
        <v>1.1932400000000001</v>
      </c>
      <c r="D527" s="5">
        <v>1.1968700000000001</v>
      </c>
      <c r="E527" s="5">
        <v>1.18842</v>
      </c>
      <c r="F527" s="5">
        <v>1.1889000000000001</v>
      </c>
      <c r="G527" s="5">
        <f t="shared" si="84"/>
        <v>0</v>
      </c>
      <c r="H527" s="4">
        <v>-41</v>
      </c>
      <c r="I527" s="4">
        <f t="shared" si="82"/>
        <v>0</v>
      </c>
      <c r="J527" s="4">
        <f t="shared" si="85"/>
        <v>1919.499999999995</v>
      </c>
      <c r="L527" s="5">
        <f t="shared" si="79"/>
        <v>1960.499999999995</v>
      </c>
      <c r="M527" s="29">
        <f t="shared" si="80"/>
        <v>2.0913032389696551E-2</v>
      </c>
      <c r="N527" s="30">
        <f t="shared" si="81"/>
        <v>-41</v>
      </c>
    </row>
    <row r="528" spans="1:14" x14ac:dyDescent="0.25">
      <c r="A528" s="5">
        <v>527</v>
      </c>
      <c r="B528" s="28">
        <v>42011</v>
      </c>
      <c r="C528" s="5">
        <v>1.1889000000000001</v>
      </c>
      <c r="D528" s="5">
        <v>1.1896599999999999</v>
      </c>
      <c r="E528" s="5">
        <v>1.18022</v>
      </c>
      <c r="F528" s="5">
        <v>1.1839</v>
      </c>
      <c r="G528" s="5">
        <f t="shared" si="84"/>
        <v>0</v>
      </c>
      <c r="H528" s="4">
        <f>IF(AND(G527=0,D528&gt;C527),(F528-C527)*10000,0)</f>
        <v>0</v>
      </c>
      <c r="I528" s="4">
        <f t="shared" si="82"/>
        <v>0</v>
      </c>
      <c r="J528" s="4">
        <f t="shared" si="85"/>
        <v>1919.499999999995</v>
      </c>
      <c r="L528" s="5">
        <f t="shared" si="79"/>
        <v>1960.499999999995</v>
      </c>
      <c r="M528" s="29" t="str">
        <f t="shared" si="80"/>
        <v/>
      </c>
      <c r="N528" s="30">
        <f t="shared" si="81"/>
        <v>-41</v>
      </c>
    </row>
    <row r="529" spans="1:14" x14ac:dyDescent="0.25">
      <c r="A529" s="5">
        <v>528</v>
      </c>
      <c r="B529" s="28">
        <v>42012</v>
      </c>
      <c r="C529" s="5">
        <v>1.18387</v>
      </c>
      <c r="D529" s="5">
        <v>1.18475</v>
      </c>
      <c r="E529" s="5">
        <v>1.17543</v>
      </c>
      <c r="F529" s="5">
        <v>1.17919</v>
      </c>
      <c r="G529" s="5">
        <f t="shared" si="84"/>
        <v>0</v>
      </c>
      <c r="H529" s="4">
        <f>IF(AND(G528=0,D529&gt;C528),(F529-C528)*10000,0)</f>
        <v>0</v>
      </c>
      <c r="I529" s="4">
        <f t="shared" si="82"/>
        <v>0</v>
      </c>
      <c r="J529" s="4">
        <f t="shared" si="85"/>
        <v>1919.499999999995</v>
      </c>
      <c r="L529" s="5">
        <f t="shared" si="79"/>
        <v>1960.499999999995</v>
      </c>
      <c r="M529" s="29" t="str">
        <f t="shared" si="80"/>
        <v/>
      </c>
      <c r="N529" s="30">
        <f t="shared" si="81"/>
        <v>-41</v>
      </c>
    </row>
    <row r="530" spans="1:14" x14ac:dyDescent="0.25">
      <c r="A530" s="5">
        <v>529</v>
      </c>
      <c r="B530" s="28">
        <v>42013</v>
      </c>
      <c r="C530" s="5">
        <v>1.1792199999999999</v>
      </c>
      <c r="D530" s="5">
        <v>1.1846000000000001</v>
      </c>
      <c r="E530" s="5">
        <v>1.1762900000000001</v>
      </c>
      <c r="F530" s="5">
        <v>1.1840599999999999</v>
      </c>
      <c r="G530" s="5">
        <f t="shared" si="84"/>
        <v>1</v>
      </c>
      <c r="H530" s="4">
        <f>IF(AND(G529=0,D530&gt;C529),(F530-C529)*10000,0)</f>
        <v>1.8999999999991246</v>
      </c>
      <c r="I530" s="4">
        <f t="shared" si="82"/>
        <v>0</v>
      </c>
      <c r="J530" s="4">
        <f t="shared" si="85"/>
        <v>1921.3999999999942</v>
      </c>
      <c r="L530" s="5">
        <f t="shared" si="79"/>
        <v>1960.499999999995</v>
      </c>
      <c r="M530" s="29" t="str">
        <f t="shared" si="80"/>
        <v/>
      </c>
      <c r="N530" s="30">
        <f t="shared" si="81"/>
        <v>-39.100000000000819</v>
      </c>
    </row>
    <row r="531" spans="1:14" x14ac:dyDescent="0.25">
      <c r="A531" s="5">
        <v>530</v>
      </c>
      <c r="B531" s="28">
        <v>42016</v>
      </c>
      <c r="C531" s="5">
        <v>1.18452</v>
      </c>
      <c r="D531" s="5">
        <v>1.1870799999999999</v>
      </c>
      <c r="E531" s="5">
        <v>1.1786099999999999</v>
      </c>
      <c r="F531" s="5">
        <v>1.1833499999999999</v>
      </c>
      <c r="G531" s="5">
        <f t="shared" si="84"/>
        <v>0</v>
      </c>
      <c r="H531" s="4">
        <f>IF(AND(G530=0,D531&gt;C530),(F531-C530)*10000,0)</f>
        <v>0</v>
      </c>
      <c r="I531" s="4">
        <v>-41</v>
      </c>
      <c r="J531" s="4">
        <f t="shared" si="85"/>
        <v>1880.3999999999942</v>
      </c>
      <c r="L531" s="5">
        <f t="shared" si="79"/>
        <v>1960.499999999995</v>
      </c>
      <c r="M531" s="29">
        <f t="shared" si="80"/>
        <v>4.0856924254017324E-2</v>
      </c>
      <c r="N531" s="30">
        <f t="shared" si="81"/>
        <v>-80.100000000000819</v>
      </c>
    </row>
    <row r="532" spans="1:14" x14ac:dyDescent="0.25">
      <c r="A532" s="5">
        <v>531</v>
      </c>
      <c r="B532" s="28">
        <v>42017</v>
      </c>
      <c r="C532" s="5">
        <v>1.1833499999999999</v>
      </c>
      <c r="D532" s="5">
        <v>1.1859599999999999</v>
      </c>
      <c r="E532" s="5">
        <v>1.1753100000000001</v>
      </c>
      <c r="F532" s="5">
        <v>1.17727</v>
      </c>
      <c r="G532" s="5">
        <f t="shared" si="84"/>
        <v>0</v>
      </c>
      <c r="H532" s="4">
        <v>-41</v>
      </c>
      <c r="I532" s="4">
        <f t="shared" ref="I532:I553" si="86">IF(AND(G531=1,E532&lt;C531),(C531-F532)*10000,0)</f>
        <v>0</v>
      </c>
      <c r="J532" s="4">
        <f t="shared" si="85"/>
        <v>1839.3999999999942</v>
      </c>
      <c r="L532" s="5">
        <f t="shared" si="79"/>
        <v>1960.499999999995</v>
      </c>
      <c r="M532" s="29">
        <f t="shared" si="80"/>
        <v>6.1769956643713875E-2</v>
      </c>
      <c r="N532" s="30">
        <f t="shared" si="81"/>
        <v>-121.10000000000082</v>
      </c>
    </row>
    <row r="533" spans="1:14" x14ac:dyDescent="0.25">
      <c r="A533" s="5">
        <v>532</v>
      </c>
      <c r="B533" s="28">
        <v>42018</v>
      </c>
      <c r="C533" s="5">
        <v>1.1772499999999999</v>
      </c>
      <c r="D533" s="5">
        <v>1.1846399999999999</v>
      </c>
      <c r="E533" s="5">
        <v>1.1727300000000001</v>
      </c>
      <c r="F533" s="5">
        <v>1.1789000000000001</v>
      </c>
      <c r="G533" s="5">
        <f t="shared" si="84"/>
        <v>1</v>
      </c>
      <c r="H533" s="4">
        <v>-41</v>
      </c>
      <c r="I533" s="4">
        <f t="shared" si="86"/>
        <v>0</v>
      </c>
      <c r="J533" s="4">
        <f t="shared" si="85"/>
        <v>1798.3999999999942</v>
      </c>
      <c r="L533" s="5">
        <f t="shared" si="79"/>
        <v>1960.499999999995</v>
      </c>
      <c r="M533" s="29">
        <f t="shared" si="80"/>
        <v>8.2682989033410426E-2</v>
      </c>
      <c r="N533" s="30">
        <f t="shared" si="81"/>
        <v>-162.10000000000082</v>
      </c>
    </row>
    <row r="534" spans="1:14" x14ac:dyDescent="0.25">
      <c r="A534" s="5">
        <v>533</v>
      </c>
      <c r="B534" s="28">
        <v>42019</v>
      </c>
      <c r="C534" s="5">
        <v>1.1788700000000001</v>
      </c>
      <c r="D534" s="5">
        <v>1.1792499999999999</v>
      </c>
      <c r="E534" s="5">
        <v>1.1567499999999999</v>
      </c>
      <c r="F534" s="5">
        <v>1.1630100000000001</v>
      </c>
      <c r="G534" s="5">
        <f t="shared" si="84"/>
        <v>0</v>
      </c>
      <c r="H534" s="4">
        <f t="shared" ref="H534:H555" si="87">IF(AND(G533=0,D534&gt;C533),(F534-C533)*10000,0)</f>
        <v>0</v>
      </c>
      <c r="I534" s="4">
        <f t="shared" si="86"/>
        <v>142.39999999999807</v>
      </c>
      <c r="J534" s="4">
        <f t="shared" si="85"/>
        <v>1940.7999999999922</v>
      </c>
      <c r="L534" s="5">
        <f t="shared" si="79"/>
        <v>1960.499999999995</v>
      </c>
      <c r="M534" s="29" t="str">
        <f t="shared" si="80"/>
        <v/>
      </c>
      <c r="N534" s="30">
        <f t="shared" si="81"/>
        <v>-19.700000000002774</v>
      </c>
    </row>
    <row r="535" spans="1:14" x14ac:dyDescent="0.25">
      <c r="A535" s="5">
        <v>534</v>
      </c>
      <c r="B535" s="28">
        <v>42020</v>
      </c>
      <c r="C535" s="5">
        <v>1.16309</v>
      </c>
      <c r="D535" s="5">
        <v>1.1648700000000001</v>
      </c>
      <c r="E535" s="5">
        <v>1.1459999999999999</v>
      </c>
      <c r="F535" s="5">
        <v>1.1562600000000001</v>
      </c>
      <c r="G535" s="5">
        <f t="shared" si="84"/>
        <v>0</v>
      </c>
      <c r="H535" s="4">
        <f t="shared" si="87"/>
        <v>0</v>
      </c>
      <c r="I535" s="4">
        <f t="shared" si="86"/>
        <v>0</v>
      </c>
      <c r="J535" s="4">
        <f t="shared" si="85"/>
        <v>1940.7999999999922</v>
      </c>
      <c r="L535" s="5">
        <f t="shared" si="79"/>
        <v>1960.499999999995</v>
      </c>
      <c r="M535" s="29" t="str">
        <f t="shared" si="80"/>
        <v/>
      </c>
      <c r="N535" s="30">
        <f t="shared" si="81"/>
        <v>-19.700000000002774</v>
      </c>
    </row>
    <row r="536" spans="1:14" x14ac:dyDescent="0.25">
      <c r="A536" s="5">
        <v>535</v>
      </c>
      <c r="B536" s="28">
        <v>42023</v>
      </c>
      <c r="C536" s="5">
        <v>1.1551499999999999</v>
      </c>
      <c r="D536" s="5">
        <v>1.16388</v>
      </c>
      <c r="E536" s="5">
        <v>1.1551400000000001</v>
      </c>
      <c r="F536" s="5">
        <v>1.16069</v>
      </c>
      <c r="G536" s="5">
        <f t="shared" si="84"/>
        <v>1</v>
      </c>
      <c r="H536" s="4">
        <f t="shared" si="87"/>
        <v>-23.999999999999577</v>
      </c>
      <c r="I536" s="4">
        <f t="shared" si="86"/>
        <v>0</v>
      </c>
      <c r="J536" s="4">
        <f t="shared" si="85"/>
        <v>1916.7999999999927</v>
      </c>
      <c r="L536" s="5">
        <f t="shared" si="79"/>
        <v>1960.499999999995</v>
      </c>
      <c r="M536" s="29">
        <f t="shared" si="80"/>
        <v>2.2290232083653327E-2</v>
      </c>
      <c r="N536" s="30">
        <f t="shared" si="81"/>
        <v>-43.700000000002319</v>
      </c>
    </row>
    <row r="537" spans="1:14" x14ac:dyDescent="0.25">
      <c r="A537" s="5">
        <v>536</v>
      </c>
      <c r="B537" s="28">
        <v>42024</v>
      </c>
      <c r="C537" s="5">
        <v>1.16048</v>
      </c>
      <c r="D537" s="5">
        <v>1.1615</v>
      </c>
      <c r="E537" s="5">
        <v>1.15405</v>
      </c>
      <c r="F537" s="5">
        <v>1.15483</v>
      </c>
      <c r="G537" s="5">
        <f t="shared" si="84"/>
        <v>0</v>
      </c>
      <c r="H537" s="4">
        <f t="shared" si="87"/>
        <v>0</v>
      </c>
      <c r="I537" s="4">
        <f t="shared" si="86"/>
        <v>3.1999999999987594</v>
      </c>
      <c r="J537" s="4">
        <f t="shared" si="85"/>
        <v>1919.9999999999914</v>
      </c>
      <c r="L537" s="5">
        <f t="shared" si="79"/>
        <v>1960.499999999995</v>
      </c>
      <c r="M537" s="29" t="str">
        <f t="shared" si="80"/>
        <v/>
      </c>
      <c r="N537" s="30">
        <f t="shared" si="81"/>
        <v>-40.500000000003638</v>
      </c>
    </row>
    <row r="538" spans="1:14" x14ac:dyDescent="0.25">
      <c r="A538" s="5">
        <v>537</v>
      </c>
      <c r="B538" s="28">
        <v>42025</v>
      </c>
      <c r="C538" s="5">
        <v>1.1548400000000001</v>
      </c>
      <c r="D538" s="5">
        <v>1.1679900000000001</v>
      </c>
      <c r="E538" s="5">
        <v>1.15412</v>
      </c>
      <c r="F538" s="5">
        <v>1.1609700000000001</v>
      </c>
      <c r="G538" s="5">
        <f t="shared" si="84"/>
        <v>1</v>
      </c>
      <c r="H538" s="4">
        <f t="shared" si="87"/>
        <v>4.9000000000010147</v>
      </c>
      <c r="I538" s="4">
        <f t="shared" si="86"/>
        <v>0</v>
      </c>
      <c r="J538" s="4">
        <f t="shared" si="85"/>
        <v>1924.8999999999924</v>
      </c>
      <c r="L538" s="5">
        <f t="shared" si="79"/>
        <v>1960.499999999995</v>
      </c>
      <c r="M538" s="29" t="str">
        <f t="shared" si="80"/>
        <v/>
      </c>
      <c r="N538" s="30">
        <f t="shared" si="81"/>
        <v>-35.600000000002638</v>
      </c>
    </row>
    <row r="539" spans="1:14" x14ac:dyDescent="0.25">
      <c r="A539" s="5">
        <v>538</v>
      </c>
      <c r="B539" s="28">
        <v>42026</v>
      </c>
      <c r="C539" s="5">
        <v>1.1609700000000001</v>
      </c>
      <c r="D539" s="5">
        <v>1.1650499999999999</v>
      </c>
      <c r="E539" s="5">
        <v>1.1315999999999999</v>
      </c>
      <c r="F539" s="5">
        <v>1.13649</v>
      </c>
      <c r="G539" s="5">
        <f t="shared" si="84"/>
        <v>0</v>
      </c>
      <c r="H539" s="4">
        <f t="shared" si="87"/>
        <v>0</v>
      </c>
      <c r="I539" s="4">
        <f t="shared" si="86"/>
        <v>183.50000000000088</v>
      </c>
      <c r="J539" s="4">
        <f t="shared" si="85"/>
        <v>2108.3999999999933</v>
      </c>
      <c r="L539" s="5">
        <f t="shared" si="79"/>
        <v>2108.3999999999933</v>
      </c>
      <c r="M539" s="29" t="str">
        <f t="shared" si="80"/>
        <v/>
      </c>
      <c r="N539" s="30">
        <f t="shared" si="81"/>
        <v>-35.600000000002638</v>
      </c>
    </row>
    <row r="540" spans="1:14" x14ac:dyDescent="0.25">
      <c r="A540" s="5">
        <v>539</v>
      </c>
      <c r="B540" s="28">
        <v>42027</v>
      </c>
      <c r="C540" s="5">
        <v>1.13653</v>
      </c>
      <c r="D540" s="5">
        <v>1.1374</v>
      </c>
      <c r="E540" s="5">
        <v>1.1114599999999999</v>
      </c>
      <c r="F540" s="5">
        <v>1.1202000000000001</v>
      </c>
      <c r="G540" s="5">
        <f t="shared" si="84"/>
        <v>0</v>
      </c>
      <c r="H540" s="4">
        <f t="shared" si="87"/>
        <v>0</v>
      </c>
      <c r="I540" s="4">
        <f t="shared" si="86"/>
        <v>0</v>
      </c>
      <c r="J540" s="4">
        <f t="shared" si="85"/>
        <v>2108.3999999999933</v>
      </c>
      <c r="L540" s="5">
        <f t="shared" si="79"/>
        <v>2108.3999999999933</v>
      </c>
      <c r="M540" s="29" t="str">
        <f t="shared" si="80"/>
        <v/>
      </c>
      <c r="N540" s="30">
        <f t="shared" si="81"/>
        <v>-35.600000000002638</v>
      </c>
    </row>
    <row r="541" spans="1:14" x14ac:dyDescent="0.25">
      <c r="A541" s="5">
        <v>540</v>
      </c>
      <c r="B541" s="28">
        <v>42030</v>
      </c>
      <c r="C541" s="5">
        <v>1.11521</v>
      </c>
      <c r="D541" s="5">
        <v>1.12954</v>
      </c>
      <c r="E541" s="5">
        <v>1.1097900000000001</v>
      </c>
      <c r="F541" s="5">
        <v>1.1238699999999999</v>
      </c>
      <c r="G541" s="5">
        <f t="shared" si="84"/>
        <v>1</v>
      </c>
      <c r="H541" s="4">
        <f t="shared" si="87"/>
        <v>0</v>
      </c>
      <c r="I541" s="4">
        <f t="shared" si="86"/>
        <v>0</v>
      </c>
      <c r="J541" s="4">
        <f t="shared" si="85"/>
        <v>2108.3999999999933</v>
      </c>
      <c r="L541" s="5">
        <f t="shared" si="79"/>
        <v>2108.3999999999933</v>
      </c>
      <c r="M541" s="29" t="str">
        <f t="shared" si="80"/>
        <v/>
      </c>
      <c r="N541" s="30">
        <f t="shared" si="81"/>
        <v>-35.600000000002638</v>
      </c>
    </row>
    <row r="542" spans="1:14" x14ac:dyDescent="0.25">
      <c r="A542" s="5">
        <v>541</v>
      </c>
      <c r="B542" s="28">
        <v>42031</v>
      </c>
      <c r="C542" s="5">
        <v>1.12384</v>
      </c>
      <c r="D542" s="5">
        <v>1.14225</v>
      </c>
      <c r="E542" s="5">
        <v>1.1223700000000001</v>
      </c>
      <c r="F542" s="5">
        <v>1.1380399999999999</v>
      </c>
      <c r="G542" s="5">
        <f t="shared" si="84"/>
        <v>1</v>
      </c>
      <c r="H542" s="4">
        <f t="shared" si="87"/>
        <v>0</v>
      </c>
      <c r="I542" s="4">
        <f t="shared" si="86"/>
        <v>0</v>
      </c>
      <c r="J542" s="4">
        <f t="shared" si="85"/>
        <v>2108.3999999999933</v>
      </c>
      <c r="L542" s="5">
        <f t="shared" si="79"/>
        <v>2108.3999999999933</v>
      </c>
      <c r="M542" s="29" t="str">
        <f t="shared" si="80"/>
        <v/>
      </c>
      <c r="N542" s="30">
        <f t="shared" si="81"/>
        <v>-35.600000000002638</v>
      </c>
    </row>
    <row r="543" spans="1:14" x14ac:dyDescent="0.25">
      <c r="A543" s="5">
        <v>542</v>
      </c>
      <c r="B543" s="28">
        <v>42032</v>
      </c>
      <c r="C543" s="5">
        <v>1.1380699999999999</v>
      </c>
      <c r="D543" s="5">
        <v>1.13828</v>
      </c>
      <c r="E543" s="5">
        <v>1.1275999999999999</v>
      </c>
      <c r="F543" s="5">
        <v>1.1286499999999999</v>
      </c>
      <c r="G543" s="5">
        <f t="shared" si="84"/>
        <v>0</v>
      </c>
      <c r="H543" s="4">
        <f t="shared" si="87"/>
        <v>0</v>
      </c>
      <c r="I543" s="4">
        <f t="shared" si="86"/>
        <v>0</v>
      </c>
      <c r="J543" s="4">
        <f t="shared" si="85"/>
        <v>2108.3999999999933</v>
      </c>
      <c r="L543" s="5">
        <f t="shared" si="79"/>
        <v>2108.3999999999933</v>
      </c>
      <c r="M543" s="29" t="str">
        <f t="shared" si="80"/>
        <v/>
      </c>
      <c r="N543" s="30">
        <f t="shared" si="81"/>
        <v>-35.600000000002638</v>
      </c>
    </row>
    <row r="544" spans="1:14" x14ac:dyDescent="0.25">
      <c r="A544" s="5">
        <v>543</v>
      </c>
      <c r="B544" s="28">
        <v>42033</v>
      </c>
      <c r="C544" s="5">
        <v>1.12866</v>
      </c>
      <c r="D544" s="5">
        <v>1.1367799999999999</v>
      </c>
      <c r="E544" s="5">
        <v>1.12619</v>
      </c>
      <c r="F544" s="5">
        <v>1.13195</v>
      </c>
      <c r="G544" s="5">
        <f t="shared" si="84"/>
        <v>1</v>
      </c>
      <c r="H544" s="4">
        <f t="shared" si="87"/>
        <v>0</v>
      </c>
      <c r="I544" s="4">
        <f t="shared" si="86"/>
        <v>0</v>
      </c>
      <c r="J544" s="4">
        <f t="shared" si="85"/>
        <v>2108.3999999999933</v>
      </c>
      <c r="L544" s="5">
        <f t="shared" ref="L544:L607" si="88">MAX(J544,L543)</f>
        <v>2108.3999999999933</v>
      </c>
      <c r="M544" s="29" t="str">
        <f t="shared" ref="M544:M607" si="89">IF(J544 &lt; J543, 1-J544/L544,"")</f>
        <v/>
      </c>
      <c r="N544" s="30">
        <f t="shared" ref="N544:N607" si="90">IF(L544=J544,N543,J544-L544)</f>
        <v>-35.600000000002638</v>
      </c>
    </row>
    <row r="545" spans="1:14" x14ac:dyDescent="0.25">
      <c r="A545" s="5">
        <v>544</v>
      </c>
      <c r="B545" s="28">
        <v>42034</v>
      </c>
      <c r="C545" s="5">
        <v>1.1319600000000001</v>
      </c>
      <c r="D545" s="5">
        <v>1.13635</v>
      </c>
      <c r="E545" s="5">
        <v>1.1278300000000001</v>
      </c>
      <c r="F545" s="5">
        <v>1.1285000000000001</v>
      </c>
      <c r="G545" s="5">
        <f t="shared" si="84"/>
        <v>0</v>
      </c>
      <c r="H545" s="4">
        <f t="shared" si="87"/>
        <v>0</v>
      </c>
      <c r="I545" s="4">
        <f t="shared" si="86"/>
        <v>1.5999999999993797</v>
      </c>
      <c r="J545" s="4">
        <f t="shared" si="85"/>
        <v>2109.9999999999927</v>
      </c>
      <c r="L545" s="5">
        <f t="shared" si="88"/>
        <v>2109.9999999999927</v>
      </c>
      <c r="M545" s="29" t="str">
        <f t="shared" si="89"/>
        <v/>
      </c>
      <c r="N545" s="30">
        <f t="shared" si="90"/>
        <v>-35.600000000002638</v>
      </c>
    </row>
    <row r="546" spans="1:14" x14ac:dyDescent="0.25">
      <c r="A546" s="5">
        <v>545</v>
      </c>
      <c r="B546" s="28">
        <v>42037</v>
      </c>
      <c r="C546" s="5">
        <v>1.1311199999999999</v>
      </c>
      <c r="D546" s="5">
        <v>1.1362099999999999</v>
      </c>
      <c r="E546" s="5">
        <v>1.1292199999999999</v>
      </c>
      <c r="F546" s="5">
        <v>1.13412</v>
      </c>
      <c r="G546" s="5">
        <f t="shared" si="84"/>
        <v>1</v>
      </c>
      <c r="H546" s="4">
        <f t="shared" si="87"/>
        <v>21.599999999999397</v>
      </c>
      <c r="I546" s="4">
        <f t="shared" si="86"/>
        <v>0</v>
      </c>
      <c r="J546" s="4">
        <f t="shared" si="85"/>
        <v>2131.5999999999922</v>
      </c>
      <c r="L546" s="5">
        <f t="shared" si="88"/>
        <v>2131.5999999999922</v>
      </c>
      <c r="M546" s="29" t="str">
        <f t="shared" si="89"/>
        <v/>
      </c>
      <c r="N546" s="30">
        <f t="shared" si="90"/>
        <v>-35.600000000002638</v>
      </c>
    </row>
    <row r="547" spans="1:14" x14ac:dyDescent="0.25">
      <c r="A547" s="5">
        <v>546</v>
      </c>
      <c r="B547" s="28">
        <v>42038</v>
      </c>
      <c r="C547" s="5">
        <v>1.13412</v>
      </c>
      <c r="D547" s="5">
        <v>1.1533800000000001</v>
      </c>
      <c r="E547" s="5">
        <v>1.13124</v>
      </c>
      <c r="F547" s="5">
        <v>1.14794</v>
      </c>
      <c r="G547" s="5">
        <f t="shared" si="84"/>
        <v>1</v>
      </c>
      <c r="H547" s="4">
        <f t="shared" si="87"/>
        <v>0</v>
      </c>
      <c r="I547" s="4">
        <f t="shared" si="86"/>
        <v>0</v>
      </c>
      <c r="J547" s="4">
        <f t="shared" si="85"/>
        <v>2131.5999999999922</v>
      </c>
      <c r="L547" s="5">
        <f t="shared" si="88"/>
        <v>2131.5999999999922</v>
      </c>
      <c r="M547" s="29" t="str">
        <f t="shared" si="89"/>
        <v/>
      </c>
      <c r="N547" s="30">
        <f t="shared" si="90"/>
        <v>-35.600000000002638</v>
      </c>
    </row>
    <row r="548" spans="1:14" x14ac:dyDescent="0.25">
      <c r="A548" s="5">
        <v>547</v>
      </c>
      <c r="B548" s="28">
        <v>42039</v>
      </c>
      <c r="C548" s="5">
        <v>1.1479699999999999</v>
      </c>
      <c r="D548" s="5">
        <v>1.1484799999999999</v>
      </c>
      <c r="E548" s="5">
        <v>1.1315599999999999</v>
      </c>
      <c r="F548" s="5">
        <v>1.13428</v>
      </c>
      <c r="G548" s="5">
        <f t="shared" si="84"/>
        <v>0</v>
      </c>
      <c r="H548" s="4">
        <f t="shared" si="87"/>
        <v>0</v>
      </c>
      <c r="I548" s="4">
        <f t="shared" si="86"/>
        <v>-1.5999999999993797</v>
      </c>
      <c r="J548" s="4">
        <f t="shared" si="85"/>
        <v>2129.9999999999927</v>
      </c>
      <c r="L548" s="5">
        <f t="shared" si="88"/>
        <v>2131.5999999999922</v>
      </c>
      <c r="M548" s="29">
        <f t="shared" si="89"/>
        <v>7.5060987051955852E-4</v>
      </c>
      <c r="N548" s="30">
        <f t="shared" si="90"/>
        <v>-1.5999999999994543</v>
      </c>
    </row>
    <row r="549" spans="1:14" x14ac:dyDescent="0.25">
      <c r="A549" s="5">
        <v>548</v>
      </c>
      <c r="B549" s="28">
        <v>42040</v>
      </c>
      <c r="C549" s="5">
        <v>1.13428</v>
      </c>
      <c r="D549" s="5">
        <v>1.14988</v>
      </c>
      <c r="E549" s="5">
        <v>1.13039</v>
      </c>
      <c r="F549" s="5">
        <v>1.1476900000000001</v>
      </c>
      <c r="G549" s="5">
        <f t="shared" si="84"/>
        <v>1</v>
      </c>
      <c r="H549" s="4">
        <f t="shared" si="87"/>
        <v>-2.7999999999983594</v>
      </c>
      <c r="I549" s="4">
        <f t="shared" si="86"/>
        <v>0</v>
      </c>
      <c r="J549" s="4">
        <f t="shared" si="85"/>
        <v>2127.1999999999944</v>
      </c>
      <c r="L549" s="5">
        <f t="shared" si="88"/>
        <v>2131.5999999999922</v>
      </c>
      <c r="M549" s="29">
        <f t="shared" si="89"/>
        <v>2.0641771439284806E-3</v>
      </c>
      <c r="N549" s="30">
        <f t="shared" si="90"/>
        <v>-4.3999999999978172</v>
      </c>
    </row>
    <row r="550" spans="1:14" x14ac:dyDescent="0.25">
      <c r="A550" s="5">
        <v>549</v>
      </c>
      <c r="B550" s="28">
        <v>42041</v>
      </c>
      <c r="C550" s="5">
        <v>1.1476900000000001</v>
      </c>
      <c r="D550" s="5">
        <v>1.1485399999999999</v>
      </c>
      <c r="E550" s="5">
        <v>1.1311899999999999</v>
      </c>
      <c r="F550" s="5">
        <v>1.1312800000000001</v>
      </c>
      <c r="G550" s="5">
        <f t="shared" si="84"/>
        <v>0</v>
      </c>
      <c r="H550" s="4">
        <f t="shared" si="87"/>
        <v>0</v>
      </c>
      <c r="I550" s="4">
        <f t="shared" si="86"/>
        <v>29.999999999998916</v>
      </c>
      <c r="J550" s="4">
        <f t="shared" si="85"/>
        <v>2157.1999999999935</v>
      </c>
      <c r="L550" s="5">
        <f t="shared" si="88"/>
        <v>2157.1999999999935</v>
      </c>
      <c r="M550" s="29" t="str">
        <f t="shared" si="89"/>
        <v/>
      </c>
      <c r="N550" s="30">
        <f t="shared" si="90"/>
        <v>-4.3999999999978172</v>
      </c>
    </row>
    <row r="551" spans="1:14" x14ac:dyDescent="0.25">
      <c r="A551" s="5">
        <v>550</v>
      </c>
      <c r="B551" s="28">
        <v>42044</v>
      </c>
      <c r="C551" s="5">
        <v>1.12957</v>
      </c>
      <c r="D551" s="5">
        <v>1.13595</v>
      </c>
      <c r="E551" s="5">
        <v>1.12703</v>
      </c>
      <c r="F551" s="5">
        <v>1.1323300000000001</v>
      </c>
      <c r="G551" s="5">
        <f t="shared" si="84"/>
        <v>1</v>
      </c>
      <c r="H551" s="4">
        <f t="shared" si="87"/>
        <v>0</v>
      </c>
      <c r="I551" s="4">
        <f t="shared" si="86"/>
        <v>0</v>
      </c>
      <c r="J551" s="4">
        <f t="shared" si="85"/>
        <v>2157.1999999999935</v>
      </c>
      <c r="L551" s="5">
        <f t="shared" si="88"/>
        <v>2157.1999999999935</v>
      </c>
      <c r="M551" s="29" t="str">
        <f t="shared" si="89"/>
        <v/>
      </c>
      <c r="N551" s="30">
        <f t="shared" si="90"/>
        <v>-4.3999999999978172</v>
      </c>
    </row>
    <row r="552" spans="1:14" x14ac:dyDescent="0.25">
      <c r="A552" s="5">
        <v>551</v>
      </c>
      <c r="B552" s="28">
        <v>42045</v>
      </c>
      <c r="C552" s="5">
        <v>1.13236</v>
      </c>
      <c r="D552" s="5">
        <v>1.1345400000000001</v>
      </c>
      <c r="E552" s="5">
        <v>1.1272899999999999</v>
      </c>
      <c r="F552" s="5">
        <v>1.1320300000000001</v>
      </c>
      <c r="G552" s="5">
        <f t="shared" si="84"/>
        <v>0</v>
      </c>
      <c r="H552" s="4">
        <f t="shared" si="87"/>
        <v>0</v>
      </c>
      <c r="I552" s="4">
        <f t="shared" si="86"/>
        <v>-24.600000000001288</v>
      </c>
      <c r="J552" s="4">
        <f t="shared" si="85"/>
        <v>2132.5999999999922</v>
      </c>
      <c r="L552" s="5">
        <f t="shared" si="88"/>
        <v>2157.1999999999935</v>
      </c>
      <c r="M552" s="29">
        <f t="shared" si="89"/>
        <v>1.1403671425923134E-2</v>
      </c>
      <c r="N552" s="30">
        <f t="shared" si="90"/>
        <v>-24.600000000001273</v>
      </c>
    </row>
    <row r="553" spans="1:14" x14ac:dyDescent="0.25">
      <c r="A553" s="5">
        <v>552</v>
      </c>
      <c r="B553" s="28">
        <v>42046</v>
      </c>
      <c r="C553" s="5">
        <v>1.13201</v>
      </c>
      <c r="D553" s="5">
        <v>1.1347100000000001</v>
      </c>
      <c r="E553" s="5">
        <v>1.1279999999999999</v>
      </c>
      <c r="F553" s="5">
        <v>1.1335</v>
      </c>
      <c r="G553" s="5">
        <f t="shared" si="84"/>
        <v>1</v>
      </c>
      <c r="H553" s="4">
        <f t="shared" si="87"/>
        <v>11.399999999999189</v>
      </c>
      <c r="I553" s="4">
        <f t="shared" si="86"/>
        <v>0</v>
      </c>
      <c r="J553" s="4">
        <f t="shared" si="85"/>
        <v>2143.9999999999914</v>
      </c>
      <c r="L553" s="5">
        <f t="shared" si="88"/>
        <v>2157.1999999999935</v>
      </c>
      <c r="M553" s="29" t="str">
        <f t="shared" si="89"/>
        <v/>
      </c>
      <c r="N553" s="30">
        <f t="shared" si="90"/>
        <v>-13.200000000002092</v>
      </c>
    </row>
    <row r="554" spans="1:14" x14ac:dyDescent="0.25">
      <c r="A554" s="5">
        <v>553</v>
      </c>
      <c r="B554" s="28">
        <v>42047</v>
      </c>
      <c r="C554" s="5">
        <v>1.1335</v>
      </c>
      <c r="D554" s="5">
        <v>1.14228</v>
      </c>
      <c r="E554" s="5">
        <v>1.1302300000000001</v>
      </c>
      <c r="F554" s="5">
        <v>1.1402699999999999</v>
      </c>
      <c r="G554" s="5">
        <f t="shared" si="84"/>
        <v>1</v>
      </c>
      <c r="H554" s="4">
        <f t="shared" si="87"/>
        <v>0</v>
      </c>
      <c r="I554" s="4">
        <v>-41</v>
      </c>
      <c r="J554" s="4">
        <f t="shared" si="85"/>
        <v>2102.9999999999914</v>
      </c>
      <c r="L554" s="5">
        <f t="shared" si="88"/>
        <v>2157.1999999999935</v>
      </c>
      <c r="M554" s="29">
        <f t="shared" si="89"/>
        <v>2.5125162247358723E-2</v>
      </c>
      <c r="N554" s="30">
        <f t="shared" si="90"/>
        <v>-54.200000000002092</v>
      </c>
    </row>
    <row r="555" spans="1:14" x14ac:dyDescent="0.25">
      <c r="A555" s="5">
        <v>554</v>
      </c>
      <c r="B555" s="28">
        <v>42048</v>
      </c>
      <c r="C555" s="5">
        <v>1.1403099999999999</v>
      </c>
      <c r="D555" s="5">
        <v>1.1442699999999999</v>
      </c>
      <c r="E555" s="5">
        <v>1.1379999999999999</v>
      </c>
      <c r="F555" s="5">
        <v>1.1387700000000001</v>
      </c>
      <c r="G555" s="5">
        <f t="shared" si="84"/>
        <v>0</v>
      </c>
      <c r="H555" s="4">
        <f t="shared" si="87"/>
        <v>0</v>
      </c>
      <c r="I555" s="4">
        <f>IF(AND(G554=1,E555&lt;C554),(C554-F555)*10000,0)</f>
        <v>0</v>
      </c>
      <c r="J555" s="4">
        <f t="shared" si="85"/>
        <v>2102.9999999999914</v>
      </c>
      <c r="L555" s="5">
        <f t="shared" si="88"/>
        <v>2157.1999999999935</v>
      </c>
      <c r="M555" s="29" t="str">
        <f t="shared" si="89"/>
        <v/>
      </c>
      <c r="N555" s="30">
        <f t="shared" si="90"/>
        <v>-54.200000000002092</v>
      </c>
    </row>
    <row r="556" spans="1:14" x14ac:dyDescent="0.25">
      <c r="A556" s="5">
        <v>555</v>
      </c>
      <c r="B556" s="28">
        <v>42051</v>
      </c>
      <c r="C556" s="5">
        <v>1.1398999999999999</v>
      </c>
      <c r="D556" s="5">
        <v>1.1429</v>
      </c>
      <c r="E556" s="5">
        <v>1.1319300000000001</v>
      </c>
      <c r="F556" s="5">
        <v>1.13533</v>
      </c>
      <c r="G556" s="5">
        <f t="shared" si="84"/>
        <v>0</v>
      </c>
      <c r="H556" s="4">
        <v>-41</v>
      </c>
      <c r="I556" s="4">
        <f>IF(AND(G555=1,E556&lt;C555),(C555-F556)*10000,0)</f>
        <v>0</v>
      </c>
      <c r="J556" s="4">
        <f t="shared" si="85"/>
        <v>2061.9999999999914</v>
      </c>
      <c r="L556" s="5">
        <f t="shared" si="88"/>
        <v>2157.1999999999935</v>
      </c>
      <c r="M556" s="29">
        <f t="shared" si="89"/>
        <v>4.4131281290562985E-2</v>
      </c>
      <c r="N556" s="30">
        <f t="shared" si="90"/>
        <v>-95.200000000002092</v>
      </c>
    </row>
    <row r="557" spans="1:14" x14ac:dyDescent="0.25">
      <c r="A557" s="5">
        <v>556</v>
      </c>
      <c r="B557" s="28">
        <v>42052</v>
      </c>
      <c r="C557" s="5">
        <v>1.1355299999999999</v>
      </c>
      <c r="D557" s="5">
        <v>1.14489</v>
      </c>
      <c r="E557" s="5">
        <v>1.13218</v>
      </c>
      <c r="F557" s="5">
        <v>1.1411100000000001</v>
      </c>
      <c r="G557" s="5">
        <f t="shared" si="84"/>
        <v>1</v>
      </c>
      <c r="H557" s="4">
        <f>IF(AND(G556=0,D557&gt;C556),(F557-C556)*10000,0)</f>
        <v>12.100000000001554</v>
      </c>
      <c r="I557" s="4">
        <f>IF(AND(G556=1,E557&lt;C556),(C556-F557)*10000,0)</f>
        <v>0</v>
      </c>
      <c r="J557" s="4">
        <f t="shared" si="85"/>
        <v>2074.0999999999931</v>
      </c>
      <c r="L557" s="5">
        <f t="shared" si="88"/>
        <v>2157.1999999999935</v>
      </c>
      <c r="M557" s="29" t="str">
        <f t="shared" si="89"/>
        <v/>
      </c>
      <c r="N557" s="30">
        <f t="shared" si="90"/>
        <v>-83.100000000000364</v>
      </c>
    </row>
    <row r="558" spans="1:14" x14ac:dyDescent="0.25">
      <c r="A558" s="5">
        <v>557</v>
      </c>
      <c r="B558" s="28">
        <v>42053</v>
      </c>
      <c r="C558" s="5">
        <v>1.1411100000000001</v>
      </c>
      <c r="D558" s="5">
        <v>1.1415599999999999</v>
      </c>
      <c r="E558" s="5">
        <v>1.1333899999999999</v>
      </c>
      <c r="F558" s="5">
        <v>1.13967</v>
      </c>
      <c r="G558" s="5">
        <f t="shared" si="84"/>
        <v>0</v>
      </c>
      <c r="H558" s="4">
        <f>IF(AND(G557=0,D558&gt;C557),(F558-C557)*10000,0)</f>
        <v>0</v>
      </c>
      <c r="I558" s="4">
        <v>-41</v>
      </c>
      <c r="J558" s="4">
        <f t="shared" si="85"/>
        <v>2033.0999999999931</v>
      </c>
      <c r="L558" s="5">
        <f t="shared" si="88"/>
        <v>2157.1999999999935</v>
      </c>
      <c r="M558" s="29">
        <f t="shared" si="89"/>
        <v>5.7528277396625582E-2</v>
      </c>
      <c r="N558" s="30">
        <f t="shared" si="90"/>
        <v>-124.10000000000036</v>
      </c>
    </row>
    <row r="559" spans="1:14" x14ac:dyDescent="0.25">
      <c r="A559" s="5">
        <v>558</v>
      </c>
      <c r="B559" s="28">
        <v>42054</v>
      </c>
      <c r="C559" s="5">
        <v>1.13968</v>
      </c>
      <c r="D559" s="5">
        <v>1.145</v>
      </c>
      <c r="E559" s="5">
        <v>1.1355200000000001</v>
      </c>
      <c r="F559" s="5">
        <v>1.1368100000000001</v>
      </c>
      <c r="G559" s="5">
        <f t="shared" si="84"/>
        <v>0</v>
      </c>
      <c r="H559" s="4">
        <v>-41</v>
      </c>
      <c r="I559" s="4">
        <f t="shared" ref="I559:I598" si="91">IF(AND(G558=1,E559&lt;C558),(C558-F559)*10000,0)</f>
        <v>0</v>
      </c>
      <c r="J559" s="4">
        <f t="shared" si="85"/>
        <v>1992.0999999999931</v>
      </c>
      <c r="L559" s="5">
        <f t="shared" si="88"/>
        <v>2157.1999999999935</v>
      </c>
      <c r="M559" s="29">
        <f t="shared" si="89"/>
        <v>7.6534396439829844E-2</v>
      </c>
      <c r="N559" s="30">
        <f t="shared" si="90"/>
        <v>-165.10000000000036</v>
      </c>
    </row>
    <row r="560" spans="1:14" x14ac:dyDescent="0.25">
      <c r="A560" s="5">
        <v>559</v>
      </c>
      <c r="B560" s="28">
        <v>42055</v>
      </c>
      <c r="C560" s="5">
        <v>1.13679</v>
      </c>
      <c r="D560" s="5">
        <v>1.14297</v>
      </c>
      <c r="E560" s="5">
        <v>1.1278999999999999</v>
      </c>
      <c r="F560" s="5">
        <v>1.1377299999999999</v>
      </c>
      <c r="G560" s="5">
        <f t="shared" si="84"/>
        <v>1</v>
      </c>
      <c r="H560" s="4">
        <f t="shared" ref="H560:H567" si="92">IF(AND(G559=0,D560&gt;C559),(F560-C559)*10000,0)</f>
        <v>-19.500000000001183</v>
      </c>
      <c r="I560" s="4">
        <f t="shared" si="91"/>
        <v>0</v>
      </c>
      <c r="J560" s="4">
        <f t="shared" si="85"/>
        <v>1972.599999999992</v>
      </c>
      <c r="L560" s="5">
        <f t="shared" si="88"/>
        <v>2157.1999999999935</v>
      </c>
      <c r="M560" s="29">
        <f t="shared" si="89"/>
        <v>8.5573892082329905E-2</v>
      </c>
      <c r="N560" s="30">
        <f t="shared" si="90"/>
        <v>-184.6000000000015</v>
      </c>
    </row>
    <row r="561" spans="1:14" x14ac:dyDescent="0.25">
      <c r="A561" s="5">
        <v>560</v>
      </c>
      <c r="B561" s="28">
        <v>42058</v>
      </c>
      <c r="C561" s="5">
        <v>1.1391100000000001</v>
      </c>
      <c r="D561" s="5">
        <v>1.13961</v>
      </c>
      <c r="E561" s="5">
        <v>1.12951</v>
      </c>
      <c r="F561" s="5">
        <v>1.1334</v>
      </c>
      <c r="G561" s="5">
        <f t="shared" si="84"/>
        <v>0</v>
      </c>
      <c r="H561" s="4">
        <f t="shared" si="92"/>
        <v>0</v>
      </c>
      <c r="I561" s="4">
        <f t="shared" si="91"/>
        <v>33.900000000000041</v>
      </c>
      <c r="J561" s="4">
        <f t="shared" si="85"/>
        <v>2006.499999999992</v>
      </c>
      <c r="L561" s="5">
        <f t="shared" si="88"/>
        <v>2157.1999999999935</v>
      </c>
      <c r="M561" s="29" t="str">
        <f t="shared" si="89"/>
        <v/>
      </c>
      <c r="N561" s="30">
        <f t="shared" si="90"/>
        <v>-150.70000000000141</v>
      </c>
    </row>
    <row r="562" spans="1:14" x14ac:dyDescent="0.25">
      <c r="A562" s="5">
        <v>561</v>
      </c>
      <c r="B562" s="28">
        <v>42059</v>
      </c>
      <c r="C562" s="5">
        <v>1.1334200000000001</v>
      </c>
      <c r="D562" s="5">
        <v>1.13581</v>
      </c>
      <c r="E562" s="5">
        <v>1.12883</v>
      </c>
      <c r="F562" s="5">
        <v>1.1339300000000001</v>
      </c>
      <c r="G562" s="5">
        <f t="shared" si="84"/>
        <v>1</v>
      </c>
      <c r="H562" s="4">
        <f t="shared" si="92"/>
        <v>0</v>
      </c>
      <c r="I562" s="4">
        <f t="shared" si="91"/>
        <v>0</v>
      </c>
      <c r="J562" s="4">
        <f t="shared" si="85"/>
        <v>2006.499999999992</v>
      </c>
      <c r="L562" s="5">
        <f t="shared" si="88"/>
        <v>2157.1999999999935</v>
      </c>
      <c r="M562" s="29" t="str">
        <f t="shared" si="89"/>
        <v/>
      </c>
      <c r="N562" s="30">
        <f t="shared" si="90"/>
        <v>-150.70000000000141</v>
      </c>
    </row>
    <row r="563" spans="1:14" x14ac:dyDescent="0.25">
      <c r="A563" s="5">
        <v>562</v>
      </c>
      <c r="B563" s="28">
        <v>42060</v>
      </c>
      <c r="C563" s="5">
        <v>1.1339999999999999</v>
      </c>
      <c r="D563" s="5">
        <v>1.13886</v>
      </c>
      <c r="E563" s="5">
        <v>1.13358</v>
      </c>
      <c r="F563" s="5">
        <v>1.1360399999999999</v>
      </c>
      <c r="G563" s="5">
        <f t="shared" si="84"/>
        <v>1</v>
      </c>
      <c r="H563" s="4">
        <f t="shared" si="92"/>
        <v>0</v>
      </c>
      <c r="I563" s="4">
        <f t="shared" si="91"/>
        <v>0</v>
      </c>
      <c r="J563" s="4">
        <f t="shared" si="85"/>
        <v>2006.499999999992</v>
      </c>
      <c r="L563" s="5">
        <f t="shared" si="88"/>
        <v>2157.1999999999935</v>
      </c>
      <c r="M563" s="29" t="str">
        <f t="shared" si="89"/>
        <v/>
      </c>
      <c r="N563" s="30">
        <f t="shared" si="90"/>
        <v>-150.70000000000141</v>
      </c>
    </row>
    <row r="564" spans="1:14" x14ac:dyDescent="0.25">
      <c r="A564" s="5">
        <v>563</v>
      </c>
      <c r="B564" s="28">
        <v>42061</v>
      </c>
      <c r="C564" s="5">
        <v>1.1359900000000001</v>
      </c>
      <c r="D564" s="5">
        <v>1.1379600000000001</v>
      </c>
      <c r="E564" s="5">
        <v>1.11836</v>
      </c>
      <c r="F564" s="5">
        <v>1.11974</v>
      </c>
      <c r="G564" s="5">
        <f t="shared" si="84"/>
        <v>0</v>
      </c>
      <c r="H564" s="4">
        <f t="shared" si="92"/>
        <v>0</v>
      </c>
      <c r="I564" s="4">
        <f t="shared" si="91"/>
        <v>142.5999999999994</v>
      </c>
      <c r="J564" s="4">
        <f t="shared" si="85"/>
        <v>2149.0999999999913</v>
      </c>
      <c r="L564" s="5">
        <f t="shared" si="88"/>
        <v>2157.1999999999935</v>
      </c>
      <c r="M564" s="29" t="str">
        <f t="shared" si="89"/>
        <v/>
      </c>
      <c r="N564" s="30">
        <f t="shared" si="90"/>
        <v>-8.1000000000021828</v>
      </c>
    </row>
    <row r="565" spans="1:14" x14ac:dyDescent="0.25">
      <c r="A565" s="5">
        <v>564</v>
      </c>
      <c r="B565" s="28">
        <v>42062</v>
      </c>
      <c r="C565" s="5">
        <v>1.1197699999999999</v>
      </c>
      <c r="D565" s="5">
        <v>1.1245099999999999</v>
      </c>
      <c r="E565" s="5">
        <v>1.1175600000000001</v>
      </c>
      <c r="F565" s="5">
        <v>1.1196999999999999</v>
      </c>
      <c r="G565" s="5">
        <f t="shared" si="84"/>
        <v>0</v>
      </c>
      <c r="H565" s="4">
        <f t="shared" si="92"/>
        <v>0</v>
      </c>
      <c r="I565" s="4">
        <f t="shared" si="91"/>
        <v>0</v>
      </c>
      <c r="J565" s="4">
        <f t="shared" si="85"/>
        <v>2149.0999999999913</v>
      </c>
      <c r="L565" s="5">
        <f t="shared" si="88"/>
        <v>2157.1999999999935</v>
      </c>
      <c r="M565" s="29" t="str">
        <f t="shared" si="89"/>
        <v/>
      </c>
      <c r="N565" s="30">
        <f t="shared" si="90"/>
        <v>-8.1000000000021828</v>
      </c>
    </row>
    <row r="566" spans="1:14" x14ac:dyDescent="0.25">
      <c r="A566" s="5">
        <v>565</v>
      </c>
      <c r="B566" s="28">
        <v>42065</v>
      </c>
      <c r="C566" s="5">
        <v>1.11808</v>
      </c>
      <c r="D566" s="5">
        <v>1.12405</v>
      </c>
      <c r="E566" s="5">
        <v>1.1160099999999999</v>
      </c>
      <c r="F566" s="5">
        <v>1.1182799999999999</v>
      </c>
      <c r="G566" s="5">
        <f t="shared" si="84"/>
        <v>0</v>
      </c>
      <c r="H566" s="4">
        <f t="shared" si="92"/>
        <v>-14.899999999999913</v>
      </c>
      <c r="I566" s="4">
        <f t="shared" si="91"/>
        <v>0</v>
      </c>
      <c r="J566" s="4">
        <f t="shared" si="85"/>
        <v>2134.1999999999912</v>
      </c>
      <c r="L566" s="5">
        <f t="shared" si="88"/>
        <v>2157.1999999999935</v>
      </c>
      <c r="M566" s="29">
        <f t="shared" si="89"/>
        <v>1.0661969219359468E-2</v>
      </c>
      <c r="N566" s="30">
        <f t="shared" si="90"/>
        <v>-23.000000000002274</v>
      </c>
    </row>
    <row r="567" spans="1:14" x14ac:dyDescent="0.25">
      <c r="A567" s="5">
        <v>566</v>
      </c>
      <c r="B567" s="28">
        <v>42066</v>
      </c>
      <c r="C567" s="5">
        <v>1.1182799999999999</v>
      </c>
      <c r="D567" s="5">
        <v>1.12175</v>
      </c>
      <c r="E567" s="5">
        <v>1.1154599999999999</v>
      </c>
      <c r="F567" s="5">
        <v>1.11755</v>
      </c>
      <c r="G567" s="5">
        <f t="shared" si="84"/>
        <v>0</v>
      </c>
      <c r="H567" s="4">
        <f t="shared" si="92"/>
        <v>-5.2999999999991942</v>
      </c>
      <c r="I567" s="4">
        <f t="shared" si="91"/>
        <v>0</v>
      </c>
      <c r="J567" s="4">
        <f t="shared" si="85"/>
        <v>2128.8999999999919</v>
      </c>
      <c r="L567" s="5">
        <f t="shared" si="88"/>
        <v>2157.1999999999935</v>
      </c>
      <c r="M567" s="29">
        <f t="shared" si="89"/>
        <v>1.3118857778602666E-2</v>
      </c>
      <c r="N567" s="30">
        <f t="shared" si="90"/>
        <v>-28.300000000001546</v>
      </c>
    </row>
    <row r="568" spans="1:14" x14ac:dyDescent="0.25">
      <c r="A568" s="5">
        <v>567</v>
      </c>
      <c r="B568" s="28">
        <v>42067</v>
      </c>
      <c r="C568" s="5">
        <v>1.11755</v>
      </c>
      <c r="D568" s="5">
        <v>1.11856</v>
      </c>
      <c r="E568" s="5">
        <v>1.10616</v>
      </c>
      <c r="F568" s="5">
        <v>1.1077399999999999</v>
      </c>
      <c r="G568" s="5">
        <f t="shared" si="84"/>
        <v>0</v>
      </c>
      <c r="H568" s="4">
        <v>-41</v>
      </c>
      <c r="I568" s="4">
        <f t="shared" si="91"/>
        <v>0</v>
      </c>
      <c r="J568" s="4">
        <f t="shared" si="85"/>
        <v>2087.8999999999919</v>
      </c>
      <c r="L568" s="5">
        <f t="shared" si="88"/>
        <v>2157.1999999999935</v>
      </c>
      <c r="M568" s="29">
        <f t="shared" si="89"/>
        <v>3.2124976821806817E-2</v>
      </c>
      <c r="N568" s="30">
        <f t="shared" si="90"/>
        <v>-69.300000000001546</v>
      </c>
    </row>
    <row r="569" spans="1:14" x14ac:dyDescent="0.25">
      <c r="A569" s="5">
        <v>568</v>
      </c>
      <c r="B569" s="28">
        <v>42068</v>
      </c>
      <c r="C569" s="5">
        <v>1.1077399999999999</v>
      </c>
      <c r="D569" s="5">
        <v>1.1114200000000001</v>
      </c>
      <c r="E569" s="5">
        <v>1.09874</v>
      </c>
      <c r="F569" s="5">
        <v>1.10293</v>
      </c>
      <c r="G569" s="5">
        <f t="shared" si="84"/>
        <v>0</v>
      </c>
      <c r="H569" s="4">
        <f t="shared" ref="H569:H579" si="93">IF(AND(G568=0,D569&gt;C568),(F569-C568)*10000,0)</f>
        <v>0</v>
      </c>
      <c r="I569" s="4">
        <f t="shared" si="91"/>
        <v>0</v>
      </c>
      <c r="J569" s="4">
        <f t="shared" si="85"/>
        <v>2087.8999999999919</v>
      </c>
      <c r="L569" s="5">
        <f t="shared" si="88"/>
        <v>2157.1999999999935</v>
      </c>
      <c r="M569" s="29" t="str">
        <f t="shared" si="89"/>
        <v/>
      </c>
      <c r="N569" s="30">
        <f t="shared" si="90"/>
        <v>-69.300000000001546</v>
      </c>
    </row>
    <row r="570" spans="1:14" x14ac:dyDescent="0.25">
      <c r="A570" s="5">
        <v>569</v>
      </c>
      <c r="B570" s="28">
        <v>42069</v>
      </c>
      <c r="C570" s="5">
        <v>1.10293</v>
      </c>
      <c r="D570" s="5">
        <v>1.10327</v>
      </c>
      <c r="E570" s="5">
        <v>1.0839000000000001</v>
      </c>
      <c r="F570" s="5">
        <v>1.0844</v>
      </c>
      <c r="G570" s="5">
        <f t="shared" si="84"/>
        <v>0</v>
      </c>
      <c r="H570" s="4">
        <f t="shared" si="93"/>
        <v>0</v>
      </c>
      <c r="I570" s="4">
        <f t="shared" si="91"/>
        <v>0</v>
      </c>
      <c r="J570" s="4">
        <f t="shared" si="85"/>
        <v>2087.8999999999919</v>
      </c>
      <c r="L570" s="5">
        <f t="shared" si="88"/>
        <v>2157.1999999999935</v>
      </c>
      <c r="M570" s="29" t="str">
        <f t="shared" si="89"/>
        <v/>
      </c>
      <c r="N570" s="30">
        <f t="shared" si="90"/>
        <v>-69.300000000001546</v>
      </c>
    </row>
    <row r="571" spans="1:14" x14ac:dyDescent="0.25">
      <c r="A571" s="5">
        <v>570</v>
      </c>
      <c r="B571" s="28">
        <v>42071.958333333336</v>
      </c>
      <c r="C571" s="5">
        <v>1.0830200000000001</v>
      </c>
      <c r="D571" s="5">
        <v>1.0906499999999999</v>
      </c>
      <c r="E571" s="5">
        <v>1.0822799999999999</v>
      </c>
      <c r="F571" s="5">
        <v>1.0851200000000001</v>
      </c>
      <c r="G571" s="5">
        <f t="shared" si="84"/>
        <v>1</v>
      </c>
      <c r="H571" s="4">
        <f t="shared" si="93"/>
        <v>0</v>
      </c>
      <c r="I571" s="4">
        <f t="shared" si="91"/>
        <v>0</v>
      </c>
      <c r="J571" s="4">
        <f t="shared" si="85"/>
        <v>2087.8999999999919</v>
      </c>
      <c r="L571" s="5">
        <f t="shared" si="88"/>
        <v>2157.1999999999935</v>
      </c>
      <c r="M571" s="29" t="str">
        <f t="shared" si="89"/>
        <v/>
      </c>
      <c r="N571" s="30">
        <f t="shared" si="90"/>
        <v>-69.300000000001546</v>
      </c>
    </row>
    <row r="572" spans="1:14" x14ac:dyDescent="0.25">
      <c r="A572" s="5">
        <v>571</v>
      </c>
      <c r="B572" s="28">
        <v>42072.958333333336</v>
      </c>
      <c r="C572" s="5">
        <v>1.0851299999999999</v>
      </c>
      <c r="D572" s="5">
        <v>1.0855300000000001</v>
      </c>
      <c r="E572" s="5">
        <v>1.0692600000000001</v>
      </c>
      <c r="F572" s="5">
        <v>1.0697399999999999</v>
      </c>
      <c r="G572" s="5">
        <f t="shared" si="84"/>
        <v>0</v>
      </c>
      <c r="H572" s="4">
        <f t="shared" si="93"/>
        <v>0</v>
      </c>
      <c r="I572" s="4">
        <f t="shared" si="91"/>
        <v>132.8000000000018</v>
      </c>
      <c r="J572" s="4">
        <f t="shared" si="85"/>
        <v>2220.6999999999939</v>
      </c>
      <c r="L572" s="5">
        <f t="shared" si="88"/>
        <v>2220.6999999999939</v>
      </c>
      <c r="M572" s="29" t="str">
        <f t="shared" si="89"/>
        <v/>
      </c>
      <c r="N572" s="30">
        <f t="shared" si="90"/>
        <v>-69.300000000001546</v>
      </c>
    </row>
    <row r="573" spans="1:14" x14ac:dyDescent="0.25">
      <c r="A573" s="5">
        <v>572</v>
      </c>
      <c r="B573" s="28">
        <v>42073.958333333336</v>
      </c>
      <c r="C573" s="5">
        <v>1.06968</v>
      </c>
      <c r="D573" s="5">
        <v>1.0717000000000001</v>
      </c>
      <c r="E573" s="5">
        <v>1.0511200000000001</v>
      </c>
      <c r="F573" s="5">
        <v>1.0546599999999999</v>
      </c>
      <c r="G573" s="5">
        <f t="shared" si="84"/>
        <v>0</v>
      </c>
      <c r="H573" s="4">
        <f t="shared" si="93"/>
        <v>0</v>
      </c>
      <c r="I573" s="4">
        <f t="shared" si="91"/>
        <v>0</v>
      </c>
      <c r="J573" s="4">
        <f t="shared" si="85"/>
        <v>2220.6999999999939</v>
      </c>
      <c r="L573" s="5">
        <f t="shared" si="88"/>
        <v>2220.6999999999939</v>
      </c>
      <c r="M573" s="29" t="str">
        <f t="shared" si="89"/>
        <v/>
      </c>
      <c r="N573" s="30">
        <f t="shared" si="90"/>
        <v>-69.300000000001546</v>
      </c>
    </row>
    <row r="574" spans="1:14" x14ac:dyDescent="0.25">
      <c r="A574" s="5">
        <v>573</v>
      </c>
      <c r="B574" s="28">
        <v>42074.958333333336</v>
      </c>
      <c r="C574" s="5">
        <v>1.0546199999999999</v>
      </c>
      <c r="D574" s="5">
        <v>1.06837</v>
      </c>
      <c r="E574" s="5">
        <v>1.0494000000000001</v>
      </c>
      <c r="F574" s="5">
        <v>1.06338</v>
      </c>
      <c r="G574" s="5">
        <f t="shared" si="84"/>
        <v>1</v>
      </c>
      <c r="H574" s="4">
        <f t="shared" si="93"/>
        <v>0</v>
      </c>
      <c r="I574" s="4">
        <f t="shared" si="91"/>
        <v>0</v>
      </c>
      <c r="J574" s="4">
        <f t="shared" si="85"/>
        <v>2220.6999999999939</v>
      </c>
      <c r="L574" s="5">
        <f t="shared" si="88"/>
        <v>2220.6999999999939</v>
      </c>
      <c r="M574" s="29" t="str">
        <f t="shared" si="89"/>
        <v/>
      </c>
      <c r="N574" s="30">
        <f t="shared" si="90"/>
        <v>-69.300000000001546</v>
      </c>
    </row>
    <row r="575" spans="1:14" x14ac:dyDescent="0.25">
      <c r="A575" s="5">
        <v>574</v>
      </c>
      <c r="B575" s="28">
        <v>42075.958333333336</v>
      </c>
      <c r="C575" s="5">
        <v>1.0633999999999999</v>
      </c>
      <c r="D575" s="5">
        <v>1.0634699999999999</v>
      </c>
      <c r="E575" s="5">
        <v>1.0462400000000001</v>
      </c>
      <c r="F575" s="5">
        <v>1.0494300000000001</v>
      </c>
      <c r="G575" s="5">
        <f t="shared" si="84"/>
        <v>0</v>
      </c>
      <c r="H575" s="4">
        <f t="shared" si="93"/>
        <v>0</v>
      </c>
      <c r="I575" s="4">
        <f t="shared" si="91"/>
        <v>51.899999999998059</v>
      </c>
      <c r="J575" s="4">
        <f t="shared" si="85"/>
        <v>2272.5999999999922</v>
      </c>
      <c r="L575" s="5">
        <f t="shared" si="88"/>
        <v>2272.5999999999922</v>
      </c>
      <c r="M575" s="29" t="str">
        <f t="shared" si="89"/>
        <v/>
      </c>
      <c r="N575" s="30">
        <f t="shared" si="90"/>
        <v>-69.300000000001546</v>
      </c>
    </row>
    <row r="576" spans="1:14" x14ac:dyDescent="0.25">
      <c r="A576" s="5">
        <v>575</v>
      </c>
      <c r="B576" s="28">
        <v>42078.958333333336</v>
      </c>
      <c r="C576" s="5">
        <v>1.04701</v>
      </c>
      <c r="D576" s="5">
        <v>1.06193</v>
      </c>
      <c r="E576" s="5">
        <v>1.04697</v>
      </c>
      <c r="F576" s="5">
        <v>1.05667</v>
      </c>
      <c r="G576" s="5">
        <f t="shared" si="84"/>
        <v>1</v>
      </c>
      <c r="H576" s="4">
        <f t="shared" si="93"/>
        <v>0</v>
      </c>
      <c r="I576" s="4">
        <f t="shared" si="91"/>
        <v>0</v>
      </c>
      <c r="J576" s="4">
        <f t="shared" si="85"/>
        <v>2272.5999999999922</v>
      </c>
      <c r="L576" s="5">
        <f t="shared" si="88"/>
        <v>2272.5999999999922</v>
      </c>
      <c r="M576" s="29" t="str">
        <f t="shared" si="89"/>
        <v/>
      </c>
      <c r="N576" s="30">
        <f t="shared" si="90"/>
        <v>-69.300000000001546</v>
      </c>
    </row>
    <row r="577" spans="1:14" x14ac:dyDescent="0.25">
      <c r="A577" s="5">
        <v>576</v>
      </c>
      <c r="B577" s="28">
        <v>42079.958333333336</v>
      </c>
      <c r="C577" s="5">
        <v>1.0566500000000001</v>
      </c>
      <c r="D577" s="5">
        <v>1.06507</v>
      </c>
      <c r="E577" s="5">
        <v>1.05514</v>
      </c>
      <c r="F577" s="5">
        <v>1.05972</v>
      </c>
      <c r="G577" s="5">
        <f t="shared" si="84"/>
        <v>1</v>
      </c>
      <c r="H577" s="4">
        <f t="shared" si="93"/>
        <v>0</v>
      </c>
      <c r="I577" s="4">
        <f t="shared" si="91"/>
        <v>0</v>
      </c>
      <c r="J577" s="4">
        <f t="shared" si="85"/>
        <v>2272.5999999999922</v>
      </c>
      <c r="L577" s="5">
        <f t="shared" si="88"/>
        <v>2272.5999999999922</v>
      </c>
      <c r="M577" s="29" t="str">
        <f t="shared" si="89"/>
        <v/>
      </c>
      <c r="N577" s="30">
        <f t="shared" si="90"/>
        <v>-69.300000000001546</v>
      </c>
    </row>
    <row r="578" spans="1:14" x14ac:dyDescent="0.25">
      <c r="A578" s="5">
        <v>577</v>
      </c>
      <c r="B578" s="28">
        <v>42080.958333333336</v>
      </c>
      <c r="C578" s="5">
        <v>1.0597000000000001</v>
      </c>
      <c r="D578" s="5">
        <v>1.10351</v>
      </c>
      <c r="E578" s="5">
        <v>1.05799</v>
      </c>
      <c r="F578" s="5">
        <v>1.0861700000000001</v>
      </c>
      <c r="G578" s="5">
        <f t="shared" si="84"/>
        <v>1</v>
      </c>
      <c r="H578" s="4">
        <f t="shared" si="93"/>
        <v>0</v>
      </c>
      <c r="I578" s="4">
        <f t="shared" si="91"/>
        <v>0</v>
      </c>
      <c r="J578" s="4">
        <f t="shared" si="85"/>
        <v>2272.5999999999922</v>
      </c>
      <c r="L578" s="5">
        <f t="shared" si="88"/>
        <v>2272.5999999999922</v>
      </c>
      <c r="M578" s="29" t="str">
        <f t="shared" si="89"/>
        <v/>
      </c>
      <c r="N578" s="30">
        <f t="shared" si="90"/>
        <v>-69.300000000001546</v>
      </c>
    </row>
    <row r="579" spans="1:14" x14ac:dyDescent="0.25">
      <c r="A579" s="5">
        <v>578</v>
      </c>
      <c r="B579" s="28">
        <v>42081.958333333336</v>
      </c>
      <c r="C579" s="5">
        <v>1.0862700000000001</v>
      </c>
      <c r="D579" s="5">
        <v>1.0919300000000001</v>
      </c>
      <c r="E579" s="5">
        <v>1.06128</v>
      </c>
      <c r="F579" s="5">
        <v>1.06585</v>
      </c>
      <c r="G579" s="5">
        <f t="shared" ref="G579:G642" si="94">IF(F579&gt;F578,1,0)</f>
        <v>0</v>
      </c>
      <c r="H579" s="4">
        <f t="shared" si="93"/>
        <v>0</v>
      </c>
      <c r="I579" s="4">
        <f t="shared" si="91"/>
        <v>0</v>
      </c>
      <c r="J579" s="4">
        <f t="shared" si="85"/>
        <v>2272.5999999999922</v>
      </c>
      <c r="L579" s="5">
        <f t="shared" si="88"/>
        <v>2272.5999999999922</v>
      </c>
      <c r="M579" s="29" t="str">
        <f t="shared" si="89"/>
        <v/>
      </c>
      <c r="N579" s="30">
        <f t="shared" si="90"/>
        <v>-69.300000000001546</v>
      </c>
    </row>
    <row r="580" spans="1:14" x14ac:dyDescent="0.25">
      <c r="A580" s="5">
        <v>579</v>
      </c>
      <c r="B580" s="28">
        <v>42082.958333333336</v>
      </c>
      <c r="C580" s="5">
        <v>1.06585</v>
      </c>
      <c r="D580" s="5">
        <v>1.08816</v>
      </c>
      <c r="E580" s="5">
        <v>1.0649299999999999</v>
      </c>
      <c r="F580" s="5">
        <v>1.0815999999999999</v>
      </c>
      <c r="G580" s="5">
        <f t="shared" si="94"/>
        <v>1</v>
      </c>
      <c r="H580" s="4">
        <v>-41</v>
      </c>
      <c r="I580" s="4">
        <f t="shared" si="91"/>
        <v>0</v>
      </c>
      <c r="J580" s="4">
        <f t="shared" si="85"/>
        <v>2231.5999999999922</v>
      </c>
      <c r="L580" s="5">
        <f t="shared" si="88"/>
        <v>2272.5999999999922</v>
      </c>
      <c r="M580" s="29">
        <f t="shared" si="89"/>
        <v>1.8041010296576676E-2</v>
      </c>
      <c r="N580" s="30">
        <f t="shared" si="90"/>
        <v>-41</v>
      </c>
    </row>
    <row r="581" spans="1:14" x14ac:dyDescent="0.25">
      <c r="A581" s="5">
        <v>580</v>
      </c>
      <c r="B581" s="28">
        <v>42085.958333333336</v>
      </c>
      <c r="C581" s="5">
        <v>1.0840399999999999</v>
      </c>
      <c r="D581" s="5">
        <v>1.0971299999999999</v>
      </c>
      <c r="E581" s="5">
        <v>1.07673</v>
      </c>
      <c r="F581" s="5">
        <v>1.09456</v>
      </c>
      <c r="G581" s="5">
        <f t="shared" si="94"/>
        <v>1</v>
      </c>
      <c r="H581" s="4">
        <f t="shared" ref="H581:H610" si="95">IF(AND(G580=0,D581&gt;C580),(F581-C580)*10000,0)</f>
        <v>0</v>
      </c>
      <c r="I581" s="4">
        <f t="shared" si="91"/>
        <v>0</v>
      </c>
      <c r="J581" s="4">
        <f t="shared" ref="J581:J644" si="96">H581+I581+J580</f>
        <v>2231.5999999999922</v>
      </c>
      <c r="L581" s="5">
        <f t="shared" si="88"/>
        <v>2272.5999999999922</v>
      </c>
      <c r="M581" s="29" t="str">
        <f t="shared" si="89"/>
        <v/>
      </c>
      <c r="N581" s="30">
        <f t="shared" si="90"/>
        <v>-41</v>
      </c>
    </row>
    <row r="582" spans="1:14" x14ac:dyDescent="0.25">
      <c r="A582" s="5">
        <v>581</v>
      </c>
      <c r="B582" s="28">
        <v>42086.958333333336</v>
      </c>
      <c r="C582" s="5">
        <v>1.0944700000000001</v>
      </c>
      <c r="D582" s="5">
        <v>1.1029199999999999</v>
      </c>
      <c r="E582" s="5">
        <v>1.08904</v>
      </c>
      <c r="F582" s="5">
        <v>1.0923499999999999</v>
      </c>
      <c r="G582" s="5">
        <f t="shared" si="94"/>
        <v>0</v>
      </c>
      <c r="H582" s="4">
        <f t="shared" si="95"/>
        <v>0</v>
      </c>
      <c r="I582" s="4">
        <f t="shared" si="91"/>
        <v>0</v>
      </c>
      <c r="J582" s="4">
        <f t="shared" si="96"/>
        <v>2231.5999999999922</v>
      </c>
      <c r="L582" s="5">
        <f t="shared" si="88"/>
        <v>2272.5999999999922</v>
      </c>
      <c r="M582" s="29" t="str">
        <f t="shared" si="89"/>
        <v/>
      </c>
      <c r="N582" s="30">
        <f t="shared" si="90"/>
        <v>-41</v>
      </c>
    </row>
    <row r="583" spans="1:14" x14ac:dyDescent="0.25">
      <c r="A583" s="5">
        <v>582</v>
      </c>
      <c r="B583" s="28">
        <v>42087.958333333336</v>
      </c>
      <c r="C583" s="5">
        <v>1.09233</v>
      </c>
      <c r="D583" s="5">
        <v>1.10144</v>
      </c>
      <c r="E583" s="5">
        <v>1.0900700000000001</v>
      </c>
      <c r="F583" s="5">
        <v>1.0969800000000001</v>
      </c>
      <c r="G583" s="5">
        <f t="shared" si="94"/>
        <v>1</v>
      </c>
      <c r="H583" s="4">
        <f t="shared" si="95"/>
        <v>25.100000000000122</v>
      </c>
      <c r="I583" s="4">
        <f t="shared" si="91"/>
        <v>0</v>
      </c>
      <c r="J583" s="4">
        <f t="shared" si="96"/>
        <v>2256.6999999999921</v>
      </c>
      <c r="L583" s="5">
        <f t="shared" si="88"/>
        <v>2272.5999999999922</v>
      </c>
      <c r="M583" s="29" t="str">
        <f t="shared" si="89"/>
        <v/>
      </c>
      <c r="N583" s="30">
        <f t="shared" si="90"/>
        <v>-15.900000000000091</v>
      </c>
    </row>
    <row r="584" spans="1:14" x14ac:dyDescent="0.25">
      <c r="A584" s="5">
        <v>583</v>
      </c>
      <c r="B584" s="28">
        <v>42088.958333333336</v>
      </c>
      <c r="C584" s="5">
        <v>1.0969100000000001</v>
      </c>
      <c r="D584" s="5">
        <v>1.1052200000000001</v>
      </c>
      <c r="E584" s="5">
        <v>1.0856399999999999</v>
      </c>
      <c r="F584" s="5">
        <v>1.0883700000000001</v>
      </c>
      <c r="G584" s="5">
        <f t="shared" si="94"/>
        <v>0</v>
      </c>
      <c r="H584" s="4">
        <f t="shared" si="95"/>
        <v>0</v>
      </c>
      <c r="I584" s="4">
        <f t="shared" si="91"/>
        <v>39.599999999999639</v>
      </c>
      <c r="J584" s="4">
        <f t="shared" si="96"/>
        <v>2296.2999999999915</v>
      </c>
      <c r="L584" s="5">
        <f t="shared" si="88"/>
        <v>2296.2999999999915</v>
      </c>
      <c r="M584" s="29" t="str">
        <f t="shared" si="89"/>
        <v/>
      </c>
      <c r="N584" s="30">
        <f t="shared" si="90"/>
        <v>-15.900000000000091</v>
      </c>
    </row>
    <row r="585" spans="1:14" x14ac:dyDescent="0.25">
      <c r="A585" s="5">
        <v>584</v>
      </c>
      <c r="B585" s="28">
        <v>42089.958333333336</v>
      </c>
      <c r="C585" s="5">
        <v>1.0883700000000001</v>
      </c>
      <c r="D585" s="5">
        <v>1.0948500000000001</v>
      </c>
      <c r="E585" s="5">
        <v>1.0801099999999999</v>
      </c>
      <c r="F585" s="5">
        <v>1.08874</v>
      </c>
      <c r="G585" s="5">
        <f t="shared" si="94"/>
        <v>1</v>
      </c>
      <c r="H585" s="4">
        <f t="shared" si="95"/>
        <v>0</v>
      </c>
      <c r="I585" s="4">
        <f t="shared" si="91"/>
        <v>0</v>
      </c>
      <c r="J585" s="4">
        <f t="shared" si="96"/>
        <v>2296.2999999999915</v>
      </c>
      <c r="L585" s="5">
        <f t="shared" si="88"/>
        <v>2296.2999999999915</v>
      </c>
      <c r="M585" s="29" t="str">
        <f t="shared" si="89"/>
        <v/>
      </c>
      <c r="N585" s="30">
        <f t="shared" si="90"/>
        <v>-15.900000000000091</v>
      </c>
    </row>
    <row r="586" spans="1:14" x14ac:dyDescent="0.25">
      <c r="A586" s="5">
        <v>585</v>
      </c>
      <c r="B586" s="28">
        <v>42092.958333333336</v>
      </c>
      <c r="C586" s="5">
        <v>1.0886100000000001</v>
      </c>
      <c r="D586" s="5">
        <v>1.0894999999999999</v>
      </c>
      <c r="E586" s="5">
        <v>1.0809800000000001</v>
      </c>
      <c r="F586" s="5">
        <v>1.08327</v>
      </c>
      <c r="G586" s="5">
        <f t="shared" si="94"/>
        <v>0</v>
      </c>
      <c r="H586" s="4">
        <f t="shared" si="95"/>
        <v>0</v>
      </c>
      <c r="I586" s="4">
        <f t="shared" si="91"/>
        <v>51.000000000001044</v>
      </c>
      <c r="J586" s="4">
        <f t="shared" si="96"/>
        <v>2347.2999999999925</v>
      </c>
      <c r="L586" s="5">
        <f t="shared" si="88"/>
        <v>2347.2999999999925</v>
      </c>
      <c r="M586" s="29" t="str">
        <f t="shared" si="89"/>
        <v/>
      </c>
      <c r="N586" s="30">
        <f t="shared" si="90"/>
        <v>-15.900000000000091</v>
      </c>
    </row>
    <row r="587" spans="1:14" x14ac:dyDescent="0.25">
      <c r="A587" s="5">
        <v>586</v>
      </c>
      <c r="B587" s="28">
        <v>42093.958333333336</v>
      </c>
      <c r="C587" s="5">
        <v>1.08328</v>
      </c>
      <c r="D587" s="5">
        <v>1.0845499999999999</v>
      </c>
      <c r="E587" s="5">
        <v>1.0712999999999999</v>
      </c>
      <c r="F587" s="5">
        <v>1.07308</v>
      </c>
      <c r="G587" s="5">
        <f t="shared" si="94"/>
        <v>0</v>
      </c>
      <c r="H587" s="4">
        <f t="shared" si="95"/>
        <v>0</v>
      </c>
      <c r="I587" s="4">
        <f t="shared" si="91"/>
        <v>0</v>
      </c>
      <c r="J587" s="4">
        <f t="shared" si="96"/>
        <v>2347.2999999999925</v>
      </c>
      <c r="L587" s="5">
        <f t="shared" si="88"/>
        <v>2347.2999999999925</v>
      </c>
      <c r="M587" s="29" t="str">
        <f t="shared" si="89"/>
        <v/>
      </c>
      <c r="N587" s="30">
        <f t="shared" si="90"/>
        <v>-15.900000000000091</v>
      </c>
    </row>
    <row r="588" spans="1:14" x14ac:dyDescent="0.25">
      <c r="A588" s="5">
        <v>587</v>
      </c>
      <c r="B588" s="28">
        <v>42094.958333333336</v>
      </c>
      <c r="C588" s="5">
        <v>1.07308</v>
      </c>
      <c r="D588" s="5">
        <v>1.07999</v>
      </c>
      <c r="E588" s="5">
        <v>1.0718399999999999</v>
      </c>
      <c r="F588" s="5">
        <v>1.0762400000000001</v>
      </c>
      <c r="G588" s="5">
        <f t="shared" si="94"/>
        <v>1</v>
      </c>
      <c r="H588" s="4">
        <f t="shared" si="95"/>
        <v>0</v>
      </c>
      <c r="I588" s="4">
        <f t="shared" si="91"/>
        <v>0</v>
      </c>
      <c r="J588" s="4">
        <f t="shared" si="96"/>
        <v>2347.2999999999925</v>
      </c>
      <c r="L588" s="5">
        <f t="shared" si="88"/>
        <v>2347.2999999999925</v>
      </c>
      <c r="M588" s="29" t="str">
        <f t="shared" si="89"/>
        <v/>
      </c>
      <c r="N588" s="30">
        <f t="shared" si="90"/>
        <v>-15.900000000000091</v>
      </c>
    </row>
    <row r="589" spans="1:14" x14ac:dyDescent="0.25">
      <c r="A589" s="5">
        <v>588</v>
      </c>
      <c r="B589" s="28">
        <v>42095.958333333336</v>
      </c>
      <c r="C589" s="5">
        <v>1.0762400000000001</v>
      </c>
      <c r="D589" s="5">
        <v>1.0905</v>
      </c>
      <c r="E589" s="5">
        <v>1.0750200000000001</v>
      </c>
      <c r="F589" s="5">
        <v>1.08795</v>
      </c>
      <c r="G589" s="5">
        <f t="shared" si="94"/>
        <v>1</v>
      </c>
      <c r="H589" s="4">
        <f t="shared" si="95"/>
        <v>0</v>
      </c>
      <c r="I589" s="4">
        <f t="shared" si="91"/>
        <v>0</v>
      </c>
      <c r="J589" s="4">
        <f t="shared" si="96"/>
        <v>2347.2999999999925</v>
      </c>
      <c r="L589" s="5">
        <f t="shared" si="88"/>
        <v>2347.2999999999925</v>
      </c>
      <c r="M589" s="29" t="str">
        <f t="shared" si="89"/>
        <v/>
      </c>
      <c r="N589" s="30">
        <f t="shared" si="90"/>
        <v>-15.900000000000091</v>
      </c>
    </row>
    <row r="590" spans="1:14" x14ac:dyDescent="0.25">
      <c r="A590" s="5">
        <v>589</v>
      </c>
      <c r="B590" s="28">
        <v>42096.958333333336</v>
      </c>
      <c r="C590" s="5">
        <v>1.08795</v>
      </c>
      <c r="D590" s="5">
        <v>1.1027</v>
      </c>
      <c r="E590" s="5">
        <v>1.0863799999999999</v>
      </c>
      <c r="F590" s="5">
        <v>1.0971299999999999</v>
      </c>
      <c r="G590" s="5">
        <f t="shared" si="94"/>
        <v>1</v>
      </c>
      <c r="H590" s="4">
        <f t="shared" si="95"/>
        <v>0</v>
      </c>
      <c r="I590" s="4">
        <f t="shared" si="91"/>
        <v>0</v>
      </c>
      <c r="J590" s="4">
        <f t="shared" si="96"/>
        <v>2347.2999999999925</v>
      </c>
      <c r="L590" s="5">
        <f t="shared" si="88"/>
        <v>2347.2999999999925</v>
      </c>
      <c r="M590" s="29" t="str">
        <f t="shared" si="89"/>
        <v/>
      </c>
      <c r="N590" s="30">
        <f t="shared" si="90"/>
        <v>-15.900000000000091</v>
      </c>
    </row>
    <row r="591" spans="1:14" x14ac:dyDescent="0.25">
      <c r="A591" s="5">
        <v>590</v>
      </c>
      <c r="B591" s="28">
        <v>42099.958333333336</v>
      </c>
      <c r="C591" s="5">
        <v>1.1000399999999999</v>
      </c>
      <c r="D591" s="5">
        <v>1.1035600000000001</v>
      </c>
      <c r="E591" s="5">
        <v>1.091</v>
      </c>
      <c r="F591" s="5">
        <v>1.0921700000000001</v>
      </c>
      <c r="G591" s="5">
        <f t="shared" si="94"/>
        <v>0</v>
      </c>
      <c r="H591" s="4">
        <f t="shared" si="95"/>
        <v>0</v>
      </c>
      <c r="I591" s="4">
        <f t="shared" si="91"/>
        <v>0</v>
      </c>
      <c r="J591" s="4">
        <f t="shared" si="96"/>
        <v>2347.2999999999925</v>
      </c>
      <c r="L591" s="5">
        <f t="shared" si="88"/>
        <v>2347.2999999999925</v>
      </c>
      <c r="M591" s="29" t="str">
        <f t="shared" si="89"/>
        <v/>
      </c>
      <c r="N591" s="30">
        <f t="shared" si="90"/>
        <v>-15.900000000000091</v>
      </c>
    </row>
    <row r="592" spans="1:14" x14ac:dyDescent="0.25">
      <c r="A592" s="5">
        <v>591</v>
      </c>
      <c r="B592" s="28">
        <v>42100.958333333336</v>
      </c>
      <c r="C592" s="5">
        <v>1.09216</v>
      </c>
      <c r="D592" s="5">
        <v>1.0954699999999999</v>
      </c>
      <c r="E592" s="5">
        <v>1.0803199999999999</v>
      </c>
      <c r="F592" s="5">
        <v>1.08141</v>
      </c>
      <c r="G592" s="5">
        <f t="shared" si="94"/>
        <v>0</v>
      </c>
      <c r="H592" s="4">
        <f t="shared" si="95"/>
        <v>0</v>
      </c>
      <c r="I592" s="4">
        <f t="shared" si="91"/>
        <v>0</v>
      </c>
      <c r="J592" s="4">
        <f t="shared" si="96"/>
        <v>2347.2999999999925</v>
      </c>
      <c r="L592" s="5">
        <f t="shared" si="88"/>
        <v>2347.2999999999925</v>
      </c>
      <c r="M592" s="29" t="str">
        <f t="shared" si="89"/>
        <v/>
      </c>
      <c r="N592" s="30">
        <f t="shared" si="90"/>
        <v>-15.900000000000091</v>
      </c>
    </row>
    <row r="593" spans="1:14" x14ac:dyDescent="0.25">
      <c r="A593" s="5">
        <v>592</v>
      </c>
      <c r="B593" s="28">
        <v>42101.958333333336</v>
      </c>
      <c r="C593" s="5">
        <v>1.0814299999999999</v>
      </c>
      <c r="D593" s="5">
        <v>1.08873</v>
      </c>
      <c r="E593" s="5">
        <v>1.07629</v>
      </c>
      <c r="F593" s="5">
        <v>1.07805</v>
      </c>
      <c r="G593" s="5">
        <f t="shared" si="94"/>
        <v>0</v>
      </c>
      <c r="H593" s="4">
        <f t="shared" si="95"/>
        <v>0</v>
      </c>
      <c r="I593" s="4">
        <f t="shared" si="91"/>
        <v>0</v>
      </c>
      <c r="J593" s="4">
        <f t="shared" si="96"/>
        <v>2347.2999999999925</v>
      </c>
      <c r="L593" s="5">
        <f t="shared" si="88"/>
        <v>2347.2999999999925</v>
      </c>
      <c r="M593" s="29" t="str">
        <f t="shared" si="89"/>
        <v/>
      </c>
      <c r="N593" s="30">
        <f t="shared" si="90"/>
        <v>-15.900000000000091</v>
      </c>
    </row>
    <row r="594" spans="1:14" x14ac:dyDescent="0.25">
      <c r="A594" s="5">
        <v>593</v>
      </c>
      <c r="B594" s="28">
        <v>42102.958333333336</v>
      </c>
      <c r="C594" s="5">
        <v>1.0780000000000001</v>
      </c>
      <c r="D594" s="5">
        <v>1.0788599999999999</v>
      </c>
      <c r="E594" s="5">
        <v>1.0637700000000001</v>
      </c>
      <c r="F594" s="5">
        <v>1.0658700000000001</v>
      </c>
      <c r="G594" s="5">
        <f t="shared" si="94"/>
        <v>0</v>
      </c>
      <c r="H594" s="4">
        <f t="shared" si="95"/>
        <v>0</v>
      </c>
      <c r="I594" s="4">
        <f t="shared" si="91"/>
        <v>0</v>
      </c>
      <c r="J594" s="4">
        <f t="shared" si="96"/>
        <v>2347.2999999999925</v>
      </c>
      <c r="L594" s="5">
        <f t="shared" si="88"/>
        <v>2347.2999999999925</v>
      </c>
      <c r="M594" s="29" t="str">
        <f t="shared" si="89"/>
        <v/>
      </c>
      <c r="N594" s="30">
        <f t="shared" si="90"/>
        <v>-15.900000000000091</v>
      </c>
    </row>
    <row r="595" spans="1:14" x14ac:dyDescent="0.25">
      <c r="A595" s="5">
        <v>594</v>
      </c>
      <c r="B595" s="28">
        <v>42103.958333333336</v>
      </c>
      <c r="C595" s="5">
        <v>1.0658799999999999</v>
      </c>
      <c r="D595" s="5">
        <v>1.06837</v>
      </c>
      <c r="E595" s="5">
        <v>1.0567899999999999</v>
      </c>
      <c r="F595" s="5">
        <v>1.0602199999999999</v>
      </c>
      <c r="G595" s="5">
        <f t="shared" si="94"/>
        <v>0</v>
      </c>
      <c r="H595" s="4">
        <f t="shared" si="95"/>
        <v>0</v>
      </c>
      <c r="I595" s="4">
        <f t="shared" si="91"/>
        <v>0</v>
      </c>
      <c r="J595" s="4">
        <f t="shared" si="96"/>
        <v>2347.2999999999925</v>
      </c>
      <c r="L595" s="5">
        <f t="shared" si="88"/>
        <v>2347.2999999999925</v>
      </c>
      <c r="M595" s="29" t="str">
        <f t="shared" si="89"/>
        <v/>
      </c>
      <c r="N595" s="30">
        <f t="shared" si="90"/>
        <v>-15.900000000000091</v>
      </c>
    </row>
    <row r="596" spans="1:14" x14ac:dyDescent="0.25">
      <c r="A596" s="5">
        <v>595</v>
      </c>
      <c r="B596" s="28">
        <v>42106.958333333336</v>
      </c>
      <c r="C596" s="5">
        <v>1.05853</v>
      </c>
      <c r="D596" s="5">
        <v>1.0619000000000001</v>
      </c>
      <c r="E596" s="5">
        <v>1.05203</v>
      </c>
      <c r="F596" s="5">
        <v>1.0566899999999999</v>
      </c>
      <c r="G596" s="5">
        <f t="shared" si="94"/>
        <v>0</v>
      </c>
      <c r="H596" s="4">
        <f t="shared" si="95"/>
        <v>0</v>
      </c>
      <c r="I596" s="4">
        <f t="shared" si="91"/>
        <v>0</v>
      </c>
      <c r="J596" s="4">
        <f t="shared" si="96"/>
        <v>2347.2999999999925</v>
      </c>
      <c r="L596" s="5">
        <f t="shared" si="88"/>
        <v>2347.2999999999925</v>
      </c>
      <c r="M596" s="29" t="str">
        <f t="shared" si="89"/>
        <v/>
      </c>
      <c r="N596" s="30">
        <f t="shared" si="90"/>
        <v>-15.900000000000091</v>
      </c>
    </row>
    <row r="597" spans="1:14" x14ac:dyDescent="0.25">
      <c r="A597" s="5">
        <v>596</v>
      </c>
      <c r="B597" s="28">
        <v>42107.958333333336</v>
      </c>
      <c r="C597" s="5">
        <v>1.0566899999999999</v>
      </c>
      <c r="D597" s="5">
        <v>1.07074</v>
      </c>
      <c r="E597" s="5">
        <v>1.05315</v>
      </c>
      <c r="F597" s="5">
        <v>1.06541</v>
      </c>
      <c r="G597" s="5">
        <f t="shared" si="94"/>
        <v>1</v>
      </c>
      <c r="H597" s="4">
        <f t="shared" si="95"/>
        <v>68.799999999999969</v>
      </c>
      <c r="I597" s="4">
        <f t="shared" si="91"/>
        <v>0</v>
      </c>
      <c r="J597" s="4">
        <f t="shared" si="96"/>
        <v>2416.0999999999926</v>
      </c>
      <c r="L597" s="5">
        <f t="shared" si="88"/>
        <v>2416.0999999999926</v>
      </c>
      <c r="M597" s="29" t="str">
        <f t="shared" si="89"/>
        <v/>
      </c>
      <c r="N597" s="30">
        <f t="shared" si="90"/>
        <v>-15.900000000000091</v>
      </c>
    </row>
    <row r="598" spans="1:14" x14ac:dyDescent="0.25">
      <c r="A598" s="5">
        <v>597</v>
      </c>
      <c r="B598" s="28">
        <v>42108.958333333336</v>
      </c>
      <c r="C598" s="5">
        <v>1.0653999999999999</v>
      </c>
      <c r="D598" s="5">
        <v>1.0701700000000001</v>
      </c>
      <c r="E598" s="5">
        <v>1.05708</v>
      </c>
      <c r="F598" s="5">
        <v>1.0683400000000001</v>
      </c>
      <c r="G598" s="5">
        <f t="shared" si="94"/>
        <v>1</v>
      </c>
      <c r="H598" s="4">
        <f t="shared" si="95"/>
        <v>0</v>
      </c>
      <c r="I598" s="4">
        <f t="shared" si="91"/>
        <v>0</v>
      </c>
      <c r="J598" s="4">
        <f t="shared" si="96"/>
        <v>2416.0999999999926</v>
      </c>
      <c r="L598" s="5">
        <f t="shared" si="88"/>
        <v>2416.0999999999926</v>
      </c>
      <c r="M598" s="29" t="str">
        <f t="shared" si="89"/>
        <v/>
      </c>
      <c r="N598" s="30">
        <f t="shared" si="90"/>
        <v>-15.900000000000091</v>
      </c>
    </row>
    <row r="599" spans="1:14" x14ac:dyDescent="0.25">
      <c r="A599" s="5">
        <v>598</v>
      </c>
      <c r="B599" s="28">
        <v>42109.958333333336</v>
      </c>
      <c r="C599" s="5">
        <v>1.0684199999999999</v>
      </c>
      <c r="D599" s="5">
        <v>1.08175</v>
      </c>
      <c r="E599" s="5">
        <v>1.06247</v>
      </c>
      <c r="F599" s="5">
        <v>1.07605</v>
      </c>
      <c r="G599" s="5">
        <f t="shared" si="94"/>
        <v>1</v>
      </c>
      <c r="H599" s="4">
        <f t="shared" si="95"/>
        <v>0</v>
      </c>
      <c r="I599" s="4">
        <v>-41</v>
      </c>
      <c r="J599" s="4">
        <f t="shared" si="96"/>
        <v>2375.0999999999926</v>
      </c>
      <c r="L599" s="5">
        <f t="shared" si="88"/>
        <v>2416.0999999999926</v>
      </c>
      <c r="M599" s="29">
        <f t="shared" si="89"/>
        <v>1.6969496295683228E-2</v>
      </c>
      <c r="N599" s="30">
        <f t="shared" si="90"/>
        <v>-41</v>
      </c>
    </row>
    <row r="600" spans="1:14" x14ac:dyDescent="0.25">
      <c r="A600" s="5">
        <v>599</v>
      </c>
      <c r="B600" s="28">
        <v>42110.958333333336</v>
      </c>
      <c r="C600" s="5">
        <v>1.0760400000000001</v>
      </c>
      <c r="D600" s="5">
        <v>1.08487</v>
      </c>
      <c r="E600" s="5">
        <v>1.07335</v>
      </c>
      <c r="F600" s="5">
        <v>1.0804800000000001</v>
      </c>
      <c r="G600" s="5">
        <f t="shared" si="94"/>
        <v>1</v>
      </c>
      <c r="H600" s="4">
        <f t="shared" si="95"/>
        <v>0</v>
      </c>
      <c r="I600" s="4">
        <f t="shared" ref="I600:I605" si="97">IF(AND(G599=1,E600&lt;C599),(C599-F600)*10000,0)</f>
        <v>0</v>
      </c>
      <c r="J600" s="4">
        <f t="shared" si="96"/>
        <v>2375.0999999999926</v>
      </c>
      <c r="L600" s="5">
        <f t="shared" si="88"/>
        <v>2416.0999999999926</v>
      </c>
      <c r="M600" s="29" t="str">
        <f t="shared" si="89"/>
        <v/>
      </c>
      <c r="N600" s="30">
        <f t="shared" si="90"/>
        <v>-41</v>
      </c>
    </row>
    <row r="601" spans="1:14" x14ac:dyDescent="0.25">
      <c r="A601" s="5">
        <v>600</v>
      </c>
      <c r="B601" s="28">
        <v>42113.958333333336</v>
      </c>
      <c r="C601" s="5">
        <v>1.08186</v>
      </c>
      <c r="D601" s="5">
        <v>1.0821000000000001</v>
      </c>
      <c r="E601" s="5">
        <v>1.07124</v>
      </c>
      <c r="F601" s="5">
        <v>1.0737399999999999</v>
      </c>
      <c r="G601" s="5">
        <f t="shared" si="94"/>
        <v>0</v>
      </c>
      <c r="H601" s="4">
        <f t="shared" si="95"/>
        <v>0</v>
      </c>
      <c r="I601" s="4">
        <f t="shared" si="97"/>
        <v>23.000000000001908</v>
      </c>
      <c r="J601" s="4">
        <f t="shared" si="96"/>
        <v>2398.0999999999945</v>
      </c>
      <c r="L601" s="5">
        <f t="shared" si="88"/>
        <v>2416.0999999999926</v>
      </c>
      <c r="M601" s="29" t="str">
        <f t="shared" si="89"/>
        <v/>
      </c>
      <c r="N601" s="30">
        <f t="shared" si="90"/>
        <v>-17.999999999998181</v>
      </c>
    </row>
    <row r="602" spans="1:14" x14ac:dyDescent="0.25">
      <c r="A602" s="5">
        <v>601</v>
      </c>
      <c r="B602" s="28">
        <v>42114.958333333336</v>
      </c>
      <c r="C602" s="5">
        <v>1.07368</v>
      </c>
      <c r="D602" s="5">
        <v>1.0781099999999999</v>
      </c>
      <c r="E602" s="5">
        <v>1.06599</v>
      </c>
      <c r="F602" s="5">
        <v>1.0735399999999999</v>
      </c>
      <c r="G602" s="5">
        <f t="shared" si="94"/>
        <v>0</v>
      </c>
      <c r="H602" s="4">
        <f t="shared" si="95"/>
        <v>0</v>
      </c>
      <c r="I602" s="4">
        <f t="shared" si="97"/>
        <v>0</v>
      </c>
      <c r="J602" s="4">
        <f t="shared" si="96"/>
        <v>2398.0999999999945</v>
      </c>
      <c r="L602" s="5">
        <f t="shared" si="88"/>
        <v>2416.0999999999926</v>
      </c>
      <c r="M602" s="29" t="str">
        <f t="shared" si="89"/>
        <v/>
      </c>
      <c r="N602" s="30">
        <f t="shared" si="90"/>
        <v>-17.999999999998181</v>
      </c>
    </row>
    <row r="603" spans="1:14" x14ac:dyDescent="0.25">
      <c r="A603" s="5">
        <v>602</v>
      </c>
      <c r="B603" s="28">
        <v>42115.958333333336</v>
      </c>
      <c r="C603" s="5">
        <v>1.0735399999999999</v>
      </c>
      <c r="D603" s="5">
        <v>1.0800799999999999</v>
      </c>
      <c r="E603" s="5">
        <v>1.0708599999999999</v>
      </c>
      <c r="F603" s="5">
        <v>1.0724800000000001</v>
      </c>
      <c r="G603" s="5">
        <f t="shared" si="94"/>
        <v>0</v>
      </c>
      <c r="H603" s="4">
        <f t="shared" si="95"/>
        <v>-11.999999999998678</v>
      </c>
      <c r="I603" s="4">
        <f t="shared" si="97"/>
        <v>0</v>
      </c>
      <c r="J603" s="4">
        <f t="shared" si="96"/>
        <v>2386.0999999999958</v>
      </c>
      <c r="L603" s="5">
        <f t="shared" si="88"/>
        <v>2416.0999999999926</v>
      </c>
      <c r="M603" s="29">
        <f t="shared" si="89"/>
        <v>1.2416704606596163E-2</v>
      </c>
      <c r="N603" s="30">
        <f t="shared" si="90"/>
        <v>-29.999999999996817</v>
      </c>
    </row>
    <row r="604" spans="1:14" x14ac:dyDescent="0.25">
      <c r="A604" s="5">
        <v>603</v>
      </c>
      <c r="B604" s="28">
        <v>42116.958333333336</v>
      </c>
      <c r="C604" s="5">
        <v>1.07247</v>
      </c>
      <c r="D604" s="5">
        <v>1.0845199999999999</v>
      </c>
      <c r="E604" s="5">
        <v>1.0665899999999999</v>
      </c>
      <c r="F604" s="5">
        <v>1.0823400000000001</v>
      </c>
      <c r="G604" s="5">
        <f t="shared" si="94"/>
        <v>1</v>
      </c>
      <c r="H604" s="4">
        <f t="shared" si="95"/>
        <v>88.000000000001407</v>
      </c>
      <c r="I604" s="4">
        <f t="shared" si="97"/>
        <v>0</v>
      </c>
      <c r="J604" s="4">
        <f t="shared" si="96"/>
        <v>2474.0999999999972</v>
      </c>
      <c r="L604" s="5">
        <f t="shared" si="88"/>
        <v>2474.0999999999972</v>
      </c>
      <c r="M604" s="29" t="str">
        <f t="shared" si="89"/>
        <v/>
      </c>
      <c r="N604" s="30">
        <f t="shared" si="90"/>
        <v>-29.999999999996817</v>
      </c>
    </row>
    <row r="605" spans="1:14" x14ac:dyDescent="0.25">
      <c r="A605" s="5">
        <v>604</v>
      </c>
      <c r="B605" s="28">
        <v>42117.958333333336</v>
      </c>
      <c r="C605" s="5">
        <v>1.0823400000000001</v>
      </c>
      <c r="D605" s="5">
        <v>1.0900000000000001</v>
      </c>
      <c r="E605" s="5">
        <v>1.0784800000000001</v>
      </c>
      <c r="F605" s="5">
        <v>1.0870599999999999</v>
      </c>
      <c r="G605" s="5">
        <f t="shared" si="94"/>
        <v>1</v>
      </c>
      <c r="H605" s="4">
        <f t="shared" si="95"/>
        <v>0</v>
      </c>
      <c r="I605" s="4">
        <f t="shared" si="97"/>
        <v>0</v>
      </c>
      <c r="J605" s="4">
        <f t="shared" si="96"/>
        <v>2474.0999999999972</v>
      </c>
      <c r="L605" s="5">
        <f t="shared" si="88"/>
        <v>2474.0999999999972</v>
      </c>
      <c r="M605" s="29" t="str">
        <f t="shared" si="89"/>
        <v/>
      </c>
      <c r="N605" s="30">
        <f t="shared" si="90"/>
        <v>-29.999999999996817</v>
      </c>
    </row>
    <row r="606" spans="1:14" x14ac:dyDescent="0.25">
      <c r="A606" s="5">
        <v>605</v>
      </c>
      <c r="B606" s="28">
        <v>42120.958333333336</v>
      </c>
      <c r="C606" s="5">
        <v>1.0863400000000001</v>
      </c>
      <c r="D606" s="5">
        <v>1.09266</v>
      </c>
      <c r="E606" s="5">
        <v>1.08192</v>
      </c>
      <c r="F606" s="5">
        <v>1.0890899999999999</v>
      </c>
      <c r="G606" s="5">
        <f t="shared" si="94"/>
        <v>1</v>
      </c>
      <c r="H606" s="4">
        <f t="shared" si="95"/>
        <v>0</v>
      </c>
      <c r="I606" s="4">
        <v>-41</v>
      </c>
      <c r="J606" s="4">
        <f t="shared" si="96"/>
        <v>2433.0999999999972</v>
      </c>
      <c r="L606" s="5">
        <f t="shared" si="88"/>
        <v>2474.0999999999972</v>
      </c>
      <c r="M606" s="29">
        <f t="shared" si="89"/>
        <v>1.6571682632068208E-2</v>
      </c>
      <c r="N606" s="30">
        <f t="shared" si="90"/>
        <v>-41</v>
      </c>
    </row>
    <row r="607" spans="1:14" x14ac:dyDescent="0.25">
      <c r="A607" s="5">
        <v>606</v>
      </c>
      <c r="B607" s="28">
        <v>42121.958333333336</v>
      </c>
      <c r="C607" s="5">
        <v>1.08911</v>
      </c>
      <c r="D607" s="5">
        <v>1.0991</v>
      </c>
      <c r="E607" s="5">
        <v>1.0859799999999999</v>
      </c>
      <c r="F607" s="5">
        <v>1.09802</v>
      </c>
      <c r="G607" s="5">
        <f t="shared" si="94"/>
        <v>1</v>
      </c>
      <c r="H607" s="4">
        <f t="shared" si="95"/>
        <v>0</v>
      </c>
      <c r="I607" s="4">
        <v>-41</v>
      </c>
      <c r="J607" s="4">
        <f t="shared" si="96"/>
        <v>2392.0999999999972</v>
      </c>
      <c r="L607" s="5">
        <f t="shared" si="88"/>
        <v>2474.0999999999972</v>
      </c>
      <c r="M607" s="29">
        <f t="shared" si="89"/>
        <v>3.3143365264136526E-2</v>
      </c>
      <c r="N607" s="30">
        <f t="shared" si="90"/>
        <v>-82</v>
      </c>
    </row>
    <row r="608" spans="1:14" x14ac:dyDescent="0.25">
      <c r="A608" s="5">
        <v>607</v>
      </c>
      <c r="B608" s="28">
        <v>42122.958333333336</v>
      </c>
      <c r="C608" s="5">
        <v>1.0980399999999999</v>
      </c>
      <c r="D608" s="5">
        <v>1.11879</v>
      </c>
      <c r="E608" s="5">
        <v>1.09595</v>
      </c>
      <c r="F608" s="5">
        <v>1.1128</v>
      </c>
      <c r="G608" s="5">
        <f t="shared" si="94"/>
        <v>1</v>
      </c>
      <c r="H608" s="4">
        <f t="shared" si="95"/>
        <v>0</v>
      </c>
      <c r="I608" s="4">
        <f t="shared" ref="I608:I619" si="98">IF(AND(G607=1,E608&lt;C607),(C607-F608)*10000,0)</f>
        <v>0</v>
      </c>
      <c r="J608" s="4">
        <f t="shared" si="96"/>
        <v>2392.0999999999972</v>
      </c>
      <c r="L608" s="5">
        <f t="shared" ref="L608:L671" si="99">MAX(J608,L607)</f>
        <v>2474.0999999999972</v>
      </c>
      <c r="M608" s="29" t="str">
        <f t="shared" ref="M608:M671" si="100">IF(J608 &lt; J607, 1-J608/L608,"")</f>
        <v/>
      </c>
      <c r="N608" s="30">
        <f t="shared" ref="N608:N671" si="101">IF(L608=J608,N607,J608-L608)</f>
        <v>-82</v>
      </c>
    </row>
    <row r="609" spans="1:14" x14ac:dyDescent="0.25">
      <c r="A609" s="5">
        <v>608</v>
      </c>
      <c r="B609" s="28">
        <v>42123.958333333336</v>
      </c>
      <c r="C609" s="5">
        <v>1.1128400000000001</v>
      </c>
      <c r="D609" s="5">
        <v>1.12662</v>
      </c>
      <c r="E609" s="5">
        <v>1.1071200000000001</v>
      </c>
      <c r="F609" s="5">
        <v>1.12236</v>
      </c>
      <c r="G609" s="5">
        <f t="shared" si="94"/>
        <v>1</v>
      </c>
      <c r="H609" s="4">
        <f t="shared" si="95"/>
        <v>0</v>
      </c>
      <c r="I609" s="4">
        <f t="shared" si="98"/>
        <v>0</v>
      </c>
      <c r="J609" s="4">
        <f t="shared" si="96"/>
        <v>2392.0999999999972</v>
      </c>
      <c r="L609" s="5">
        <f t="shared" si="99"/>
        <v>2474.0999999999972</v>
      </c>
      <c r="M609" s="29" t="str">
        <f t="shared" si="100"/>
        <v/>
      </c>
      <c r="N609" s="30">
        <f t="shared" si="101"/>
        <v>-82</v>
      </c>
    </row>
    <row r="610" spans="1:14" x14ac:dyDescent="0.25">
      <c r="A610" s="5">
        <v>609</v>
      </c>
      <c r="B610" s="28">
        <v>42124.958333333336</v>
      </c>
      <c r="C610" s="5">
        <v>1.12236</v>
      </c>
      <c r="D610" s="5">
        <v>1.129</v>
      </c>
      <c r="E610" s="5">
        <v>1.1174599999999999</v>
      </c>
      <c r="F610" s="5">
        <v>1.11948</v>
      </c>
      <c r="G610" s="5">
        <f t="shared" si="94"/>
        <v>0</v>
      </c>
      <c r="H610" s="4">
        <f t="shared" si="95"/>
        <v>0</v>
      </c>
      <c r="I610" s="4">
        <f t="shared" si="98"/>
        <v>0</v>
      </c>
      <c r="J610" s="4">
        <f t="shared" si="96"/>
        <v>2392.0999999999972</v>
      </c>
      <c r="L610" s="5">
        <f t="shared" si="99"/>
        <v>2474.0999999999972</v>
      </c>
      <c r="M610" s="29" t="str">
        <f t="shared" si="100"/>
        <v/>
      </c>
      <c r="N610" s="30">
        <f t="shared" si="101"/>
        <v>-82</v>
      </c>
    </row>
    <row r="611" spans="1:14" x14ac:dyDescent="0.25">
      <c r="A611" s="5">
        <v>610</v>
      </c>
      <c r="B611" s="28">
        <v>42127.958333333336</v>
      </c>
      <c r="C611" s="5">
        <v>1.1191800000000001</v>
      </c>
      <c r="D611" s="5">
        <v>1.1224499999999999</v>
      </c>
      <c r="E611" s="5">
        <v>1.1122799999999999</v>
      </c>
      <c r="F611" s="5">
        <v>1.1145400000000001</v>
      </c>
      <c r="G611" s="5">
        <f t="shared" si="94"/>
        <v>0</v>
      </c>
      <c r="H611" s="4">
        <v>-41</v>
      </c>
      <c r="I611" s="4">
        <f t="shared" si="98"/>
        <v>0</v>
      </c>
      <c r="J611" s="4">
        <f t="shared" si="96"/>
        <v>2351.0999999999972</v>
      </c>
      <c r="L611" s="5">
        <f t="shared" si="99"/>
        <v>2474.0999999999972</v>
      </c>
      <c r="M611" s="29">
        <f t="shared" si="100"/>
        <v>4.9715047896204734E-2</v>
      </c>
      <c r="N611" s="30">
        <f t="shared" si="101"/>
        <v>-123</v>
      </c>
    </row>
    <row r="612" spans="1:14" x14ac:dyDescent="0.25">
      <c r="A612" s="5">
        <v>611</v>
      </c>
      <c r="B612" s="28">
        <v>42128.958333333336</v>
      </c>
      <c r="C612" s="5">
        <v>1.1145400000000001</v>
      </c>
      <c r="D612" s="5">
        <v>1.1223099999999999</v>
      </c>
      <c r="E612" s="5">
        <v>1.10663</v>
      </c>
      <c r="F612" s="5">
        <v>1.1184799999999999</v>
      </c>
      <c r="G612" s="5">
        <f t="shared" si="94"/>
        <v>1</v>
      </c>
      <c r="H612" s="4">
        <f t="shared" ref="H612:H634" si="102">IF(AND(G611=0,D612&gt;C611),(F612-C611)*10000,0)</f>
        <v>-7.0000000000014495</v>
      </c>
      <c r="I612" s="4">
        <f t="shared" si="98"/>
        <v>0</v>
      </c>
      <c r="J612" s="4">
        <f t="shared" si="96"/>
        <v>2344.0999999999958</v>
      </c>
      <c r="L612" s="5">
        <f t="shared" si="99"/>
        <v>2474.0999999999972</v>
      </c>
      <c r="M612" s="29">
        <f t="shared" si="100"/>
        <v>5.2544359565094956E-2</v>
      </c>
      <c r="N612" s="30">
        <f t="shared" si="101"/>
        <v>-130.00000000000136</v>
      </c>
    </row>
    <row r="613" spans="1:14" x14ac:dyDescent="0.25">
      <c r="A613" s="5">
        <v>612</v>
      </c>
      <c r="B613" s="28">
        <v>42129.958333333336</v>
      </c>
      <c r="C613" s="5">
        <v>1.11846</v>
      </c>
      <c r="D613" s="5">
        <v>1.137</v>
      </c>
      <c r="E613" s="5">
        <v>1.1174999999999999</v>
      </c>
      <c r="F613" s="5">
        <v>1.13459</v>
      </c>
      <c r="G613" s="5">
        <f t="shared" si="94"/>
        <v>1</v>
      </c>
      <c r="H613" s="4">
        <f t="shared" si="102"/>
        <v>0</v>
      </c>
      <c r="I613" s="4">
        <f t="shared" si="98"/>
        <v>0</v>
      </c>
      <c r="J613" s="4">
        <f t="shared" si="96"/>
        <v>2344.0999999999958</v>
      </c>
      <c r="L613" s="5">
        <f t="shared" si="99"/>
        <v>2474.0999999999972</v>
      </c>
      <c r="M613" s="29" t="str">
        <f t="shared" si="100"/>
        <v/>
      </c>
      <c r="N613" s="30">
        <f t="shared" si="101"/>
        <v>-130.00000000000136</v>
      </c>
    </row>
    <row r="614" spans="1:14" x14ac:dyDescent="0.25">
      <c r="A614" s="5">
        <v>613</v>
      </c>
      <c r="B614" s="28">
        <v>42130.958333333336</v>
      </c>
      <c r="C614" s="5">
        <v>1.1346000000000001</v>
      </c>
      <c r="D614" s="5">
        <v>1.13916</v>
      </c>
      <c r="E614" s="5">
        <v>1.1237299999999999</v>
      </c>
      <c r="F614" s="5">
        <v>1.12662</v>
      </c>
      <c r="G614" s="5">
        <f t="shared" si="94"/>
        <v>0</v>
      </c>
      <c r="H614" s="4">
        <f t="shared" si="102"/>
        <v>0</v>
      </c>
      <c r="I614" s="4">
        <f t="shared" si="98"/>
        <v>0</v>
      </c>
      <c r="J614" s="4">
        <f t="shared" si="96"/>
        <v>2344.0999999999958</v>
      </c>
      <c r="L614" s="5">
        <f t="shared" si="99"/>
        <v>2474.0999999999972</v>
      </c>
      <c r="M614" s="29" t="str">
        <f t="shared" si="100"/>
        <v/>
      </c>
      <c r="N614" s="30">
        <f t="shared" si="101"/>
        <v>-130.00000000000136</v>
      </c>
    </row>
    <row r="615" spans="1:14" x14ac:dyDescent="0.25">
      <c r="A615" s="5">
        <v>614</v>
      </c>
      <c r="B615" s="28">
        <v>42131.958333333336</v>
      </c>
      <c r="C615" s="5">
        <v>1.12662</v>
      </c>
      <c r="D615" s="5">
        <v>1.1288</v>
      </c>
      <c r="E615" s="5">
        <v>1.1178999999999999</v>
      </c>
      <c r="F615" s="5">
        <v>1.12015</v>
      </c>
      <c r="G615" s="5">
        <f t="shared" si="94"/>
        <v>0</v>
      </c>
      <c r="H615" s="4">
        <f t="shared" si="102"/>
        <v>0</v>
      </c>
      <c r="I615" s="4">
        <f t="shared" si="98"/>
        <v>0</v>
      </c>
      <c r="J615" s="4">
        <f t="shared" si="96"/>
        <v>2344.0999999999958</v>
      </c>
      <c r="L615" s="5">
        <f t="shared" si="99"/>
        <v>2474.0999999999972</v>
      </c>
      <c r="M615" s="29" t="str">
        <f t="shared" si="100"/>
        <v/>
      </c>
      <c r="N615" s="30">
        <f t="shared" si="101"/>
        <v>-130.00000000000136</v>
      </c>
    </row>
    <row r="616" spans="1:14" x14ac:dyDescent="0.25">
      <c r="A616" s="5">
        <v>615</v>
      </c>
      <c r="B616" s="28">
        <v>42134.958333333336</v>
      </c>
      <c r="C616" s="5">
        <v>1.11975</v>
      </c>
      <c r="D616" s="5">
        <v>1.1206499999999999</v>
      </c>
      <c r="E616" s="5">
        <v>1.1131</v>
      </c>
      <c r="F616" s="5">
        <v>1.1154599999999999</v>
      </c>
      <c r="G616" s="5">
        <f t="shared" si="94"/>
        <v>0</v>
      </c>
      <c r="H616" s="4">
        <f t="shared" si="102"/>
        <v>0</v>
      </c>
      <c r="I616" s="4">
        <f t="shared" si="98"/>
        <v>0</v>
      </c>
      <c r="J616" s="4">
        <f t="shared" si="96"/>
        <v>2344.0999999999958</v>
      </c>
      <c r="L616" s="5">
        <f t="shared" si="99"/>
        <v>2474.0999999999972</v>
      </c>
      <c r="M616" s="29" t="str">
        <f t="shared" si="100"/>
        <v/>
      </c>
      <c r="N616" s="30">
        <f t="shared" si="101"/>
        <v>-130.00000000000136</v>
      </c>
    </row>
    <row r="617" spans="1:14" x14ac:dyDescent="0.25">
      <c r="A617" s="5">
        <v>616</v>
      </c>
      <c r="B617" s="28">
        <v>42135.958333333336</v>
      </c>
      <c r="C617" s="5">
        <v>1.11544</v>
      </c>
      <c r="D617" s="5">
        <v>1.1278699999999999</v>
      </c>
      <c r="E617" s="5">
        <v>1.1134299999999999</v>
      </c>
      <c r="F617" s="5">
        <v>1.12127</v>
      </c>
      <c r="G617" s="5">
        <f t="shared" si="94"/>
        <v>1</v>
      </c>
      <c r="H617" s="4">
        <f t="shared" si="102"/>
        <v>15.199999999999658</v>
      </c>
      <c r="I617" s="4">
        <f t="shared" si="98"/>
        <v>0</v>
      </c>
      <c r="J617" s="4">
        <f t="shared" si="96"/>
        <v>2359.2999999999956</v>
      </c>
      <c r="L617" s="5">
        <f t="shared" si="99"/>
        <v>2474.0999999999972</v>
      </c>
      <c r="M617" s="29" t="str">
        <f t="shared" si="100"/>
        <v/>
      </c>
      <c r="N617" s="30">
        <f t="shared" si="101"/>
        <v>-114.80000000000155</v>
      </c>
    </row>
    <row r="618" spans="1:14" x14ac:dyDescent="0.25">
      <c r="A618" s="5">
        <v>617</v>
      </c>
      <c r="B618" s="28">
        <v>42136.958333333336</v>
      </c>
      <c r="C618" s="5">
        <v>1.1212800000000001</v>
      </c>
      <c r="D618" s="5">
        <v>1.1382699999999999</v>
      </c>
      <c r="E618" s="5">
        <v>1.1202300000000001</v>
      </c>
      <c r="F618" s="5">
        <v>1.1353599999999999</v>
      </c>
      <c r="G618" s="5">
        <f t="shared" si="94"/>
        <v>1</v>
      </c>
      <c r="H618" s="4">
        <f t="shared" si="102"/>
        <v>0</v>
      </c>
      <c r="I618" s="4">
        <f t="shared" si="98"/>
        <v>0</v>
      </c>
      <c r="J618" s="4">
        <f t="shared" si="96"/>
        <v>2359.2999999999956</v>
      </c>
      <c r="L618" s="5">
        <f t="shared" si="99"/>
        <v>2474.0999999999972</v>
      </c>
      <c r="M618" s="29" t="str">
        <f t="shared" si="100"/>
        <v/>
      </c>
      <c r="N618" s="30">
        <f t="shared" si="101"/>
        <v>-114.80000000000155</v>
      </c>
    </row>
    <row r="619" spans="1:14" x14ac:dyDescent="0.25">
      <c r="A619" s="5">
        <v>618</v>
      </c>
      <c r="B619" s="28">
        <v>42137.958333333336</v>
      </c>
      <c r="C619" s="5">
        <v>1.1353599999999999</v>
      </c>
      <c r="D619" s="5">
        <v>1.1444700000000001</v>
      </c>
      <c r="E619" s="5">
        <v>1.1340600000000001</v>
      </c>
      <c r="F619" s="5">
        <v>1.14097</v>
      </c>
      <c r="G619" s="5">
        <f t="shared" si="94"/>
        <v>1</v>
      </c>
      <c r="H619" s="4">
        <f t="shared" si="102"/>
        <v>0</v>
      </c>
      <c r="I619" s="4">
        <f t="shared" si="98"/>
        <v>0</v>
      </c>
      <c r="J619" s="4">
        <f t="shared" si="96"/>
        <v>2359.2999999999956</v>
      </c>
      <c r="L619" s="5">
        <f t="shared" si="99"/>
        <v>2474.0999999999972</v>
      </c>
      <c r="M619" s="29" t="str">
        <f t="shared" si="100"/>
        <v/>
      </c>
      <c r="N619" s="30">
        <f t="shared" si="101"/>
        <v>-114.80000000000155</v>
      </c>
    </row>
    <row r="620" spans="1:14" x14ac:dyDescent="0.25">
      <c r="A620" s="5">
        <v>619</v>
      </c>
      <c r="B620" s="28">
        <v>42138.958333333336</v>
      </c>
      <c r="C620" s="5">
        <v>1.1409400000000001</v>
      </c>
      <c r="D620" s="5">
        <v>1.14669</v>
      </c>
      <c r="E620" s="5">
        <v>1.13239</v>
      </c>
      <c r="F620" s="5">
        <v>1.1448400000000001</v>
      </c>
      <c r="G620" s="5">
        <f t="shared" si="94"/>
        <v>1</v>
      </c>
      <c r="H620" s="4">
        <f t="shared" si="102"/>
        <v>0</v>
      </c>
      <c r="I620" s="4">
        <v>-41</v>
      </c>
      <c r="J620" s="4">
        <f t="shared" si="96"/>
        <v>2318.2999999999956</v>
      </c>
      <c r="L620" s="5">
        <f t="shared" si="99"/>
        <v>2474.0999999999972</v>
      </c>
      <c r="M620" s="29">
        <f t="shared" si="100"/>
        <v>6.2972394001859944E-2</v>
      </c>
      <c r="N620" s="30">
        <f t="shared" si="101"/>
        <v>-155.80000000000155</v>
      </c>
    </row>
    <row r="621" spans="1:14" x14ac:dyDescent="0.25">
      <c r="A621" s="5">
        <v>620</v>
      </c>
      <c r="B621" s="28">
        <v>42141.958333333336</v>
      </c>
      <c r="C621" s="5">
        <v>1.14469</v>
      </c>
      <c r="D621" s="5">
        <v>1.1449199999999999</v>
      </c>
      <c r="E621" s="5">
        <v>1.1298699999999999</v>
      </c>
      <c r="F621" s="5">
        <v>1.13141</v>
      </c>
      <c r="G621" s="5">
        <f t="shared" si="94"/>
        <v>0</v>
      </c>
      <c r="H621" s="4">
        <f t="shared" si="102"/>
        <v>0</v>
      </c>
      <c r="I621" s="4">
        <f t="shared" ref="I621:I628" si="103">IF(AND(G620=1,E621&lt;C620),(C620-F621)*10000,0)</f>
        <v>95.300000000000381</v>
      </c>
      <c r="J621" s="4">
        <f t="shared" si="96"/>
        <v>2413.5999999999958</v>
      </c>
      <c r="L621" s="5">
        <f t="shared" si="99"/>
        <v>2474.0999999999972</v>
      </c>
      <c r="M621" s="29" t="str">
        <f t="shared" si="100"/>
        <v/>
      </c>
      <c r="N621" s="30">
        <f t="shared" si="101"/>
        <v>-60.500000000001364</v>
      </c>
    </row>
    <row r="622" spans="1:14" x14ac:dyDescent="0.25">
      <c r="A622" s="5">
        <v>621</v>
      </c>
      <c r="B622" s="28">
        <v>42142.958333333336</v>
      </c>
      <c r="C622" s="5">
        <v>1.13148</v>
      </c>
      <c r="D622" s="5">
        <v>1.1326400000000001</v>
      </c>
      <c r="E622" s="5">
        <v>1.1118399999999999</v>
      </c>
      <c r="F622" s="5">
        <v>1.11493</v>
      </c>
      <c r="G622" s="5">
        <f t="shared" si="94"/>
        <v>0</v>
      </c>
      <c r="H622" s="4">
        <f t="shared" si="102"/>
        <v>0</v>
      </c>
      <c r="I622" s="4">
        <f t="shared" si="103"/>
        <v>0</v>
      </c>
      <c r="J622" s="4">
        <f t="shared" si="96"/>
        <v>2413.5999999999958</v>
      </c>
      <c r="L622" s="5">
        <f t="shared" si="99"/>
        <v>2474.0999999999972</v>
      </c>
      <c r="M622" s="29" t="str">
        <f t="shared" si="100"/>
        <v/>
      </c>
      <c r="N622" s="30">
        <f t="shared" si="101"/>
        <v>-60.500000000001364</v>
      </c>
    </row>
    <row r="623" spans="1:14" x14ac:dyDescent="0.25">
      <c r="A623" s="5">
        <v>622</v>
      </c>
      <c r="B623" s="28">
        <v>42143.958333333336</v>
      </c>
      <c r="C623" s="5">
        <v>1.1149500000000001</v>
      </c>
      <c r="D623" s="5">
        <v>1.1152200000000001</v>
      </c>
      <c r="E623" s="5">
        <v>1.1062099999999999</v>
      </c>
      <c r="F623" s="5">
        <v>1.10937</v>
      </c>
      <c r="G623" s="5">
        <f t="shared" si="94"/>
        <v>0</v>
      </c>
      <c r="H623" s="4">
        <f t="shared" si="102"/>
        <v>0</v>
      </c>
      <c r="I623" s="4">
        <f t="shared" si="103"/>
        <v>0</v>
      </c>
      <c r="J623" s="4">
        <f t="shared" si="96"/>
        <v>2413.5999999999958</v>
      </c>
      <c r="L623" s="5">
        <f t="shared" si="99"/>
        <v>2474.0999999999972</v>
      </c>
      <c r="M623" s="29" t="str">
        <f t="shared" si="100"/>
        <v/>
      </c>
      <c r="N623" s="30">
        <f t="shared" si="101"/>
        <v>-60.500000000001364</v>
      </c>
    </row>
    <row r="624" spans="1:14" x14ac:dyDescent="0.25">
      <c r="A624" s="5">
        <v>623</v>
      </c>
      <c r="B624" s="28">
        <v>42144.958333333336</v>
      </c>
      <c r="C624" s="5">
        <v>1.10924</v>
      </c>
      <c r="D624" s="5">
        <v>1.1181300000000001</v>
      </c>
      <c r="E624" s="5">
        <v>1.1079699999999999</v>
      </c>
      <c r="F624" s="5">
        <v>1.11117</v>
      </c>
      <c r="G624" s="5">
        <f t="shared" si="94"/>
        <v>1</v>
      </c>
      <c r="H624" s="4">
        <f t="shared" si="102"/>
        <v>-37.800000000001162</v>
      </c>
      <c r="I624" s="4">
        <f t="shared" si="103"/>
        <v>0</v>
      </c>
      <c r="J624" s="4">
        <f t="shared" si="96"/>
        <v>2375.7999999999947</v>
      </c>
      <c r="L624" s="5">
        <f t="shared" si="99"/>
        <v>2474.0999999999972</v>
      </c>
      <c r="M624" s="29">
        <f t="shared" si="100"/>
        <v>3.9731619578837751E-2</v>
      </c>
      <c r="N624" s="30">
        <f t="shared" si="101"/>
        <v>-98.300000000002456</v>
      </c>
    </row>
    <row r="625" spans="1:14" x14ac:dyDescent="0.25">
      <c r="A625" s="5">
        <v>624</v>
      </c>
      <c r="B625" s="28">
        <v>42145.958333333336</v>
      </c>
      <c r="C625" s="5">
        <v>1.1111599999999999</v>
      </c>
      <c r="D625" s="5">
        <v>1.12083</v>
      </c>
      <c r="E625" s="5">
        <v>1.10023</v>
      </c>
      <c r="F625" s="5">
        <v>1.1007400000000001</v>
      </c>
      <c r="G625" s="5">
        <f t="shared" si="94"/>
        <v>0</v>
      </c>
      <c r="H625" s="4">
        <f t="shared" si="102"/>
        <v>0</v>
      </c>
      <c r="I625" s="4">
        <f t="shared" si="103"/>
        <v>84.999999999999517</v>
      </c>
      <c r="J625" s="4">
        <f t="shared" si="96"/>
        <v>2460.7999999999943</v>
      </c>
      <c r="L625" s="5">
        <f t="shared" si="99"/>
        <v>2474.0999999999972</v>
      </c>
      <c r="M625" s="29" t="str">
        <f t="shared" si="100"/>
        <v/>
      </c>
      <c r="N625" s="30">
        <f t="shared" si="101"/>
        <v>-13.30000000000291</v>
      </c>
    </row>
    <row r="626" spans="1:14" x14ac:dyDescent="0.25">
      <c r="A626" s="5">
        <v>625</v>
      </c>
      <c r="B626" s="28">
        <v>42148.958333333336</v>
      </c>
      <c r="C626" s="5">
        <v>1.10016</v>
      </c>
      <c r="D626" s="5">
        <v>1.1009500000000001</v>
      </c>
      <c r="E626" s="5">
        <v>1.0959000000000001</v>
      </c>
      <c r="F626" s="5">
        <v>1.0976600000000001</v>
      </c>
      <c r="G626" s="5">
        <f t="shared" si="94"/>
        <v>0</v>
      </c>
      <c r="H626" s="4">
        <f t="shared" si="102"/>
        <v>0</v>
      </c>
      <c r="I626" s="4">
        <f t="shared" si="103"/>
        <v>0</v>
      </c>
      <c r="J626" s="4">
        <f t="shared" si="96"/>
        <v>2460.7999999999943</v>
      </c>
      <c r="L626" s="5">
        <f t="shared" si="99"/>
        <v>2474.0999999999972</v>
      </c>
      <c r="M626" s="29" t="str">
        <f t="shared" si="100"/>
        <v/>
      </c>
      <c r="N626" s="30">
        <f t="shared" si="101"/>
        <v>-13.30000000000291</v>
      </c>
    </row>
    <row r="627" spans="1:14" x14ac:dyDescent="0.25">
      <c r="A627" s="5">
        <v>626</v>
      </c>
      <c r="B627" s="28">
        <v>42149.958333333336</v>
      </c>
      <c r="C627" s="5">
        <v>1.0976600000000001</v>
      </c>
      <c r="D627" s="5">
        <v>1.0981000000000001</v>
      </c>
      <c r="E627" s="5">
        <v>1.08633</v>
      </c>
      <c r="F627" s="5">
        <v>1.0871900000000001</v>
      </c>
      <c r="G627" s="5">
        <f t="shared" si="94"/>
        <v>0</v>
      </c>
      <c r="H627" s="4">
        <f t="shared" si="102"/>
        <v>0</v>
      </c>
      <c r="I627" s="4">
        <f t="shared" si="103"/>
        <v>0</v>
      </c>
      <c r="J627" s="4">
        <f t="shared" si="96"/>
        <v>2460.7999999999943</v>
      </c>
      <c r="L627" s="5">
        <f t="shared" si="99"/>
        <v>2474.0999999999972</v>
      </c>
      <c r="M627" s="29" t="str">
        <f t="shared" si="100"/>
        <v/>
      </c>
      <c r="N627" s="30">
        <f t="shared" si="101"/>
        <v>-13.30000000000291</v>
      </c>
    </row>
    <row r="628" spans="1:14" x14ac:dyDescent="0.25">
      <c r="A628" s="5">
        <v>627</v>
      </c>
      <c r="B628" s="28">
        <v>42150.958333333336</v>
      </c>
      <c r="C628" s="5">
        <v>1.0871900000000001</v>
      </c>
      <c r="D628" s="5">
        <v>1.0929</v>
      </c>
      <c r="E628" s="5">
        <v>1.08192</v>
      </c>
      <c r="F628" s="5">
        <v>1.0903799999999999</v>
      </c>
      <c r="G628" s="5">
        <f t="shared" si="94"/>
        <v>1</v>
      </c>
      <c r="H628" s="4">
        <f t="shared" si="102"/>
        <v>0</v>
      </c>
      <c r="I628" s="4">
        <f t="shared" si="103"/>
        <v>0</v>
      </c>
      <c r="J628" s="4">
        <f t="shared" si="96"/>
        <v>2460.7999999999943</v>
      </c>
      <c r="L628" s="5">
        <f t="shared" si="99"/>
        <v>2474.0999999999972</v>
      </c>
      <c r="M628" s="29" t="str">
        <f t="shared" si="100"/>
        <v/>
      </c>
      <c r="N628" s="30">
        <f t="shared" si="101"/>
        <v>-13.30000000000291</v>
      </c>
    </row>
    <row r="629" spans="1:14" x14ac:dyDescent="0.25">
      <c r="A629" s="5">
        <v>628</v>
      </c>
      <c r="B629" s="28">
        <v>42151.958333333336</v>
      </c>
      <c r="C629" s="5">
        <v>1.09036</v>
      </c>
      <c r="D629" s="5">
        <v>1.0958399999999999</v>
      </c>
      <c r="E629" s="5">
        <v>1.0867100000000001</v>
      </c>
      <c r="F629" s="5">
        <v>1.09474</v>
      </c>
      <c r="G629" s="5">
        <f t="shared" si="94"/>
        <v>1</v>
      </c>
      <c r="H629" s="4">
        <f t="shared" si="102"/>
        <v>0</v>
      </c>
      <c r="I629" s="4">
        <v>-41</v>
      </c>
      <c r="J629" s="4">
        <f t="shared" si="96"/>
        <v>2419.7999999999943</v>
      </c>
      <c r="L629" s="5">
        <f t="shared" si="99"/>
        <v>2474.0999999999972</v>
      </c>
      <c r="M629" s="29">
        <f t="shared" si="100"/>
        <v>2.1947374802959829E-2</v>
      </c>
      <c r="N629" s="30">
        <f t="shared" si="101"/>
        <v>-54.30000000000291</v>
      </c>
    </row>
    <row r="630" spans="1:14" x14ac:dyDescent="0.25">
      <c r="A630" s="5">
        <v>629</v>
      </c>
      <c r="B630" s="28">
        <v>42152.958333333336</v>
      </c>
      <c r="C630" s="5">
        <v>1.09474</v>
      </c>
      <c r="D630" s="5">
        <v>1.1006199999999999</v>
      </c>
      <c r="E630" s="5">
        <v>1.0925800000000001</v>
      </c>
      <c r="F630" s="5">
        <v>1.0983099999999999</v>
      </c>
      <c r="G630" s="5">
        <f t="shared" si="94"/>
        <v>1</v>
      </c>
      <c r="H630" s="4">
        <f t="shared" si="102"/>
        <v>0</v>
      </c>
      <c r="I630" s="4">
        <f t="shared" ref="I630:I669" si="104">IF(AND(G629=1,E630&lt;C629),(C629-F630)*10000,0)</f>
        <v>0</v>
      </c>
      <c r="J630" s="4">
        <f t="shared" si="96"/>
        <v>2419.7999999999943</v>
      </c>
      <c r="L630" s="5">
        <f t="shared" si="99"/>
        <v>2474.0999999999972</v>
      </c>
      <c r="M630" s="29" t="str">
        <f t="shared" si="100"/>
        <v/>
      </c>
      <c r="N630" s="30">
        <f t="shared" si="101"/>
        <v>-54.30000000000291</v>
      </c>
    </row>
    <row r="631" spans="1:14" x14ac:dyDescent="0.25">
      <c r="A631" s="5">
        <v>630</v>
      </c>
      <c r="B631" s="28">
        <v>42155.958333333336</v>
      </c>
      <c r="C631" s="5">
        <v>1.0980300000000001</v>
      </c>
      <c r="D631" s="5">
        <v>1.0988500000000001</v>
      </c>
      <c r="E631" s="5">
        <v>1.08873</v>
      </c>
      <c r="F631" s="5">
        <v>1.09259</v>
      </c>
      <c r="G631" s="5">
        <f t="shared" si="94"/>
        <v>0</v>
      </c>
      <c r="H631" s="4">
        <f t="shared" si="102"/>
        <v>0</v>
      </c>
      <c r="I631" s="4">
        <f t="shared" si="104"/>
        <v>21.500000000000963</v>
      </c>
      <c r="J631" s="4">
        <f t="shared" si="96"/>
        <v>2441.2999999999952</v>
      </c>
      <c r="L631" s="5">
        <f t="shared" si="99"/>
        <v>2474.0999999999972</v>
      </c>
      <c r="M631" s="29" t="str">
        <f t="shared" si="100"/>
        <v/>
      </c>
      <c r="N631" s="30">
        <f t="shared" si="101"/>
        <v>-32.800000000002001</v>
      </c>
    </row>
    <row r="632" spans="1:14" x14ac:dyDescent="0.25">
      <c r="A632" s="5">
        <v>631</v>
      </c>
      <c r="B632" s="28">
        <v>42156.958333333336</v>
      </c>
      <c r="C632" s="5">
        <v>1.0925800000000001</v>
      </c>
      <c r="D632" s="5">
        <v>1.1194200000000001</v>
      </c>
      <c r="E632" s="5">
        <v>1.0915900000000001</v>
      </c>
      <c r="F632" s="5">
        <v>1.11504</v>
      </c>
      <c r="G632" s="5">
        <f t="shared" si="94"/>
        <v>1</v>
      </c>
      <c r="H632" s="4">
        <f t="shared" si="102"/>
        <v>170.09999999999968</v>
      </c>
      <c r="I632" s="4">
        <f t="shared" si="104"/>
        <v>0</v>
      </c>
      <c r="J632" s="4">
        <f t="shared" si="96"/>
        <v>2611.3999999999951</v>
      </c>
      <c r="L632" s="5">
        <f t="shared" si="99"/>
        <v>2611.3999999999951</v>
      </c>
      <c r="M632" s="29" t="str">
        <f t="shared" si="100"/>
        <v/>
      </c>
      <c r="N632" s="30">
        <f t="shared" si="101"/>
        <v>-32.800000000002001</v>
      </c>
    </row>
    <row r="633" spans="1:14" x14ac:dyDescent="0.25">
      <c r="A633" s="5">
        <v>632</v>
      </c>
      <c r="B633" s="28">
        <v>42157.958333333336</v>
      </c>
      <c r="C633" s="5">
        <v>1.1150500000000001</v>
      </c>
      <c r="D633" s="5">
        <v>1.1285000000000001</v>
      </c>
      <c r="E633" s="5">
        <v>1.1079399999999999</v>
      </c>
      <c r="F633" s="5">
        <v>1.1274</v>
      </c>
      <c r="G633" s="5">
        <f t="shared" si="94"/>
        <v>1</v>
      </c>
      <c r="H633" s="4">
        <f t="shared" si="102"/>
        <v>0</v>
      </c>
      <c r="I633" s="4">
        <f t="shared" si="104"/>
        <v>0</v>
      </c>
      <c r="J633" s="4">
        <f t="shared" si="96"/>
        <v>2611.3999999999951</v>
      </c>
      <c r="L633" s="5">
        <f t="shared" si="99"/>
        <v>2611.3999999999951</v>
      </c>
      <c r="M633" s="29" t="str">
        <f t="shared" si="100"/>
        <v/>
      </c>
      <c r="N633" s="30">
        <f t="shared" si="101"/>
        <v>-32.800000000002001</v>
      </c>
    </row>
    <row r="634" spans="1:14" x14ac:dyDescent="0.25">
      <c r="A634" s="5">
        <v>633</v>
      </c>
      <c r="B634" s="28">
        <v>42158.958333333336</v>
      </c>
      <c r="C634" s="5">
        <v>1.1273200000000001</v>
      </c>
      <c r="D634" s="5">
        <v>1.13798</v>
      </c>
      <c r="E634" s="5">
        <v>1.12222</v>
      </c>
      <c r="F634" s="5">
        <v>1.12375</v>
      </c>
      <c r="G634" s="5">
        <f t="shared" si="94"/>
        <v>0</v>
      </c>
      <c r="H634" s="4">
        <f t="shared" si="102"/>
        <v>0</v>
      </c>
      <c r="I634" s="4">
        <f t="shared" si="104"/>
        <v>0</v>
      </c>
      <c r="J634" s="4">
        <f t="shared" si="96"/>
        <v>2611.3999999999951</v>
      </c>
      <c r="L634" s="5">
        <f t="shared" si="99"/>
        <v>2611.3999999999951</v>
      </c>
      <c r="M634" s="29" t="str">
        <f t="shared" si="100"/>
        <v/>
      </c>
      <c r="N634" s="30">
        <f t="shared" si="101"/>
        <v>-32.800000000002001</v>
      </c>
    </row>
    <row r="635" spans="1:14" x14ac:dyDescent="0.25">
      <c r="A635" s="5">
        <v>634</v>
      </c>
      <c r="B635" s="28">
        <v>42159.958333333336</v>
      </c>
      <c r="C635" s="5">
        <v>1.1237699999999999</v>
      </c>
      <c r="D635" s="5">
        <v>1.12801</v>
      </c>
      <c r="E635" s="5">
        <v>1.1049500000000001</v>
      </c>
      <c r="F635" s="5">
        <v>1.11124</v>
      </c>
      <c r="G635" s="5">
        <f t="shared" si="94"/>
        <v>0</v>
      </c>
      <c r="H635" s="4">
        <v>-41</v>
      </c>
      <c r="I635" s="4">
        <f t="shared" si="104"/>
        <v>0</v>
      </c>
      <c r="J635" s="4">
        <f t="shared" si="96"/>
        <v>2570.3999999999951</v>
      </c>
      <c r="L635" s="5">
        <f t="shared" si="99"/>
        <v>2611.3999999999951</v>
      </c>
      <c r="M635" s="29">
        <f t="shared" si="100"/>
        <v>1.5700390595083102E-2</v>
      </c>
      <c r="N635" s="30">
        <f t="shared" si="101"/>
        <v>-41</v>
      </c>
    </row>
    <row r="636" spans="1:14" x14ac:dyDescent="0.25">
      <c r="A636" s="5">
        <v>635</v>
      </c>
      <c r="B636" s="28">
        <v>42162.958333333336</v>
      </c>
      <c r="C636" s="5">
        <v>1.1096600000000001</v>
      </c>
      <c r="D636" s="5">
        <v>1.1306799999999999</v>
      </c>
      <c r="E636" s="5">
        <v>1.10842</v>
      </c>
      <c r="F636" s="5">
        <v>1.12906</v>
      </c>
      <c r="G636" s="5">
        <f t="shared" si="94"/>
        <v>1</v>
      </c>
      <c r="H636" s="4">
        <f t="shared" ref="H636:H676" si="105">IF(AND(G635=0,D636&gt;C635),(F636-C635)*10000,0)</f>
        <v>52.900000000000169</v>
      </c>
      <c r="I636" s="4">
        <f t="shared" si="104"/>
        <v>0</v>
      </c>
      <c r="J636" s="4">
        <f t="shared" si="96"/>
        <v>2623.2999999999952</v>
      </c>
      <c r="L636" s="5">
        <f t="shared" si="99"/>
        <v>2623.2999999999952</v>
      </c>
      <c r="M636" s="29" t="str">
        <f t="shared" si="100"/>
        <v/>
      </c>
      <c r="N636" s="30">
        <f t="shared" si="101"/>
        <v>-41</v>
      </c>
    </row>
    <row r="637" spans="1:14" x14ac:dyDescent="0.25">
      <c r="A637" s="5">
        <v>636</v>
      </c>
      <c r="B637" s="28">
        <v>42163.958333333336</v>
      </c>
      <c r="C637" s="5">
        <v>1.12906</v>
      </c>
      <c r="D637" s="5">
        <v>1.1345400000000001</v>
      </c>
      <c r="E637" s="5">
        <v>1.1214</v>
      </c>
      <c r="F637" s="5">
        <v>1.12822</v>
      </c>
      <c r="G637" s="5">
        <f t="shared" si="94"/>
        <v>0</v>
      </c>
      <c r="H637" s="4">
        <f t="shared" si="105"/>
        <v>0</v>
      </c>
      <c r="I637" s="4">
        <f t="shared" si="104"/>
        <v>0</v>
      </c>
      <c r="J637" s="4">
        <f t="shared" si="96"/>
        <v>2623.2999999999952</v>
      </c>
      <c r="L637" s="5">
        <f t="shared" si="99"/>
        <v>2623.2999999999952</v>
      </c>
      <c r="M637" s="29" t="str">
        <f t="shared" si="100"/>
        <v/>
      </c>
      <c r="N637" s="30">
        <f t="shared" si="101"/>
        <v>-41</v>
      </c>
    </row>
    <row r="638" spans="1:14" x14ac:dyDescent="0.25">
      <c r="A638" s="5">
        <v>637</v>
      </c>
      <c r="B638" s="28">
        <v>42164.958333333336</v>
      </c>
      <c r="C638" s="5">
        <v>1.1282399999999999</v>
      </c>
      <c r="D638" s="5">
        <v>1.1386499999999999</v>
      </c>
      <c r="E638" s="5">
        <v>1.1259999999999999</v>
      </c>
      <c r="F638" s="5">
        <v>1.1323700000000001</v>
      </c>
      <c r="G638" s="5">
        <f t="shared" si="94"/>
        <v>1</v>
      </c>
      <c r="H638" s="4">
        <f t="shared" si="105"/>
        <v>33.100000000001458</v>
      </c>
      <c r="I638" s="4">
        <f t="shared" si="104"/>
        <v>0</v>
      </c>
      <c r="J638" s="4">
        <f t="shared" si="96"/>
        <v>2656.3999999999965</v>
      </c>
      <c r="L638" s="5">
        <f t="shared" si="99"/>
        <v>2656.3999999999965</v>
      </c>
      <c r="M638" s="29" t="str">
        <f t="shared" si="100"/>
        <v/>
      </c>
      <c r="N638" s="30">
        <f t="shared" si="101"/>
        <v>-41</v>
      </c>
    </row>
    <row r="639" spans="1:14" x14ac:dyDescent="0.25">
      <c r="A639" s="5">
        <v>638</v>
      </c>
      <c r="B639" s="28">
        <v>42165.958333333336</v>
      </c>
      <c r="C639" s="5">
        <v>1.13236</v>
      </c>
      <c r="D639" s="5">
        <v>1.1331500000000001</v>
      </c>
      <c r="E639" s="5">
        <v>1.1182000000000001</v>
      </c>
      <c r="F639" s="5">
        <v>1.1257299999999999</v>
      </c>
      <c r="G639" s="5">
        <f t="shared" si="94"/>
        <v>0</v>
      </c>
      <c r="H639" s="4">
        <f t="shared" si="105"/>
        <v>0</v>
      </c>
      <c r="I639" s="4">
        <f t="shared" si="104"/>
        <v>25.100000000000122</v>
      </c>
      <c r="J639" s="4">
        <f t="shared" si="96"/>
        <v>2681.4999999999964</v>
      </c>
      <c r="L639" s="5">
        <f t="shared" si="99"/>
        <v>2681.4999999999964</v>
      </c>
      <c r="M639" s="29" t="str">
        <f t="shared" si="100"/>
        <v/>
      </c>
      <c r="N639" s="30">
        <f t="shared" si="101"/>
        <v>-41</v>
      </c>
    </row>
    <row r="640" spans="1:14" x14ac:dyDescent="0.25">
      <c r="A640" s="5">
        <v>639</v>
      </c>
      <c r="B640" s="28">
        <v>42166.958333333336</v>
      </c>
      <c r="C640" s="5">
        <v>1.12575</v>
      </c>
      <c r="D640" s="5">
        <v>1.12965</v>
      </c>
      <c r="E640" s="5">
        <v>1.1151199999999999</v>
      </c>
      <c r="F640" s="5">
        <v>1.1264799999999999</v>
      </c>
      <c r="G640" s="5">
        <f t="shared" si="94"/>
        <v>1</v>
      </c>
      <c r="H640" s="4">
        <f t="shared" si="105"/>
        <v>0</v>
      </c>
      <c r="I640" s="4">
        <f t="shared" si="104"/>
        <v>0</v>
      </c>
      <c r="J640" s="4">
        <f t="shared" si="96"/>
        <v>2681.4999999999964</v>
      </c>
      <c r="L640" s="5">
        <f t="shared" si="99"/>
        <v>2681.4999999999964</v>
      </c>
      <c r="M640" s="29" t="str">
        <f t="shared" si="100"/>
        <v/>
      </c>
      <c r="N640" s="30">
        <f t="shared" si="101"/>
        <v>-41</v>
      </c>
    </row>
    <row r="641" spans="1:14" x14ac:dyDescent="0.25">
      <c r="A641" s="5">
        <v>640</v>
      </c>
      <c r="B641" s="28">
        <v>42169.958333333336</v>
      </c>
      <c r="C641" s="5">
        <v>1.1210199999999999</v>
      </c>
      <c r="D641" s="5">
        <v>1.12944</v>
      </c>
      <c r="E641" s="5">
        <v>1.1189100000000001</v>
      </c>
      <c r="F641" s="5">
        <v>1.12826</v>
      </c>
      <c r="G641" s="5">
        <f t="shared" si="94"/>
        <v>1</v>
      </c>
      <c r="H641" s="4">
        <f t="shared" si="105"/>
        <v>0</v>
      </c>
      <c r="I641" s="4">
        <f t="shared" si="104"/>
        <v>-25.100000000000122</v>
      </c>
      <c r="J641" s="4">
        <f t="shared" si="96"/>
        <v>2656.3999999999965</v>
      </c>
      <c r="L641" s="5">
        <f t="shared" si="99"/>
        <v>2681.4999999999964</v>
      </c>
      <c r="M641" s="29">
        <f t="shared" si="100"/>
        <v>9.3604325936975652E-3</v>
      </c>
      <c r="N641" s="30">
        <f t="shared" si="101"/>
        <v>-25.099999999999909</v>
      </c>
    </row>
    <row r="642" spans="1:14" x14ac:dyDescent="0.25">
      <c r="A642" s="5">
        <v>641</v>
      </c>
      <c r="B642" s="28">
        <v>42170.958333333336</v>
      </c>
      <c r="C642" s="5">
        <v>1.1281699999999999</v>
      </c>
      <c r="D642" s="5">
        <v>1.1329800000000001</v>
      </c>
      <c r="E642" s="5">
        <v>1.1204799999999999</v>
      </c>
      <c r="F642" s="5">
        <v>1.1247100000000001</v>
      </c>
      <c r="G642" s="5">
        <f t="shared" si="94"/>
        <v>0</v>
      </c>
      <c r="H642" s="4">
        <f t="shared" si="105"/>
        <v>0</v>
      </c>
      <c r="I642" s="4">
        <f t="shared" si="104"/>
        <v>-36.900000000001931</v>
      </c>
      <c r="J642" s="4">
        <f t="shared" si="96"/>
        <v>2619.4999999999945</v>
      </c>
      <c r="L642" s="5">
        <f t="shared" si="99"/>
        <v>2681.4999999999964</v>
      </c>
      <c r="M642" s="29">
        <f t="shared" si="100"/>
        <v>2.3121387283237649E-2</v>
      </c>
      <c r="N642" s="30">
        <f t="shared" si="101"/>
        <v>-62.000000000001819</v>
      </c>
    </row>
    <row r="643" spans="1:14" x14ac:dyDescent="0.25">
      <c r="A643" s="5">
        <v>642</v>
      </c>
      <c r="B643" s="28">
        <v>42171.958333333336</v>
      </c>
      <c r="C643" s="5">
        <v>1.1246700000000001</v>
      </c>
      <c r="D643" s="5">
        <v>1.13578</v>
      </c>
      <c r="E643" s="5">
        <v>1.1206499999999999</v>
      </c>
      <c r="F643" s="5">
        <v>1.1337200000000001</v>
      </c>
      <c r="G643" s="5">
        <f t="shared" ref="G643:G706" si="106">IF(F643&gt;F642,1,0)</f>
        <v>1</v>
      </c>
      <c r="H643" s="4">
        <f t="shared" si="105"/>
        <v>55.500000000001663</v>
      </c>
      <c r="I643" s="4">
        <f t="shared" si="104"/>
        <v>0</v>
      </c>
      <c r="J643" s="4">
        <f t="shared" si="96"/>
        <v>2674.9999999999964</v>
      </c>
      <c r="L643" s="5">
        <f t="shared" si="99"/>
        <v>2681.4999999999964</v>
      </c>
      <c r="M643" s="29" t="str">
        <f t="shared" si="100"/>
        <v/>
      </c>
      <c r="N643" s="30">
        <f t="shared" si="101"/>
        <v>-6.5</v>
      </c>
    </row>
    <row r="644" spans="1:14" x14ac:dyDescent="0.25">
      <c r="A644" s="5">
        <v>643</v>
      </c>
      <c r="B644" s="28">
        <v>42172.958333333336</v>
      </c>
      <c r="C644" s="5">
        <v>1.1336900000000001</v>
      </c>
      <c r="D644" s="5">
        <v>1.14364</v>
      </c>
      <c r="E644" s="5">
        <v>1.1330199999999999</v>
      </c>
      <c r="F644" s="5">
        <v>1.1359999999999999</v>
      </c>
      <c r="G644" s="5">
        <f t="shared" si="106"/>
        <v>1</v>
      </c>
      <c r="H644" s="4">
        <f t="shared" si="105"/>
        <v>0</v>
      </c>
      <c r="I644" s="4">
        <f t="shared" si="104"/>
        <v>0</v>
      </c>
      <c r="J644" s="4">
        <f t="shared" si="96"/>
        <v>2674.9999999999964</v>
      </c>
      <c r="L644" s="5">
        <f t="shared" si="99"/>
        <v>2681.4999999999964</v>
      </c>
      <c r="M644" s="29" t="str">
        <f t="shared" si="100"/>
        <v/>
      </c>
      <c r="N644" s="30">
        <f t="shared" si="101"/>
        <v>-6.5</v>
      </c>
    </row>
    <row r="645" spans="1:14" x14ac:dyDescent="0.25">
      <c r="A645" s="5">
        <v>644</v>
      </c>
      <c r="B645" s="28">
        <v>42173.958333333336</v>
      </c>
      <c r="C645" s="5">
        <v>1.13585</v>
      </c>
      <c r="D645" s="5">
        <v>1.13992</v>
      </c>
      <c r="E645" s="5">
        <v>1.1292</v>
      </c>
      <c r="F645" s="5">
        <v>1.13487</v>
      </c>
      <c r="G645" s="5">
        <f t="shared" si="106"/>
        <v>0</v>
      </c>
      <c r="H645" s="4">
        <f t="shared" si="105"/>
        <v>0</v>
      </c>
      <c r="I645" s="4">
        <f t="shared" si="104"/>
        <v>-11.799999999999589</v>
      </c>
      <c r="J645" s="4">
        <f t="shared" ref="J645:J708" si="107">H645+I645+J644</f>
        <v>2663.1999999999966</v>
      </c>
      <c r="L645" s="5">
        <f t="shared" si="99"/>
        <v>2681.4999999999964</v>
      </c>
      <c r="M645" s="29">
        <f t="shared" si="100"/>
        <v>6.8245385045682116E-3</v>
      </c>
      <c r="N645" s="30">
        <f t="shared" si="101"/>
        <v>-18.299999999999727</v>
      </c>
    </row>
    <row r="646" spans="1:14" x14ac:dyDescent="0.25">
      <c r="A646" s="5">
        <v>645</v>
      </c>
      <c r="B646" s="28">
        <v>42176.958333333336</v>
      </c>
      <c r="C646" s="5">
        <v>1.13771</v>
      </c>
      <c r="D646" s="5">
        <v>1.1410199999999999</v>
      </c>
      <c r="E646" s="5">
        <v>1.1312</v>
      </c>
      <c r="F646" s="5">
        <v>1.13402</v>
      </c>
      <c r="G646" s="5">
        <f t="shared" si="106"/>
        <v>0</v>
      </c>
      <c r="H646" s="4">
        <f t="shared" si="105"/>
        <v>-18.299999999999983</v>
      </c>
      <c r="I646" s="4">
        <f t="shared" si="104"/>
        <v>0</v>
      </c>
      <c r="J646" s="4">
        <f t="shared" si="107"/>
        <v>2644.8999999999965</v>
      </c>
      <c r="L646" s="5">
        <f t="shared" si="99"/>
        <v>2681.4999999999964</v>
      </c>
      <c r="M646" s="29">
        <f t="shared" si="100"/>
        <v>1.3649077009136645E-2</v>
      </c>
      <c r="N646" s="30">
        <f t="shared" si="101"/>
        <v>-36.599999999999909</v>
      </c>
    </row>
    <row r="647" spans="1:14" x14ac:dyDescent="0.25">
      <c r="A647" s="5">
        <v>646</v>
      </c>
      <c r="B647" s="28">
        <v>42177.958333333336</v>
      </c>
      <c r="C647" s="5">
        <v>1.13402</v>
      </c>
      <c r="D647" s="5">
        <v>1.13472</v>
      </c>
      <c r="E647" s="5">
        <v>1.11351</v>
      </c>
      <c r="F647" s="5">
        <v>1.11677</v>
      </c>
      <c r="G647" s="5">
        <f t="shared" si="106"/>
        <v>0</v>
      </c>
      <c r="H647" s="4">
        <f t="shared" si="105"/>
        <v>0</v>
      </c>
      <c r="I647" s="4">
        <f t="shared" si="104"/>
        <v>0</v>
      </c>
      <c r="J647" s="4">
        <f t="shared" si="107"/>
        <v>2644.8999999999965</v>
      </c>
      <c r="L647" s="5">
        <f t="shared" si="99"/>
        <v>2681.4999999999964</v>
      </c>
      <c r="M647" s="29" t="str">
        <f t="shared" si="100"/>
        <v/>
      </c>
      <c r="N647" s="30">
        <f t="shared" si="101"/>
        <v>-36.599999999999909</v>
      </c>
    </row>
    <row r="648" spans="1:14" x14ac:dyDescent="0.25">
      <c r="A648" s="5">
        <v>647</v>
      </c>
      <c r="B648" s="28">
        <v>42178.958333333336</v>
      </c>
      <c r="C648" s="5">
        <v>1.1166700000000001</v>
      </c>
      <c r="D648" s="5">
        <v>1.12347</v>
      </c>
      <c r="E648" s="5">
        <v>1.11544</v>
      </c>
      <c r="F648" s="5">
        <v>1.1204000000000001</v>
      </c>
      <c r="G648" s="5">
        <f t="shared" si="106"/>
        <v>1</v>
      </c>
      <c r="H648" s="4">
        <f t="shared" si="105"/>
        <v>0</v>
      </c>
      <c r="I648" s="4">
        <f t="shared" si="104"/>
        <v>0</v>
      </c>
      <c r="J648" s="4">
        <f t="shared" si="107"/>
        <v>2644.8999999999965</v>
      </c>
      <c r="L648" s="5">
        <f t="shared" si="99"/>
        <v>2681.4999999999964</v>
      </c>
      <c r="M648" s="29" t="str">
        <f t="shared" si="100"/>
        <v/>
      </c>
      <c r="N648" s="30">
        <f t="shared" si="101"/>
        <v>-36.599999999999909</v>
      </c>
    </row>
    <row r="649" spans="1:14" x14ac:dyDescent="0.25">
      <c r="A649" s="5">
        <v>648</v>
      </c>
      <c r="B649" s="28">
        <v>42179.958333333336</v>
      </c>
      <c r="C649" s="5">
        <v>1.1204000000000001</v>
      </c>
      <c r="D649" s="5">
        <v>1.12276</v>
      </c>
      <c r="E649" s="5">
        <v>1.11537</v>
      </c>
      <c r="F649" s="5">
        <v>1.1204499999999999</v>
      </c>
      <c r="G649" s="5">
        <f t="shared" si="106"/>
        <v>1</v>
      </c>
      <c r="H649" s="4">
        <f t="shared" si="105"/>
        <v>0</v>
      </c>
      <c r="I649" s="4">
        <f t="shared" si="104"/>
        <v>-37.799999999998946</v>
      </c>
      <c r="J649" s="4">
        <f t="shared" si="107"/>
        <v>2607.0999999999976</v>
      </c>
      <c r="L649" s="5">
        <f t="shared" si="99"/>
        <v>2681.4999999999964</v>
      </c>
      <c r="M649" s="29">
        <f t="shared" si="100"/>
        <v>2.7745664739883935E-2</v>
      </c>
      <c r="N649" s="30">
        <f t="shared" si="101"/>
        <v>-74.399999999998727</v>
      </c>
    </row>
    <row r="650" spans="1:14" x14ac:dyDescent="0.25">
      <c r="A650" s="5">
        <v>649</v>
      </c>
      <c r="B650" s="28">
        <v>42180.958333333336</v>
      </c>
      <c r="C650" s="5">
        <v>1.1203099999999999</v>
      </c>
      <c r="D650" s="5">
        <v>1.1219699999999999</v>
      </c>
      <c r="E650" s="5">
        <v>1.1130100000000001</v>
      </c>
      <c r="F650" s="5">
        <v>1.11625</v>
      </c>
      <c r="G650" s="5">
        <f t="shared" si="106"/>
        <v>0</v>
      </c>
      <c r="H650" s="4">
        <f t="shared" si="105"/>
        <v>0</v>
      </c>
      <c r="I650" s="4">
        <f t="shared" si="104"/>
        <v>41.500000000000981</v>
      </c>
      <c r="J650" s="4">
        <f t="shared" si="107"/>
        <v>2648.5999999999985</v>
      </c>
      <c r="L650" s="5">
        <f t="shared" si="99"/>
        <v>2681.4999999999964</v>
      </c>
      <c r="M650" s="29" t="str">
        <f t="shared" si="100"/>
        <v/>
      </c>
      <c r="N650" s="30">
        <f t="shared" si="101"/>
        <v>-32.899999999997817</v>
      </c>
    </row>
    <row r="651" spans="1:14" x14ac:dyDescent="0.25">
      <c r="A651" s="5">
        <v>650</v>
      </c>
      <c r="B651" s="28">
        <v>42183.958333333336</v>
      </c>
      <c r="C651" s="5">
        <v>1.10049</v>
      </c>
      <c r="D651" s="5">
        <v>1.1278300000000001</v>
      </c>
      <c r="E651" s="5">
        <v>1.09545</v>
      </c>
      <c r="F651" s="5">
        <v>1.1235599999999999</v>
      </c>
      <c r="G651" s="5">
        <f t="shared" si="106"/>
        <v>1</v>
      </c>
      <c r="H651" s="4">
        <f t="shared" si="105"/>
        <v>32.499999999999751</v>
      </c>
      <c r="I651" s="4">
        <f t="shared" si="104"/>
        <v>0</v>
      </c>
      <c r="J651" s="4">
        <f t="shared" si="107"/>
        <v>2681.0999999999981</v>
      </c>
      <c r="L651" s="5">
        <f t="shared" si="99"/>
        <v>2681.4999999999964</v>
      </c>
      <c r="M651" s="29" t="str">
        <f t="shared" si="100"/>
        <v/>
      </c>
      <c r="N651" s="30">
        <f t="shared" si="101"/>
        <v>-0.39999999999827196</v>
      </c>
    </row>
    <row r="652" spans="1:14" x14ac:dyDescent="0.25">
      <c r="A652" s="5">
        <v>651</v>
      </c>
      <c r="B652" s="28">
        <v>42184.958333333336</v>
      </c>
      <c r="C652" s="5">
        <v>1.1235999999999999</v>
      </c>
      <c r="D652" s="5">
        <v>1.12435</v>
      </c>
      <c r="E652" s="5">
        <v>1.11124</v>
      </c>
      <c r="F652" s="5">
        <v>1.1144499999999999</v>
      </c>
      <c r="G652" s="5">
        <f t="shared" si="106"/>
        <v>0</v>
      </c>
      <c r="H652" s="4">
        <f t="shared" si="105"/>
        <v>0</v>
      </c>
      <c r="I652" s="4">
        <f t="shared" si="104"/>
        <v>0</v>
      </c>
      <c r="J652" s="4">
        <f t="shared" si="107"/>
        <v>2681.0999999999981</v>
      </c>
      <c r="L652" s="5">
        <f t="shared" si="99"/>
        <v>2681.4999999999964</v>
      </c>
      <c r="M652" s="29" t="str">
        <f t="shared" si="100"/>
        <v/>
      </c>
      <c r="N652" s="30">
        <f t="shared" si="101"/>
        <v>-0.39999999999827196</v>
      </c>
    </row>
    <row r="653" spans="1:14" x14ac:dyDescent="0.25">
      <c r="A653" s="5">
        <v>652</v>
      </c>
      <c r="B653" s="28">
        <v>42185.958333333336</v>
      </c>
      <c r="C653" s="5">
        <v>1.11452</v>
      </c>
      <c r="D653" s="5">
        <v>1.11713</v>
      </c>
      <c r="E653" s="5">
        <v>1.10426</v>
      </c>
      <c r="F653" s="5">
        <v>1.1052299999999999</v>
      </c>
      <c r="G653" s="5">
        <f t="shared" si="106"/>
        <v>0</v>
      </c>
      <c r="H653" s="4">
        <f t="shared" si="105"/>
        <v>0</v>
      </c>
      <c r="I653" s="4">
        <f t="shared" si="104"/>
        <v>0</v>
      </c>
      <c r="J653" s="4">
        <f t="shared" si="107"/>
        <v>2681.0999999999981</v>
      </c>
      <c r="L653" s="5">
        <f t="shared" si="99"/>
        <v>2681.4999999999964</v>
      </c>
      <c r="M653" s="29" t="str">
        <f t="shared" si="100"/>
        <v/>
      </c>
      <c r="N653" s="30">
        <f t="shared" si="101"/>
        <v>-0.39999999999827196</v>
      </c>
    </row>
    <row r="654" spans="1:14" x14ac:dyDescent="0.25">
      <c r="A654" s="5">
        <v>653</v>
      </c>
      <c r="B654" s="28">
        <v>42186.958333333336</v>
      </c>
      <c r="C654" s="5">
        <v>1.1052500000000001</v>
      </c>
      <c r="D654" s="5">
        <v>1.1121399999999999</v>
      </c>
      <c r="E654" s="5">
        <v>1.10321</v>
      </c>
      <c r="F654" s="5">
        <v>1.10832</v>
      </c>
      <c r="G654" s="5">
        <f t="shared" si="106"/>
        <v>1</v>
      </c>
      <c r="H654" s="4">
        <f t="shared" si="105"/>
        <v>0</v>
      </c>
      <c r="I654" s="4">
        <f t="shared" si="104"/>
        <v>0</v>
      </c>
      <c r="J654" s="4">
        <f t="shared" si="107"/>
        <v>2681.0999999999981</v>
      </c>
      <c r="L654" s="5">
        <f t="shared" si="99"/>
        <v>2681.4999999999964</v>
      </c>
      <c r="M654" s="29" t="str">
        <f t="shared" si="100"/>
        <v/>
      </c>
      <c r="N654" s="30">
        <f t="shared" si="101"/>
        <v>-0.39999999999827196</v>
      </c>
    </row>
    <row r="655" spans="1:14" x14ac:dyDescent="0.25">
      <c r="A655" s="5">
        <v>654</v>
      </c>
      <c r="B655" s="28">
        <v>42187.958333333336</v>
      </c>
      <c r="C655" s="5">
        <v>1.1083000000000001</v>
      </c>
      <c r="D655" s="5">
        <v>1.1117699999999999</v>
      </c>
      <c r="E655" s="5">
        <v>1.1065</v>
      </c>
      <c r="F655" s="5">
        <v>1.1109199999999999</v>
      </c>
      <c r="G655" s="5">
        <f t="shared" si="106"/>
        <v>1</v>
      </c>
      <c r="H655" s="4">
        <f t="shared" si="105"/>
        <v>0</v>
      </c>
      <c r="I655" s="4">
        <f t="shared" si="104"/>
        <v>0</v>
      </c>
      <c r="J655" s="4">
        <f t="shared" si="107"/>
        <v>2681.0999999999981</v>
      </c>
      <c r="L655" s="5">
        <f t="shared" si="99"/>
        <v>2681.4999999999964</v>
      </c>
      <c r="M655" s="29" t="str">
        <f t="shared" si="100"/>
        <v/>
      </c>
      <c r="N655" s="30">
        <f t="shared" si="101"/>
        <v>-0.39999999999827196</v>
      </c>
    </row>
    <row r="656" spans="1:14" x14ac:dyDescent="0.25">
      <c r="A656" s="5">
        <v>655</v>
      </c>
      <c r="B656" s="28">
        <v>42190.958333333336</v>
      </c>
      <c r="C656" s="5">
        <v>1.0993200000000001</v>
      </c>
      <c r="D656" s="5">
        <v>1.10954</v>
      </c>
      <c r="E656" s="5">
        <v>1.0969</v>
      </c>
      <c r="F656" s="5">
        <v>1.1055600000000001</v>
      </c>
      <c r="G656" s="5">
        <f t="shared" si="106"/>
        <v>0</v>
      </c>
      <c r="H656" s="4">
        <f t="shared" si="105"/>
        <v>0</v>
      </c>
      <c r="I656" s="4">
        <f t="shared" si="104"/>
        <v>27.399999999999647</v>
      </c>
      <c r="J656" s="4">
        <f t="shared" si="107"/>
        <v>2708.4999999999977</v>
      </c>
      <c r="L656" s="5">
        <f t="shared" si="99"/>
        <v>2708.4999999999977</v>
      </c>
      <c r="M656" s="29" t="str">
        <f t="shared" si="100"/>
        <v/>
      </c>
      <c r="N656" s="30">
        <f t="shared" si="101"/>
        <v>-0.39999999999827196</v>
      </c>
    </row>
    <row r="657" spans="1:14" x14ac:dyDescent="0.25">
      <c r="A657" s="5">
        <v>656</v>
      </c>
      <c r="B657" s="28">
        <v>42191.958333333336</v>
      </c>
      <c r="C657" s="5">
        <v>1.1055600000000001</v>
      </c>
      <c r="D657" s="5">
        <v>1.1058399999999999</v>
      </c>
      <c r="E657" s="5">
        <v>1.0916300000000001</v>
      </c>
      <c r="F657" s="5">
        <v>1.10107</v>
      </c>
      <c r="G657" s="5">
        <f t="shared" si="106"/>
        <v>0</v>
      </c>
      <c r="H657" s="4">
        <f t="shared" si="105"/>
        <v>17.499999999999183</v>
      </c>
      <c r="I657" s="4">
        <f t="shared" si="104"/>
        <v>0</v>
      </c>
      <c r="J657" s="4">
        <f t="shared" si="107"/>
        <v>2725.9999999999968</v>
      </c>
      <c r="L657" s="5">
        <f t="shared" si="99"/>
        <v>2725.9999999999968</v>
      </c>
      <c r="M657" s="29" t="str">
        <f t="shared" si="100"/>
        <v/>
      </c>
      <c r="N657" s="30">
        <f t="shared" si="101"/>
        <v>-0.39999999999827196</v>
      </c>
    </row>
    <row r="658" spans="1:14" x14ac:dyDescent="0.25">
      <c r="A658" s="5">
        <v>657</v>
      </c>
      <c r="B658" s="28">
        <v>42192.958333333336</v>
      </c>
      <c r="C658" s="5">
        <v>1.10107</v>
      </c>
      <c r="D658" s="5">
        <v>1.10927</v>
      </c>
      <c r="E658" s="5">
        <v>1.0974299999999999</v>
      </c>
      <c r="F658" s="5">
        <v>1.10758</v>
      </c>
      <c r="G658" s="5">
        <f t="shared" si="106"/>
        <v>1</v>
      </c>
      <c r="H658" s="4">
        <f t="shared" si="105"/>
        <v>20.199999999999108</v>
      </c>
      <c r="I658" s="4">
        <f t="shared" si="104"/>
        <v>0</v>
      </c>
      <c r="J658" s="4">
        <f t="shared" si="107"/>
        <v>2746.1999999999957</v>
      </c>
      <c r="L658" s="5">
        <f t="shared" si="99"/>
        <v>2746.1999999999957</v>
      </c>
      <c r="M658" s="29" t="str">
        <f t="shared" si="100"/>
        <v/>
      </c>
      <c r="N658" s="30">
        <f t="shared" si="101"/>
        <v>-0.39999999999827196</v>
      </c>
    </row>
    <row r="659" spans="1:14" x14ac:dyDescent="0.25">
      <c r="A659" s="5">
        <v>658</v>
      </c>
      <c r="B659" s="28">
        <v>42193.958333333336</v>
      </c>
      <c r="C659" s="5">
        <v>1.1075600000000001</v>
      </c>
      <c r="D659" s="5">
        <v>1.11249</v>
      </c>
      <c r="E659" s="5">
        <v>1.0991500000000001</v>
      </c>
      <c r="F659" s="5">
        <v>1.1035600000000001</v>
      </c>
      <c r="G659" s="5">
        <f t="shared" si="106"/>
        <v>0</v>
      </c>
      <c r="H659" s="4">
        <f t="shared" si="105"/>
        <v>0</v>
      </c>
      <c r="I659" s="4">
        <f t="shared" si="104"/>
        <v>-24.900000000001032</v>
      </c>
      <c r="J659" s="4">
        <f t="shared" si="107"/>
        <v>2721.2999999999947</v>
      </c>
      <c r="L659" s="5">
        <f t="shared" si="99"/>
        <v>2746.1999999999957</v>
      </c>
      <c r="M659" s="29">
        <f t="shared" si="100"/>
        <v>9.0670745029498567E-3</v>
      </c>
      <c r="N659" s="30">
        <f t="shared" si="101"/>
        <v>-24.900000000001</v>
      </c>
    </row>
    <row r="660" spans="1:14" x14ac:dyDescent="0.25">
      <c r="A660" s="5">
        <v>659</v>
      </c>
      <c r="B660" s="28">
        <v>42194.958333333336</v>
      </c>
      <c r="C660" s="5">
        <v>1.1035299999999999</v>
      </c>
      <c r="D660" s="5">
        <v>1.12157</v>
      </c>
      <c r="E660" s="5">
        <v>1.10304</v>
      </c>
      <c r="F660" s="5">
        <v>1.1151899999999999</v>
      </c>
      <c r="G660" s="5">
        <f t="shared" si="106"/>
        <v>1</v>
      </c>
      <c r="H660" s="4">
        <f t="shared" si="105"/>
        <v>76.299999999998036</v>
      </c>
      <c r="I660" s="4">
        <f t="shared" si="104"/>
        <v>0</v>
      </c>
      <c r="J660" s="4">
        <f t="shared" si="107"/>
        <v>2797.5999999999926</v>
      </c>
      <c r="L660" s="5">
        <f t="shared" si="99"/>
        <v>2797.5999999999926</v>
      </c>
      <c r="M660" s="29" t="str">
        <f t="shared" si="100"/>
        <v/>
      </c>
      <c r="N660" s="30">
        <f t="shared" si="101"/>
        <v>-24.900000000001</v>
      </c>
    </row>
    <row r="661" spans="1:14" x14ac:dyDescent="0.25">
      <c r="A661" s="5">
        <v>660</v>
      </c>
      <c r="B661" s="28">
        <v>42197.958333333336</v>
      </c>
      <c r="C661" s="5">
        <v>1.1092200000000001</v>
      </c>
      <c r="D661" s="5">
        <v>1.11968</v>
      </c>
      <c r="E661" s="5">
        <v>1.09954</v>
      </c>
      <c r="F661" s="5">
        <v>1.10006</v>
      </c>
      <c r="G661" s="5">
        <f t="shared" si="106"/>
        <v>0</v>
      </c>
      <c r="H661" s="4">
        <f t="shared" si="105"/>
        <v>0</v>
      </c>
      <c r="I661" s="4">
        <f t="shared" si="104"/>
        <v>34.699999999998624</v>
      </c>
      <c r="J661" s="4">
        <f t="shared" si="107"/>
        <v>2832.2999999999911</v>
      </c>
      <c r="L661" s="5">
        <f t="shared" si="99"/>
        <v>2832.2999999999911</v>
      </c>
      <c r="M661" s="29" t="str">
        <f t="shared" si="100"/>
        <v/>
      </c>
      <c r="N661" s="30">
        <f t="shared" si="101"/>
        <v>-24.900000000001</v>
      </c>
    </row>
    <row r="662" spans="1:14" x14ac:dyDescent="0.25">
      <c r="A662" s="5">
        <v>661</v>
      </c>
      <c r="B662" s="28">
        <v>42198.958333333336</v>
      </c>
      <c r="C662" s="5">
        <v>1.10005</v>
      </c>
      <c r="D662" s="5">
        <v>1.10832</v>
      </c>
      <c r="E662" s="5">
        <v>1.09653</v>
      </c>
      <c r="F662" s="5">
        <v>1.10083</v>
      </c>
      <c r="G662" s="5">
        <f t="shared" si="106"/>
        <v>1</v>
      </c>
      <c r="H662" s="4">
        <f t="shared" si="105"/>
        <v>0</v>
      </c>
      <c r="I662" s="4">
        <f t="shared" si="104"/>
        <v>0</v>
      </c>
      <c r="J662" s="4">
        <f t="shared" si="107"/>
        <v>2832.2999999999911</v>
      </c>
      <c r="L662" s="5">
        <f t="shared" si="99"/>
        <v>2832.2999999999911</v>
      </c>
      <c r="M662" s="29" t="str">
        <f t="shared" si="100"/>
        <v/>
      </c>
      <c r="N662" s="30">
        <f t="shared" si="101"/>
        <v>-24.900000000001</v>
      </c>
    </row>
    <row r="663" spans="1:14" x14ac:dyDescent="0.25">
      <c r="A663" s="5">
        <v>662</v>
      </c>
      <c r="B663" s="28">
        <v>42199.958333333336</v>
      </c>
      <c r="C663" s="5">
        <v>1.10083</v>
      </c>
      <c r="D663" s="5">
        <v>1.10355</v>
      </c>
      <c r="E663" s="5">
        <v>1.0929899999999999</v>
      </c>
      <c r="F663" s="5">
        <v>1.0948500000000001</v>
      </c>
      <c r="G663" s="5">
        <f t="shared" si="106"/>
        <v>0</v>
      </c>
      <c r="H663" s="4">
        <f t="shared" si="105"/>
        <v>0</v>
      </c>
      <c r="I663" s="4">
        <f t="shared" si="104"/>
        <v>51.999999999998714</v>
      </c>
      <c r="J663" s="4">
        <f t="shared" si="107"/>
        <v>2884.2999999999897</v>
      </c>
      <c r="L663" s="5">
        <f t="shared" si="99"/>
        <v>2884.2999999999897</v>
      </c>
      <c r="M663" s="29" t="str">
        <f t="shared" si="100"/>
        <v/>
      </c>
      <c r="N663" s="30">
        <f t="shared" si="101"/>
        <v>-24.900000000001</v>
      </c>
    </row>
    <row r="664" spans="1:14" x14ac:dyDescent="0.25">
      <c r="A664" s="5">
        <v>663</v>
      </c>
      <c r="B664" s="28">
        <v>42200.958333333336</v>
      </c>
      <c r="C664" s="5">
        <v>1.09466</v>
      </c>
      <c r="D664" s="5">
        <v>1.09626</v>
      </c>
      <c r="E664" s="5">
        <v>1.0855300000000001</v>
      </c>
      <c r="F664" s="5">
        <v>1.08731</v>
      </c>
      <c r="G664" s="5">
        <f t="shared" si="106"/>
        <v>0</v>
      </c>
      <c r="H664" s="4">
        <f t="shared" si="105"/>
        <v>0</v>
      </c>
      <c r="I664" s="4">
        <f t="shared" si="104"/>
        <v>0</v>
      </c>
      <c r="J664" s="4">
        <f t="shared" si="107"/>
        <v>2884.2999999999897</v>
      </c>
      <c r="L664" s="5">
        <f t="shared" si="99"/>
        <v>2884.2999999999897</v>
      </c>
      <c r="M664" s="29" t="str">
        <f t="shared" si="100"/>
        <v/>
      </c>
      <c r="N664" s="30">
        <f t="shared" si="101"/>
        <v>-24.900000000001</v>
      </c>
    </row>
    <row r="665" spans="1:14" x14ac:dyDescent="0.25">
      <c r="A665" s="5">
        <v>664</v>
      </c>
      <c r="B665" s="28">
        <v>42201.958333333336</v>
      </c>
      <c r="C665" s="5">
        <v>1.0873600000000001</v>
      </c>
      <c r="D665" s="5">
        <v>1.0906899999999999</v>
      </c>
      <c r="E665" s="5">
        <v>1.0827899999999999</v>
      </c>
      <c r="F665" s="5">
        <v>1.0827899999999999</v>
      </c>
      <c r="G665" s="5">
        <f t="shared" si="106"/>
        <v>0</v>
      </c>
      <c r="H665" s="4">
        <f t="shared" si="105"/>
        <v>0</v>
      </c>
      <c r="I665" s="4">
        <f t="shared" si="104"/>
        <v>0</v>
      </c>
      <c r="J665" s="4">
        <f t="shared" si="107"/>
        <v>2884.2999999999897</v>
      </c>
      <c r="L665" s="5">
        <f t="shared" si="99"/>
        <v>2884.2999999999897</v>
      </c>
      <c r="M665" s="29" t="str">
        <f t="shared" si="100"/>
        <v/>
      </c>
      <c r="N665" s="30">
        <f t="shared" si="101"/>
        <v>-24.900000000001</v>
      </c>
    </row>
    <row r="666" spans="1:14" x14ac:dyDescent="0.25">
      <c r="A666" s="5">
        <v>665</v>
      </c>
      <c r="B666" s="28">
        <v>42204.958333333336</v>
      </c>
      <c r="C666" s="5">
        <v>1.0829500000000001</v>
      </c>
      <c r="D666" s="5">
        <v>1.0870200000000001</v>
      </c>
      <c r="E666" s="5">
        <v>1.0808599999999999</v>
      </c>
      <c r="F666" s="5">
        <v>1.0825</v>
      </c>
      <c r="G666" s="5">
        <f t="shared" si="106"/>
        <v>0</v>
      </c>
      <c r="H666" s="4">
        <f t="shared" si="105"/>
        <v>0</v>
      </c>
      <c r="I666" s="4">
        <f t="shared" si="104"/>
        <v>0</v>
      </c>
      <c r="J666" s="4">
        <f t="shared" si="107"/>
        <v>2884.2999999999897</v>
      </c>
      <c r="L666" s="5">
        <f t="shared" si="99"/>
        <v>2884.2999999999897</v>
      </c>
      <c r="M666" s="29" t="str">
        <f t="shared" si="100"/>
        <v/>
      </c>
      <c r="N666" s="30">
        <f t="shared" si="101"/>
        <v>-24.900000000001</v>
      </c>
    </row>
    <row r="667" spans="1:14" x14ac:dyDescent="0.25">
      <c r="A667" s="5">
        <v>666</v>
      </c>
      <c r="B667" s="28">
        <v>42205.958333333336</v>
      </c>
      <c r="C667" s="5">
        <v>1.0825</v>
      </c>
      <c r="D667" s="5">
        <v>1.0968500000000001</v>
      </c>
      <c r="E667" s="5">
        <v>1.0811599999999999</v>
      </c>
      <c r="F667" s="5">
        <v>1.0934200000000001</v>
      </c>
      <c r="G667" s="5">
        <f t="shared" si="106"/>
        <v>1</v>
      </c>
      <c r="H667" s="4">
        <f t="shared" si="105"/>
        <v>104.69999999999979</v>
      </c>
      <c r="I667" s="4">
        <f t="shared" si="104"/>
        <v>0</v>
      </c>
      <c r="J667" s="4">
        <f t="shared" si="107"/>
        <v>2988.9999999999895</v>
      </c>
      <c r="L667" s="5">
        <f t="shared" si="99"/>
        <v>2988.9999999999895</v>
      </c>
      <c r="M667" s="29" t="str">
        <f t="shared" si="100"/>
        <v/>
      </c>
      <c r="N667" s="30">
        <f t="shared" si="101"/>
        <v>-24.900000000001</v>
      </c>
    </row>
    <row r="668" spans="1:14" x14ac:dyDescent="0.25">
      <c r="A668" s="5">
        <v>667</v>
      </c>
      <c r="B668" s="28">
        <v>42206.958333333336</v>
      </c>
      <c r="C668" s="5">
        <v>1.0934299999999999</v>
      </c>
      <c r="D668" s="5">
        <v>1.09666</v>
      </c>
      <c r="E668" s="5">
        <v>1.08693</v>
      </c>
      <c r="F668" s="5">
        <v>1.0928599999999999</v>
      </c>
      <c r="G668" s="5">
        <f t="shared" si="106"/>
        <v>0</v>
      </c>
      <c r="H668" s="4">
        <f t="shared" si="105"/>
        <v>0</v>
      </c>
      <c r="I668" s="4">
        <f t="shared" si="104"/>
        <v>0</v>
      </c>
      <c r="J668" s="4">
        <f t="shared" si="107"/>
        <v>2988.9999999999895</v>
      </c>
      <c r="L668" s="5">
        <f t="shared" si="99"/>
        <v>2988.9999999999895</v>
      </c>
      <c r="M668" s="29" t="str">
        <f t="shared" si="100"/>
        <v/>
      </c>
      <c r="N668" s="30">
        <f t="shared" si="101"/>
        <v>-24.900000000001</v>
      </c>
    </row>
    <row r="669" spans="1:14" x14ac:dyDescent="0.25">
      <c r="A669" s="5">
        <v>668</v>
      </c>
      <c r="B669" s="28">
        <v>42207.958333333336</v>
      </c>
      <c r="C669" s="5">
        <v>1.0928599999999999</v>
      </c>
      <c r="D669" s="5">
        <v>1.10179</v>
      </c>
      <c r="E669" s="5">
        <v>1.09216</v>
      </c>
      <c r="F669" s="5">
        <v>1.0982700000000001</v>
      </c>
      <c r="G669" s="5">
        <f t="shared" si="106"/>
        <v>1</v>
      </c>
      <c r="H669" s="4">
        <f t="shared" si="105"/>
        <v>48.400000000001775</v>
      </c>
      <c r="I669" s="4">
        <f t="shared" si="104"/>
        <v>0</v>
      </c>
      <c r="J669" s="4">
        <f t="shared" si="107"/>
        <v>3037.3999999999915</v>
      </c>
      <c r="L669" s="5">
        <f t="shared" si="99"/>
        <v>3037.3999999999915</v>
      </c>
      <c r="M669" s="29" t="str">
        <f t="shared" si="100"/>
        <v/>
      </c>
      <c r="N669" s="30">
        <f t="shared" si="101"/>
        <v>-24.900000000001</v>
      </c>
    </row>
    <row r="670" spans="1:14" x14ac:dyDescent="0.25">
      <c r="A670" s="5">
        <v>669</v>
      </c>
      <c r="B670" s="28">
        <v>42208.958333333336</v>
      </c>
      <c r="C670" s="5">
        <v>1.0982700000000001</v>
      </c>
      <c r="D670" s="5">
        <v>1.0995699999999999</v>
      </c>
      <c r="E670" s="5">
        <v>1.09253</v>
      </c>
      <c r="F670" s="5">
        <v>1.09812</v>
      </c>
      <c r="G670" s="5">
        <f t="shared" si="106"/>
        <v>0</v>
      </c>
      <c r="H670" s="4">
        <f t="shared" si="105"/>
        <v>0</v>
      </c>
      <c r="I670" s="4">
        <v>-41</v>
      </c>
      <c r="J670" s="4">
        <f t="shared" si="107"/>
        <v>2996.3999999999915</v>
      </c>
      <c r="L670" s="5">
        <f t="shared" si="99"/>
        <v>3037.3999999999915</v>
      </c>
      <c r="M670" s="29">
        <f t="shared" si="100"/>
        <v>1.3498386778165616E-2</v>
      </c>
      <c r="N670" s="30">
        <f t="shared" si="101"/>
        <v>-41</v>
      </c>
    </row>
    <row r="671" spans="1:14" x14ac:dyDescent="0.25">
      <c r="A671" s="5">
        <v>670</v>
      </c>
      <c r="B671" s="28">
        <v>42211.958333333336</v>
      </c>
      <c r="C671" s="5">
        <v>1.0981300000000001</v>
      </c>
      <c r="D671" s="5">
        <v>1.1129199999999999</v>
      </c>
      <c r="E671" s="5">
        <v>1.0968899999999999</v>
      </c>
      <c r="F671" s="5">
        <v>1.1087100000000001</v>
      </c>
      <c r="G671" s="5">
        <f t="shared" si="106"/>
        <v>1</v>
      </c>
      <c r="H671" s="4">
        <f t="shared" si="105"/>
        <v>104.40000000000005</v>
      </c>
      <c r="I671" s="4">
        <f t="shared" ref="I671:I678" si="108">IF(AND(G670=1,E671&lt;C670),(C670-F671)*10000,0)</f>
        <v>0</v>
      </c>
      <c r="J671" s="4">
        <f t="shared" si="107"/>
        <v>3100.7999999999915</v>
      </c>
      <c r="L671" s="5">
        <f t="shared" si="99"/>
        <v>3100.7999999999915</v>
      </c>
      <c r="M671" s="29" t="str">
        <f t="shared" si="100"/>
        <v/>
      </c>
      <c r="N671" s="30">
        <f t="shared" si="101"/>
        <v>-41</v>
      </c>
    </row>
    <row r="672" spans="1:14" x14ac:dyDescent="0.25">
      <c r="A672" s="5">
        <v>671</v>
      </c>
      <c r="B672" s="28">
        <v>42212.958333333336</v>
      </c>
      <c r="C672" s="5">
        <v>1.1087400000000001</v>
      </c>
      <c r="D672" s="5">
        <v>1.1099600000000001</v>
      </c>
      <c r="E672" s="5">
        <v>1.1022099999999999</v>
      </c>
      <c r="F672" s="5">
        <v>1.1059600000000001</v>
      </c>
      <c r="G672" s="5">
        <f t="shared" si="106"/>
        <v>0</v>
      </c>
      <c r="H672" s="4">
        <f t="shared" si="105"/>
        <v>0</v>
      </c>
      <c r="I672" s="4">
        <f t="shared" si="108"/>
        <v>0</v>
      </c>
      <c r="J672" s="4">
        <f t="shared" si="107"/>
        <v>3100.7999999999915</v>
      </c>
      <c r="L672" s="5">
        <f t="shared" ref="L672:L735" si="109">MAX(J672,L671)</f>
        <v>3100.7999999999915</v>
      </c>
      <c r="M672" s="29" t="str">
        <f t="shared" ref="M672:M735" si="110">IF(J672 &lt; J671, 1-J672/L672,"")</f>
        <v/>
      </c>
      <c r="N672" s="30">
        <f t="shared" ref="N672:N735" si="111">IF(L672=J672,N671,J672-L672)</f>
        <v>-41</v>
      </c>
    </row>
    <row r="673" spans="1:14" x14ac:dyDescent="0.25">
      <c r="A673" s="5">
        <v>672</v>
      </c>
      <c r="B673" s="28">
        <v>42213.958333333336</v>
      </c>
      <c r="C673" s="5">
        <v>1.1059300000000001</v>
      </c>
      <c r="D673" s="5">
        <v>1.1084000000000001</v>
      </c>
      <c r="E673" s="5">
        <v>1.0966899999999999</v>
      </c>
      <c r="F673" s="5">
        <v>1.0981799999999999</v>
      </c>
      <c r="G673" s="5">
        <f t="shared" si="106"/>
        <v>0</v>
      </c>
      <c r="H673" s="4">
        <f t="shared" si="105"/>
        <v>0</v>
      </c>
      <c r="I673" s="4">
        <f t="shared" si="108"/>
        <v>0</v>
      </c>
      <c r="J673" s="4">
        <f t="shared" si="107"/>
        <v>3100.7999999999915</v>
      </c>
      <c r="L673" s="5">
        <f t="shared" si="109"/>
        <v>3100.7999999999915</v>
      </c>
      <c r="M673" s="29" t="str">
        <f t="shared" si="110"/>
        <v/>
      </c>
      <c r="N673" s="30">
        <f t="shared" si="111"/>
        <v>-41</v>
      </c>
    </row>
    <row r="674" spans="1:14" x14ac:dyDescent="0.25">
      <c r="A674" s="5">
        <v>673</v>
      </c>
      <c r="B674" s="28">
        <v>42214.958333333336</v>
      </c>
      <c r="C674" s="5">
        <v>1.0982499999999999</v>
      </c>
      <c r="D674" s="5">
        <v>1.0989100000000001</v>
      </c>
      <c r="E674" s="5">
        <v>1.0893299999999999</v>
      </c>
      <c r="F674" s="5">
        <v>1.0931</v>
      </c>
      <c r="G674" s="5">
        <f t="shared" si="106"/>
        <v>0</v>
      </c>
      <c r="H674" s="4">
        <f t="shared" si="105"/>
        <v>0</v>
      </c>
      <c r="I674" s="4">
        <f t="shared" si="108"/>
        <v>0</v>
      </c>
      <c r="J674" s="4">
        <f t="shared" si="107"/>
        <v>3100.7999999999915</v>
      </c>
      <c r="L674" s="5">
        <f t="shared" si="109"/>
        <v>3100.7999999999915</v>
      </c>
      <c r="M674" s="29" t="str">
        <f t="shared" si="110"/>
        <v/>
      </c>
      <c r="N674" s="30">
        <f t="shared" si="111"/>
        <v>-41</v>
      </c>
    </row>
    <row r="675" spans="1:14" x14ac:dyDescent="0.25">
      <c r="A675" s="5">
        <v>674</v>
      </c>
      <c r="B675" s="28">
        <v>42215.958333333336</v>
      </c>
      <c r="C675" s="5">
        <v>1.09311</v>
      </c>
      <c r="D675" s="5">
        <v>1.1113999999999999</v>
      </c>
      <c r="E675" s="5">
        <v>1.0921099999999999</v>
      </c>
      <c r="F675" s="5">
        <v>1.0983000000000001</v>
      </c>
      <c r="G675" s="5">
        <f t="shared" si="106"/>
        <v>1</v>
      </c>
      <c r="H675" s="4">
        <f t="shared" si="105"/>
        <v>0.50000000000105516</v>
      </c>
      <c r="I675" s="4">
        <f t="shared" si="108"/>
        <v>0</v>
      </c>
      <c r="J675" s="4">
        <f t="shared" si="107"/>
        <v>3101.2999999999925</v>
      </c>
      <c r="L675" s="5">
        <f t="shared" si="109"/>
        <v>3101.2999999999925</v>
      </c>
      <c r="M675" s="29" t="str">
        <f t="shared" si="110"/>
        <v/>
      </c>
      <c r="N675" s="30">
        <f t="shared" si="111"/>
        <v>-41</v>
      </c>
    </row>
    <row r="676" spans="1:14" x14ac:dyDescent="0.25">
      <c r="A676" s="5">
        <v>675</v>
      </c>
      <c r="B676" s="28">
        <v>42218.958333333336</v>
      </c>
      <c r="C676" s="5">
        <v>1.0970500000000001</v>
      </c>
      <c r="D676" s="5">
        <v>1.0995699999999999</v>
      </c>
      <c r="E676" s="5">
        <v>1.09413</v>
      </c>
      <c r="F676" s="5">
        <v>1.09491</v>
      </c>
      <c r="G676" s="5">
        <f t="shared" si="106"/>
        <v>0</v>
      </c>
      <c r="H676" s="4">
        <f t="shared" si="105"/>
        <v>0</v>
      </c>
      <c r="I676" s="4">
        <f t="shared" si="108"/>
        <v>0</v>
      </c>
      <c r="J676" s="4">
        <f t="shared" si="107"/>
        <v>3101.2999999999925</v>
      </c>
      <c r="L676" s="5">
        <f t="shared" si="109"/>
        <v>3101.2999999999925</v>
      </c>
      <c r="M676" s="29" t="str">
        <f t="shared" si="110"/>
        <v/>
      </c>
      <c r="N676" s="30">
        <f t="shared" si="111"/>
        <v>-41</v>
      </c>
    </row>
    <row r="677" spans="1:14" x14ac:dyDescent="0.25">
      <c r="A677" s="5">
        <v>676</v>
      </c>
      <c r="B677" s="28">
        <v>42219.958333333336</v>
      </c>
      <c r="C677" s="5">
        <v>1.09493</v>
      </c>
      <c r="D677" s="5">
        <v>1.0987499999999999</v>
      </c>
      <c r="E677" s="5">
        <v>1.08789</v>
      </c>
      <c r="F677" s="5">
        <v>1.08806</v>
      </c>
      <c r="G677" s="5">
        <f t="shared" si="106"/>
        <v>0</v>
      </c>
      <c r="H677" s="4">
        <v>-41</v>
      </c>
      <c r="I677" s="4">
        <f t="shared" si="108"/>
        <v>0</v>
      </c>
      <c r="J677" s="4">
        <f t="shared" si="107"/>
        <v>3060.2999999999925</v>
      </c>
      <c r="L677" s="5">
        <f t="shared" si="109"/>
        <v>3101.2999999999925</v>
      </c>
      <c r="M677" s="29">
        <f t="shared" si="110"/>
        <v>1.3220262470576838E-2</v>
      </c>
      <c r="N677" s="30">
        <f t="shared" si="111"/>
        <v>-41</v>
      </c>
    </row>
    <row r="678" spans="1:14" x14ac:dyDescent="0.25">
      <c r="A678" s="5">
        <v>677</v>
      </c>
      <c r="B678" s="28">
        <v>42220.958333333336</v>
      </c>
      <c r="C678" s="5">
        <v>1.08813</v>
      </c>
      <c r="D678" s="5">
        <v>1.0934200000000001</v>
      </c>
      <c r="E678" s="5">
        <v>1.0848100000000001</v>
      </c>
      <c r="F678" s="5">
        <v>1.09056</v>
      </c>
      <c r="G678" s="5">
        <f t="shared" si="106"/>
        <v>1</v>
      </c>
      <c r="H678" s="4">
        <f t="shared" ref="H678:H684" si="112">IF(AND(G677=0,D678&gt;C677),(F678-C677)*10000,0)</f>
        <v>0</v>
      </c>
      <c r="I678" s="4">
        <f t="shared" si="108"/>
        <v>0</v>
      </c>
      <c r="J678" s="4">
        <f t="shared" si="107"/>
        <v>3060.2999999999925</v>
      </c>
      <c r="L678" s="5">
        <f t="shared" si="109"/>
        <v>3101.2999999999925</v>
      </c>
      <c r="M678" s="29" t="str">
        <f t="shared" si="110"/>
        <v/>
      </c>
      <c r="N678" s="30">
        <f t="shared" si="111"/>
        <v>-41</v>
      </c>
    </row>
    <row r="679" spans="1:14" x14ac:dyDescent="0.25">
      <c r="A679" s="5">
        <v>678</v>
      </c>
      <c r="B679" s="28">
        <v>42221.958333333336</v>
      </c>
      <c r="C679" s="5">
        <v>1.09056</v>
      </c>
      <c r="D679" s="5">
        <v>1.09439</v>
      </c>
      <c r="E679" s="5">
        <v>1.0873699999999999</v>
      </c>
      <c r="F679" s="5">
        <v>1.0924</v>
      </c>
      <c r="G679" s="5">
        <f t="shared" si="106"/>
        <v>1</v>
      </c>
      <c r="H679" s="4">
        <f t="shared" si="112"/>
        <v>0</v>
      </c>
      <c r="I679" s="4">
        <v>-41</v>
      </c>
      <c r="J679" s="4">
        <f t="shared" si="107"/>
        <v>3019.2999999999925</v>
      </c>
      <c r="L679" s="5">
        <f t="shared" si="109"/>
        <v>3101.2999999999925</v>
      </c>
      <c r="M679" s="29">
        <f t="shared" si="110"/>
        <v>2.6440524941153787E-2</v>
      </c>
      <c r="N679" s="30">
        <f t="shared" si="111"/>
        <v>-82</v>
      </c>
    </row>
    <row r="680" spans="1:14" x14ac:dyDescent="0.25">
      <c r="A680" s="5">
        <v>679</v>
      </c>
      <c r="B680" s="28">
        <v>42222.958333333336</v>
      </c>
      <c r="C680" s="5">
        <v>1.09223</v>
      </c>
      <c r="D680" s="5">
        <v>1.0978300000000001</v>
      </c>
      <c r="E680" s="5">
        <v>1.0855300000000001</v>
      </c>
      <c r="F680" s="5">
        <v>1.0964700000000001</v>
      </c>
      <c r="G680" s="5">
        <f t="shared" si="106"/>
        <v>1</v>
      </c>
      <c r="H680" s="4">
        <f t="shared" si="112"/>
        <v>0</v>
      </c>
      <c r="I680" s="4">
        <v>-41</v>
      </c>
      <c r="J680" s="4">
        <f t="shared" si="107"/>
        <v>2978.2999999999925</v>
      </c>
      <c r="L680" s="5">
        <f t="shared" si="109"/>
        <v>3101.2999999999925</v>
      </c>
      <c r="M680" s="29">
        <f t="shared" si="110"/>
        <v>3.9660787411730625E-2</v>
      </c>
      <c r="N680" s="30">
        <f t="shared" si="111"/>
        <v>-123</v>
      </c>
    </row>
    <row r="681" spans="1:14" x14ac:dyDescent="0.25">
      <c r="A681" s="5">
        <v>680</v>
      </c>
      <c r="B681" s="28">
        <v>42225.958333333336</v>
      </c>
      <c r="C681" s="5">
        <v>1.0962700000000001</v>
      </c>
      <c r="D681" s="5">
        <v>1.1041399999999999</v>
      </c>
      <c r="E681" s="5">
        <v>1.0925400000000001</v>
      </c>
      <c r="F681" s="5">
        <v>1.10185</v>
      </c>
      <c r="G681" s="5">
        <f t="shared" si="106"/>
        <v>1</v>
      </c>
      <c r="H681" s="4">
        <f t="shared" si="112"/>
        <v>0</v>
      </c>
      <c r="I681" s="4">
        <f>IF(AND(G680=1,E681&lt;C680),(C680-F681)*10000,0)</f>
        <v>0</v>
      </c>
      <c r="J681" s="4">
        <f t="shared" si="107"/>
        <v>2978.2999999999925</v>
      </c>
      <c r="L681" s="5">
        <f t="shared" si="109"/>
        <v>3101.2999999999925</v>
      </c>
      <c r="M681" s="29" t="str">
        <f t="shared" si="110"/>
        <v/>
      </c>
      <c r="N681" s="30">
        <f t="shared" si="111"/>
        <v>-123</v>
      </c>
    </row>
    <row r="682" spans="1:14" x14ac:dyDescent="0.25">
      <c r="A682" s="5">
        <v>681</v>
      </c>
      <c r="B682" s="28">
        <v>42226.958333333336</v>
      </c>
      <c r="C682" s="5">
        <v>1.10185</v>
      </c>
      <c r="D682" s="5">
        <v>1.1088199999999999</v>
      </c>
      <c r="E682" s="5">
        <v>1.0960399999999999</v>
      </c>
      <c r="F682" s="5">
        <v>1.10416</v>
      </c>
      <c r="G682" s="5">
        <f t="shared" si="106"/>
        <v>1</v>
      </c>
      <c r="H682" s="4">
        <f t="shared" si="112"/>
        <v>0</v>
      </c>
      <c r="I682" s="4">
        <v>-41</v>
      </c>
      <c r="J682" s="4">
        <f t="shared" si="107"/>
        <v>2937.2999999999925</v>
      </c>
      <c r="L682" s="5">
        <f t="shared" si="109"/>
        <v>3101.2999999999925</v>
      </c>
      <c r="M682" s="29">
        <f t="shared" si="110"/>
        <v>5.2881049882307574E-2</v>
      </c>
      <c r="N682" s="30">
        <f t="shared" si="111"/>
        <v>-164</v>
      </c>
    </row>
    <row r="683" spans="1:14" x14ac:dyDescent="0.25">
      <c r="A683" s="5">
        <v>682</v>
      </c>
      <c r="B683" s="28">
        <v>42227.958333333336</v>
      </c>
      <c r="C683" s="5">
        <v>1.1041799999999999</v>
      </c>
      <c r="D683" s="5">
        <v>1.1213299999999999</v>
      </c>
      <c r="E683" s="5">
        <v>1.10242</v>
      </c>
      <c r="F683" s="5">
        <v>1.11574</v>
      </c>
      <c r="G683" s="5">
        <f t="shared" si="106"/>
        <v>1</v>
      </c>
      <c r="H683" s="4">
        <f t="shared" si="112"/>
        <v>0</v>
      </c>
      <c r="I683" s="4">
        <f t="shared" ref="I683:I700" si="113">IF(AND(G682=1,E683&lt;C682),(C682-F683)*10000,0)</f>
        <v>0</v>
      </c>
      <c r="J683" s="4">
        <f t="shared" si="107"/>
        <v>2937.2999999999925</v>
      </c>
      <c r="L683" s="5">
        <f t="shared" si="109"/>
        <v>3101.2999999999925</v>
      </c>
      <c r="M683" s="29" t="str">
        <f t="shared" si="110"/>
        <v/>
      </c>
      <c r="N683" s="30">
        <f t="shared" si="111"/>
        <v>-164</v>
      </c>
    </row>
    <row r="684" spans="1:14" x14ac:dyDescent="0.25">
      <c r="A684" s="5">
        <v>683</v>
      </c>
      <c r="B684" s="28">
        <v>42228.958333333336</v>
      </c>
      <c r="C684" s="5">
        <v>1.1157600000000001</v>
      </c>
      <c r="D684" s="5">
        <v>1.1189</v>
      </c>
      <c r="E684" s="5">
        <v>1.1080000000000001</v>
      </c>
      <c r="F684" s="5">
        <v>1.1149100000000001</v>
      </c>
      <c r="G684" s="5">
        <f t="shared" si="106"/>
        <v>0</v>
      </c>
      <c r="H684" s="4">
        <f t="shared" si="112"/>
        <v>0</v>
      </c>
      <c r="I684" s="4">
        <f t="shared" si="113"/>
        <v>0</v>
      </c>
      <c r="J684" s="4">
        <f t="shared" si="107"/>
        <v>2937.2999999999925</v>
      </c>
      <c r="L684" s="5">
        <f t="shared" si="109"/>
        <v>3101.2999999999925</v>
      </c>
      <c r="M684" s="29" t="str">
        <f t="shared" si="110"/>
        <v/>
      </c>
      <c r="N684" s="30">
        <f t="shared" si="111"/>
        <v>-164</v>
      </c>
    </row>
    <row r="685" spans="1:14" x14ac:dyDescent="0.25">
      <c r="A685" s="5">
        <v>684</v>
      </c>
      <c r="B685" s="28">
        <v>42229.958333333336</v>
      </c>
      <c r="C685" s="5">
        <v>1.1149</v>
      </c>
      <c r="D685" s="5">
        <v>1.11887</v>
      </c>
      <c r="E685" s="5">
        <v>1.10978</v>
      </c>
      <c r="F685" s="5">
        <v>1.1107899999999999</v>
      </c>
      <c r="G685" s="5">
        <f t="shared" si="106"/>
        <v>0</v>
      </c>
      <c r="H685" s="4">
        <v>-41</v>
      </c>
      <c r="I685" s="4">
        <f t="shared" si="113"/>
        <v>0</v>
      </c>
      <c r="J685" s="4">
        <f t="shared" si="107"/>
        <v>2896.2999999999925</v>
      </c>
      <c r="L685" s="5">
        <f t="shared" si="109"/>
        <v>3101.2999999999925</v>
      </c>
      <c r="M685" s="29">
        <f t="shared" si="110"/>
        <v>6.6101312352884412E-2</v>
      </c>
      <c r="N685" s="30">
        <f t="shared" si="111"/>
        <v>-205</v>
      </c>
    </row>
    <row r="686" spans="1:14" x14ac:dyDescent="0.25">
      <c r="A686" s="5">
        <v>685</v>
      </c>
      <c r="B686" s="28">
        <v>42232.958333333336</v>
      </c>
      <c r="C686" s="5">
        <v>1.11155</v>
      </c>
      <c r="D686" s="5">
        <v>1.11249</v>
      </c>
      <c r="E686" s="5">
        <v>1.10588</v>
      </c>
      <c r="F686" s="5">
        <v>1.1077699999999999</v>
      </c>
      <c r="G686" s="5">
        <f t="shared" si="106"/>
        <v>0</v>
      </c>
      <c r="H686" s="4">
        <f t="shared" ref="H686:H733" si="114">IF(AND(G685=0,D686&gt;C685),(F686-C685)*10000,0)</f>
        <v>0</v>
      </c>
      <c r="I686" s="4">
        <f t="shared" si="113"/>
        <v>0</v>
      </c>
      <c r="J686" s="4">
        <f t="shared" si="107"/>
        <v>2896.2999999999925</v>
      </c>
      <c r="L686" s="5">
        <f t="shared" si="109"/>
        <v>3101.2999999999925</v>
      </c>
      <c r="M686" s="29" t="str">
        <f t="shared" si="110"/>
        <v/>
      </c>
      <c r="N686" s="30">
        <f t="shared" si="111"/>
        <v>-205</v>
      </c>
    </row>
    <row r="687" spans="1:14" x14ac:dyDescent="0.25">
      <c r="A687" s="5">
        <v>686</v>
      </c>
      <c r="B687" s="28">
        <v>42233.958333333336</v>
      </c>
      <c r="C687" s="5">
        <v>1.10778</v>
      </c>
      <c r="D687" s="5">
        <v>1.10938</v>
      </c>
      <c r="E687" s="5">
        <v>1.10175</v>
      </c>
      <c r="F687" s="5">
        <v>1.10216</v>
      </c>
      <c r="G687" s="5">
        <f t="shared" si="106"/>
        <v>0</v>
      </c>
      <c r="H687" s="4">
        <f t="shared" si="114"/>
        <v>0</v>
      </c>
      <c r="I687" s="4">
        <f t="shared" si="113"/>
        <v>0</v>
      </c>
      <c r="J687" s="4">
        <f t="shared" si="107"/>
        <v>2896.2999999999925</v>
      </c>
      <c r="L687" s="5">
        <f t="shared" si="109"/>
        <v>3101.2999999999925</v>
      </c>
      <c r="M687" s="29" t="str">
        <f t="shared" si="110"/>
        <v/>
      </c>
      <c r="N687" s="30">
        <f t="shared" si="111"/>
        <v>-205</v>
      </c>
    </row>
    <row r="688" spans="1:14" x14ac:dyDescent="0.25">
      <c r="A688" s="5">
        <v>687</v>
      </c>
      <c r="B688" s="28">
        <v>42234.958333333336</v>
      </c>
      <c r="C688" s="5">
        <v>1.1021300000000001</v>
      </c>
      <c r="D688" s="5">
        <v>1.1134200000000001</v>
      </c>
      <c r="E688" s="5">
        <v>1.10178</v>
      </c>
      <c r="F688" s="5">
        <v>1.11198</v>
      </c>
      <c r="G688" s="5">
        <f t="shared" si="106"/>
        <v>1</v>
      </c>
      <c r="H688" s="4">
        <f t="shared" si="114"/>
        <v>41.999999999999815</v>
      </c>
      <c r="I688" s="4">
        <f t="shared" si="113"/>
        <v>0</v>
      </c>
      <c r="J688" s="4">
        <f t="shared" si="107"/>
        <v>2938.2999999999925</v>
      </c>
      <c r="L688" s="5">
        <f t="shared" si="109"/>
        <v>3101.2999999999925</v>
      </c>
      <c r="M688" s="29" t="str">
        <f t="shared" si="110"/>
        <v/>
      </c>
      <c r="N688" s="30">
        <f t="shared" si="111"/>
        <v>-163</v>
      </c>
    </row>
    <row r="689" spans="1:14" x14ac:dyDescent="0.25">
      <c r="A689" s="5">
        <v>688</v>
      </c>
      <c r="B689" s="28">
        <v>42235.958333333336</v>
      </c>
      <c r="C689" s="5">
        <v>1.11191</v>
      </c>
      <c r="D689" s="5">
        <v>1.12446</v>
      </c>
      <c r="E689" s="5">
        <v>1.1107199999999999</v>
      </c>
      <c r="F689" s="5">
        <v>1.1240000000000001</v>
      </c>
      <c r="G689" s="5">
        <f t="shared" si="106"/>
        <v>1</v>
      </c>
      <c r="H689" s="4">
        <f t="shared" si="114"/>
        <v>0</v>
      </c>
      <c r="I689" s="4">
        <f t="shared" si="113"/>
        <v>0</v>
      </c>
      <c r="J689" s="4">
        <f t="shared" si="107"/>
        <v>2938.2999999999925</v>
      </c>
      <c r="L689" s="5">
        <f t="shared" si="109"/>
        <v>3101.2999999999925</v>
      </c>
      <c r="M689" s="29" t="str">
        <f t="shared" si="110"/>
        <v/>
      </c>
      <c r="N689" s="30">
        <f t="shared" si="111"/>
        <v>-163</v>
      </c>
    </row>
    <row r="690" spans="1:14" x14ac:dyDescent="0.25">
      <c r="A690" s="5">
        <v>689</v>
      </c>
      <c r="B690" s="28">
        <v>42236.958333333336</v>
      </c>
      <c r="C690" s="5">
        <v>1.1239699999999999</v>
      </c>
      <c r="D690" s="5">
        <v>1.13887</v>
      </c>
      <c r="E690" s="5">
        <v>1.1229199999999999</v>
      </c>
      <c r="F690" s="5">
        <v>1.13828</v>
      </c>
      <c r="G690" s="5">
        <f t="shared" si="106"/>
        <v>1</v>
      </c>
      <c r="H690" s="4">
        <f t="shared" si="114"/>
        <v>0</v>
      </c>
      <c r="I690" s="4">
        <f t="shared" si="113"/>
        <v>0</v>
      </c>
      <c r="J690" s="4">
        <f t="shared" si="107"/>
        <v>2938.2999999999925</v>
      </c>
      <c r="L690" s="5">
        <f t="shared" si="109"/>
        <v>3101.2999999999925</v>
      </c>
      <c r="M690" s="29" t="str">
        <f t="shared" si="110"/>
        <v/>
      </c>
      <c r="N690" s="30">
        <f t="shared" si="111"/>
        <v>-163</v>
      </c>
    </row>
    <row r="691" spans="1:14" x14ac:dyDescent="0.25">
      <c r="A691" s="5">
        <v>690</v>
      </c>
      <c r="B691" s="28">
        <v>42239.958333333336</v>
      </c>
      <c r="C691" s="5">
        <v>1.13748</v>
      </c>
      <c r="D691" s="5">
        <v>1.1713899999999999</v>
      </c>
      <c r="E691" s="5">
        <v>1.1369199999999999</v>
      </c>
      <c r="F691" s="5">
        <v>1.1617599999999999</v>
      </c>
      <c r="G691" s="5">
        <f t="shared" si="106"/>
        <v>1</v>
      </c>
      <c r="H691" s="4">
        <f t="shared" si="114"/>
        <v>0</v>
      </c>
      <c r="I691" s="4">
        <f t="shared" si="113"/>
        <v>0</v>
      </c>
      <c r="J691" s="4">
        <f t="shared" si="107"/>
        <v>2938.2999999999925</v>
      </c>
      <c r="L691" s="5">
        <f t="shared" si="109"/>
        <v>3101.2999999999925</v>
      </c>
      <c r="M691" s="29" t="str">
        <f t="shared" si="110"/>
        <v/>
      </c>
      <c r="N691" s="30">
        <f t="shared" si="111"/>
        <v>-163</v>
      </c>
    </row>
    <row r="692" spans="1:14" x14ac:dyDescent="0.25">
      <c r="A692" s="5">
        <v>691</v>
      </c>
      <c r="B692" s="28">
        <v>42240.958333333336</v>
      </c>
      <c r="C692" s="5">
        <v>1.1617200000000001</v>
      </c>
      <c r="D692" s="5">
        <v>1.16218</v>
      </c>
      <c r="E692" s="5">
        <v>1.13968</v>
      </c>
      <c r="F692" s="5">
        <v>1.15141</v>
      </c>
      <c r="G692" s="5">
        <f t="shared" si="106"/>
        <v>0</v>
      </c>
      <c r="H692" s="4">
        <f t="shared" si="114"/>
        <v>0</v>
      </c>
      <c r="I692" s="4">
        <f t="shared" si="113"/>
        <v>0</v>
      </c>
      <c r="J692" s="4">
        <f t="shared" si="107"/>
        <v>2938.2999999999925</v>
      </c>
      <c r="L692" s="5">
        <f t="shared" si="109"/>
        <v>3101.2999999999925</v>
      </c>
      <c r="M692" s="29" t="str">
        <f t="shared" si="110"/>
        <v/>
      </c>
      <c r="N692" s="30">
        <f t="shared" si="111"/>
        <v>-163</v>
      </c>
    </row>
    <row r="693" spans="1:14" x14ac:dyDescent="0.25">
      <c r="A693" s="5">
        <v>692</v>
      </c>
      <c r="B693" s="28">
        <v>42241.958333333336</v>
      </c>
      <c r="C693" s="5">
        <v>1.1513800000000001</v>
      </c>
      <c r="D693" s="5">
        <v>1.1560900000000001</v>
      </c>
      <c r="E693" s="5">
        <v>1.12914</v>
      </c>
      <c r="F693" s="5">
        <v>1.1312599999999999</v>
      </c>
      <c r="G693" s="5">
        <f t="shared" si="106"/>
        <v>0</v>
      </c>
      <c r="H693" s="4">
        <f t="shared" si="114"/>
        <v>0</v>
      </c>
      <c r="I693" s="4">
        <f t="shared" si="113"/>
        <v>0</v>
      </c>
      <c r="J693" s="4">
        <f t="shared" si="107"/>
        <v>2938.2999999999925</v>
      </c>
      <c r="L693" s="5">
        <f t="shared" si="109"/>
        <v>3101.2999999999925</v>
      </c>
      <c r="M693" s="29" t="str">
        <f t="shared" si="110"/>
        <v/>
      </c>
      <c r="N693" s="30">
        <f t="shared" si="111"/>
        <v>-163</v>
      </c>
    </row>
    <row r="694" spans="1:14" x14ac:dyDescent="0.25">
      <c r="A694" s="5">
        <v>693</v>
      </c>
      <c r="B694" s="28">
        <v>42242.958333333336</v>
      </c>
      <c r="C694" s="5">
        <v>1.1311500000000001</v>
      </c>
      <c r="D694" s="5">
        <v>1.1364399999999999</v>
      </c>
      <c r="E694" s="5">
        <v>1.1203000000000001</v>
      </c>
      <c r="F694" s="5">
        <v>1.1245799999999999</v>
      </c>
      <c r="G694" s="5">
        <f t="shared" si="106"/>
        <v>0</v>
      </c>
      <c r="H694" s="4">
        <f t="shared" si="114"/>
        <v>0</v>
      </c>
      <c r="I694" s="4">
        <f t="shared" si="113"/>
        <v>0</v>
      </c>
      <c r="J694" s="4">
        <f t="shared" si="107"/>
        <v>2938.2999999999925</v>
      </c>
      <c r="L694" s="5">
        <f t="shared" si="109"/>
        <v>3101.2999999999925</v>
      </c>
      <c r="M694" s="29" t="str">
        <f t="shared" si="110"/>
        <v/>
      </c>
      <c r="N694" s="30">
        <f t="shared" si="111"/>
        <v>-163</v>
      </c>
    </row>
    <row r="695" spans="1:14" x14ac:dyDescent="0.25">
      <c r="A695" s="5">
        <v>694</v>
      </c>
      <c r="B695" s="28">
        <v>42243.958333333336</v>
      </c>
      <c r="C695" s="5">
        <v>1.12456</v>
      </c>
      <c r="D695" s="5">
        <v>1.13097</v>
      </c>
      <c r="E695" s="5">
        <v>1.1155900000000001</v>
      </c>
      <c r="F695" s="5">
        <v>1.1180000000000001</v>
      </c>
      <c r="G695" s="5">
        <f t="shared" si="106"/>
        <v>0</v>
      </c>
      <c r="H695" s="4">
        <f t="shared" si="114"/>
        <v>0</v>
      </c>
      <c r="I695" s="4">
        <f t="shared" si="113"/>
        <v>0</v>
      </c>
      <c r="J695" s="4">
        <f t="shared" si="107"/>
        <v>2938.2999999999925</v>
      </c>
      <c r="L695" s="5">
        <f t="shared" si="109"/>
        <v>3101.2999999999925</v>
      </c>
      <c r="M695" s="29" t="str">
        <f t="shared" si="110"/>
        <v/>
      </c>
      <c r="N695" s="30">
        <f t="shared" si="111"/>
        <v>-163</v>
      </c>
    </row>
    <row r="696" spans="1:14" x14ac:dyDescent="0.25">
      <c r="A696" s="5">
        <v>695</v>
      </c>
      <c r="B696" s="28">
        <v>42246.958333333336</v>
      </c>
      <c r="C696" s="5">
        <v>1.11703</v>
      </c>
      <c r="D696" s="5">
        <v>1.1262399999999999</v>
      </c>
      <c r="E696" s="5">
        <v>1.11693</v>
      </c>
      <c r="F696" s="5">
        <v>1.1209899999999999</v>
      </c>
      <c r="G696" s="5">
        <f t="shared" si="106"/>
        <v>1</v>
      </c>
      <c r="H696" s="4">
        <f t="shared" si="114"/>
        <v>-35.700000000000728</v>
      </c>
      <c r="I696" s="4">
        <f t="shared" si="113"/>
        <v>0</v>
      </c>
      <c r="J696" s="4">
        <f t="shared" si="107"/>
        <v>2902.5999999999917</v>
      </c>
      <c r="L696" s="5">
        <f t="shared" si="109"/>
        <v>3101.2999999999925</v>
      </c>
      <c r="M696" s="29">
        <f t="shared" si="110"/>
        <v>6.4069906168381374E-2</v>
      </c>
      <c r="N696" s="30">
        <f t="shared" si="111"/>
        <v>-198.70000000000073</v>
      </c>
    </row>
    <row r="697" spans="1:14" x14ac:dyDescent="0.25">
      <c r="A697" s="5">
        <v>696</v>
      </c>
      <c r="B697" s="28">
        <v>42247.958333333336</v>
      </c>
      <c r="C697" s="5">
        <v>1.12094</v>
      </c>
      <c r="D697" s="5">
        <v>1.1332</v>
      </c>
      <c r="E697" s="5">
        <v>1.1208199999999999</v>
      </c>
      <c r="F697" s="5">
        <v>1.13131</v>
      </c>
      <c r="G697" s="5">
        <f t="shared" si="106"/>
        <v>1</v>
      </c>
      <c r="H697" s="4">
        <f t="shared" si="114"/>
        <v>0</v>
      </c>
      <c r="I697" s="4">
        <f t="shared" si="113"/>
        <v>0</v>
      </c>
      <c r="J697" s="4">
        <f t="shared" si="107"/>
        <v>2902.5999999999917</v>
      </c>
      <c r="L697" s="5">
        <f t="shared" si="109"/>
        <v>3101.2999999999925</v>
      </c>
      <c r="M697" s="29" t="str">
        <f t="shared" si="110"/>
        <v/>
      </c>
      <c r="N697" s="30">
        <f t="shared" si="111"/>
        <v>-198.70000000000073</v>
      </c>
    </row>
    <row r="698" spans="1:14" x14ac:dyDescent="0.25">
      <c r="A698" s="5">
        <v>697</v>
      </c>
      <c r="B698" s="28">
        <v>42248.958333333336</v>
      </c>
      <c r="C698" s="5">
        <v>1.13131</v>
      </c>
      <c r="D698" s="5">
        <v>1.13191</v>
      </c>
      <c r="E698" s="5">
        <v>1.12164</v>
      </c>
      <c r="F698" s="5">
        <v>1.12256</v>
      </c>
      <c r="G698" s="5">
        <f t="shared" si="106"/>
        <v>0</v>
      </c>
      <c r="H698" s="4">
        <f t="shared" si="114"/>
        <v>0</v>
      </c>
      <c r="I698" s="4">
        <f t="shared" si="113"/>
        <v>0</v>
      </c>
      <c r="J698" s="4">
        <f t="shared" si="107"/>
        <v>2902.5999999999917</v>
      </c>
      <c r="L698" s="5">
        <f t="shared" si="109"/>
        <v>3101.2999999999925</v>
      </c>
      <c r="M698" s="29" t="str">
        <f t="shared" si="110"/>
        <v/>
      </c>
      <c r="N698" s="30">
        <f t="shared" si="111"/>
        <v>-198.70000000000073</v>
      </c>
    </row>
    <row r="699" spans="1:14" x14ac:dyDescent="0.25">
      <c r="A699" s="5">
        <v>698</v>
      </c>
      <c r="B699" s="28">
        <v>42249.958333333336</v>
      </c>
      <c r="C699" s="5">
        <v>1.1225499999999999</v>
      </c>
      <c r="D699" s="5">
        <v>1.1243399999999999</v>
      </c>
      <c r="E699" s="5">
        <v>1.10873</v>
      </c>
      <c r="F699" s="5">
        <v>1.1122799999999999</v>
      </c>
      <c r="G699" s="5">
        <f t="shared" si="106"/>
        <v>0</v>
      </c>
      <c r="H699" s="4">
        <f t="shared" si="114"/>
        <v>0</v>
      </c>
      <c r="I699" s="4">
        <f t="shared" si="113"/>
        <v>0</v>
      </c>
      <c r="J699" s="4">
        <f t="shared" si="107"/>
        <v>2902.5999999999917</v>
      </c>
      <c r="L699" s="5">
        <f t="shared" si="109"/>
        <v>3101.2999999999925</v>
      </c>
      <c r="M699" s="29" t="str">
        <f t="shared" si="110"/>
        <v/>
      </c>
      <c r="N699" s="30">
        <f t="shared" si="111"/>
        <v>-198.70000000000073</v>
      </c>
    </row>
    <row r="700" spans="1:14" x14ac:dyDescent="0.25">
      <c r="A700" s="5">
        <v>699</v>
      </c>
      <c r="B700" s="28">
        <v>42250.958333333336</v>
      </c>
      <c r="C700" s="5">
        <v>1.1122799999999999</v>
      </c>
      <c r="D700" s="5">
        <v>1.1189499999999999</v>
      </c>
      <c r="E700" s="5">
        <v>1.1089800000000001</v>
      </c>
      <c r="F700" s="5">
        <v>1.1149899999999999</v>
      </c>
      <c r="G700" s="5">
        <f t="shared" si="106"/>
        <v>1</v>
      </c>
      <c r="H700" s="4">
        <f t="shared" si="114"/>
        <v>0</v>
      </c>
      <c r="I700" s="4">
        <f t="shared" si="113"/>
        <v>0</v>
      </c>
      <c r="J700" s="4">
        <f t="shared" si="107"/>
        <v>2902.5999999999917</v>
      </c>
      <c r="L700" s="5">
        <f t="shared" si="109"/>
        <v>3101.2999999999925</v>
      </c>
      <c r="M700" s="29" t="str">
        <f t="shared" si="110"/>
        <v/>
      </c>
      <c r="N700" s="30">
        <f t="shared" si="111"/>
        <v>-198.70000000000073</v>
      </c>
    </row>
    <row r="701" spans="1:14" x14ac:dyDescent="0.25">
      <c r="A701" s="5">
        <v>700</v>
      </c>
      <c r="B701" s="28">
        <v>42253.958333333336</v>
      </c>
      <c r="C701" s="5">
        <v>1.1162700000000001</v>
      </c>
      <c r="D701" s="5">
        <v>1.11778</v>
      </c>
      <c r="E701" s="5">
        <v>1.1121300000000001</v>
      </c>
      <c r="F701" s="5">
        <v>1.11693</v>
      </c>
      <c r="G701" s="5">
        <f t="shared" si="106"/>
        <v>1</v>
      </c>
      <c r="H701" s="4">
        <f t="shared" si="114"/>
        <v>0</v>
      </c>
      <c r="I701" s="4">
        <v>-41</v>
      </c>
      <c r="J701" s="4">
        <f t="shared" si="107"/>
        <v>2861.5999999999917</v>
      </c>
      <c r="L701" s="5">
        <f t="shared" si="109"/>
        <v>3101.2999999999925</v>
      </c>
      <c r="M701" s="29">
        <f t="shared" si="110"/>
        <v>7.7290168638958323E-2</v>
      </c>
      <c r="N701" s="30">
        <f t="shared" si="111"/>
        <v>-239.70000000000073</v>
      </c>
    </row>
    <row r="702" spans="1:14" x14ac:dyDescent="0.25">
      <c r="A702" s="5">
        <v>701</v>
      </c>
      <c r="B702" s="28">
        <v>42254.958333333336</v>
      </c>
      <c r="C702" s="5">
        <v>1.11693</v>
      </c>
      <c r="D702" s="5">
        <v>1.12296</v>
      </c>
      <c r="E702" s="5">
        <v>1.1152500000000001</v>
      </c>
      <c r="F702" s="5">
        <v>1.12018</v>
      </c>
      <c r="G702" s="5">
        <f t="shared" si="106"/>
        <v>1</v>
      </c>
      <c r="H702" s="4">
        <f t="shared" si="114"/>
        <v>0</v>
      </c>
      <c r="I702" s="4">
        <f>IF(AND(G701=1,E702&lt;C701),(C701-F702)*10000,0)</f>
        <v>-39.09999999999858</v>
      </c>
      <c r="J702" s="4">
        <f t="shared" si="107"/>
        <v>2822.4999999999932</v>
      </c>
      <c r="L702" s="5">
        <f t="shared" si="109"/>
        <v>3101.2999999999925</v>
      </c>
      <c r="M702" s="29">
        <f t="shared" si="110"/>
        <v>8.9897784799922609E-2</v>
      </c>
      <c r="N702" s="30">
        <f t="shared" si="111"/>
        <v>-278.79999999999927</v>
      </c>
    </row>
    <row r="703" spans="1:14" x14ac:dyDescent="0.25">
      <c r="A703" s="5">
        <v>702</v>
      </c>
      <c r="B703" s="28">
        <v>42255.958333333336</v>
      </c>
      <c r="C703" s="5">
        <v>1.1202099999999999</v>
      </c>
      <c r="D703" s="5">
        <v>1.1216200000000001</v>
      </c>
      <c r="E703" s="5">
        <v>1.11317</v>
      </c>
      <c r="F703" s="5">
        <v>1.1206199999999999</v>
      </c>
      <c r="G703" s="5">
        <f t="shared" si="106"/>
        <v>1</v>
      </c>
      <c r="H703" s="4">
        <f t="shared" si="114"/>
        <v>0</v>
      </c>
      <c r="I703" s="4">
        <f>IF(AND(G702=1,E703&lt;C702),(C702-F703)*10000,0)</f>
        <v>-36.899999999999707</v>
      </c>
      <c r="J703" s="4">
        <f t="shared" si="107"/>
        <v>2785.5999999999935</v>
      </c>
      <c r="L703" s="5">
        <f t="shared" si="109"/>
        <v>3101.2999999999925</v>
      </c>
      <c r="M703" s="29">
        <f t="shared" si="110"/>
        <v>0.10179602102344165</v>
      </c>
      <c r="N703" s="30">
        <f t="shared" si="111"/>
        <v>-315.69999999999891</v>
      </c>
    </row>
    <row r="704" spans="1:14" x14ac:dyDescent="0.25">
      <c r="A704" s="5">
        <v>703</v>
      </c>
      <c r="B704" s="28">
        <v>42256.958333333336</v>
      </c>
      <c r="C704" s="5">
        <v>1.1206</v>
      </c>
      <c r="D704" s="5">
        <v>1.12954</v>
      </c>
      <c r="E704" s="5">
        <v>1.11717</v>
      </c>
      <c r="F704" s="5">
        <v>1.1278999999999999</v>
      </c>
      <c r="G704" s="5">
        <f t="shared" si="106"/>
        <v>1</v>
      </c>
      <c r="H704" s="4">
        <f t="shared" si="114"/>
        <v>0</v>
      </c>
      <c r="I704" s="4">
        <v>-41</v>
      </c>
      <c r="J704" s="4">
        <f t="shared" si="107"/>
        <v>2744.5999999999935</v>
      </c>
      <c r="L704" s="5">
        <f t="shared" si="109"/>
        <v>3101.2999999999925</v>
      </c>
      <c r="M704" s="29">
        <f t="shared" si="110"/>
        <v>0.1150162834940186</v>
      </c>
      <c r="N704" s="30">
        <f t="shared" si="111"/>
        <v>-356.69999999999891</v>
      </c>
    </row>
    <row r="705" spans="1:14" x14ac:dyDescent="0.25">
      <c r="A705" s="5">
        <v>704</v>
      </c>
      <c r="B705" s="28">
        <v>42257.958333333336</v>
      </c>
      <c r="C705" s="5">
        <v>1.12791</v>
      </c>
      <c r="D705" s="5">
        <v>1.1349499999999999</v>
      </c>
      <c r="E705" s="5">
        <v>1.1254200000000001</v>
      </c>
      <c r="F705" s="5">
        <v>1.13348</v>
      </c>
      <c r="G705" s="5">
        <f t="shared" si="106"/>
        <v>1</v>
      </c>
      <c r="H705" s="4">
        <f t="shared" si="114"/>
        <v>0</v>
      </c>
      <c r="I705" s="4">
        <f t="shared" ref="I705:I748" si="115">IF(AND(G704=1,E705&lt;C704),(C704-F705)*10000,0)</f>
        <v>0</v>
      </c>
      <c r="J705" s="4">
        <f t="shared" si="107"/>
        <v>2744.5999999999935</v>
      </c>
      <c r="L705" s="5">
        <f t="shared" si="109"/>
        <v>3101.2999999999925</v>
      </c>
      <c r="M705" s="29" t="str">
        <f t="shared" si="110"/>
        <v/>
      </c>
      <c r="N705" s="30">
        <f t="shared" si="111"/>
        <v>-356.69999999999891</v>
      </c>
    </row>
    <row r="706" spans="1:14" x14ac:dyDescent="0.25">
      <c r="A706" s="5">
        <v>705</v>
      </c>
      <c r="B706" s="28">
        <v>42260.958333333336</v>
      </c>
      <c r="C706" s="5">
        <v>1.1331100000000001</v>
      </c>
      <c r="D706" s="5">
        <v>1.1373200000000001</v>
      </c>
      <c r="E706" s="5">
        <v>1.1283399999999999</v>
      </c>
      <c r="F706" s="5">
        <v>1.13158</v>
      </c>
      <c r="G706" s="5">
        <f t="shared" si="106"/>
        <v>0</v>
      </c>
      <c r="H706" s="4">
        <f t="shared" si="114"/>
        <v>0</v>
      </c>
      <c r="I706" s="4">
        <f t="shared" si="115"/>
        <v>0</v>
      </c>
      <c r="J706" s="4">
        <f t="shared" si="107"/>
        <v>2744.5999999999935</v>
      </c>
      <c r="L706" s="5">
        <f t="shared" si="109"/>
        <v>3101.2999999999925</v>
      </c>
      <c r="M706" s="29" t="str">
        <f t="shared" si="110"/>
        <v/>
      </c>
      <c r="N706" s="30">
        <f t="shared" si="111"/>
        <v>-356.69999999999891</v>
      </c>
    </row>
    <row r="707" spans="1:14" x14ac:dyDescent="0.25">
      <c r="A707" s="5">
        <v>706</v>
      </c>
      <c r="B707" s="28">
        <v>42261.958333333336</v>
      </c>
      <c r="C707" s="5">
        <v>1.1316200000000001</v>
      </c>
      <c r="D707" s="5">
        <v>1.13287</v>
      </c>
      <c r="E707" s="5">
        <v>1.12588</v>
      </c>
      <c r="F707" s="5">
        <v>1.1268100000000001</v>
      </c>
      <c r="G707" s="5">
        <f t="shared" ref="G707:G770" si="116">IF(F707&gt;F706,1,0)</f>
        <v>0</v>
      </c>
      <c r="H707" s="4">
        <f t="shared" si="114"/>
        <v>0</v>
      </c>
      <c r="I707" s="4">
        <f t="shared" si="115"/>
        <v>0</v>
      </c>
      <c r="J707" s="4">
        <f t="shared" si="107"/>
        <v>2744.5999999999935</v>
      </c>
      <c r="L707" s="5">
        <f t="shared" si="109"/>
        <v>3101.2999999999925</v>
      </c>
      <c r="M707" s="29" t="str">
        <f t="shared" si="110"/>
        <v/>
      </c>
      <c r="N707" s="30">
        <f t="shared" si="111"/>
        <v>-356.69999999999891</v>
      </c>
    </row>
    <row r="708" spans="1:14" x14ac:dyDescent="0.25">
      <c r="A708" s="5">
        <v>707</v>
      </c>
      <c r="B708" s="28">
        <v>42262.958333333336</v>
      </c>
      <c r="C708" s="5">
        <v>1.1268100000000001</v>
      </c>
      <c r="D708" s="5">
        <v>1.1320399999999999</v>
      </c>
      <c r="E708" s="5">
        <v>1.1214</v>
      </c>
      <c r="F708" s="5">
        <v>1.1289400000000001</v>
      </c>
      <c r="G708" s="5">
        <f t="shared" si="116"/>
        <v>1</v>
      </c>
      <c r="H708" s="4">
        <f t="shared" si="114"/>
        <v>-26.800000000000157</v>
      </c>
      <c r="I708" s="4">
        <f t="shared" si="115"/>
        <v>0</v>
      </c>
      <c r="J708" s="4">
        <f t="shared" si="107"/>
        <v>2717.7999999999934</v>
      </c>
      <c r="L708" s="5">
        <f t="shared" si="109"/>
        <v>3101.2999999999925</v>
      </c>
      <c r="M708" s="29">
        <f t="shared" si="110"/>
        <v>0.12365782091381039</v>
      </c>
      <c r="N708" s="30">
        <f t="shared" si="111"/>
        <v>-383.49999999999909</v>
      </c>
    </row>
    <row r="709" spans="1:14" x14ac:dyDescent="0.25">
      <c r="A709" s="5">
        <v>708</v>
      </c>
      <c r="B709" s="28">
        <v>42263.958333333336</v>
      </c>
      <c r="C709" s="5">
        <v>1.1289400000000001</v>
      </c>
      <c r="D709" s="5">
        <v>1.1441300000000001</v>
      </c>
      <c r="E709" s="5">
        <v>1.12846</v>
      </c>
      <c r="F709" s="5">
        <v>1.14341</v>
      </c>
      <c r="G709" s="5">
        <f t="shared" si="116"/>
        <v>1</v>
      </c>
      <c r="H709" s="4">
        <f t="shared" si="114"/>
        <v>0</v>
      </c>
      <c r="I709" s="4">
        <f t="shared" si="115"/>
        <v>0</v>
      </c>
      <c r="J709" s="4">
        <f t="shared" ref="J709:J772" si="117">H709+I709+J708</f>
        <v>2717.7999999999934</v>
      </c>
      <c r="L709" s="5">
        <f t="shared" si="109"/>
        <v>3101.2999999999925</v>
      </c>
      <c r="M709" s="29" t="str">
        <f t="shared" si="110"/>
        <v/>
      </c>
      <c r="N709" s="30">
        <f t="shared" si="111"/>
        <v>-383.49999999999909</v>
      </c>
    </row>
    <row r="710" spans="1:14" x14ac:dyDescent="0.25">
      <c r="A710" s="5">
        <v>709</v>
      </c>
      <c r="B710" s="28">
        <v>42264.958333333336</v>
      </c>
      <c r="C710" s="5">
        <v>1.14341</v>
      </c>
      <c r="D710" s="5">
        <v>1.1459900000000001</v>
      </c>
      <c r="E710" s="5">
        <v>1.1269400000000001</v>
      </c>
      <c r="F710" s="5">
        <v>1.12974</v>
      </c>
      <c r="G710" s="5">
        <f t="shared" si="116"/>
        <v>0</v>
      </c>
      <c r="H710" s="4">
        <f t="shared" si="114"/>
        <v>0</v>
      </c>
      <c r="I710" s="4">
        <f t="shared" si="115"/>
        <v>-7.9999999999991189</v>
      </c>
      <c r="J710" s="4">
        <f t="shared" si="117"/>
        <v>2709.7999999999943</v>
      </c>
      <c r="L710" s="5">
        <f t="shared" si="109"/>
        <v>3101.2999999999925</v>
      </c>
      <c r="M710" s="29">
        <f t="shared" si="110"/>
        <v>0.12623738432270315</v>
      </c>
      <c r="N710" s="30">
        <f t="shared" si="111"/>
        <v>-391.49999999999818</v>
      </c>
    </row>
    <row r="711" spans="1:14" x14ac:dyDescent="0.25">
      <c r="A711" s="5">
        <v>710</v>
      </c>
      <c r="B711" s="28">
        <v>42267.958333333336</v>
      </c>
      <c r="C711" s="5">
        <v>1.1280699999999999</v>
      </c>
      <c r="D711" s="5">
        <v>1.1329899999999999</v>
      </c>
      <c r="E711" s="5">
        <v>1.11812</v>
      </c>
      <c r="F711" s="5">
        <v>1.1189</v>
      </c>
      <c r="G711" s="5">
        <f t="shared" si="116"/>
        <v>0</v>
      </c>
      <c r="H711" s="4">
        <f t="shared" si="114"/>
        <v>0</v>
      </c>
      <c r="I711" s="4">
        <f t="shared" si="115"/>
        <v>0</v>
      </c>
      <c r="J711" s="4">
        <f t="shared" si="117"/>
        <v>2709.7999999999943</v>
      </c>
      <c r="L711" s="5">
        <f t="shared" si="109"/>
        <v>3101.2999999999925</v>
      </c>
      <c r="M711" s="29" t="str">
        <f t="shared" si="110"/>
        <v/>
      </c>
      <c r="N711" s="30">
        <f t="shared" si="111"/>
        <v>-391.49999999999818</v>
      </c>
    </row>
    <row r="712" spans="1:14" x14ac:dyDescent="0.25">
      <c r="A712" s="5">
        <v>711</v>
      </c>
      <c r="B712" s="28">
        <v>42268.958333333336</v>
      </c>
      <c r="C712" s="5">
        <v>1.1188899999999999</v>
      </c>
      <c r="D712" s="5">
        <v>1.1207499999999999</v>
      </c>
      <c r="E712" s="5">
        <v>1.1113200000000001</v>
      </c>
      <c r="F712" s="5">
        <v>1.11188</v>
      </c>
      <c r="G712" s="5">
        <f t="shared" si="116"/>
        <v>0</v>
      </c>
      <c r="H712" s="4">
        <f t="shared" si="114"/>
        <v>0</v>
      </c>
      <c r="I712" s="4">
        <f t="shared" si="115"/>
        <v>0</v>
      </c>
      <c r="J712" s="4">
        <f t="shared" si="117"/>
        <v>2709.7999999999943</v>
      </c>
      <c r="L712" s="5">
        <f t="shared" si="109"/>
        <v>3101.2999999999925</v>
      </c>
      <c r="M712" s="29" t="str">
        <f t="shared" si="110"/>
        <v/>
      </c>
      <c r="N712" s="30">
        <f t="shared" si="111"/>
        <v>-391.49999999999818</v>
      </c>
    </row>
    <row r="713" spans="1:14" x14ac:dyDescent="0.25">
      <c r="A713" s="5">
        <v>712</v>
      </c>
      <c r="B713" s="28">
        <v>42269.958333333336</v>
      </c>
      <c r="C713" s="5">
        <v>1.1118699999999999</v>
      </c>
      <c r="D713" s="5">
        <v>1.1212899999999999</v>
      </c>
      <c r="E713" s="5">
        <v>1.1105100000000001</v>
      </c>
      <c r="F713" s="5">
        <v>1.1185499999999999</v>
      </c>
      <c r="G713" s="5">
        <f t="shared" si="116"/>
        <v>1</v>
      </c>
      <c r="H713" s="4">
        <f t="shared" si="114"/>
        <v>-3.4000000000000696</v>
      </c>
      <c r="I713" s="4">
        <f t="shared" si="115"/>
        <v>0</v>
      </c>
      <c r="J713" s="4">
        <f t="shared" si="117"/>
        <v>2706.3999999999942</v>
      </c>
      <c r="L713" s="5">
        <f t="shared" si="109"/>
        <v>3101.2999999999925</v>
      </c>
      <c r="M713" s="29">
        <f t="shared" si="110"/>
        <v>0.12733369877148271</v>
      </c>
      <c r="N713" s="30">
        <f t="shared" si="111"/>
        <v>-394.89999999999827</v>
      </c>
    </row>
    <row r="714" spans="1:14" x14ac:dyDescent="0.25">
      <c r="A714" s="5">
        <v>713</v>
      </c>
      <c r="B714" s="28">
        <v>42270.958333333336</v>
      </c>
      <c r="C714" s="5">
        <v>1.11856</v>
      </c>
      <c r="D714" s="5">
        <v>1.12958</v>
      </c>
      <c r="E714" s="5">
        <v>1.1164499999999999</v>
      </c>
      <c r="F714" s="5">
        <v>1.1229100000000001</v>
      </c>
      <c r="G714" s="5">
        <f t="shared" si="116"/>
        <v>1</v>
      </c>
      <c r="H714" s="4">
        <f t="shared" si="114"/>
        <v>0</v>
      </c>
      <c r="I714" s="4">
        <f t="shared" si="115"/>
        <v>0</v>
      </c>
      <c r="J714" s="4">
        <f t="shared" si="117"/>
        <v>2706.3999999999942</v>
      </c>
      <c r="L714" s="5">
        <f t="shared" si="109"/>
        <v>3101.2999999999925</v>
      </c>
      <c r="M714" s="29" t="str">
        <f t="shared" si="110"/>
        <v/>
      </c>
      <c r="N714" s="30">
        <f t="shared" si="111"/>
        <v>-394.89999999999827</v>
      </c>
    </row>
    <row r="715" spans="1:14" x14ac:dyDescent="0.25">
      <c r="A715" s="5">
        <v>714</v>
      </c>
      <c r="B715" s="28">
        <v>42271.958333333336</v>
      </c>
      <c r="C715" s="5">
        <v>1.1228499999999999</v>
      </c>
      <c r="D715" s="5">
        <v>1.12324</v>
      </c>
      <c r="E715" s="5">
        <v>1.11161</v>
      </c>
      <c r="F715" s="5">
        <v>1.1192200000000001</v>
      </c>
      <c r="G715" s="5">
        <f t="shared" si="116"/>
        <v>0</v>
      </c>
      <c r="H715" s="4">
        <f t="shared" si="114"/>
        <v>0</v>
      </c>
      <c r="I715" s="4">
        <f t="shared" si="115"/>
        <v>-6.6000000000010495</v>
      </c>
      <c r="J715" s="4">
        <f t="shared" si="117"/>
        <v>2699.7999999999929</v>
      </c>
      <c r="L715" s="5">
        <f t="shared" si="109"/>
        <v>3101.2999999999925</v>
      </c>
      <c r="M715" s="29">
        <f t="shared" si="110"/>
        <v>0.12946183858381988</v>
      </c>
      <c r="N715" s="30">
        <f t="shared" si="111"/>
        <v>-401.49999999999955</v>
      </c>
    </row>
    <row r="716" spans="1:14" x14ac:dyDescent="0.25">
      <c r="A716" s="5">
        <v>715</v>
      </c>
      <c r="B716" s="28">
        <v>42274.958333333336</v>
      </c>
      <c r="C716" s="5">
        <v>1.1183099999999999</v>
      </c>
      <c r="D716" s="5">
        <v>1.12477</v>
      </c>
      <c r="E716" s="5">
        <v>1.1146799999999999</v>
      </c>
      <c r="F716" s="5">
        <v>1.1243700000000001</v>
      </c>
      <c r="G716" s="5">
        <f t="shared" si="116"/>
        <v>1</v>
      </c>
      <c r="H716" s="4">
        <f t="shared" si="114"/>
        <v>15.200000000001879</v>
      </c>
      <c r="I716" s="4">
        <f t="shared" si="115"/>
        <v>0</v>
      </c>
      <c r="J716" s="4">
        <f t="shared" si="117"/>
        <v>2714.999999999995</v>
      </c>
      <c r="L716" s="5">
        <f t="shared" si="109"/>
        <v>3101.2999999999925</v>
      </c>
      <c r="M716" s="29" t="str">
        <f t="shared" si="110"/>
        <v/>
      </c>
      <c r="N716" s="30">
        <f t="shared" si="111"/>
        <v>-386.29999999999745</v>
      </c>
    </row>
    <row r="717" spans="1:14" x14ac:dyDescent="0.25">
      <c r="A717" s="5">
        <v>716</v>
      </c>
      <c r="B717" s="28">
        <v>42275.958333333336</v>
      </c>
      <c r="C717" s="5">
        <v>1.1243700000000001</v>
      </c>
      <c r="D717" s="5">
        <v>1.1281300000000001</v>
      </c>
      <c r="E717" s="5">
        <v>1.1193900000000001</v>
      </c>
      <c r="F717" s="5">
        <v>1.1247400000000001</v>
      </c>
      <c r="G717" s="5">
        <f t="shared" si="116"/>
        <v>1</v>
      </c>
      <c r="H717" s="4">
        <f t="shared" si="114"/>
        <v>0</v>
      </c>
      <c r="I717" s="4">
        <f t="shared" si="115"/>
        <v>0</v>
      </c>
      <c r="J717" s="4">
        <f t="shared" si="117"/>
        <v>2714.999999999995</v>
      </c>
      <c r="L717" s="5">
        <f t="shared" si="109"/>
        <v>3101.2999999999925</v>
      </c>
      <c r="M717" s="29" t="str">
        <f t="shared" si="110"/>
        <v/>
      </c>
      <c r="N717" s="30">
        <f t="shared" si="111"/>
        <v>-386.29999999999745</v>
      </c>
    </row>
    <row r="718" spans="1:14" x14ac:dyDescent="0.25">
      <c r="A718" s="5">
        <v>717</v>
      </c>
      <c r="B718" s="28">
        <v>42276.958333333336</v>
      </c>
      <c r="C718" s="5">
        <v>1.1247400000000001</v>
      </c>
      <c r="D718" s="5">
        <v>1.1261399999999999</v>
      </c>
      <c r="E718" s="5">
        <v>1.11574</v>
      </c>
      <c r="F718" s="5">
        <v>1.11764</v>
      </c>
      <c r="G718" s="5">
        <f t="shared" si="116"/>
        <v>0</v>
      </c>
      <c r="H718" s="4">
        <f t="shared" si="114"/>
        <v>0</v>
      </c>
      <c r="I718" s="4">
        <f t="shared" si="115"/>
        <v>67.300000000001248</v>
      </c>
      <c r="J718" s="4">
        <f t="shared" si="117"/>
        <v>2782.2999999999961</v>
      </c>
      <c r="L718" s="5">
        <f t="shared" si="109"/>
        <v>3101.2999999999925</v>
      </c>
      <c r="M718" s="29" t="str">
        <f t="shared" si="110"/>
        <v/>
      </c>
      <c r="N718" s="30">
        <f t="shared" si="111"/>
        <v>-318.99999999999636</v>
      </c>
    </row>
    <row r="719" spans="1:14" x14ac:dyDescent="0.25">
      <c r="A719" s="5">
        <v>718</v>
      </c>
      <c r="B719" s="28">
        <v>42277.958333333336</v>
      </c>
      <c r="C719" s="5">
        <v>1.11758</v>
      </c>
      <c r="D719" s="5">
        <v>1.1209</v>
      </c>
      <c r="E719" s="5">
        <v>1.11351</v>
      </c>
      <c r="F719" s="5">
        <v>1.1194299999999999</v>
      </c>
      <c r="G719" s="5">
        <f t="shared" si="116"/>
        <v>1</v>
      </c>
      <c r="H719" s="4">
        <f t="shared" si="114"/>
        <v>0</v>
      </c>
      <c r="I719" s="4">
        <f t="shared" si="115"/>
        <v>0</v>
      </c>
      <c r="J719" s="4">
        <f t="shared" si="117"/>
        <v>2782.2999999999961</v>
      </c>
      <c r="L719" s="5">
        <f t="shared" si="109"/>
        <v>3101.2999999999925</v>
      </c>
      <c r="M719" s="29" t="str">
        <f t="shared" si="110"/>
        <v/>
      </c>
      <c r="N719" s="30">
        <f t="shared" si="111"/>
        <v>-318.99999999999636</v>
      </c>
    </row>
    <row r="720" spans="1:14" x14ac:dyDescent="0.25">
      <c r="A720" s="5">
        <v>719</v>
      </c>
      <c r="B720" s="28">
        <v>42278.958333333336</v>
      </c>
      <c r="C720" s="5">
        <v>1.11937</v>
      </c>
      <c r="D720" s="5">
        <v>1.1318299999999999</v>
      </c>
      <c r="E720" s="5">
        <v>1.1150500000000001</v>
      </c>
      <c r="F720" s="5">
        <v>1.12077</v>
      </c>
      <c r="G720" s="5">
        <f t="shared" si="116"/>
        <v>1</v>
      </c>
      <c r="H720" s="4">
        <f t="shared" si="114"/>
        <v>0</v>
      </c>
      <c r="I720" s="4">
        <f t="shared" si="115"/>
        <v>-31.900000000000261</v>
      </c>
      <c r="J720" s="4">
        <f t="shared" si="117"/>
        <v>2750.399999999996</v>
      </c>
      <c r="L720" s="5">
        <f t="shared" si="109"/>
        <v>3101.2999999999925</v>
      </c>
      <c r="M720" s="29">
        <f t="shared" si="110"/>
        <v>0.11314610002257031</v>
      </c>
      <c r="N720" s="30">
        <f t="shared" si="111"/>
        <v>-350.89999999999645</v>
      </c>
    </row>
    <row r="721" spans="1:14" x14ac:dyDescent="0.25">
      <c r="A721" s="5">
        <v>720</v>
      </c>
      <c r="B721" s="28">
        <v>42281.958333333336</v>
      </c>
      <c r="C721" s="5">
        <v>1.1217299999999999</v>
      </c>
      <c r="D721" s="5">
        <v>1.1289199999999999</v>
      </c>
      <c r="E721" s="5">
        <v>1.11734</v>
      </c>
      <c r="F721" s="5">
        <v>1.11863</v>
      </c>
      <c r="G721" s="5">
        <f t="shared" si="116"/>
        <v>0</v>
      </c>
      <c r="H721" s="4">
        <f t="shared" si="114"/>
        <v>0</v>
      </c>
      <c r="I721" s="4">
        <f t="shared" si="115"/>
        <v>7.3999999999996291</v>
      </c>
      <c r="J721" s="4">
        <f t="shared" si="117"/>
        <v>2757.7999999999956</v>
      </c>
      <c r="L721" s="5">
        <f t="shared" si="109"/>
        <v>3101.2999999999925</v>
      </c>
      <c r="M721" s="29" t="str">
        <f t="shared" si="110"/>
        <v/>
      </c>
      <c r="N721" s="30">
        <f t="shared" si="111"/>
        <v>-343.49999999999682</v>
      </c>
    </row>
    <row r="722" spans="1:14" x14ac:dyDescent="0.25">
      <c r="A722" s="5">
        <v>721</v>
      </c>
      <c r="B722" s="28">
        <v>42282.958333333336</v>
      </c>
      <c r="C722" s="5">
        <v>1.11863</v>
      </c>
      <c r="D722" s="5">
        <v>1.1279600000000001</v>
      </c>
      <c r="E722" s="5">
        <v>1.1172</v>
      </c>
      <c r="F722" s="5">
        <v>1.12706</v>
      </c>
      <c r="G722" s="5">
        <f t="shared" si="116"/>
        <v>1</v>
      </c>
      <c r="H722" s="4">
        <f t="shared" si="114"/>
        <v>53.300000000000566</v>
      </c>
      <c r="I722" s="4">
        <f t="shared" si="115"/>
        <v>0</v>
      </c>
      <c r="J722" s="4">
        <f t="shared" si="117"/>
        <v>2811.0999999999963</v>
      </c>
      <c r="L722" s="5">
        <f t="shared" si="109"/>
        <v>3101.2999999999925</v>
      </c>
      <c r="M722" s="29" t="str">
        <f t="shared" si="110"/>
        <v/>
      </c>
      <c r="N722" s="30">
        <f t="shared" si="111"/>
        <v>-290.19999999999618</v>
      </c>
    </row>
    <row r="723" spans="1:14" x14ac:dyDescent="0.25">
      <c r="A723" s="5">
        <v>722</v>
      </c>
      <c r="B723" s="28">
        <v>42283.958333333336</v>
      </c>
      <c r="C723" s="5">
        <v>1.1270899999999999</v>
      </c>
      <c r="D723" s="5">
        <v>1.1284099999999999</v>
      </c>
      <c r="E723" s="5">
        <v>1.1211500000000001</v>
      </c>
      <c r="F723" s="5">
        <v>1.1236900000000001</v>
      </c>
      <c r="G723" s="5">
        <f t="shared" si="116"/>
        <v>0</v>
      </c>
      <c r="H723" s="4">
        <f t="shared" si="114"/>
        <v>0</v>
      </c>
      <c r="I723" s="4">
        <f t="shared" si="115"/>
        <v>0</v>
      </c>
      <c r="J723" s="4">
        <f t="shared" si="117"/>
        <v>2811.0999999999963</v>
      </c>
      <c r="L723" s="5">
        <f t="shared" si="109"/>
        <v>3101.2999999999925</v>
      </c>
      <c r="M723" s="29" t="str">
        <f t="shared" si="110"/>
        <v/>
      </c>
      <c r="N723" s="30">
        <f t="shared" si="111"/>
        <v>-290.19999999999618</v>
      </c>
    </row>
    <row r="724" spans="1:14" x14ac:dyDescent="0.25">
      <c r="A724" s="5">
        <v>723</v>
      </c>
      <c r="B724" s="28">
        <v>42284.958333333336</v>
      </c>
      <c r="C724" s="5">
        <v>1.12368</v>
      </c>
      <c r="D724" s="5">
        <v>1.13273</v>
      </c>
      <c r="E724" s="5">
        <v>1.12344</v>
      </c>
      <c r="F724" s="5">
        <v>1.12758</v>
      </c>
      <c r="G724" s="5">
        <f t="shared" si="116"/>
        <v>1</v>
      </c>
      <c r="H724" s="4">
        <f t="shared" si="114"/>
        <v>4.9000000000010147</v>
      </c>
      <c r="I724" s="4">
        <f t="shared" si="115"/>
        <v>0</v>
      </c>
      <c r="J724" s="4">
        <f t="shared" si="117"/>
        <v>2815.9999999999973</v>
      </c>
      <c r="L724" s="5">
        <f t="shared" si="109"/>
        <v>3101.2999999999925</v>
      </c>
      <c r="M724" s="29" t="str">
        <f t="shared" si="110"/>
        <v/>
      </c>
      <c r="N724" s="30">
        <f t="shared" si="111"/>
        <v>-285.29999999999518</v>
      </c>
    </row>
    <row r="725" spans="1:14" x14ac:dyDescent="0.25">
      <c r="A725" s="5">
        <v>724</v>
      </c>
      <c r="B725" s="28">
        <v>42285.958333333336</v>
      </c>
      <c r="C725" s="5">
        <v>1.12758</v>
      </c>
      <c r="D725" s="5">
        <v>1.1387100000000001</v>
      </c>
      <c r="E725" s="5">
        <v>1.1267100000000001</v>
      </c>
      <c r="F725" s="5">
        <v>1.13571</v>
      </c>
      <c r="G725" s="5">
        <f t="shared" si="116"/>
        <v>1</v>
      </c>
      <c r="H725" s="4">
        <f t="shared" si="114"/>
        <v>0</v>
      </c>
      <c r="I725" s="4">
        <f t="shared" si="115"/>
        <v>0</v>
      </c>
      <c r="J725" s="4">
        <f t="shared" si="117"/>
        <v>2815.9999999999973</v>
      </c>
      <c r="L725" s="5">
        <f t="shared" si="109"/>
        <v>3101.2999999999925</v>
      </c>
      <c r="M725" s="29" t="str">
        <f t="shared" si="110"/>
        <v/>
      </c>
      <c r="N725" s="30">
        <f t="shared" si="111"/>
        <v>-285.29999999999518</v>
      </c>
    </row>
    <row r="726" spans="1:14" x14ac:dyDescent="0.25">
      <c r="A726" s="5">
        <v>725</v>
      </c>
      <c r="B726" s="28">
        <v>42288.958333333336</v>
      </c>
      <c r="C726" s="5">
        <v>1.1360300000000001</v>
      </c>
      <c r="D726" s="5">
        <v>1.13968</v>
      </c>
      <c r="E726" s="5">
        <v>1.13544</v>
      </c>
      <c r="F726" s="5">
        <v>1.13581</v>
      </c>
      <c r="G726" s="5">
        <f t="shared" si="116"/>
        <v>1</v>
      </c>
      <c r="H726" s="4">
        <f t="shared" si="114"/>
        <v>0</v>
      </c>
      <c r="I726" s="4">
        <f t="shared" si="115"/>
        <v>0</v>
      </c>
      <c r="J726" s="4">
        <f t="shared" si="117"/>
        <v>2815.9999999999973</v>
      </c>
      <c r="L726" s="5">
        <f t="shared" si="109"/>
        <v>3101.2999999999925</v>
      </c>
      <c r="M726" s="29" t="str">
        <f t="shared" si="110"/>
        <v/>
      </c>
      <c r="N726" s="30">
        <f t="shared" si="111"/>
        <v>-285.29999999999518</v>
      </c>
    </row>
    <row r="727" spans="1:14" x14ac:dyDescent="0.25">
      <c r="A727" s="5">
        <v>726</v>
      </c>
      <c r="B727" s="28">
        <v>42289.958333333336</v>
      </c>
      <c r="C727" s="5">
        <v>1.1357900000000001</v>
      </c>
      <c r="D727" s="5">
        <v>1.1411</v>
      </c>
      <c r="E727" s="5">
        <v>1.13442</v>
      </c>
      <c r="F727" s="5">
        <v>1.1378299999999999</v>
      </c>
      <c r="G727" s="5">
        <f t="shared" si="116"/>
        <v>1</v>
      </c>
      <c r="H727" s="4">
        <f t="shared" si="114"/>
        <v>0</v>
      </c>
      <c r="I727" s="4">
        <f t="shared" si="115"/>
        <v>-17.999999999998018</v>
      </c>
      <c r="J727" s="4">
        <f t="shared" si="117"/>
        <v>2797.9999999999991</v>
      </c>
      <c r="L727" s="5">
        <f t="shared" si="109"/>
        <v>3101.2999999999925</v>
      </c>
      <c r="M727" s="29">
        <f t="shared" si="110"/>
        <v>9.7797697739655631E-2</v>
      </c>
      <c r="N727" s="30">
        <f t="shared" si="111"/>
        <v>-303.29999999999336</v>
      </c>
    </row>
    <row r="728" spans="1:14" x14ac:dyDescent="0.25">
      <c r="A728" s="5">
        <v>727</v>
      </c>
      <c r="B728" s="28">
        <v>42290.958333333336</v>
      </c>
      <c r="C728" s="5">
        <v>1.13781</v>
      </c>
      <c r="D728" s="5">
        <v>1.1489100000000001</v>
      </c>
      <c r="E728" s="5">
        <v>1.1377200000000001</v>
      </c>
      <c r="F728" s="5">
        <v>1.1474</v>
      </c>
      <c r="G728" s="5">
        <f t="shared" si="116"/>
        <v>1</v>
      </c>
      <c r="H728" s="4">
        <f t="shared" si="114"/>
        <v>0</v>
      </c>
      <c r="I728" s="4">
        <f t="shared" si="115"/>
        <v>0</v>
      </c>
      <c r="J728" s="4">
        <f t="shared" si="117"/>
        <v>2797.9999999999991</v>
      </c>
      <c r="L728" s="5">
        <f t="shared" si="109"/>
        <v>3101.2999999999925</v>
      </c>
      <c r="M728" s="29" t="str">
        <f t="shared" si="110"/>
        <v/>
      </c>
      <c r="N728" s="30">
        <f t="shared" si="111"/>
        <v>-303.29999999999336</v>
      </c>
    </row>
    <row r="729" spans="1:14" x14ac:dyDescent="0.25">
      <c r="A729" s="5">
        <v>728</v>
      </c>
      <c r="B729" s="28">
        <v>42291.958333333336</v>
      </c>
      <c r="C729" s="5">
        <v>1.1474</v>
      </c>
      <c r="D729" s="5">
        <v>1.1495</v>
      </c>
      <c r="E729" s="5">
        <v>1.13632</v>
      </c>
      <c r="F729" s="5">
        <v>1.1383000000000001</v>
      </c>
      <c r="G729" s="5">
        <f t="shared" si="116"/>
        <v>0</v>
      </c>
      <c r="H729" s="4">
        <f t="shared" si="114"/>
        <v>0</v>
      </c>
      <c r="I729" s="4">
        <f t="shared" si="115"/>
        <v>-4.9000000000010147</v>
      </c>
      <c r="J729" s="4">
        <f t="shared" si="117"/>
        <v>2793.0999999999981</v>
      </c>
      <c r="L729" s="5">
        <f t="shared" si="109"/>
        <v>3101.2999999999925</v>
      </c>
      <c r="M729" s="29">
        <f t="shared" si="110"/>
        <v>9.9377680327602969E-2</v>
      </c>
      <c r="N729" s="30">
        <f t="shared" si="111"/>
        <v>-308.19999999999436</v>
      </c>
    </row>
    <row r="730" spans="1:14" x14ac:dyDescent="0.25">
      <c r="A730" s="5">
        <v>729</v>
      </c>
      <c r="B730" s="28">
        <v>42292.958333333336</v>
      </c>
      <c r="C730" s="5">
        <v>1.1383000000000001</v>
      </c>
      <c r="D730" s="5">
        <v>1.1395</v>
      </c>
      <c r="E730" s="5">
        <v>1.13344</v>
      </c>
      <c r="F730" s="5">
        <v>1.13466</v>
      </c>
      <c r="G730" s="5">
        <f t="shared" si="116"/>
        <v>0</v>
      </c>
      <c r="H730" s="4">
        <f t="shared" si="114"/>
        <v>0</v>
      </c>
      <c r="I730" s="4">
        <f t="shared" si="115"/>
        <v>0</v>
      </c>
      <c r="J730" s="4">
        <f t="shared" si="117"/>
        <v>2793.0999999999981</v>
      </c>
      <c r="L730" s="5">
        <f t="shared" si="109"/>
        <v>3101.2999999999925</v>
      </c>
      <c r="M730" s="29" t="str">
        <f t="shared" si="110"/>
        <v/>
      </c>
      <c r="N730" s="30">
        <f t="shared" si="111"/>
        <v>-308.19999999999436</v>
      </c>
    </row>
    <row r="731" spans="1:14" x14ac:dyDescent="0.25">
      <c r="A731" s="5">
        <v>730</v>
      </c>
      <c r="B731" s="28">
        <v>42295.958333333336</v>
      </c>
      <c r="C731" s="5">
        <v>1.1356299999999999</v>
      </c>
      <c r="D731" s="5">
        <v>1.1378900000000001</v>
      </c>
      <c r="E731" s="5">
        <v>1.1305799999999999</v>
      </c>
      <c r="F731" s="5">
        <v>1.13256</v>
      </c>
      <c r="G731" s="5">
        <f t="shared" si="116"/>
        <v>0</v>
      </c>
      <c r="H731" s="4">
        <f t="shared" si="114"/>
        <v>0</v>
      </c>
      <c r="I731" s="4">
        <f t="shared" si="115"/>
        <v>0</v>
      </c>
      <c r="J731" s="4">
        <f t="shared" si="117"/>
        <v>2793.0999999999981</v>
      </c>
      <c r="L731" s="5">
        <f t="shared" si="109"/>
        <v>3101.2999999999925</v>
      </c>
      <c r="M731" s="29" t="str">
        <f t="shared" si="110"/>
        <v/>
      </c>
      <c r="N731" s="30">
        <f t="shared" si="111"/>
        <v>-308.19999999999436</v>
      </c>
    </row>
    <row r="732" spans="1:14" x14ac:dyDescent="0.25">
      <c r="A732" s="5">
        <v>731</v>
      </c>
      <c r="B732" s="28">
        <v>42296.958333333336</v>
      </c>
      <c r="C732" s="5">
        <v>1.1325400000000001</v>
      </c>
      <c r="D732" s="5">
        <v>1.1387100000000001</v>
      </c>
      <c r="E732" s="5">
        <v>1.1324000000000001</v>
      </c>
      <c r="F732" s="5">
        <v>1.13459</v>
      </c>
      <c r="G732" s="5">
        <f t="shared" si="116"/>
        <v>1</v>
      </c>
      <c r="H732" s="4">
        <f t="shared" si="114"/>
        <v>-10.399999999999299</v>
      </c>
      <c r="I732" s="4">
        <f t="shared" si="115"/>
        <v>0</v>
      </c>
      <c r="J732" s="4">
        <f t="shared" si="117"/>
        <v>2782.6999999999989</v>
      </c>
      <c r="L732" s="5">
        <f t="shared" si="109"/>
        <v>3101.2999999999925</v>
      </c>
      <c r="M732" s="29">
        <f t="shared" si="110"/>
        <v>0.10273111275916369</v>
      </c>
      <c r="N732" s="30">
        <f t="shared" si="111"/>
        <v>-318.59999999999354</v>
      </c>
    </row>
    <row r="733" spans="1:14" x14ac:dyDescent="0.25">
      <c r="A733" s="5">
        <v>732</v>
      </c>
      <c r="B733" s="28">
        <v>42297.958333333336</v>
      </c>
      <c r="C733" s="5">
        <v>1.13459</v>
      </c>
      <c r="D733" s="5">
        <v>1.13775</v>
      </c>
      <c r="E733" s="5">
        <v>1.1334500000000001</v>
      </c>
      <c r="F733" s="5">
        <v>1.13388</v>
      </c>
      <c r="G733" s="5">
        <f t="shared" si="116"/>
        <v>0</v>
      </c>
      <c r="H733" s="4">
        <f t="shared" si="114"/>
        <v>0</v>
      </c>
      <c r="I733" s="4">
        <f t="shared" si="115"/>
        <v>0</v>
      </c>
      <c r="J733" s="4">
        <f t="shared" si="117"/>
        <v>2782.6999999999989</v>
      </c>
      <c r="L733" s="5">
        <f t="shared" si="109"/>
        <v>3101.2999999999925</v>
      </c>
      <c r="M733" s="29" t="str">
        <f t="shared" si="110"/>
        <v/>
      </c>
      <c r="N733" s="30">
        <f t="shared" si="111"/>
        <v>-318.59999999999354</v>
      </c>
    </row>
    <row r="734" spans="1:14" x14ac:dyDescent="0.25">
      <c r="A734" s="5">
        <v>733</v>
      </c>
      <c r="B734" s="28">
        <v>42298.958333333336</v>
      </c>
      <c r="C734" s="5">
        <v>1.1338999999999999</v>
      </c>
      <c r="D734" s="5">
        <v>1.1350899999999999</v>
      </c>
      <c r="E734" s="5">
        <v>1.1100300000000001</v>
      </c>
      <c r="F734" s="5">
        <v>1.11083</v>
      </c>
      <c r="G734" s="5">
        <f t="shared" si="116"/>
        <v>0</v>
      </c>
      <c r="H734" s="4">
        <v>-41</v>
      </c>
      <c r="I734" s="4">
        <f t="shared" si="115"/>
        <v>0</v>
      </c>
      <c r="J734" s="4">
        <f t="shared" si="117"/>
        <v>2741.6999999999989</v>
      </c>
      <c r="L734" s="5">
        <f t="shared" si="109"/>
        <v>3101.2999999999925</v>
      </c>
      <c r="M734" s="29">
        <f t="shared" si="110"/>
        <v>0.11595137522974053</v>
      </c>
      <c r="N734" s="30">
        <f t="shared" si="111"/>
        <v>-359.59999999999354</v>
      </c>
    </row>
    <row r="735" spans="1:14" x14ac:dyDescent="0.25">
      <c r="A735" s="5">
        <v>734</v>
      </c>
      <c r="B735" s="28">
        <v>42299.958333333336</v>
      </c>
      <c r="C735" s="5">
        <v>1.11083</v>
      </c>
      <c r="D735" s="5">
        <v>1.11398</v>
      </c>
      <c r="E735" s="5">
        <v>1.0996600000000001</v>
      </c>
      <c r="F735" s="5">
        <v>1.10165</v>
      </c>
      <c r="G735" s="5">
        <f t="shared" si="116"/>
        <v>0</v>
      </c>
      <c r="H735" s="4">
        <f>IF(AND(G734=0,D735&gt;C734),(F735-C734)*10000,0)</f>
        <v>0</v>
      </c>
      <c r="I735" s="4">
        <f t="shared" si="115"/>
        <v>0</v>
      </c>
      <c r="J735" s="4">
        <f t="shared" si="117"/>
        <v>2741.6999999999989</v>
      </c>
      <c r="L735" s="5">
        <f t="shared" si="109"/>
        <v>3101.2999999999925</v>
      </c>
      <c r="M735" s="29" t="str">
        <f t="shared" si="110"/>
        <v/>
      </c>
      <c r="N735" s="30">
        <f t="shared" si="111"/>
        <v>-359.59999999999354</v>
      </c>
    </row>
    <row r="736" spans="1:14" x14ac:dyDescent="0.25">
      <c r="A736" s="5">
        <v>735</v>
      </c>
      <c r="B736" s="28">
        <v>42302.958333333336</v>
      </c>
      <c r="C736" s="5">
        <v>1.1002000000000001</v>
      </c>
      <c r="D736" s="5">
        <v>1.1068199999999999</v>
      </c>
      <c r="E736" s="5">
        <v>1.0999300000000001</v>
      </c>
      <c r="F736" s="5">
        <v>1.1057600000000001</v>
      </c>
      <c r="G736" s="5">
        <f t="shared" si="116"/>
        <v>1</v>
      </c>
      <c r="H736" s="4">
        <f>IF(AND(G735=0,D736&gt;C735),(F736-C735)*10000,0)</f>
        <v>0</v>
      </c>
      <c r="I736" s="4">
        <f t="shared" si="115"/>
        <v>0</v>
      </c>
      <c r="J736" s="4">
        <f t="shared" si="117"/>
        <v>2741.6999999999989</v>
      </c>
      <c r="L736" s="5">
        <f t="shared" ref="L736:L799" si="118">MAX(J736,L735)</f>
        <v>3101.2999999999925</v>
      </c>
      <c r="M736" s="29" t="str">
        <f t="shared" ref="M736:M799" si="119">IF(J736 &lt; J735, 1-J736/L736,"")</f>
        <v/>
      </c>
      <c r="N736" s="30">
        <f t="shared" ref="N736:N783" si="120">IF(L736=J736,N735,J736-L736)</f>
        <v>-359.59999999999354</v>
      </c>
    </row>
    <row r="737" spans="1:14" x14ac:dyDescent="0.25">
      <c r="A737" s="5">
        <v>736</v>
      </c>
      <c r="B737" s="28">
        <v>42303.958333333336</v>
      </c>
      <c r="C737" s="5">
        <v>1.1057399999999999</v>
      </c>
      <c r="D737" s="5">
        <v>1.1078399999999999</v>
      </c>
      <c r="E737" s="5">
        <v>1.10303</v>
      </c>
      <c r="F737" s="5">
        <v>1.1050899999999999</v>
      </c>
      <c r="G737" s="5">
        <f t="shared" si="116"/>
        <v>0</v>
      </c>
      <c r="H737" s="4">
        <f>IF(AND(G736=0,D737&gt;C736),(F737-C736)*10000,0)</f>
        <v>0</v>
      </c>
      <c r="I737" s="4">
        <f t="shared" si="115"/>
        <v>0</v>
      </c>
      <c r="J737" s="4">
        <f t="shared" si="117"/>
        <v>2741.6999999999989</v>
      </c>
      <c r="L737" s="5">
        <f t="shared" si="118"/>
        <v>3101.2999999999925</v>
      </c>
      <c r="M737" s="29" t="str">
        <f t="shared" si="119"/>
        <v/>
      </c>
      <c r="N737" s="30">
        <f t="shared" si="120"/>
        <v>-359.59999999999354</v>
      </c>
    </row>
    <row r="738" spans="1:14" x14ac:dyDescent="0.25">
      <c r="A738" s="5">
        <v>737</v>
      </c>
      <c r="B738" s="28">
        <v>42304.958333333336</v>
      </c>
      <c r="C738" s="5">
        <v>1.1050899999999999</v>
      </c>
      <c r="D738" s="5">
        <v>1.1095600000000001</v>
      </c>
      <c r="E738" s="5">
        <v>1.08969</v>
      </c>
      <c r="F738" s="5">
        <v>1.0922400000000001</v>
      </c>
      <c r="G738" s="5">
        <f t="shared" si="116"/>
        <v>0</v>
      </c>
      <c r="H738" s="4">
        <v>-41</v>
      </c>
      <c r="I738" s="4">
        <f t="shared" si="115"/>
        <v>0</v>
      </c>
      <c r="J738" s="4">
        <f t="shared" si="117"/>
        <v>2700.6999999999989</v>
      </c>
      <c r="L738" s="5">
        <f t="shared" si="118"/>
        <v>3101.2999999999925</v>
      </c>
      <c r="M738" s="29">
        <f t="shared" si="119"/>
        <v>0.12917163770031748</v>
      </c>
      <c r="N738" s="30">
        <f t="shared" si="120"/>
        <v>-400.59999999999354</v>
      </c>
    </row>
    <row r="739" spans="1:14" x14ac:dyDescent="0.25">
      <c r="A739" s="5">
        <v>738</v>
      </c>
      <c r="B739" s="28">
        <v>42305.958333333336</v>
      </c>
      <c r="C739" s="5">
        <v>1.0922099999999999</v>
      </c>
      <c r="D739" s="5">
        <v>1.09853</v>
      </c>
      <c r="E739" s="5">
        <v>1.09036</v>
      </c>
      <c r="F739" s="5">
        <v>1.0976399999999999</v>
      </c>
      <c r="G739" s="5">
        <f t="shared" si="116"/>
        <v>1</v>
      </c>
      <c r="H739" s="4">
        <f t="shared" ref="H739:H771" si="121">IF(AND(G738=0,D739&gt;C738),(F739-C738)*10000,0)</f>
        <v>0</v>
      </c>
      <c r="I739" s="4">
        <f t="shared" si="115"/>
        <v>0</v>
      </c>
      <c r="J739" s="4">
        <f t="shared" si="117"/>
        <v>2700.6999999999989</v>
      </c>
      <c r="L739" s="5">
        <f t="shared" si="118"/>
        <v>3101.2999999999925</v>
      </c>
      <c r="M739" s="29" t="str">
        <f t="shared" si="119"/>
        <v/>
      </c>
      <c r="N739" s="30">
        <f t="shared" si="120"/>
        <v>-400.59999999999354</v>
      </c>
    </row>
    <row r="740" spans="1:14" x14ac:dyDescent="0.25">
      <c r="A740" s="5">
        <v>739</v>
      </c>
      <c r="B740" s="28">
        <v>42306.958333333336</v>
      </c>
      <c r="C740" s="5">
        <v>1.0975999999999999</v>
      </c>
      <c r="D740" s="5">
        <v>1.1072200000000001</v>
      </c>
      <c r="E740" s="5">
        <v>1.0965499999999999</v>
      </c>
      <c r="F740" s="5">
        <v>1.10033</v>
      </c>
      <c r="G740" s="5">
        <f t="shared" si="116"/>
        <v>1</v>
      </c>
      <c r="H740" s="4">
        <f t="shared" si="121"/>
        <v>0</v>
      </c>
      <c r="I740" s="4">
        <f t="shared" si="115"/>
        <v>0</v>
      </c>
      <c r="J740" s="4">
        <f t="shared" si="117"/>
        <v>2700.6999999999989</v>
      </c>
      <c r="L740" s="5">
        <f t="shared" si="118"/>
        <v>3101.2999999999925</v>
      </c>
      <c r="M740" s="29" t="str">
        <f t="shared" si="119"/>
        <v/>
      </c>
      <c r="N740" s="30">
        <f t="shared" si="120"/>
        <v>-400.59999999999354</v>
      </c>
    </row>
    <row r="741" spans="1:14" x14ac:dyDescent="0.25">
      <c r="A741" s="5">
        <v>740</v>
      </c>
      <c r="B741" s="28">
        <v>42310</v>
      </c>
      <c r="C741" s="5">
        <v>1.10354</v>
      </c>
      <c r="D741" s="5">
        <v>1.1052500000000001</v>
      </c>
      <c r="E741" s="5">
        <v>1.10002</v>
      </c>
      <c r="F741" s="5">
        <v>1.10148</v>
      </c>
      <c r="G741" s="5">
        <f t="shared" si="116"/>
        <v>1</v>
      </c>
      <c r="H741" s="4">
        <f t="shared" si="121"/>
        <v>0</v>
      </c>
      <c r="I741" s="4">
        <f t="shared" si="115"/>
        <v>0</v>
      </c>
      <c r="J741" s="4">
        <f t="shared" si="117"/>
        <v>2700.6999999999989</v>
      </c>
      <c r="L741" s="5">
        <f t="shared" si="118"/>
        <v>3101.2999999999925</v>
      </c>
      <c r="M741" s="29" t="str">
        <f t="shared" si="119"/>
        <v/>
      </c>
      <c r="N741" s="30">
        <f t="shared" si="120"/>
        <v>-400.59999999999354</v>
      </c>
    </row>
    <row r="742" spans="1:14" x14ac:dyDescent="0.25">
      <c r="A742" s="5">
        <v>741</v>
      </c>
      <c r="B742" s="28">
        <v>42311</v>
      </c>
      <c r="C742" s="5">
        <v>1.1014600000000001</v>
      </c>
      <c r="D742" s="5">
        <v>1.10301</v>
      </c>
      <c r="E742" s="5">
        <v>1.0936300000000001</v>
      </c>
      <c r="F742" s="5">
        <v>1.0962499999999999</v>
      </c>
      <c r="G742" s="5">
        <f t="shared" si="116"/>
        <v>0</v>
      </c>
      <c r="H742" s="4">
        <f t="shared" si="121"/>
        <v>0</v>
      </c>
      <c r="I742" s="4">
        <f t="shared" si="115"/>
        <v>72.90000000000019</v>
      </c>
      <c r="J742" s="4">
        <f t="shared" si="117"/>
        <v>2773.599999999999</v>
      </c>
      <c r="L742" s="5">
        <f t="shared" si="118"/>
        <v>3101.2999999999925</v>
      </c>
      <c r="M742" s="29" t="str">
        <f t="shared" si="119"/>
        <v/>
      </c>
      <c r="N742" s="30">
        <f t="shared" si="120"/>
        <v>-327.69999999999345</v>
      </c>
    </row>
    <row r="743" spans="1:14" x14ac:dyDescent="0.25">
      <c r="A743" s="5">
        <v>742</v>
      </c>
      <c r="B743" s="28">
        <v>42312</v>
      </c>
      <c r="C743" s="5">
        <v>1.0962000000000001</v>
      </c>
      <c r="D743" s="5">
        <v>1.0967800000000001</v>
      </c>
      <c r="E743" s="5">
        <v>1.0844199999999999</v>
      </c>
      <c r="F743" s="5">
        <v>1.08647</v>
      </c>
      <c r="G743" s="5">
        <f t="shared" si="116"/>
        <v>0</v>
      </c>
      <c r="H743" s="4">
        <f t="shared" si="121"/>
        <v>0</v>
      </c>
      <c r="I743" s="4">
        <f t="shared" si="115"/>
        <v>0</v>
      </c>
      <c r="J743" s="4">
        <f t="shared" si="117"/>
        <v>2773.599999999999</v>
      </c>
      <c r="L743" s="5">
        <f t="shared" si="118"/>
        <v>3101.2999999999925</v>
      </c>
      <c r="M743" s="29" t="str">
        <f t="shared" si="119"/>
        <v/>
      </c>
      <c r="N743" s="30">
        <f t="shared" si="120"/>
        <v>-327.69999999999345</v>
      </c>
    </row>
    <row r="744" spans="1:14" x14ac:dyDescent="0.25">
      <c r="A744" s="5">
        <v>743</v>
      </c>
      <c r="B744" s="28">
        <v>42313</v>
      </c>
      <c r="C744" s="5">
        <v>1.08643</v>
      </c>
      <c r="D744" s="5">
        <v>1.08972</v>
      </c>
      <c r="E744" s="5">
        <v>1.0833600000000001</v>
      </c>
      <c r="F744" s="5">
        <v>1.08833</v>
      </c>
      <c r="G744" s="5">
        <f t="shared" si="116"/>
        <v>1</v>
      </c>
      <c r="H744" s="4">
        <f t="shared" si="121"/>
        <v>0</v>
      </c>
      <c r="I744" s="4">
        <f t="shared" si="115"/>
        <v>0</v>
      </c>
      <c r="J744" s="4">
        <f t="shared" si="117"/>
        <v>2773.599999999999</v>
      </c>
      <c r="L744" s="5">
        <f t="shared" si="118"/>
        <v>3101.2999999999925</v>
      </c>
      <c r="M744" s="29" t="str">
        <f t="shared" si="119"/>
        <v/>
      </c>
      <c r="N744" s="30">
        <f t="shared" si="120"/>
        <v>-327.69999999999345</v>
      </c>
    </row>
    <row r="745" spans="1:14" x14ac:dyDescent="0.25">
      <c r="A745" s="5">
        <v>744</v>
      </c>
      <c r="B745" s="28">
        <v>42314</v>
      </c>
      <c r="C745" s="5">
        <v>1.0883100000000001</v>
      </c>
      <c r="D745" s="5">
        <v>1.0893699999999999</v>
      </c>
      <c r="E745" s="5">
        <v>1.07056</v>
      </c>
      <c r="F745" s="5">
        <v>1.0737699999999999</v>
      </c>
      <c r="G745" s="5">
        <f t="shared" si="116"/>
        <v>0</v>
      </c>
      <c r="H745" s="4">
        <f t="shared" si="121"/>
        <v>0</v>
      </c>
      <c r="I745" s="4">
        <f t="shared" si="115"/>
        <v>126.60000000000116</v>
      </c>
      <c r="J745" s="4">
        <f t="shared" si="117"/>
        <v>2900.2000000000003</v>
      </c>
      <c r="L745" s="5">
        <f t="shared" si="118"/>
        <v>3101.2999999999925</v>
      </c>
      <c r="M745" s="29" t="str">
        <f t="shared" si="119"/>
        <v/>
      </c>
      <c r="N745" s="30">
        <f t="shared" si="120"/>
        <v>-201.09999999999218</v>
      </c>
    </row>
    <row r="746" spans="1:14" x14ac:dyDescent="0.25">
      <c r="A746" s="5">
        <v>745</v>
      </c>
      <c r="B746" s="28">
        <v>42317</v>
      </c>
      <c r="C746" s="5">
        <v>1.07284</v>
      </c>
      <c r="D746" s="5">
        <v>1.0789899999999999</v>
      </c>
      <c r="E746" s="5">
        <v>1.07195</v>
      </c>
      <c r="F746" s="5">
        <v>1.07511</v>
      </c>
      <c r="G746" s="5">
        <f t="shared" si="116"/>
        <v>1</v>
      </c>
      <c r="H746" s="4">
        <f t="shared" si="121"/>
        <v>0</v>
      </c>
      <c r="I746" s="4">
        <f t="shared" si="115"/>
        <v>0</v>
      </c>
      <c r="J746" s="4">
        <f t="shared" si="117"/>
        <v>2900.2000000000003</v>
      </c>
      <c r="L746" s="5">
        <f t="shared" si="118"/>
        <v>3101.2999999999925</v>
      </c>
      <c r="M746" s="29" t="str">
        <f t="shared" si="119"/>
        <v/>
      </c>
      <c r="N746" s="30">
        <f t="shared" si="120"/>
        <v>-201.09999999999218</v>
      </c>
    </row>
    <row r="747" spans="1:14" x14ac:dyDescent="0.25">
      <c r="A747" s="5">
        <v>746</v>
      </c>
      <c r="B747" s="28">
        <v>42318</v>
      </c>
      <c r="C747" s="5">
        <v>1.0751900000000001</v>
      </c>
      <c r="D747" s="5">
        <v>1.0764</v>
      </c>
      <c r="E747" s="5">
        <v>1.0674399999999999</v>
      </c>
      <c r="F747" s="5">
        <v>1.0724100000000001</v>
      </c>
      <c r="G747" s="5">
        <f t="shared" si="116"/>
        <v>0</v>
      </c>
      <c r="H747" s="4">
        <f t="shared" si="121"/>
        <v>0</v>
      </c>
      <c r="I747" s="4">
        <f t="shared" si="115"/>
        <v>4.2999999999993044</v>
      </c>
      <c r="J747" s="4">
        <f t="shared" si="117"/>
        <v>2904.4999999999995</v>
      </c>
      <c r="L747" s="5">
        <f t="shared" si="118"/>
        <v>3101.2999999999925</v>
      </c>
      <c r="M747" s="29" t="str">
        <f t="shared" si="119"/>
        <v/>
      </c>
      <c r="N747" s="30">
        <f t="shared" si="120"/>
        <v>-196.79999999999291</v>
      </c>
    </row>
    <row r="748" spans="1:14" x14ac:dyDescent="0.25">
      <c r="A748" s="5">
        <v>747</v>
      </c>
      <c r="B748" s="28">
        <v>42319</v>
      </c>
      <c r="C748" s="5">
        <v>1.0724100000000001</v>
      </c>
      <c r="D748" s="5">
        <v>1.0773699999999999</v>
      </c>
      <c r="E748" s="5">
        <v>1.0705899999999999</v>
      </c>
      <c r="F748" s="5">
        <v>1.07423</v>
      </c>
      <c r="G748" s="5">
        <f t="shared" si="116"/>
        <v>1</v>
      </c>
      <c r="H748" s="4">
        <f t="shared" si="121"/>
        <v>-9.6000000000007191</v>
      </c>
      <c r="I748" s="4">
        <f t="shared" si="115"/>
        <v>0</v>
      </c>
      <c r="J748" s="4">
        <f t="shared" si="117"/>
        <v>2894.8999999999987</v>
      </c>
      <c r="L748" s="5">
        <f t="shared" si="118"/>
        <v>3101.2999999999925</v>
      </c>
      <c r="M748" s="29">
        <f t="shared" si="119"/>
        <v>6.6552735949438668E-2</v>
      </c>
      <c r="N748" s="30">
        <f t="shared" si="120"/>
        <v>-206.39999999999372</v>
      </c>
    </row>
    <row r="749" spans="1:14" x14ac:dyDescent="0.25">
      <c r="A749" s="5">
        <v>748</v>
      </c>
      <c r="B749" s="28">
        <v>42320</v>
      </c>
      <c r="C749" s="5">
        <v>1.0741499999999999</v>
      </c>
      <c r="D749" s="5">
        <v>1.083</v>
      </c>
      <c r="E749" s="5">
        <v>1.0691200000000001</v>
      </c>
      <c r="F749" s="5">
        <v>1.0812600000000001</v>
      </c>
      <c r="G749" s="5">
        <f t="shared" si="116"/>
        <v>1</v>
      </c>
      <c r="H749" s="4">
        <f t="shared" si="121"/>
        <v>0</v>
      </c>
      <c r="I749" s="4">
        <v>-41</v>
      </c>
      <c r="J749" s="4">
        <f t="shared" si="117"/>
        <v>2853.8999999999987</v>
      </c>
      <c r="L749" s="5">
        <f t="shared" si="118"/>
        <v>3101.2999999999925</v>
      </c>
      <c r="M749" s="29">
        <f t="shared" si="119"/>
        <v>7.9772998420015617E-2</v>
      </c>
      <c r="N749" s="30">
        <f t="shared" si="120"/>
        <v>-247.39999999999372</v>
      </c>
    </row>
    <row r="750" spans="1:14" x14ac:dyDescent="0.25">
      <c r="A750" s="5">
        <v>749</v>
      </c>
      <c r="B750" s="28">
        <v>42321</v>
      </c>
      <c r="C750" s="5">
        <v>1.0812999999999999</v>
      </c>
      <c r="D750" s="5">
        <v>1.08169</v>
      </c>
      <c r="E750" s="5">
        <v>1.0713999999999999</v>
      </c>
      <c r="F750" s="5">
        <v>1.07701</v>
      </c>
      <c r="G750" s="5">
        <f t="shared" si="116"/>
        <v>0</v>
      </c>
      <c r="H750" s="4">
        <f t="shared" si="121"/>
        <v>0</v>
      </c>
      <c r="I750" s="4">
        <f t="shared" ref="I750:I762" si="122">IF(AND(G749=1,E750&lt;C749),(C749-F750)*10000,0)</f>
        <v>-28.600000000000847</v>
      </c>
      <c r="J750" s="4">
        <f t="shared" si="117"/>
        <v>2825.2999999999979</v>
      </c>
      <c r="L750" s="5">
        <f t="shared" si="118"/>
        <v>3101.2999999999925</v>
      </c>
      <c r="M750" s="29">
        <f t="shared" si="119"/>
        <v>8.8994937606808544E-2</v>
      </c>
      <c r="N750" s="30">
        <f t="shared" si="120"/>
        <v>-275.99999999999454</v>
      </c>
    </row>
    <row r="751" spans="1:14" x14ac:dyDescent="0.25">
      <c r="A751" s="5">
        <v>750</v>
      </c>
      <c r="B751" s="28">
        <v>42324</v>
      </c>
      <c r="C751" s="5">
        <v>1.0739700000000001</v>
      </c>
      <c r="D751" s="5">
        <v>1.0758000000000001</v>
      </c>
      <c r="E751" s="5">
        <v>1.06745</v>
      </c>
      <c r="F751" s="5">
        <v>1.0685800000000001</v>
      </c>
      <c r="G751" s="5">
        <f t="shared" si="116"/>
        <v>0</v>
      </c>
      <c r="H751" s="4">
        <f t="shared" si="121"/>
        <v>0</v>
      </c>
      <c r="I751" s="4">
        <f t="shared" si="122"/>
        <v>0</v>
      </c>
      <c r="J751" s="4">
        <f t="shared" si="117"/>
        <v>2825.2999999999979</v>
      </c>
      <c r="L751" s="5">
        <f t="shared" si="118"/>
        <v>3101.2999999999925</v>
      </c>
      <c r="M751" s="29" t="str">
        <f t="shared" si="119"/>
        <v/>
      </c>
      <c r="N751" s="30">
        <f t="shared" si="120"/>
        <v>-275.99999999999454</v>
      </c>
    </row>
    <row r="752" spans="1:14" x14ac:dyDescent="0.25">
      <c r="A752" s="5">
        <v>751</v>
      </c>
      <c r="B752" s="28">
        <v>42325</v>
      </c>
      <c r="C752" s="5">
        <v>1.0686199999999999</v>
      </c>
      <c r="D752" s="5">
        <v>1.0690599999999999</v>
      </c>
      <c r="E752" s="5">
        <v>1.06308</v>
      </c>
      <c r="F752" s="5">
        <v>1.06419</v>
      </c>
      <c r="G752" s="5">
        <f t="shared" si="116"/>
        <v>0</v>
      </c>
      <c r="H752" s="4">
        <f t="shared" si="121"/>
        <v>0</v>
      </c>
      <c r="I752" s="4">
        <f t="shared" si="122"/>
        <v>0</v>
      </c>
      <c r="J752" s="4">
        <f t="shared" si="117"/>
        <v>2825.2999999999979</v>
      </c>
      <c r="L752" s="5">
        <f t="shared" si="118"/>
        <v>3101.2999999999925</v>
      </c>
      <c r="M752" s="29" t="str">
        <f t="shared" si="119"/>
        <v/>
      </c>
      <c r="N752" s="30">
        <f t="shared" si="120"/>
        <v>-275.99999999999454</v>
      </c>
    </row>
    <row r="753" spans="1:14" x14ac:dyDescent="0.25">
      <c r="A753" s="5">
        <v>752</v>
      </c>
      <c r="B753" s="28">
        <v>42326</v>
      </c>
      <c r="C753" s="5">
        <v>1.06419</v>
      </c>
      <c r="D753" s="5">
        <v>1.0692299999999999</v>
      </c>
      <c r="E753" s="5">
        <v>1.06168</v>
      </c>
      <c r="F753" s="5">
        <v>1.06589</v>
      </c>
      <c r="G753" s="5">
        <f t="shared" si="116"/>
        <v>1</v>
      </c>
      <c r="H753" s="4">
        <f t="shared" si="121"/>
        <v>-27.299999999998992</v>
      </c>
      <c r="I753" s="4">
        <f t="shared" si="122"/>
        <v>0</v>
      </c>
      <c r="J753" s="4">
        <f t="shared" si="117"/>
        <v>2797.9999999999991</v>
      </c>
      <c r="L753" s="5">
        <f t="shared" si="118"/>
        <v>3101.2999999999925</v>
      </c>
      <c r="M753" s="29">
        <f t="shared" si="119"/>
        <v>9.7797697739655631E-2</v>
      </c>
      <c r="N753" s="30">
        <f t="shared" si="120"/>
        <v>-303.29999999999336</v>
      </c>
    </row>
    <row r="754" spans="1:14" x14ac:dyDescent="0.25">
      <c r="A754" s="5">
        <v>753</v>
      </c>
      <c r="B754" s="28">
        <v>42327</v>
      </c>
      <c r="C754" s="5">
        <v>1.0659099999999999</v>
      </c>
      <c r="D754" s="5">
        <v>1.07629</v>
      </c>
      <c r="E754" s="5">
        <v>1.06551</v>
      </c>
      <c r="F754" s="5">
        <v>1.0733200000000001</v>
      </c>
      <c r="G754" s="5">
        <f t="shared" si="116"/>
        <v>1</v>
      </c>
      <c r="H754" s="4">
        <f t="shared" si="121"/>
        <v>0</v>
      </c>
      <c r="I754" s="4">
        <f t="shared" si="122"/>
        <v>0</v>
      </c>
      <c r="J754" s="4">
        <f t="shared" si="117"/>
        <v>2797.9999999999991</v>
      </c>
      <c r="L754" s="5">
        <f t="shared" si="118"/>
        <v>3101.2999999999925</v>
      </c>
      <c r="M754" s="29" t="str">
        <f t="shared" si="119"/>
        <v/>
      </c>
      <c r="N754" s="30">
        <f t="shared" si="120"/>
        <v>-303.29999999999336</v>
      </c>
    </row>
    <row r="755" spans="1:14" x14ac:dyDescent="0.25">
      <c r="A755" s="5">
        <v>754</v>
      </c>
      <c r="B755" s="28">
        <v>42328</v>
      </c>
      <c r="C755" s="5">
        <v>1.0732900000000001</v>
      </c>
      <c r="D755" s="5">
        <v>1.07379</v>
      </c>
      <c r="E755" s="5">
        <v>1.0639799999999999</v>
      </c>
      <c r="F755" s="5">
        <v>1.0645</v>
      </c>
      <c r="G755" s="5">
        <f t="shared" si="116"/>
        <v>0</v>
      </c>
      <c r="H755" s="4">
        <f t="shared" si="121"/>
        <v>0</v>
      </c>
      <c r="I755" s="4">
        <f t="shared" si="122"/>
        <v>14.099999999999113</v>
      </c>
      <c r="J755" s="4">
        <f t="shared" si="117"/>
        <v>2812.0999999999981</v>
      </c>
      <c r="L755" s="5">
        <f t="shared" si="118"/>
        <v>3101.2999999999925</v>
      </c>
      <c r="M755" s="29" t="str">
        <f t="shared" si="119"/>
        <v/>
      </c>
      <c r="N755" s="30">
        <f t="shared" si="120"/>
        <v>-289.19999999999436</v>
      </c>
    </row>
    <row r="756" spans="1:14" x14ac:dyDescent="0.25">
      <c r="A756" s="5">
        <v>755</v>
      </c>
      <c r="B756" s="28">
        <v>42331</v>
      </c>
      <c r="C756" s="5">
        <v>1.0638300000000001</v>
      </c>
      <c r="D756" s="5">
        <v>1.0656699999999999</v>
      </c>
      <c r="E756" s="5">
        <v>1.0592600000000001</v>
      </c>
      <c r="F756" s="5">
        <v>1.06362</v>
      </c>
      <c r="G756" s="5">
        <f t="shared" si="116"/>
        <v>0</v>
      </c>
      <c r="H756" s="4">
        <f t="shared" si="121"/>
        <v>0</v>
      </c>
      <c r="I756" s="4">
        <f t="shared" si="122"/>
        <v>0</v>
      </c>
      <c r="J756" s="4">
        <f t="shared" si="117"/>
        <v>2812.0999999999981</v>
      </c>
      <c r="L756" s="5">
        <f t="shared" si="118"/>
        <v>3101.2999999999925</v>
      </c>
      <c r="M756" s="29" t="str">
        <f t="shared" si="119"/>
        <v/>
      </c>
      <c r="N756" s="30">
        <f t="shared" si="120"/>
        <v>-289.19999999999436</v>
      </c>
    </row>
    <row r="757" spans="1:14" x14ac:dyDescent="0.25">
      <c r="A757" s="5">
        <v>756</v>
      </c>
      <c r="B757" s="28">
        <v>42332</v>
      </c>
      <c r="C757" s="5">
        <v>1.0636699999999999</v>
      </c>
      <c r="D757" s="5">
        <v>1.06734</v>
      </c>
      <c r="E757" s="5">
        <v>1.06196</v>
      </c>
      <c r="F757" s="5">
        <v>1.06427</v>
      </c>
      <c r="G757" s="5">
        <f t="shared" si="116"/>
        <v>1</v>
      </c>
      <c r="H757" s="4">
        <f t="shared" si="121"/>
        <v>4.3999999999999595</v>
      </c>
      <c r="I757" s="4">
        <f t="shared" si="122"/>
        <v>0</v>
      </c>
      <c r="J757" s="4">
        <f t="shared" si="117"/>
        <v>2816.4999999999982</v>
      </c>
      <c r="L757" s="5">
        <f t="shared" si="118"/>
        <v>3101.2999999999925</v>
      </c>
      <c r="M757" s="29" t="str">
        <f t="shared" si="119"/>
        <v/>
      </c>
      <c r="N757" s="30">
        <f t="shared" si="120"/>
        <v>-284.79999999999427</v>
      </c>
    </row>
    <row r="758" spans="1:14" x14ac:dyDescent="0.25">
      <c r="A758" s="5">
        <v>757</v>
      </c>
      <c r="B758" s="28">
        <v>42333</v>
      </c>
      <c r="C758" s="5">
        <v>1.0642799999999999</v>
      </c>
      <c r="D758" s="5">
        <v>1.0689200000000001</v>
      </c>
      <c r="E758" s="5">
        <v>1.0566</v>
      </c>
      <c r="F758" s="5">
        <v>1.06247</v>
      </c>
      <c r="G758" s="5">
        <f t="shared" si="116"/>
        <v>0</v>
      </c>
      <c r="H758" s="4">
        <f t="shared" si="121"/>
        <v>0</v>
      </c>
      <c r="I758" s="4">
        <f t="shared" si="122"/>
        <v>11.999999999998678</v>
      </c>
      <c r="J758" s="4">
        <f t="shared" si="117"/>
        <v>2828.4999999999968</v>
      </c>
      <c r="L758" s="5">
        <f t="shared" si="118"/>
        <v>3101.2999999999925</v>
      </c>
      <c r="M758" s="29" t="str">
        <f t="shared" si="119"/>
        <v/>
      </c>
      <c r="N758" s="30">
        <f t="shared" si="120"/>
        <v>-272.79999999999563</v>
      </c>
    </row>
    <row r="759" spans="1:14" x14ac:dyDescent="0.25">
      <c r="A759" s="5">
        <v>758</v>
      </c>
      <c r="B759" s="28">
        <v>42334</v>
      </c>
      <c r="C759" s="5">
        <v>1.0624100000000001</v>
      </c>
      <c r="D759" s="5">
        <v>1.0627200000000001</v>
      </c>
      <c r="E759" s="5">
        <v>1.05999</v>
      </c>
      <c r="F759" s="5">
        <v>1.06097</v>
      </c>
      <c r="G759" s="5">
        <f t="shared" si="116"/>
        <v>0</v>
      </c>
      <c r="H759" s="4">
        <f t="shared" si="121"/>
        <v>0</v>
      </c>
      <c r="I759" s="4">
        <f t="shared" si="122"/>
        <v>0</v>
      </c>
      <c r="J759" s="4">
        <f t="shared" si="117"/>
        <v>2828.4999999999968</v>
      </c>
      <c r="L759" s="5">
        <f t="shared" si="118"/>
        <v>3101.2999999999925</v>
      </c>
      <c r="M759" s="29" t="str">
        <f t="shared" si="119"/>
        <v/>
      </c>
      <c r="N759" s="30">
        <f t="shared" si="120"/>
        <v>-272.79999999999563</v>
      </c>
    </row>
    <row r="760" spans="1:14" x14ac:dyDescent="0.25">
      <c r="A760" s="5">
        <v>759</v>
      </c>
      <c r="B760" s="28">
        <v>42335</v>
      </c>
      <c r="C760" s="5">
        <v>1.06097</v>
      </c>
      <c r="D760" s="5">
        <v>1.0638000000000001</v>
      </c>
      <c r="E760" s="5">
        <v>1.05684</v>
      </c>
      <c r="F760" s="5">
        <v>1.0592299999999999</v>
      </c>
      <c r="G760" s="5">
        <f t="shared" si="116"/>
        <v>0</v>
      </c>
      <c r="H760" s="4">
        <f t="shared" si="121"/>
        <v>-31.800000000001827</v>
      </c>
      <c r="I760" s="4">
        <f t="shared" si="122"/>
        <v>0</v>
      </c>
      <c r="J760" s="4">
        <f t="shared" si="117"/>
        <v>2796.6999999999948</v>
      </c>
      <c r="L760" s="5">
        <f t="shared" si="118"/>
        <v>3101.2999999999925</v>
      </c>
      <c r="M760" s="29">
        <f t="shared" si="119"/>
        <v>9.8216876793602137E-2</v>
      </c>
      <c r="N760" s="30">
        <f t="shared" si="120"/>
        <v>-304.59999999999764</v>
      </c>
    </row>
    <row r="761" spans="1:14" x14ac:dyDescent="0.25">
      <c r="A761" s="5">
        <v>760</v>
      </c>
      <c r="B761" s="28">
        <v>42338</v>
      </c>
      <c r="C761" s="5">
        <v>1.0588299999999999</v>
      </c>
      <c r="D761" s="5">
        <v>1.0595000000000001</v>
      </c>
      <c r="E761" s="5">
        <v>1.05579</v>
      </c>
      <c r="F761" s="5">
        <v>1.0563800000000001</v>
      </c>
      <c r="G761" s="5">
        <f t="shared" si="116"/>
        <v>0</v>
      </c>
      <c r="H761" s="4">
        <f t="shared" si="121"/>
        <v>0</v>
      </c>
      <c r="I761" s="4">
        <f t="shared" si="122"/>
        <v>0</v>
      </c>
      <c r="J761" s="4">
        <f t="shared" si="117"/>
        <v>2796.6999999999948</v>
      </c>
      <c r="L761" s="5">
        <f t="shared" si="118"/>
        <v>3101.2999999999925</v>
      </c>
      <c r="M761" s="29" t="str">
        <f t="shared" si="119"/>
        <v/>
      </c>
      <c r="N761" s="30">
        <f t="shared" si="120"/>
        <v>-304.59999999999764</v>
      </c>
    </row>
    <row r="762" spans="1:14" x14ac:dyDescent="0.25">
      <c r="A762" s="5">
        <v>761</v>
      </c>
      <c r="B762" s="28">
        <v>42339</v>
      </c>
      <c r="C762" s="5">
        <v>1.0563800000000001</v>
      </c>
      <c r="D762" s="5">
        <v>1.0637000000000001</v>
      </c>
      <c r="E762" s="5">
        <v>1.0563199999999999</v>
      </c>
      <c r="F762" s="5">
        <v>1.0631999999999999</v>
      </c>
      <c r="G762" s="5">
        <f t="shared" si="116"/>
        <v>1</v>
      </c>
      <c r="H762" s="4">
        <f t="shared" si="121"/>
        <v>43.699999999999847</v>
      </c>
      <c r="I762" s="4">
        <f t="shared" si="122"/>
        <v>0</v>
      </c>
      <c r="J762" s="4">
        <f t="shared" si="117"/>
        <v>2840.3999999999946</v>
      </c>
      <c r="L762" s="5">
        <f t="shared" si="118"/>
        <v>3101.2999999999925</v>
      </c>
      <c r="M762" s="29" t="str">
        <f t="shared" si="119"/>
        <v/>
      </c>
      <c r="N762" s="30">
        <f t="shared" si="120"/>
        <v>-260.89999999999782</v>
      </c>
    </row>
    <row r="763" spans="1:14" x14ac:dyDescent="0.25">
      <c r="A763" s="5">
        <v>762</v>
      </c>
      <c r="B763" s="28">
        <v>42340</v>
      </c>
      <c r="C763" s="5">
        <v>1.0631699999999999</v>
      </c>
      <c r="D763" s="5">
        <v>1.0636300000000001</v>
      </c>
      <c r="E763" s="5">
        <v>1.05508</v>
      </c>
      <c r="F763" s="5">
        <v>1.06132</v>
      </c>
      <c r="G763" s="5">
        <f t="shared" si="116"/>
        <v>0</v>
      </c>
      <c r="H763" s="4">
        <f t="shared" si="121"/>
        <v>0</v>
      </c>
      <c r="I763" s="4">
        <v>-41</v>
      </c>
      <c r="J763" s="4">
        <f t="shared" si="117"/>
        <v>2799.3999999999946</v>
      </c>
      <c r="L763" s="5">
        <f t="shared" si="118"/>
        <v>3101.2999999999925</v>
      </c>
      <c r="M763" s="29">
        <f t="shared" si="119"/>
        <v>9.7346274143100819E-2</v>
      </c>
      <c r="N763" s="30">
        <f t="shared" si="120"/>
        <v>-301.89999999999782</v>
      </c>
    </row>
    <row r="764" spans="1:14" x14ac:dyDescent="0.25">
      <c r="A764" s="5">
        <v>763</v>
      </c>
      <c r="B764" s="28">
        <v>42341</v>
      </c>
      <c r="C764" s="5">
        <v>1.06132</v>
      </c>
      <c r="D764" s="5">
        <v>1.09812</v>
      </c>
      <c r="E764" s="5">
        <v>1.0522</v>
      </c>
      <c r="F764" s="5">
        <v>1.0938699999999999</v>
      </c>
      <c r="G764" s="5">
        <f t="shared" si="116"/>
        <v>1</v>
      </c>
      <c r="H764" s="4">
        <f t="shared" si="121"/>
        <v>306.99999999999949</v>
      </c>
      <c r="I764" s="4">
        <f t="shared" ref="I764:I811" si="123">IF(AND(G763=1,E764&lt;C763),(C763-F764)*10000,0)</f>
        <v>0</v>
      </c>
      <c r="J764" s="4">
        <f t="shared" si="117"/>
        <v>3106.3999999999942</v>
      </c>
      <c r="L764" s="5">
        <f t="shared" si="118"/>
        <v>3106.3999999999942</v>
      </c>
      <c r="M764" s="29" t="str">
        <f t="shared" si="119"/>
        <v/>
      </c>
      <c r="N764" s="30">
        <f t="shared" si="120"/>
        <v>-301.89999999999782</v>
      </c>
    </row>
    <row r="765" spans="1:14" x14ac:dyDescent="0.25">
      <c r="A765" s="5">
        <v>764</v>
      </c>
      <c r="B765" s="28">
        <v>42342</v>
      </c>
      <c r="C765" s="5">
        <v>1.0938699999999999</v>
      </c>
      <c r="D765" s="5">
        <v>1.09562</v>
      </c>
      <c r="E765" s="5">
        <v>1.08361</v>
      </c>
      <c r="F765" s="5">
        <v>1.0881799999999999</v>
      </c>
      <c r="G765" s="5">
        <f t="shared" si="116"/>
        <v>0</v>
      </c>
      <c r="H765" s="4">
        <f t="shared" si="121"/>
        <v>0</v>
      </c>
      <c r="I765" s="4">
        <f t="shared" si="123"/>
        <v>0</v>
      </c>
      <c r="J765" s="4">
        <f t="shared" si="117"/>
        <v>3106.3999999999942</v>
      </c>
      <c r="L765" s="5">
        <f t="shared" si="118"/>
        <v>3106.3999999999942</v>
      </c>
      <c r="M765" s="29" t="str">
        <f t="shared" si="119"/>
        <v/>
      </c>
      <c r="N765" s="30">
        <f t="shared" si="120"/>
        <v>-301.89999999999782</v>
      </c>
    </row>
    <row r="766" spans="1:14" x14ac:dyDescent="0.25">
      <c r="A766" s="5">
        <v>765</v>
      </c>
      <c r="B766" s="28">
        <v>42345</v>
      </c>
      <c r="C766" s="5">
        <v>1.0870299999999999</v>
      </c>
      <c r="D766" s="5">
        <v>1.0887100000000001</v>
      </c>
      <c r="E766" s="5">
        <v>1.0795999999999999</v>
      </c>
      <c r="F766" s="5">
        <v>1.08369</v>
      </c>
      <c r="G766" s="5">
        <f t="shared" si="116"/>
        <v>0</v>
      </c>
      <c r="H766" s="4">
        <f t="shared" si="121"/>
        <v>0</v>
      </c>
      <c r="I766" s="4">
        <f t="shared" si="123"/>
        <v>0</v>
      </c>
      <c r="J766" s="4">
        <f t="shared" si="117"/>
        <v>3106.3999999999942</v>
      </c>
      <c r="L766" s="5">
        <f t="shared" si="118"/>
        <v>3106.3999999999942</v>
      </c>
      <c r="M766" s="29" t="str">
        <f t="shared" si="119"/>
        <v/>
      </c>
      <c r="N766" s="30">
        <f t="shared" si="120"/>
        <v>-301.89999999999782</v>
      </c>
    </row>
    <row r="767" spans="1:14" x14ac:dyDescent="0.25">
      <c r="A767" s="5">
        <v>766</v>
      </c>
      <c r="B767" s="28">
        <v>42346</v>
      </c>
      <c r="C767" s="5">
        <v>1.08369</v>
      </c>
      <c r="D767" s="5">
        <v>1.09023</v>
      </c>
      <c r="E767" s="5">
        <v>1.08301</v>
      </c>
      <c r="F767" s="5">
        <v>1.0891599999999999</v>
      </c>
      <c r="G767" s="5">
        <f t="shared" si="116"/>
        <v>1</v>
      </c>
      <c r="H767" s="4">
        <f t="shared" si="121"/>
        <v>21.299999999999653</v>
      </c>
      <c r="I767" s="4">
        <f t="shared" si="123"/>
        <v>0</v>
      </c>
      <c r="J767" s="4">
        <f t="shared" si="117"/>
        <v>3127.6999999999939</v>
      </c>
      <c r="L767" s="5">
        <f t="shared" si="118"/>
        <v>3127.6999999999939</v>
      </c>
      <c r="M767" s="29" t="str">
        <f t="shared" si="119"/>
        <v/>
      </c>
      <c r="N767" s="30">
        <f t="shared" si="120"/>
        <v>-301.89999999999782</v>
      </c>
    </row>
    <row r="768" spans="1:14" x14ac:dyDescent="0.25">
      <c r="A768" s="5">
        <v>767</v>
      </c>
      <c r="B768" s="28">
        <v>42347</v>
      </c>
      <c r="C768" s="5">
        <v>1.0891500000000001</v>
      </c>
      <c r="D768" s="5">
        <v>1.10426</v>
      </c>
      <c r="E768" s="5">
        <v>1.0879099999999999</v>
      </c>
      <c r="F768" s="5">
        <v>1.1023799999999999</v>
      </c>
      <c r="G768" s="5">
        <f t="shared" si="116"/>
        <v>1</v>
      </c>
      <c r="H768" s="4">
        <f t="shared" si="121"/>
        <v>0</v>
      </c>
      <c r="I768" s="4">
        <f t="shared" si="123"/>
        <v>0</v>
      </c>
      <c r="J768" s="4">
        <f t="shared" si="117"/>
        <v>3127.6999999999939</v>
      </c>
      <c r="L768" s="5">
        <f t="shared" si="118"/>
        <v>3127.6999999999939</v>
      </c>
      <c r="M768" s="29" t="str">
        <f t="shared" si="119"/>
        <v/>
      </c>
      <c r="N768" s="30">
        <f t="shared" si="120"/>
        <v>-301.89999999999782</v>
      </c>
    </row>
    <row r="769" spans="1:14" x14ac:dyDescent="0.25">
      <c r="A769" s="5">
        <v>768</v>
      </c>
      <c r="B769" s="28">
        <v>42348</v>
      </c>
      <c r="C769" s="5">
        <v>1.1024</v>
      </c>
      <c r="D769" s="5">
        <v>1.1024499999999999</v>
      </c>
      <c r="E769" s="5">
        <v>1.0925199999999999</v>
      </c>
      <c r="F769" s="5">
        <v>1.09402</v>
      </c>
      <c r="G769" s="5">
        <f t="shared" si="116"/>
        <v>0</v>
      </c>
      <c r="H769" s="4">
        <f t="shared" si="121"/>
        <v>0</v>
      </c>
      <c r="I769" s="4">
        <f t="shared" si="123"/>
        <v>0</v>
      </c>
      <c r="J769" s="4">
        <f t="shared" si="117"/>
        <v>3127.6999999999939</v>
      </c>
      <c r="L769" s="5">
        <f t="shared" si="118"/>
        <v>3127.6999999999939</v>
      </c>
      <c r="M769" s="29" t="str">
        <f t="shared" si="119"/>
        <v/>
      </c>
      <c r="N769" s="30">
        <f t="shared" si="120"/>
        <v>-301.89999999999782</v>
      </c>
    </row>
    <row r="770" spans="1:14" x14ac:dyDescent="0.25">
      <c r="A770" s="5">
        <v>769</v>
      </c>
      <c r="B770" s="28">
        <v>42349</v>
      </c>
      <c r="C770" s="5">
        <v>1.09405</v>
      </c>
      <c r="D770" s="5">
        <v>1.10307</v>
      </c>
      <c r="E770" s="5">
        <v>1.0926499999999999</v>
      </c>
      <c r="F770" s="5">
        <v>1.09928</v>
      </c>
      <c r="G770" s="5">
        <f t="shared" si="116"/>
        <v>1</v>
      </c>
      <c r="H770" s="4">
        <f t="shared" si="121"/>
        <v>-31.200000000000117</v>
      </c>
      <c r="I770" s="4">
        <f t="shared" si="123"/>
        <v>0</v>
      </c>
      <c r="J770" s="4">
        <f t="shared" si="117"/>
        <v>3096.4999999999936</v>
      </c>
      <c r="L770" s="5">
        <f t="shared" si="118"/>
        <v>3127.6999999999939</v>
      </c>
      <c r="M770" s="29">
        <f t="shared" si="119"/>
        <v>9.9753812705822842E-3</v>
      </c>
      <c r="N770" s="30">
        <f t="shared" si="120"/>
        <v>-31.200000000000273</v>
      </c>
    </row>
    <row r="771" spans="1:14" x14ac:dyDescent="0.25">
      <c r="A771" s="5">
        <v>770</v>
      </c>
      <c r="B771" s="28">
        <v>42352</v>
      </c>
      <c r="C771" s="5">
        <v>1.09836</v>
      </c>
      <c r="D771" s="5">
        <v>1.1048500000000001</v>
      </c>
      <c r="E771" s="5">
        <v>1.0945499999999999</v>
      </c>
      <c r="F771" s="5">
        <v>1.0991299999999999</v>
      </c>
      <c r="G771" s="5">
        <f t="shared" ref="G771:G834" si="124">IF(F771&gt;F770,1,0)</f>
        <v>0</v>
      </c>
      <c r="H771" s="4">
        <f t="shared" si="121"/>
        <v>0</v>
      </c>
      <c r="I771" s="4">
        <f t="shared" si="123"/>
        <v>0</v>
      </c>
      <c r="J771" s="4">
        <f t="shared" si="117"/>
        <v>3096.4999999999936</v>
      </c>
      <c r="L771" s="5">
        <f t="shared" si="118"/>
        <v>3127.6999999999939</v>
      </c>
      <c r="M771" s="29" t="str">
        <f t="shared" si="119"/>
        <v/>
      </c>
      <c r="N771" s="30">
        <f t="shared" si="120"/>
        <v>-31.200000000000273</v>
      </c>
    </row>
    <row r="772" spans="1:14" x14ac:dyDescent="0.25">
      <c r="A772" s="5">
        <v>771</v>
      </c>
      <c r="B772" s="28">
        <v>42353</v>
      </c>
      <c r="C772" s="5">
        <v>1.0991299999999999</v>
      </c>
      <c r="D772" s="5">
        <v>1.1059600000000001</v>
      </c>
      <c r="E772" s="5">
        <v>1.09046</v>
      </c>
      <c r="F772" s="5">
        <v>1.09284</v>
      </c>
      <c r="G772" s="5">
        <f t="shared" si="124"/>
        <v>0</v>
      </c>
      <c r="H772" s="4">
        <v>-41</v>
      </c>
      <c r="I772" s="4">
        <f t="shared" si="123"/>
        <v>0</v>
      </c>
      <c r="J772" s="4">
        <f t="shared" si="117"/>
        <v>3055.4999999999936</v>
      </c>
      <c r="L772" s="5">
        <f t="shared" si="118"/>
        <v>3127.6999999999939</v>
      </c>
      <c r="M772" s="29">
        <f t="shared" si="119"/>
        <v>2.3084055376155099E-2</v>
      </c>
      <c r="N772" s="30">
        <f t="shared" si="120"/>
        <v>-72.200000000000273</v>
      </c>
    </row>
    <row r="773" spans="1:14" x14ac:dyDescent="0.25">
      <c r="A773" s="5">
        <v>772</v>
      </c>
      <c r="B773" s="28">
        <v>42354</v>
      </c>
      <c r="C773" s="5">
        <v>1.0928199999999999</v>
      </c>
      <c r="D773" s="5">
        <v>1.1011599999999999</v>
      </c>
      <c r="E773" s="5">
        <v>1.0887899999999999</v>
      </c>
      <c r="F773" s="5">
        <v>1.0911599999999999</v>
      </c>
      <c r="G773" s="5">
        <f t="shared" si="124"/>
        <v>0</v>
      </c>
      <c r="H773" s="4">
        <v>-41</v>
      </c>
      <c r="I773" s="4">
        <f t="shared" si="123"/>
        <v>0</v>
      </c>
      <c r="J773" s="4">
        <f t="shared" ref="J773:J784" si="125">H773+I773+J772</f>
        <v>3014.4999999999936</v>
      </c>
      <c r="L773" s="5">
        <f t="shared" si="118"/>
        <v>3127.6999999999939</v>
      </c>
      <c r="M773" s="29">
        <f t="shared" si="119"/>
        <v>3.6192729481727914E-2</v>
      </c>
      <c r="N773" s="30">
        <f t="shared" si="120"/>
        <v>-113.20000000000027</v>
      </c>
    </row>
    <row r="774" spans="1:14" x14ac:dyDescent="0.25">
      <c r="A774" s="5">
        <v>773</v>
      </c>
      <c r="B774" s="28">
        <v>42355</v>
      </c>
      <c r="C774" s="5">
        <v>1.0911599999999999</v>
      </c>
      <c r="D774" s="5">
        <v>1.09134</v>
      </c>
      <c r="E774" s="5">
        <v>1.08026</v>
      </c>
      <c r="F774" s="5">
        <v>1.0825400000000001</v>
      </c>
      <c r="G774" s="5">
        <f t="shared" si="124"/>
        <v>0</v>
      </c>
      <c r="H774" s="4">
        <f t="shared" ref="H774:H784" si="126">IF(AND(G773=0,D774&gt;C773),(F774-C773)*10000,0)</f>
        <v>0</v>
      </c>
      <c r="I774" s="4">
        <f t="shared" si="123"/>
        <v>0</v>
      </c>
      <c r="J774" s="4">
        <f t="shared" si="125"/>
        <v>3014.4999999999936</v>
      </c>
      <c r="L774" s="5">
        <f t="shared" si="118"/>
        <v>3127.6999999999939</v>
      </c>
      <c r="M774" s="29" t="str">
        <f t="shared" si="119"/>
        <v/>
      </c>
      <c r="N774" s="30">
        <f t="shared" si="120"/>
        <v>-113.20000000000027</v>
      </c>
    </row>
    <row r="775" spans="1:14" x14ac:dyDescent="0.25">
      <c r="A775" s="5">
        <v>774</v>
      </c>
      <c r="B775" s="28">
        <v>42356</v>
      </c>
      <c r="C775" s="5">
        <v>1.0826100000000001</v>
      </c>
      <c r="D775" s="5">
        <v>1.08745</v>
      </c>
      <c r="E775" s="5">
        <v>1.08049</v>
      </c>
      <c r="F775" s="5">
        <v>1.08632</v>
      </c>
      <c r="G775" s="5">
        <f t="shared" si="124"/>
        <v>1</v>
      </c>
      <c r="H775" s="4">
        <f t="shared" si="126"/>
        <v>0</v>
      </c>
      <c r="I775" s="4">
        <f t="shared" si="123"/>
        <v>0</v>
      </c>
      <c r="J775" s="4">
        <f t="shared" si="125"/>
        <v>3014.4999999999936</v>
      </c>
      <c r="L775" s="5">
        <f t="shared" si="118"/>
        <v>3127.6999999999939</v>
      </c>
      <c r="M775" s="29" t="str">
        <f t="shared" si="119"/>
        <v/>
      </c>
      <c r="N775" s="30">
        <f t="shared" si="120"/>
        <v>-113.20000000000027</v>
      </c>
    </row>
    <row r="776" spans="1:14" x14ac:dyDescent="0.25">
      <c r="A776" s="5">
        <v>775</v>
      </c>
      <c r="B776" s="28">
        <v>42359</v>
      </c>
      <c r="C776" s="5">
        <v>1.0853900000000001</v>
      </c>
      <c r="D776" s="5">
        <v>1.09389</v>
      </c>
      <c r="E776" s="5">
        <v>1.0847899999999999</v>
      </c>
      <c r="F776" s="5">
        <v>1.0914200000000001</v>
      </c>
      <c r="G776" s="5">
        <f t="shared" si="124"/>
        <v>1</v>
      </c>
      <c r="H776" s="4">
        <f t="shared" si="126"/>
        <v>0</v>
      </c>
      <c r="I776" s="4">
        <f t="shared" si="123"/>
        <v>0</v>
      </c>
      <c r="J776" s="4">
        <f t="shared" si="125"/>
        <v>3014.4999999999936</v>
      </c>
      <c r="L776" s="5">
        <f t="shared" si="118"/>
        <v>3127.6999999999939</v>
      </c>
      <c r="M776" s="29" t="str">
        <f t="shared" si="119"/>
        <v/>
      </c>
      <c r="N776" s="30">
        <f t="shared" si="120"/>
        <v>-113.20000000000027</v>
      </c>
    </row>
    <row r="777" spans="1:14" x14ac:dyDescent="0.25">
      <c r="A777" s="5">
        <v>776</v>
      </c>
      <c r="B777" s="28">
        <v>42360</v>
      </c>
      <c r="C777" s="5">
        <v>1.0914299999999999</v>
      </c>
      <c r="D777" s="5">
        <v>1.09842</v>
      </c>
      <c r="E777" s="5">
        <v>1.09022</v>
      </c>
      <c r="F777" s="5">
        <v>1.0955999999999999</v>
      </c>
      <c r="G777" s="5">
        <f t="shared" si="124"/>
        <v>1</v>
      </c>
      <c r="H777" s="4">
        <f t="shared" si="126"/>
        <v>0</v>
      </c>
      <c r="I777" s="4">
        <f t="shared" si="123"/>
        <v>0</v>
      </c>
      <c r="J777" s="4">
        <f t="shared" si="125"/>
        <v>3014.4999999999936</v>
      </c>
      <c r="L777" s="5">
        <f t="shared" si="118"/>
        <v>3127.6999999999939</v>
      </c>
      <c r="M777" s="29" t="str">
        <f t="shared" si="119"/>
        <v/>
      </c>
      <c r="N777" s="30">
        <f t="shared" si="120"/>
        <v>-113.20000000000027</v>
      </c>
    </row>
    <row r="778" spans="1:14" x14ac:dyDescent="0.25">
      <c r="A778" s="5">
        <v>777</v>
      </c>
      <c r="B778" s="28">
        <v>42361</v>
      </c>
      <c r="C778" s="5">
        <v>1.0956300000000001</v>
      </c>
      <c r="D778" s="5">
        <v>1.0956900000000001</v>
      </c>
      <c r="E778" s="5">
        <v>1.087</v>
      </c>
      <c r="F778" s="5">
        <v>1.09111</v>
      </c>
      <c r="G778" s="5">
        <f t="shared" si="124"/>
        <v>0</v>
      </c>
      <c r="H778" s="4">
        <f t="shared" si="126"/>
        <v>0</v>
      </c>
      <c r="I778" s="4">
        <f t="shared" si="123"/>
        <v>3.1999999999987594</v>
      </c>
      <c r="J778" s="4">
        <f t="shared" si="125"/>
        <v>3017.6999999999925</v>
      </c>
      <c r="L778" s="5">
        <f t="shared" si="118"/>
        <v>3127.6999999999939</v>
      </c>
      <c r="M778" s="29" t="str">
        <f t="shared" si="119"/>
        <v/>
      </c>
      <c r="N778" s="30">
        <f t="shared" si="120"/>
        <v>-110.00000000000136</v>
      </c>
    </row>
    <row r="779" spans="1:14" x14ac:dyDescent="0.25">
      <c r="A779" s="5">
        <v>778</v>
      </c>
      <c r="B779" s="28">
        <v>42362</v>
      </c>
      <c r="C779" s="5">
        <v>1.09111</v>
      </c>
      <c r="D779" s="5">
        <v>1.09673</v>
      </c>
      <c r="E779" s="5">
        <v>1.09032</v>
      </c>
      <c r="F779" s="5">
        <v>1.09602</v>
      </c>
      <c r="G779" s="5">
        <f t="shared" si="124"/>
        <v>1</v>
      </c>
      <c r="H779" s="4">
        <f t="shared" si="126"/>
        <v>3.8999999999989043</v>
      </c>
      <c r="I779" s="4">
        <f t="shared" si="123"/>
        <v>0</v>
      </c>
      <c r="J779" s="4">
        <f t="shared" si="125"/>
        <v>3021.5999999999913</v>
      </c>
      <c r="L779" s="5">
        <f t="shared" si="118"/>
        <v>3127.6999999999939</v>
      </c>
      <c r="M779" s="29" t="str">
        <f t="shared" si="119"/>
        <v/>
      </c>
      <c r="N779" s="30">
        <f t="shared" si="120"/>
        <v>-106.10000000000264</v>
      </c>
    </row>
    <row r="780" spans="1:14" x14ac:dyDescent="0.25">
      <c r="A780" s="5">
        <v>779</v>
      </c>
      <c r="B780" s="28">
        <v>42363</v>
      </c>
      <c r="C780" s="5">
        <v>1.0957399999999999</v>
      </c>
      <c r="D780" s="5">
        <v>1.09734</v>
      </c>
      <c r="E780" s="5">
        <v>1.0943099999999999</v>
      </c>
      <c r="F780" s="5">
        <v>1.09646</v>
      </c>
      <c r="G780" s="5">
        <f t="shared" si="124"/>
        <v>1</v>
      </c>
      <c r="H780" s="4">
        <f t="shared" si="126"/>
        <v>0</v>
      </c>
      <c r="I780" s="4">
        <f t="shared" si="123"/>
        <v>0</v>
      </c>
      <c r="J780" s="4">
        <f t="shared" si="125"/>
        <v>3021.5999999999913</v>
      </c>
      <c r="L780" s="5">
        <f t="shared" si="118"/>
        <v>3127.6999999999939</v>
      </c>
      <c r="M780" s="29" t="str">
        <f t="shared" si="119"/>
        <v/>
      </c>
      <c r="N780" s="30">
        <f t="shared" si="120"/>
        <v>-106.10000000000264</v>
      </c>
    </row>
    <row r="781" spans="1:14" x14ac:dyDescent="0.25">
      <c r="A781" s="5">
        <v>780</v>
      </c>
      <c r="B781" s="28">
        <v>42366</v>
      </c>
      <c r="C781" s="5">
        <v>1.09528</v>
      </c>
      <c r="D781" s="5">
        <v>1.0992299999999999</v>
      </c>
      <c r="E781" s="5">
        <v>1.0947899999999999</v>
      </c>
      <c r="F781" s="5">
        <v>1.0967199999999999</v>
      </c>
      <c r="G781" s="5">
        <f t="shared" si="124"/>
        <v>1</v>
      </c>
      <c r="H781" s="4">
        <f t="shared" si="126"/>
        <v>0</v>
      </c>
      <c r="I781" s="4">
        <f t="shared" si="123"/>
        <v>-9.7999999999998089</v>
      </c>
      <c r="J781" s="4">
        <f t="shared" si="125"/>
        <v>3011.7999999999915</v>
      </c>
      <c r="L781" s="5">
        <f t="shared" si="118"/>
        <v>3127.6999999999939</v>
      </c>
      <c r="M781" s="29">
        <f t="shared" si="119"/>
        <v>3.7055983630144396E-2</v>
      </c>
      <c r="N781" s="30">
        <f t="shared" si="120"/>
        <v>-115.90000000000236</v>
      </c>
    </row>
    <row r="782" spans="1:14" x14ac:dyDescent="0.25">
      <c r="A782" s="5">
        <v>781</v>
      </c>
      <c r="B782" s="28">
        <v>42367</v>
      </c>
      <c r="C782" s="5">
        <v>1.0967199999999999</v>
      </c>
      <c r="D782" s="5">
        <v>1.09917</v>
      </c>
      <c r="E782" s="5">
        <v>1.0899099999999999</v>
      </c>
      <c r="F782" s="5">
        <v>1.09195</v>
      </c>
      <c r="G782" s="5">
        <f t="shared" si="124"/>
        <v>0</v>
      </c>
      <c r="H782" s="4">
        <f t="shared" si="126"/>
        <v>0</v>
      </c>
      <c r="I782" s="4">
        <f t="shared" si="123"/>
        <v>33.300000000000551</v>
      </c>
      <c r="J782" s="4">
        <f t="shared" si="125"/>
        <v>3045.0999999999922</v>
      </c>
      <c r="L782" s="5">
        <f t="shared" si="118"/>
        <v>3127.6999999999939</v>
      </c>
      <c r="M782" s="29" t="str">
        <f t="shared" si="119"/>
        <v/>
      </c>
      <c r="N782" s="30">
        <f t="shared" si="120"/>
        <v>-82.600000000001728</v>
      </c>
    </row>
    <row r="783" spans="1:14" x14ac:dyDescent="0.25">
      <c r="A783" s="5">
        <v>782</v>
      </c>
      <c r="B783" s="28">
        <v>42368</v>
      </c>
      <c r="C783" s="5">
        <v>1.0919300000000001</v>
      </c>
      <c r="D783" s="5">
        <v>1.09436</v>
      </c>
      <c r="E783" s="5">
        <v>1.0902000000000001</v>
      </c>
      <c r="F783" s="5">
        <v>1.09318</v>
      </c>
      <c r="G783" s="5">
        <f t="shared" si="124"/>
        <v>1</v>
      </c>
      <c r="H783" s="4">
        <f t="shared" si="126"/>
        <v>0</v>
      </c>
      <c r="I783" s="4">
        <f t="shared" si="123"/>
        <v>0</v>
      </c>
      <c r="J783" s="4">
        <f t="shared" si="125"/>
        <v>3045.0999999999922</v>
      </c>
      <c r="L783" s="5">
        <f t="shared" si="118"/>
        <v>3127.6999999999939</v>
      </c>
      <c r="M783" s="29" t="str">
        <f t="shared" si="119"/>
        <v/>
      </c>
      <c r="N783" s="30">
        <f t="shared" si="120"/>
        <v>-82.600000000001728</v>
      </c>
    </row>
    <row r="784" spans="1:14" x14ac:dyDescent="0.25">
      <c r="A784" s="5">
        <v>783</v>
      </c>
      <c r="B784" s="28">
        <v>42369</v>
      </c>
      <c r="C784" s="5">
        <v>1.0931500000000001</v>
      </c>
      <c r="D784" s="5">
        <v>1.09372</v>
      </c>
      <c r="E784" s="5">
        <v>1.0852900000000001</v>
      </c>
      <c r="F784" s="5">
        <v>1.0856399999999999</v>
      </c>
      <c r="G784" s="5">
        <f t="shared" si="124"/>
        <v>0</v>
      </c>
      <c r="H784" s="4">
        <f t="shared" si="126"/>
        <v>0</v>
      </c>
      <c r="I784" s="4">
        <f t="shared" si="123"/>
        <v>62.900000000001285</v>
      </c>
      <c r="J784" s="4">
        <f t="shared" si="125"/>
        <v>3107.9999999999936</v>
      </c>
      <c r="K784" s="4">
        <f>J784</f>
        <v>3107.9999999999936</v>
      </c>
      <c r="L784" s="5">
        <v>0</v>
      </c>
      <c r="M784" s="29" t="str">
        <f t="shared" si="119"/>
        <v/>
      </c>
      <c r="N784" s="30">
        <f>IF(L784=K784,N783,K784-L784)</f>
        <v>3107.9999999999936</v>
      </c>
    </row>
    <row r="785" spans="1:14" x14ac:dyDescent="0.25">
      <c r="A785" s="5">
        <v>784</v>
      </c>
      <c r="B785" s="28">
        <v>42373</v>
      </c>
      <c r="C785" s="5">
        <v>1.0872999999999999</v>
      </c>
      <c r="D785" s="5">
        <v>1.09463</v>
      </c>
      <c r="E785" s="5">
        <v>1.07812</v>
      </c>
      <c r="F785" s="5">
        <v>1.0829599999999999</v>
      </c>
      <c r="G785" s="5">
        <f t="shared" si="124"/>
        <v>0</v>
      </c>
      <c r="H785" s="4">
        <v>-41</v>
      </c>
      <c r="I785" s="4">
        <f t="shared" si="123"/>
        <v>0</v>
      </c>
      <c r="K785" s="4">
        <f>H785+I785+K784</f>
        <v>3066.9999999999936</v>
      </c>
      <c r="L785" s="5">
        <f t="shared" si="118"/>
        <v>0</v>
      </c>
      <c r="M785" s="29" t="e">
        <f t="shared" si="119"/>
        <v>#DIV/0!</v>
      </c>
      <c r="N785" s="30">
        <f t="shared" ref="N785:N848" si="127">IF(L785=K785,N784,K785-L785)</f>
        <v>3066.9999999999936</v>
      </c>
    </row>
    <row r="786" spans="1:14" x14ac:dyDescent="0.25">
      <c r="A786" s="5">
        <v>785</v>
      </c>
      <c r="B786" s="28">
        <v>42374</v>
      </c>
      <c r="C786" s="5">
        <v>1.0830299999999999</v>
      </c>
      <c r="D786" s="5">
        <v>1.08388</v>
      </c>
      <c r="E786" s="5">
        <v>1.07107</v>
      </c>
      <c r="F786" s="5">
        <v>1.0747599999999999</v>
      </c>
      <c r="G786" s="5">
        <f t="shared" si="124"/>
        <v>0</v>
      </c>
      <c r="H786" s="4">
        <f>IF(AND(G785=0,D786&gt;C785),(F786-C785)*10000,0)</f>
        <v>0</v>
      </c>
      <c r="I786" s="4">
        <f t="shared" si="123"/>
        <v>0</v>
      </c>
      <c r="K786" s="4">
        <f t="shared" ref="K786:K849" si="128">H786+I786+K785</f>
        <v>3066.9999999999936</v>
      </c>
      <c r="L786" s="5">
        <f t="shared" si="118"/>
        <v>0</v>
      </c>
      <c r="M786" s="29" t="str">
        <f t="shared" si="119"/>
        <v/>
      </c>
      <c r="N786" s="30">
        <f t="shared" si="127"/>
        <v>3066.9999999999936</v>
      </c>
    </row>
    <row r="787" spans="1:14" x14ac:dyDescent="0.25">
      <c r="A787" s="5">
        <v>786</v>
      </c>
      <c r="B787" s="28">
        <v>42375</v>
      </c>
      <c r="C787" s="5">
        <v>1.07474</v>
      </c>
      <c r="D787" s="5">
        <v>1.0799300000000001</v>
      </c>
      <c r="E787" s="5">
        <v>1.07148</v>
      </c>
      <c r="F787" s="5">
        <v>1.0780000000000001</v>
      </c>
      <c r="G787" s="5">
        <f t="shared" si="124"/>
        <v>1</v>
      </c>
      <c r="H787" s="4">
        <f>IF(AND(G786=0,D787&gt;C786),(F787-C786)*10000,0)</f>
        <v>0</v>
      </c>
      <c r="I787" s="4">
        <f t="shared" si="123"/>
        <v>0</v>
      </c>
      <c r="K787" s="4">
        <f t="shared" si="128"/>
        <v>3066.9999999999936</v>
      </c>
      <c r="L787" s="5">
        <f t="shared" si="118"/>
        <v>0</v>
      </c>
      <c r="M787" s="29" t="str">
        <f t="shared" si="119"/>
        <v/>
      </c>
      <c r="N787" s="30">
        <f t="shared" si="127"/>
        <v>3066.9999999999936</v>
      </c>
    </row>
    <row r="788" spans="1:14" x14ac:dyDescent="0.25">
      <c r="A788" s="5">
        <v>787</v>
      </c>
      <c r="B788" s="28">
        <v>42376</v>
      </c>
      <c r="C788" s="5">
        <v>1.0780099999999999</v>
      </c>
      <c r="D788" s="5">
        <v>1.0940099999999999</v>
      </c>
      <c r="E788" s="5">
        <v>1.0770999999999999</v>
      </c>
      <c r="F788" s="5">
        <v>1.0929199999999999</v>
      </c>
      <c r="G788" s="5">
        <f t="shared" si="124"/>
        <v>1</v>
      </c>
      <c r="H788" s="4">
        <f>IF(AND(G787=0,D788&gt;C787),(F788-C787)*10000,0)</f>
        <v>0</v>
      </c>
      <c r="I788" s="4">
        <f t="shared" si="123"/>
        <v>0</v>
      </c>
      <c r="K788" s="4">
        <f t="shared" si="128"/>
        <v>3066.9999999999936</v>
      </c>
      <c r="L788" s="5">
        <f t="shared" si="118"/>
        <v>0</v>
      </c>
      <c r="M788" s="29" t="str">
        <f t="shared" si="119"/>
        <v/>
      </c>
      <c r="N788" s="30">
        <f t="shared" si="127"/>
        <v>3066.9999999999936</v>
      </c>
    </row>
    <row r="789" spans="1:14" x14ac:dyDescent="0.25">
      <c r="A789" s="5">
        <v>788</v>
      </c>
      <c r="B789" s="28">
        <v>42377</v>
      </c>
      <c r="C789" s="5">
        <v>1.0929500000000001</v>
      </c>
      <c r="D789" s="5">
        <v>1.0933299999999999</v>
      </c>
      <c r="E789" s="5">
        <v>1.08033</v>
      </c>
      <c r="F789" s="5">
        <v>1.0923499999999999</v>
      </c>
      <c r="G789" s="5">
        <f t="shared" si="124"/>
        <v>0</v>
      </c>
      <c r="H789" s="4">
        <f>IF(AND(G788=0,D789&gt;C788),(F789-C788)*10000,0)</f>
        <v>0</v>
      </c>
      <c r="I789" s="4">
        <f t="shared" si="123"/>
        <v>0</v>
      </c>
      <c r="K789" s="4">
        <f t="shared" si="128"/>
        <v>3066.9999999999936</v>
      </c>
      <c r="L789" s="5">
        <f t="shared" si="118"/>
        <v>0</v>
      </c>
      <c r="M789" s="29" t="str">
        <f t="shared" si="119"/>
        <v/>
      </c>
      <c r="N789" s="30">
        <f t="shared" si="127"/>
        <v>3066.9999999999936</v>
      </c>
    </row>
    <row r="790" spans="1:14" x14ac:dyDescent="0.25">
      <c r="A790" s="5">
        <v>789</v>
      </c>
      <c r="B790" s="28">
        <v>42380</v>
      </c>
      <c r="C790" s="5">
        <v>1.09172</v>
      </c>
      <c r="D790" s="5">
        <v>1.09697</v>
      </c>
      <c r="E790" s="5">
        <v>1.0847899999999999</v>
      </c>
      <c r="F790" s="5">
        <v>1.0859000000000001</v>
      </c>
      <c r="G790" s="5">
        <f t="shared" si="124"/>
        <v>0</v>
      </c>
      <c r="H790" s="4">
        <v>-41</v>
      </c>
      <c r="I790" s="4">
        <f t="shared" si="123"/>
        <v>0</v>
      </c>
      <c r="K790" s="4">
        <f t="shared" si="128"/>
        <v>3025.9999999999936</v>
      </c>
      <c r="L790" s="5">
        <f t="shared" si="118"/>
        <v>0</v>
      </c>
      <c r="M790" s="29" t="str">
        <f t="shared" si="119"/>
        <v/>
      </c>
      <c r="N790" s="30">
        <f t="shared" si="127"/>
        <v>3025.9999999999936</v>
      </c>
    </row>
    <row r="791" spans="1:14" x14ac:dyDescent="0.25">
      <c r="A791" s="5">
        <v>790</v>
      </c>
      <c r="B791" s="28">
        <v>42381</v>
      </c>
      <c r="C791" s="5">
        <v>1.0859300000000001</v>
      </c>
      <c r="D791" s="5">
        <v>1.09002</v>
      </c>
      <c r="E791" s="5">
        <v>1.0819700000000001</v>
      </c>
      <c r="F791" s="5">
        <v>1.0857000000000001</v>
      </c>
      <c r="G791" s="5">
        <f t="shared" si="124"/>
        <v>0</v>
      </c>
      <c r="H791" s="4">
        <f t="shared" ref="H791:H822" si="129">IF(AND(G790=0,D791&gt;C790),(F791-C790)*10000,0)</f>
        <v>0</v>
      </c>
      <c r="I791" s="4">
        <f t="shared" si="123"/>
        <v>0</v>
      </c>
      <c r="K791" s="4">
        <f t="shared" si="128"/>
        <v>3025.9999999999936</v>
      </c>
      <c r="L791" s="5">
        <f t="shared" si="118"/>
        <v>0</v>
      </c>
      <c r="M791" s="29" t="str">
        <f t="shared" si="119"/>
        <v/>
      </c>
      <c r="N791" s="30">
        <f t="shared" si="127"/>
        <v>3025.9999999999936</v>
      </c>
    </row>
    <row r="792" spans="1:14" x14ac:dyDescent="0.25">
      <c r="A792" s="5">
        <v>791</v>
      </c>
      <c r="B792" s="28">
        <v>42382</v>
      </c>
      <c r="C792" s="5">
        <v>1.0855999999999999</v>
      </c>
      <c r="D792" s="5">
        <v>1.0887800000000001</v>
      </c>
      <c r="E792" s="5">
        <v>1.08049</v>
      </c>
      <c r="F792" s="5">
        <v>1.08769</v>
      </c>
      <c r="G792" s="5">
        <f t="shared" si="124"/>
        <v>1</v>
      </c>
      <c r="H792" s="4">
        <f t="shared" si="129"/>
        <v>17.599999999999838</v>
      </c>
      <c r="I792" s="4">
        <f t="shared" si="123"/>
        <v>0</v>
      </c>
      <c r="K792" s="4">
        <f t="shared" si="128"/>
        <v>3043.5999999999935</v>
      </c>
      <c r="L792" s="5">
        <f t="shared" si="118"/>
        <v>0</v>
      </c>
      <c r="M792" s="29" t="str">
        <f t="shared" si="119"/>
        <v/>
      </c>
      <c r="N792" s="30">
        <f t="shared" si="127"/>
        <v>3043.5999999999935</v>
      </c>
    </row>
    <row r="793" spans="1:14" x14ac:dyDescent="0.25">
      <c r="A793" s="5">
        <v>792</v>
      </c>
      <c r="B793" s="28">
        <v>42383</v>
      </c>
      <c r="C793" s="5">
        <v>1.08769</v>
      </c>
      <c r="D793" s="5">
        <v>1.09432</v>
      </c>
      <c r="E793" s="5">
        <v>1.0834600000000001</v>
      </c>
      <c r="F793" s="5">
        <v>1.0864499999999999</v>
      </c>
      <c r="G793" s="5">
        <f t="shared" si="124"/>
        <v>0</v>
      </c>
      <c r="H793" s="4">
        <f t="shared" si="129"/>
        <v>0</v>
      </c>
      <c r="I793" s="4">
        <f t="shared" si="123"/>
        <v>-8.5000000000001741</v>
      </c>
      <c r="K793" s="4">
        <f t="shared" si="128"/>
        <v>3035.0999999999935</v>
      </c>
      <c r="L793" s="5">
        <f t="shared" si="118"/>
        <v>0</v>
      </c>
      <c r="M793" s="29" t="str">
        <f t="shared" si="119"/>
        <v/>
      </c>
      <c r="N793" s="30">
        <f t="shared" si="127"/>
        <v>3035.0999999999935</v>
      </c>
    </row>
    <row r="794" spans="1:14" x14ac:dyDescent="0.25">
      <c r="A794" s="5">
        <v>793</v>
      </c>
      <c r="B794" s="28">
        <v>42384</v>
      </c>
      <c r="C794" s="5">
        <v>1.0864799999999999</v>
      </c>
      <c r="D794" s="5">
        <v>1.09846</v>
      </c>
      <c r="E794" s="5">
        <v>1.0854299999999999</v>
      </c>
      <c r="F794" s="5">
        <v>1.0914999999999999</v>
      </c>
      <c r="G794" s="5">
        <f t="shared" si="124"/>
        <v>1</v>
      </c>
      <c r="H794" s="4">
        <f t="shared" si="129"/>
        <v>38.099999999998687</v>
      </c>
      <c r="I794" s="4">
        <f t="shared" si="123"/>
        <v>0</v>
      </c>
      <c r="K794" s="4">
        <f t="shared" si="128"/>
        <v>3073.1999999999921</v>
      </c>
      <c r="L794" s="5">
        <f t="shared" si="118"/>
        <v>0</v>
      </c>
      <c r="M794" s="29" t="str">
        <f t="shared" si="119"/>
        <v/>
      </c>
      <c r="N794" s="30">
        <f t="shared" si="127"/>
        <v>3073.1999999999921</v>
      </c>
    </row>
    <row r="795" spans="1:14" x14ac:dyDescent="0.25">
      <c r="A795" s="5">
        <v>794</v>
      </c>
      <c r="B795" s="28">
        <v>42387</v>
      </c>
      <c r="C795" s="5">
        <v>1.0921799999999999</v>
      </c>
      <c r="D795" s="5">
        <v>1.09276</v>
      </c>
      <c r="E795" s="5">
        <v>1.0868899999999999</v>
      </c>
      <c r="F795" s="5">
        <v>1.0891</v>
      </c>
      <c r="G795" s="5">
        <f t="shared" si="124"/>
        <v>0</v>
      </c>
      <c r="H795" s="4">
        <f t="shared" si="129"/>
        <v>0</v>
      </c>
      <c r="I795" s="4">
        <f t="shared" si="123"/>
        <v>0</v>
      </c>
      <c r="K795" s="4">
        <f t="shared" si="128"/>
        <v>3073.1999999999921</v>
      </c>
      <c r="L795" s="5">
        <f t="shared" si="118"/>
        <v>0</v>
      </c>
      <c r="M795" s="29" t="str">
        <f t="shared" si="119"/>
        <v/>
      </c>
      <c r="N795" s="30">
        <f t="shared" si="127"/>
        <v>3073.1999999999921</v>
      </c>
    </row>
    <row r="796" spans="1:14" x14ac:dyDescent="0.25">
      <c r="A796" s="5">
        <v>795</v>
      </c>
      <c r="B796" s="28">
        <v>42388</v>
      </c>
      <c r="C796" s="5">
        <v>1.0890599999999999</v>
      </c>
      <c r="D796" s="5">
        <v>1.09389</v>
      </c>
      <c r="E796" s="5">
        <v>1.08595</v>
      </c>
      <c r="F796" s="5">
        <v>1.09073</v>
      </c>
      <c r="G796" s="5">
        <f t="shared" si="124"/>
        <v>1</v>
      </c>
      <c r="H796" s="4">
        <f t="shared" si="129"/>
        <v>-14.499999999999513</v>
      </c>
      <c r="I796" s="4">
        <f t="shared" si="123"/>
        <v>0</v>
      </c>
      <c r="K796" s="4">
        <f t="shared" si="128"/>
        <v>3058.6999999999925</v>
      </c>
      <c r="L796" s="5">
        <f t="shared" si="118"/>
        <v>0</v>
      </c>
      <c r="M796" s="29" t="str">
        <f t="shared" si="119"/>
        <v/>
      </c>
      <c r="N796" s="30">
        <f t="shared" si="127"/>
        <v>3058.6999999999925</v>
      </c>
    </row>
    <row r="797" spans="1:14" x14ac:dyDescent="0.25">
      <c r="A797" s="5">
        <v>796</v>
      </c>
      <c r="B797" s="28">
        <v>42389</v>
      </c>
      <c r="C797" s="5">
        <v>1.09074</v>
      </c>
      <c r="D797" s="5">
        <v>1.0975999999999999</v>
      </c>
      <c r="E797" s="5">
        <v>1.08772</v>
      </c>
      <c r="F797" s="5">
        <v>1.08883</v>
      </c>
      <c r="G797" s="5">
        <f t="shared" si="124"/>
        <v>0</v>
      </c>
      <c r="H797" s="4">
        <f t="shared" si="129"/>
        <v>0</v>
      </c>
      <c r="I797" s="4">
        <f t="shared" si="123"/>
        <v>2.2999999999995246</v>
      </c>
      <c r="K797" s="4">
        <f t="shared" si="128"/>
        <v>3060.9999999999923</v>
      </c>
      <c r="L797" s="5">
        <f t="shared" si="118"/>
        <v>0</v>
      </c>
      <c r="M797" s="29" t="str">
        <f t="shared" si="119"/>
        <v/>
      </c>
      <c r="N797" s="30">
        <f t="shared" si="127"/>
        <v>3060.9999999999923</v>
      </c>
    </row>
    <row r="798" spans="1:14" x14ac:dyDescent="0.25">
      <c r="A798" s="5">
        <v>797</v>
      </c>
      <c r="B798" s="28">
        <v>42390</v>
      </c>
      <c r="C798" s="5">
        <v>1.0889</v>
      </c>
      <c r="D798" s="5">
        <v>1.0921000000000001</v>
      </c>
      <c r="E798" s="5">
        <v>1.0778000000000001</v>
      </c>
      <c r="F798" s="5">
        <v>1.0873299999999999</v>
      </c>
      <c r="G798" s="5">
        <f t="shared" si="124"/>
        <v>0</v>
      </c>
      <c r="H798" s="4">
        <f t="shared" si="129"/>
        <v>-34.100000000001351</v>
      </c>
      <c r="I798" s="4">
        <f t="shared" si="123"/>
        <v>0</v>
      </c>
      <c r="K798" s="4">
        <f t="shared" si="128"/>
        <v>3026.899999999991</v>
      </c>
      <c r="L798" s="5">
        <f t="shared" si="118"/>
        <v>0</v>
      </c>
      <c r="M798" s="29" t="str">
        <f t="shared" si="119"/>
        <v/>
      </c>
      <c r="N798" s="30">
        <f t="shared" si="127"/>
        <v>3026.899999999991</v>
      </c>
    </row>
    <row r="799" spans="1:14" x14ac:dyDescent="0.25">
      <c r="A799" s="5">
        <v>798</v>
      </c>
      <c r="B799" s="28">
        <v>42391</v>
      </c>
      <c r="C799" s="5">
        <v>1.08734</v>
      </c>
      <c r="D799" s="5">
        <v>1.08765</v>
      </c>
      <c r="E799" s="5">
        <v>1.0789200000000001</v>
      </c>
      <c r="F799" s="5">
        <v>1.0794699999999999</v>
      </c>
      <c r="G799" s="5">
        <f t="shared" si="124"/>
        <v>0</v>
      </c>
      <c r="H799" s="4">
        <f t="shared" si="129"/>
        <v>0</v>
      </c>
      <c r="I799" s="4">
        <f t="shared" si="123"/>
        <v>0</v>
      </c>
      <c r="K799" s="4">
        <f t="shared" si="128"/>
        <v>3026.899999999991</v>
      </c>
      <c r="L799" s="5">
        <f t="shared" si="118"/>
        <v>0</v>
      </c>
      <c r="M799" s="29" t="str">
        <f t="shared" si="119"/>
        <v/>
      </c>
      <c r="N799" s="30">
        <f t="shared" si="127"/>
        <v>3026.899999999991</v>
      </c>
    </row>
    <row r="800" spans="1:14" x14ac:dyDescent="0.25">
      <c r="A800" s="5">
        <v>799</v>
      </c>
      <c r="B800" s="28">
        <v>42394</v>
      </c>
      <c r="C800" s="5">
        <v>1.0791299999999999</v>
      </c>
      <c r="D800" s="5">
        <v>1.08569</v>
      </c>
      <c r="E800" s="5">
        <v>1.0789299999999999</v>
      </c>
      <c r="F800" s="5">
        <v>1.0848599999999999</v>
      </c>
      <c r="G800" s="5">
        <f t="shared" si="124"/>
        <v>1</v>
      </c>
      <c r="H800" s="4">
        <f t="shared" si="129"/>
        <v>0</v>
      </c>
      <c r="I800" s="4">
        <f t="shared" si="123"/>
        <v>0</v>
      </c>
      <c r="K800" s="4">
        <f t="shared" si="128"/>
        <v>3026.899999999991</v>
      </c>
      <c r="L800" s="5">
        <f t="shared" ref="L800:L863" si="130">MAX(J800,L799)</f>
        <v>0</v>
      </c>
      <c r="M800" s="29" t="str">
        <f t="shared" ref="M800:M863" si="131">IF(J800 &lt; J799, 1-J800/L800,"")</f>
        <v/>
      </c>
      <c r="N800" s="30">
        <f t="shared" si="127"/>
        <v>3026.899999999991</v>
      </c>
    </row>
    <row r="801" spans="1:14" x14ac:dyDescent="0.25">
      <c r="A801" s="5">
        <v>800</v>
      </c>
      <c r="B801" s="28">
        <v>42395</v>
      </c>
      <c r="C801" s="5">
        <v>1.0848800000000001</v>
      </c>
      <c r="D801" s="5">
        <v>1.0874299999999999</v>
      </c>
      <c r="E801" s="5">
        <v>1.0818700000000001</v>
      </c>
      <c r="F801" s="5">
        <v>1.08697</v>
      </c>
      <c r="G801" s="5">
        <f t="shared" si="124"/>
        <v>1</v>
      </c>
      <c r="H801" s="4">
        <f t="shared" si="129"/>
        <v>0</v>
      </c>
      <c r="I801" s="4">
        <f t="shared" si="123"/>
        <v>0</v>
      </c>
      <c r="K801" s="4">
        <f t="shared" si="128"/>
        <v>3026.899999999991</v>
      </c>
      <c r="L801" s="5">
        <f t="shared" si="130"/>
        <v>0</v>
      </c>
      <c r="M801" s="29" t="str">
        <f t="shared" si="131"/>
        <v/>
      </c>
      <c r="N801" s="30">
        <f t="shared" si="127"/>
        <v>3026.899999999991</v>
      </c>
    </row>
    <row r="802" spans="1:14" x14ac:dyDescent="0.25">
      <c r="A802" s="5">
        <v>801</v>
      </c>
      <c r="B802" s="28">
        <v>42396</v>
      </c>
      <c r="C802" s="5">
        <v>1.08697</v>
      </c>
      <c r="D802" s="5">
        <v>1.0916399999999999</v>
      </c>
      <c r="E802" s="5">
        <v>1.08507</v>
      </c>
      <c r="F802" s="5">
        <v>1.0893200000000001</v>
      </c>
      <c r="G802" s="5">
        <f t="shared" si="124"/>
        <v>1</v>
      </c>
      <c r="H802" s="4">
        <f t="shared" si="129"/>
        <v>0</v>
      </c>
      <c r="I802" s="4">
        <f t="shared" si="123"/>
        <v>0</v>
      </c>
      <c r="K802" s="4">
        <f t="shared" si="128"/>
        <v>3026.899999999991</v>
      </c>
      <c r="L802" s="5">
        <f t="shared" si="130"/>
        <v>0</v>
      </c>
      <c r="M802" s="29" t="str">
        <f t="shared" si="131"/>
        <v/>
      </c>
      <c r="N802" s="30">
        <f t="shared" si="127"/>
        <v>3026.899999999991</v>
      </c>
    </row>
    <row r="803" spans="1:14" x14ac:dyDescent="0.25">
      <c r="A803" s="5">
        <v>802</v>
      </c>
      <c r="B803" s="28">
        <v>42397</v>
      </c>
      <c r="C803" s="5">
        <v>1.0893200000000001</v>
      </c>
      <c r="D803" s="5">
        <v>1.09676</v>
      </c>
      <c r="E803" s="5">
        <v>1.08697</v>
      </c>
      <c r="F803" s="5">
        <v>1.0939099999999999</v>
      </c>
      <c r="G803" s="5">
        <f t="shared" si="124"/>
        <v>1</v>
      </c>
      <c r="H803" s="4">
        <f t="shared" si="129"/>
        <v>0</v>
      </c>
      <c r="I803" s="4">
        <f t="shared" si="123"/>
        <v>0</v>
      </c>
      <c r="K803" s="4">
        <f t="shared" si="128"/>
        <v>3026.899999999991</v>
      </c>
      <c r="L803" s="5">
        <f t="shared" si="130"/>
        <v>0</v>
      </c>
      <c r="M803" s="29" t="str">
        <f t="shared" si="131"/>
        <v/>
      </c>
      <c r="N803" s="30">
        <f t="shared" si="127"/>
        <v>3026.899999999991</v>
      </c>
    </row>
    <row r="804" spans="1:14" x14ac:dyDescent="0.25">
      <c r="A804" s="5">
        <v>803</v>
      </c>
      <c r="B804" s="28">
        <v>42398</v>
      </c>
      <c r="C804" s="5">
        <v>1.09385</v>
      </c>
      <c r="D804" s="5">
        <v>1.0948500000000001</v>
      </c>
      <c r="E804" s="5">
        <v>1.081</v>
      </c>
      <c r="F804" s="5">
        <v>1.083</v>
      </c>
      <c r="G804" s="5">
        <f t="shared" si="124"/>
        <v>0</v>
      </c>
      <c r="H804" s="4">
        <f t="shared" si="129"/>
        <v>0</v>
      </c>
      <c r="I804" s="4">
        <f t="shared" si="123"/>
        <v>63.200000000001033</v>
      </c>
      <c r="K804" s="4">
        <f t="shared" si="128"/>
        <v>3090.0999999999922</v>
      </c>
      <c r="L804" s="5">
        <f t="shared" si="130"/>
        <v>0</v>
      </c>
      <c r="M804" s="29" t="str">
        <f t="shared" si="131"/>
        <v/>
      </c>
      <c r="N804" s="30">
        <f t="shared" si="127"/>
        <v>3090.0999999999922</v>
      </c>
    </row>
    <row r="805" spans="1:14" x14ac:dyDescent="0.25">
      <c r="A805" s="5">
        <v>804</v>
      </c>
      <c r="B805" s="28">
        <v>42401</v>
      </c>
      <c r="C805" s="5">
        <v>1.0831</v>
      </c>
      <c r="D805" s="5">
        <v>1.09128</v>
      </c>
      <c r="E805" s="5">
        <v>1.0814699999999999</v>
      </c>
      <c r="F805" s="5">
        <v>1.08877</v>
      </c>
      <c r="G805" s="5">
        <f t="shared" si="124"/>
        <v>1</v>
      </c>
      <c r="H805" s="4">
        <f t="shared" si="129"/>
        <v>0</v>
      </c>
      <c r="I805" s="4">
        <f t="shared" si="123"/>
        <v>0</v>
      </c>
      <c r="K805" s="4">
        <f t="shared" si="128"/>
        <v>3090.0999999999922</v>
      </c>
      <c r="L805" s="5">
        <f t="shared" si="130"/>
        <v>0</v>
      </c>
      <c r="M805" s="29" t="str">
        <f t="shared" si="131"/>
        <v/>
      </c>
      <c r="N805" s="30">
        <f t="shared" si="127"/>
        <v>3090.0999999999922</v>
      </c>
    </row>
    <row r="806" spans="1:14" x14ac:dyDescent="0.25">
      <c r="A806" s="5">
        <v>805</v>
      </c>
      <c r="B806" s="28">
        <v>42402</v>
      </c>
      <c r="C806" s="5">
        <v>1.0887800000000001</v>
      </c>
      <c r="D806" s="5">
        <v>1.09399</v>
      </c>
      <c r="E806" s="5">
        <v>1.08833</v>
      </c>
      <c r="F806" s="5">
        <v>1.0918399999999999</v>
      </c>
      <c r="G806" s="5">
        <f t="shared" si="124"/>
        <v>1</v>
      </c>
      <c r="H806" s="4">
        <f t="shared" si="129"/>
        <v>0</v>
      </c>
      <c r="I806" s="4">
        <f t="shared" si="123"/>
        <v>0</v>
      </c>
      <c r="K806" s="4">
        <f t="shared" si="128"/>
        <v>3090.0999999999922</v>
      </c>
      <c r="L806" s="5">
        <f t="shared" si="130"/>
        <v>0</v>
      </c>
      <c r="M806" s="29" t="str">
        <f t="shared" si="131"/>
        <v/>
      </c>
      <c r="N806" s="30">
        <f t="shared" si="127"/>
        <v>3090.0999999999922</v>
      </c>
    </row>
    <row r="807" spans="1:14" x14ac:dyDescent="0.25">
      <c r="A807" s="5">
        <v>806</v>
      </c>
      <c r="B807" s="28">
        <v>42403</v>
      </c>
      <c r="C807" s="5">
        <v>1.0918399999999999</v>
      </c>
      <c r="D807" s="5">
        <v>1.1145499999999999</v>
      </c>
      <c r="E807" s="5">
        <v>1.0903799999999999</v>
      </c>
      <c r="F807" s="5">
        <v>1.11029</v>
      </c>
      <c r="G807" s="5">
        <f t="shared" si="124"/>
        <v>1</v>
      </c>
      <c r="H807" s="4">
        <f t="shared" si="129"/>
        <v>0</v>
      </c>
      <c r="I807" s="4">
        <f t="shared" si="123"/>
        <v>0</v>
      </c>
      <c r="K807" s="4">
        <f t="shared" si="128"/>
        <v>3090.0999999999922</v>
      </c>
      <c r="L807" s="5">
        <f t="shared" si="130"/>
        <v>0</v>
      </c>
      <c r="M807" s="29" t="str">
        <f t="shared" si="131"/>
        <v/>
      </c>
      <c r="N807" s="30">
        <f t="shared" si="127"/>
        <v>3090.0999999999922</v>
      </c>
    </row>
    <row r="808" spans="1:14" x14ac:dyDescent="0.25">
      <c r="A808" s="5">
        <v>807</v>
      </c>
      <c r="B808" s="28">
        <v>42404</v>
      </c>
      <c r="C808" s="5">
        <v>1.11033</v>
      </c>
      <c r="D808" s="5">
        <v>1.1238900000000001</v>
      </c>
      <c r="E808" s="5">
        <v>1.1069599999999999</v>
      </c>
      <c r="F808" s="5">
        <v>1.1207199999999999</v>
      </c>
      <c r="G808" s="5">
        <f t="shared" si="124"/>
        <v>1</v>
      </c>
      <c r="H808" s="4">
        <f t="shared" si="129"/>
        <v>0</v>
      </c>
      <c r="I808" s="4">
        <f t="shared" si="123"/>
        <v>0</v>
      </c>
      <c r="K808" s="4">
        <f t="shared" si="128"/>
        <v>3090.0999999999922</v>
      </c>
      <c r="L808" s="5">
        <f t="shared" si="130"/>
        <v>0</v>
      </c>
      <c r="M808" s="29" t="str">
        <f t="shared" si="131"/>
        <v/>
      </c>
      <c r="N808" s="30">
        <f t="shared" si="127"/>
        <v>3090.0999999999922</v>
      </c>
    </row>
    <row r="809" spans="1:14" x14ac:dyDescent="0.25">
      <c r="A809" s="5">
        <v>808</v>
      </c>
      <c r="B809" s="28">
        <v>42405</v>
      </c>
      <c r="C809" s="5">
        <v>1.1207</v>
      </c>
      <c r="D809" s="5">
        <v>1.1247</v>
      </c>
      <c r="E809" s="5">
        <v>1.1108800000000001</v>
      </c>
      <c r="F809" s="5">
        <v>1.11561</v>
      </c>
      <c r="G809" s="5">
        <f t="shared" si="124"/>
        <v>0</v>
      </c>
      <c r="H809" s="4">
        <f t="shared" si="129"/>
        <v>0</v>
      </c>
      <c r="I809" s="4">
        <f t="shared" si="123"/>
        <v>0</v>
      </c>
      <c r="K809" s="4">
        <f t="shared" si="128"/>
        <v>3090.0999999999922</v>
      </c>
      <c r="L809" s="5">
        <f t="shared" si="130"/>
        <v>0</v>
      </c>
      <c r="M809" s="29" t="str">
        <f t="shared" si="131"/>
        <v/>
      </c>
      <c r="N809" s="30">
        <f t="shared" si="127"/>
        <v>3090.0999999999922</v>
      </c>
    </row>
    <row r="810" spans="1:14" x14ac:dyDescent="0.25">
      <c r="A810" s="5">
        <v>809</v>
      </c>
      <c r="B810" s="28">
        <v>42408</v>
      </c>
      <c r="C810" s="5">
        <v>1.1142000000000001</v>
      </c>
      <c r="D810" s="5">
        <v>1.1215900000000001</v>
      </c>
      <c r="E810" s="5">
        <v>1.1086499999999999</v>
      </c>
      <c r="F810" s="5">
        <v>1.1192599999999999</v>
      </c>
      <c r="G810" s="5">
        <f t="shared" si="124"/>
        <v>1</v>
      </c>
      <c r="H810" s="4">
        <f t="shared" si="129"/>
        <v>-14.400000000001079</v>
      </c>
      <c r="I810" s="4">
        <f t="shared" si="123"/>
        <v>0</v>
      </c>
      <c r="K810" s="4">
        <f t="shared" si="128"/>
        <v>3075.6999999999912</v>
      </c>
      <c r="L810" s="5">
        <f t="shared" si="130"/>
        <v>0</v>
      </c>
      <c r="M810" s="29" t="str">
        <f t="shared" si="131"/>
        <v/>
      </c>
      <c r="N810" s="30">
        <f t="shared" si="127"/>
        <v>3075.6999999999912</v>
      </c>
    </row>
    <row r="811" spans="1:14" x14ac:dyDescent="0.25">
      <c r="A811" s="5">
        <v>810</v>
      </c>
      <c r="B811" s="28">
        <v>42409</v>
      </c>
      <c r="C811" s="5">
        <v>1.1192599999999999</v>
      </c>
      <c r="D811" s="5">
        <v>1.1337900000000001</v>
      </c>
      <c r="E811" s="5">
        <v>1.1162399999999999</v>
      </c>
      <c r="F811" s="5">
        <v>1.12923</v>
      </c>
      <c r="G811" s="5">
        <f t="shared" si="124"/>
        <v>1</v>
      </c>
      <c r="H811" s="4">
        <f t="shared" si="129"/>
        <v>0</v>
      </c>
      <c r="I811" s="4">
        <f t="shared" si="123"/>
        <v>0</v>
      </c>
      <c r="K811" s="4">
        <f t="shared" si="128"/>
        <v>3075.6999999999912</v>
      </c>
      <c r="L811" s="5">
        <f t="shared" si="130"/>
        <v>0</v>
      </c>
      <c r="M811" s="29" t="str">
        <f t="shared" si="131"/>
        <v/>
      </c>
      <c r="N811" s="30">
        <f t="shared" si="127"/>
        <v>3075.6999999999912</v>
      </c>
    </row>
    <row r="812" spans="1:14" x14ac:dyDescent="0.25">
      <c r="A812" s="5">
        <v>811</v>
      </c>
      <c r="B812" s="28">
        <v>42410</v>
      </c>
      <c r="C812" s="5">
        <v>1.1292800000000001</v>
      </c>
      <c r="D812" s="5">
        <v>1.1311500000000001</v>
      </c>
      <c r="E812" s="5">
        <v>1.1160600000000001</v>
      </c>
      <c r="F812" s="5">
        <v>1.1289</v>
      </c>
      <c r="G812" s="5">
        <f t="shared" si="124"/>
        <v>0</v>
      </c>
      <c r="H812" s="4">
        <f t="shared" si="129"/>
        <v>0</v>
      </c>
      <c r="I812" s="4">
        <v>-41</v>
      </c>
      <c r="K812" s="4">
        <f t="shared" si="128"/>
        <v>3034.6999999999912</v>
      </c>
      <c r="L812" s="5">
        <f t="shared" si="130"/>
        <v>0</v>
      </c>
      <c r="M812" s="29" t="str">
        <f t="shared" si="131"/>
        <v/>
      </c>
      <c r="N812" s="30">
        <f t="shared" si="127"/>
        <v>3034.6999999999912</v>
      </c>
    </row>
    <row r="813" spans="1:14" x14ac:dyDescent="0.25">
      <c r="A813" s="5">
        <v>812</v>
      </c>
      <c r="B813" s="28">
        <v>42411</v>
      </c>
      <c r="C813" s="5">
        <v>1.1288400000000001</v>
      </c>
      <c r="D813" s="5">
        <v>1.1376200000000001</v>
      </c>
      <c r="E813" s="5">
        <v>1.12741</v>
      </c>
      <c r="F813" s="5">
        <v>1.1322399999999999</v>
      </c>
      <c r="G813" s="5">
        <f t="shared" si="124"/>
        <v>1</v>
      </c>
      <c r="H813" s="4">
        <f t="shared" si="129"/>
        <v>29.599999999998516</v>
      </c>
      <c r="I813" s="4">
        <f t="shared" ref="I813:I827" si="132">IF(AND(G812=1,E813&lt;C812),(C812-F813)*10000,0)</f>
        <v>0</v>
      </c>
      <c r="K813" s="4">
        <f t="shared" si="128"/>
        <v>3064.2999999999897</v>
      </c>
      <c r="L813" s="5">
        <f t="shared" si="130"/>
        <v>0</v>
      </c>
      <c r="M813" s="29" t="str">
        <f t="shared" si="131"/>
        <v/>
      </c>
      <c r="N813" s="30">
        <f t="shared" si="127"/>
        <v>3064.2999999999897</v>
      </c>
    </row>
    <row r="814" spans="1:14" x14ac:dyDescent="0.25">
      <c r="A814" s="5">
        <v>813</v>
      </c>
      <c r="B814" s="28">
        <v>42412</v>
      </c>
      <c r="C814" s="5">
        <v>1.13225</v>
      </c>
      <c r="D814" s="5">
        <v>1.1333800000000001</v>
      </c>
      <c r="E814" s="5">
        <v>1.12141</v>
      </c>
      <c r="F814" s="5">
        <v>1.1253200000000001</v>
      </c>
      <c r="G814" s="5">
        <f t="shared" si="124"/>
        <v>0</v>
      </c>
      <c r="H814" s="4">
        <f t="shared" si="129"/>
        <v>0</v>
      </c>
      <c r="I814" s="4">
        <f t="shared" si="132"/>
        <v>35.199999999999676</v>
      </c>
      <c r="K814" s="4">
        <f t="shared" si="128"/>
        <v>3099.4999999999895</v>
      </c>
      <c r="L814" s="5">
        <f t="shared" si="130"/>
        <v>0</v>
      </c>
      <c r="M814" s="29" t="str">
        <f t="shared" si="131"/>
        <v/>
      </c>
      <c r="N814" s="30">
        <f t="shared" si="127"/>
        <v>3099.4999999999895</v>
      </c>
    </row>
    <row r="815" spans="1:14" x14ac:dyDescent="0.25">
      <c r="A815" s="5">
        <v>814</v>
      </c>
      <c r="B815" s="28">
        <v>42415</v>
      </c>
      <c r="C815" s="5">
        <v>1.12347</v>
      </c>
      <c r="D815" s="5">
        <v>1.1249899999999999</v>
      </c>
      <c r="E815" s="5">
        <v>1.1128</v>
      </c>
      <c r="F815" s="5">
        <v>1.11544</v>
      </c>
      <c r="G815" s="5">
        <f t="shared" si="124"/>
        <v>0</v>
      </c>
      <c r="H815" s="4">
        <f t="shared" si="129"/>
        <v>0</v>
      </c>
      <c r="I815" s="4">
        <f t="shared" si="132"/>
        <v>0</v>
      </c>
      <c r="K815" s="4">
        <f t="shared" si="128"/>
        <v>3099.4999999999895</v>
      </c>
      <c r="L815" s="5">
        <f t="shared" si="130"/>
        <v>0</v>
      </c>
      <c r="M815" s="29" t="str">
        <f t="shared" si="131"/>
        <v/>
      </c>
      <c r="N815" s="30">
        <f t="shared" si="127"/>
        <v>3099.4999999999895</v>
      </c>
    </row>
    <row r="816" spans="1:14" x14ac:dyDescent="0.25">
      <c r="A816" s="5">
        <v>815</v>
      </c>
      <c r="B816" s="28">
        <v>42416</v>
      </c>
      <c r="C816" s="5">
        <v>1.11544</v>
      </c>
      <c r="D816" s="5">
        <v>1.11931</v>
      </c>
      <c r="E816" s="5">
        <v>1.11242</v>
      </c>
      <c r="F816" s="5">
        <v>1.11433</v>
      </c>
      <c r="G816" s="5">
        <f t="shared" si="124"/>
        <v>0</v>
      </c>
      <c r="H816" s="4">
        <f t="shared" si="129"/>
        <v>0</v>
      </c>
      <c r="I816" s="4">
        <f t="shared" si="132"/>
        <v>0</v>
      </c>
      <c r="K816" s="4">
        <f t="shared" si="128"/>
        <v>3099.4999999999895</v>
      </c>
      <c r="L816" s="5">
        <f t="shared" si="130"/>
        <v>0</v>
      </c>
      <c r="M816" s="29" t="str">
        <f t="shared" si="131"/>
        <v/>
      </c>
      <c r="N816" s="30">
        <f t="shared" si="127"/>
        <v>3099.4999999999895</v>
      </c>
    </row>
    <row r="817" spans="1:14" x14ac:dyDescent="0.25">
      <c r="A817" s="5">
        <v>816</v>
      </c>
      <c r="B817" s="28">
        <v>42417</v>
      </c>
      <c r="C817" s="5">
        <v>1.11435</v>
      </c>
      <c r="D817" s="5">
        <v>1.1178999999999999</v>
      </c>
      <c r="E817" s="5">
        <v>1.1106</v>
      </c>
      <c r="F817" s="5">
        <v>1.11267</v>
      </c>
      <c r="G817" s="5">
        <f t="shared" si="124"/>
        <v>0</v>
      </c>
      <c r="H817" s="4">
        <f t="shared" si="129"/>
        <v>-27.699999999999392</v>
      </c>
      <c r="I817" s="4">
        <f t="shared" si="132"/>
        <v>0</v>
      </c>
      <c r="K817" s="4">
        <f t="shared" si="128"/>
        <v>3071.7999999999902</v>
      </c>
      <c r="L817" s="5">
        <f t="shared" si="130"/>
        <v>0</v>
      </c>
      <c r="M817" s="29" t="str">
        <f t="shared" si="131"/>
        <v/>
      </c>
      <c r="N817" s="30">
        <f t="shared" si="127"/>
        <v>3071.7999999999902</v>
      </c>
    </row>
    <row r="818" spans="1:14" x14ac:dyDescent="0.25">
      <c r="A818" s="5">
        <v>817</v>
      </c>
      <c r="B818" s="28">
        <v>42418</v>
      </c>
      <c r="C818" s="5">
        <v>1.1127100000000001</v>
      </c>
      <c r="D818" s="5">
        <v>1.11497</v>
      </c>
      <c r="E818" s="5">
        <v>1.1071</v>
      </c>
      <c r="F818" s="5">
        <v>1.1106199999999999</v>
      </c>
      <c r="G818" s="5">
        <f t="shared" si="124"/>
        <v>0</v>
      </c>
      <c r="H818" s="4">
        <f t="shared" si="129"/>
        <v>-37.300000000000111</v>
      </c>
      <c r="I818" s="4">
        <f t="shared" si="132"/>
        <v>0</v>
      </c>
      <c r="K818" s="4">
        <f t="shared" si="128"/>
        <v>3034.49999999999</v>
      </c>
      <c r="L818" s="5">
        <f t="shared" si="130"/>
        <v>0</v>
      </c>
      <c r="M818" s="29" t="str">
        <f t="shared" si="131"/>
        <v/>
      </c>
      <c r="N818" s="30">
        <f t="shared" si="127"/>
        <v>3034.49999999999</v>
      </c>
    </row>
    <row r="819" spans="1:14" x14ac:dyDescent="0.25">
      <c r="A819" s="5">
        <v>818</v>
      </c>
      <c r="B819" s="28">
        <v>42419</v>
      </c>
      <c r="C819" s="5">
        <v>1.1105799999999999</v>
      </c>
      <c r="D819" s="5">
        <v>1.11392</v>
      </c>
      <c r="E819" s="5">
        <v>1.10669</v>
      </c>
      <c r="F819" s="5">
        <v>1.1128400000000001</v>
      </c>
      <c r="G819" s="5">
        <f t="shared" si="124"/>
        <v>1</v>
      </c>
      <c r="H819" s="4">
        <f t="shared" si="129"/>
        <v>1.2999999999996348</v>
      </c>
      <c r="I819" s="4">
        <f t="shared" si="132"/>
        <v>0</v>
      </c>
      <c r="K819" s="4">
        <f t="shared" si="128"/>
        <v>3035.7999999999897</v>
      </c>
      <c r="L819" s="5">
        <f t="shared" si="130"/>
        <v>0</v>
      </c>
      <c r="M819" s="29" t="str">
        <f t="shared" si="131"/>
        <v/>
      </c>
      <c r="N819" s="30">
        <f t="shared" si="127"/>
        <v>3035.7999999999897</v>
      </c>
    </row>
    <row r="820" spans="1:14" x14ac:dyDescent="0.25">
      <c r="A820" s="5">
        <v>819</v>
      </c>
      <c r="B820" s="28">
        <v>42422</v>
      </c>
      <c r="C820" s="5">
        <v>1.11103</v>
      </c>
      <c r="D820" s="5">
        <v>1.11246</v>
      </c>
      <c r="E820" s="5">
        <v>1.10032</v>
      </c>
      <c r="F820" s="5">
        <v>1.1029199999999999</v>
      </c>
      <c r="G820" s="5">
        <f t="shared" si="124"/>
        <v>0</v>
      </c>
      <c r="H820" s="4">
        <f t="shared" si="129"/>
        <v>0</v>
      </c>
      <c r="I820" s="4">
        <f t="shared" si="132"/>
        <v>76.599999999999994</v>
      </c>
      <c r="K820" s="4">
        <f t="shared" si="128"/>
        <v>3112.3999999999896</v>
      </c>
      <c r="L820" s="5">
        <f t="shared" si="130"/>
        <v>0</v>
      </c>
      <c r="M820" s="29" t="str">
        <f t="shared" si="131"/>
        <v/>
      </c>
      <c r="N820" s="30">
        <f t="shared" si="127"/>
        <v>3112.3999999999896</v>
      </c>
    </row>
    <row r="821" spans="1:14" x14ac:dyDescent="0.25">
      <c r="A821" s="5">
        <v>820</v>
      </c>
      <c r="B821" s="28">
        <v>42423</v>
      </c>
      <c r="C821" s="5">
        <v>1.1029199999999999</v>
      </c>
      <c r="D821" s="5">
        <v>1.10527</v>
      </c>
      <c r="E821" s="5">
        <v>1.09901</v>
      </c>
      <c r="F821" s="5">
        <v>1.1019000000000001</v>
      </c>
      <c r="G821" s="5">
        <f t="shared" si="124"/>
        <v>0</v>
      </c>
      <c r="H821" s="4">
        <f t="shared" si="129"/>
        <v>0</v>
      </c>
      <c r="I821" s="4">
        <f t="shared" si="132"/>
        <v>0</v>
      </c>
      <c r="K821" s="4">
        <f t="shared" si="128"/>
        <v>3112.3999999999896</v>
      </c>
      <c r="L821" s="5">
        <f t="shared" si="130"/>
        <v>0</v>
      </c>
      <c r="M821" s="29" t="str">
        <f t="shared" si="131"/>
        <v/>
      </c>
      <c r="N821" s="30">
        <f t="shared" si="127"/>
        <v>3112.3999999999896</v>
      </c>
    </row>
    <row r="822" spans="1:14" x14ac:dyDescent="0.25">
      <c r="A822" s="5">
        <v>821</v>
      </c>
      <c r="B822" s="28">
        <v>42424</v>
      </c>
      <c r="C822" s="5">
        <v>1.1018699999999999</v>
      </c>
      <c r="D822" s="5">
        <v>1.1046100000000001</v>
      </c>
      <c r="E822" s="5">
        <v>1.0957300000000001</v>
      </c>
      <c r="F822" s="5">
        <v>1.1013200000000001</v>
      </c>
      <c r="G822" s="5">
        <f t="shared" si="124"/>
        <v>0</v>
      </c>
      <c r="H822" s="4">
        <f t="shared" si="129"/>
        <v>-15.999999999998238</v>
      </c>
      <c r="I822" s="4">
        <f t="shared" si="132"/>
        <v>0</v>
      </c>
      <c r="K822" s="4">
        <f t="shared" si="128"/>
        <v>3096.3999999999915</v>
      </c>
      <c r="L822" s="5">
        <f t="shared" si="130"/>
        <v>0</v>
      </c>
      <c r="M822" s="29" t="str">
        <f t="shared" si="131"/>
        <v/>
      </c>
      <c r="N822" s="30">
        <f t="shared" si="127"/>
        <v>3096.3999999999915</v>
      </c>
    </row>
    <row r="823" spans="1:14" x14ac:dyDescent="0.25">
      <c r="A823" s="5">
        <v>822</v>
      </c>
      <c r="B823" s="28">
        <v>42425</v>
      </c>
      <c r="C823" s="5">
        <v>1.1013200000000001</v>
      </c>
      <c r="D823" s="5">
        <v>1.1049800000000001</v>
      </c>
      <c r="E823" s="5">
        <v>1.09867</v>
      </c>
      <c r="F823" s="5">
        <v>1.1017600000000001</v>
      </c>
      <c r="G823" s="5">
        <f t="shared" si="124"/>
        <v>1</v>
      </c>
      <c r="H823" s="4">
        <f t="shared" ref="H823:H840" si="133">IF(AND(G822=0,D823&gt;C822),(F823-C822)*10000,0)</f>
        <v>-1.0999999999983245</v>
      </c>
      <c r="I823" s="4">
        <f t="shared" si="132"/>
        <v>0</v>
      </c>
      <c r="K823" s="4">
        <f t="shared" si="128"/>
        <v>3095.2999999999929</v>
      </c>
      <c r="L823" s="5">
        <f t="shared" si="130"/>
        <v>0</v>
      </c>
      <c r="M823" s="29" t="str">
        <f t="shared" si="131"/>
        <v/>
      </c>
      <c r="N823" s="30">
        <f t="shared" si="127"/>
        <v>3095.2999999999929</v>
      </c>
    </row>
    <row r="824" spans="1:14" x14ac:dyDescent="0.25">
      <c r="A824" s="5">
        <v>823</v>
      </c>
      <c r="B824" s="28">
        <v>42426</v>
      </c>
      <c r="C824" s="5">
        <v>1.1017600000000001</v>
      </c>
      <c r="D824" s="5">
        <v>1.10683</v>
      </c>
      <c r="E824" s="5">
        <v>1.0911599999999999</v>
      </c>
      <c r="F824" s="5">
        <v>1.093</v>
      </c>
      <c r="G824" s="5">
        <f t="shared" si="124"/>
        <v>0</v>
      </c>
      <c r="H824" s="4">
        <f t="shared" si="133"/>
        <v>0</v>
      </c>
      <c r="I824" s="4">
        <f t="shared" si="132"/>
        <v>83.200000000001054</v>
      </c>
      <c r="K824" s="4">
        <f t="shared" si="128"/>
        <v>3178.4999999999941</v>
      </c>
      <c r="L824" s="5">
        <f t="shared" si="130"/>
        <v>0</v>
      </c>
      <c r="M824" s="29" t="str">
        <f t="shared" si="131"/>
        <v/>
      </c>
      <c r="N824" s="30">
        <f t="shared" si="127"/>
        <v>3178.4999999999941</v>
      </c>
    </row>
    <row r="825" spans="1:14" x14ac:dyDescent="0.25">
      <c r="A825" s="5">
        <v>824</v>
      </c>
      <c r="B825" s="28">
        <v>42429</v>
      </c>
      <c r="C825" s="5">
        <v>1.0915900000000001</v>
      </c>
      <c r="D825" s="5">
        <v>1.0962499999999999</v>
      </c>
      <c r="E825" s="5">
        <v>1.0859300000000001</v>
      </c>
      <c r="F825" s="5">
        <v>1.08728</v>
      </c>
      <c r="G825" s="5">
        <f t="shared" si="124"/>
        <v>0</v>
      </c>
      <c r="H825" s="4">
        <f t="shared" si="133"/>
        <v>0</v>
      </c>
      <c r="I825" s="4">
        <f t="shared" si="132"/>
        <v>0</v>
      </c>
      <c r="K825" s="4">
        <f t="shared" si="128"/>
        <v>3178.4999999999941</v>
      </c>
      <c r="L825" s="5">
        <f t="shared" si="130"/>
        <v>0</v>
      </c>
      <c r="M825" s="29" t="str">
        <f t="shared" si="131"/>
        <v/>
      </c>
      <c r="N825" s="30">
        <f t="shared" si="127"/>
        <v>3178.4999999999941</v>
      </c>
    </row>
    <row r="826" spans="1:14" x14ac:dyDescent="0.25">
      <c r="A826" s="5">
        <v>825</v>
      </c>
      <c r="B826" s="28">
        <v>42430</v>
      </c>
      <c r="C826" s="5">
        <v>1.08724</v>
      </c>
      <c r="D826" s="5">
        <v>1.08935</v>
      </c>
      <c r="E826" s="5">
        <v>1.08342</v>
      </c>
      <c r="F826" s="5">
        <v>1.0865899999999999</v>
      </c>
      <c r="G826" s="5">
        <f t="shared" si="124"/>
        <v>0</v>
      </c>
      <c r="H826" s="4">
        <f t="shared" si="133"/>
        <v>0</v>
      </c>
      <c r="I826" s="4">
        <f t="shared" si="132"/>
        <v>0</v>
      </c>
      <c r="K826" s="4">
        <f t="shared" si="128"/>
        <v>3178.4999999999941</v>
      </c>
      <c r="L826" s="5">
        <f t="shared" si="130"/>
        <v>0</v>
      </c>
      <c r="M826" s="29" t="str">
        <f t="shared" si="131"/>
        <v/>
      </c>
      <c r="N826" s="30">
        <f t="shared" si="127"/>
        <v>3178.4999999999941</v>
      </c>
    </row>
    <row r="827" spans="1:14" x14ac:dyDescent="0.25">
      <c r="A827" s="5">
        <v>826</v>
      </c>
      <c r="B827" s="28">
        <v>42431</v>
      </c>
      <c r="C827" s="5">
        <v>1.0865800000000001</v>
      </c>
      <c r="D827" s="5">
        <v>1.08809</v>
      </c>
      <c r="E827" s="5">
        <v>1.0825499999999999</v>
      </c>
      <c r="F827" s="5">
        <v>1.0867599999999999</v>
      </c>
      <c r="G827" s="5">
        <f t="shared" si="124"/>
        <v>1</v>
      </c>
      <c r="H827" s="4">
        <f t="shared" si="133"/>
        <v>-4.8000000000003595</v>
      </c>
      <c r="I827" s="4">
        <f t="shared" si="132"/>
        <v>0</v>
      </c>
      <c r="K827" s="4">
        <f t="shared" si="128"/>
        <v>3173.6999999999939</v>
      </c>
      <c r="L827" s="5">
        <f t="shared" si="130"/>
        <v>0</v>
      </c>
      <c r="M827" s="29" t="str">
        <f t="shared" si="131"/>
        <v/>
      </c>
      <c r="N827" s="30">
        <f t="shared" si="127"/>
        <v>3173.6999999999939</v>
      </c>
    </row>
    <row r="828" spans="1:14" x14ac:dyDescent="0.25">
      <c r="A828" s="5">
        <v>827</v>
      </c>
      <c r="B828" s="28">
        <v>42432</v>
      </c>
      <c r="C828" s="5">
        <v>1.0867800000000001</v>
      </c>
      <c r="D828" s="5">
        <v>1.09727</v>
      </c>
      <c r="E828" s="5">
        <v>1.0853600000000001</v>
      </c>
      <c r="F828" s="5">
        <v>1.09562</v>
      </c>
      <c r="G828" s="5">
        <f t="shared" si="124"/>
        <v>1</v>
      </c>
      <c r="H828" s="4">
        <f t="shared" si="133"/>
        <v>0</v>
      </c>
      <c r="I828" s="4">
        <v>-41</v>
      </c>
      <c r="K828" s="4">
        <f t="shared" si="128"/>
        <v>3132.6999999999939</v>
      </c>
      <c r="L828" s="5">
        <f t="shared" si="130"/>
        <v>0</v>
      </c>
      <c r="M828" s="29" t="str">
        <f t="shared" si="131"/>
        <v/>
      </c>
      <c r="N828" s="30">
        <f t="shared" si="127"/>
        <v>3132.6999999999939</v>
      </c>
    </row>
    <row r="829" spans="1:14" x14ac:dyDescent="0.25">
      <c r="A829" s="5">
        <v>828</v>
      </c>
      <c r="B829" s="28">
        <v>42433</v>
      </c>
      <c r="C829" s="5">
        <v>1.09565</v>
      </c>
      <c r="D829" s="5">
        <v>1.1043400000000001</v>
      </c>
      <c r="E829" s="5">
        <v>1.0903400000000001</v>
      </c>
      <c r="F829" s="5">
        <v>1.1005499999999999</v>
      </c>
      <c r="G829" s="5">
        <f t="shared" si="124"/>
        <v>1</v>
      </c>
      <c r="H829" s="4">
        <f t="shared" si="133"/>
        <v>0</v>
      </c>
      <c r="I829" s="4">
        <f>IF(AND(G828=1,E829&lt;C828),(C828-F829)*10000,0)</f>
        <v>0</v>
      </c>
      <c r="K829" s="4">
        <f t="shared" si="128"/>
        <v>3132.6999999999939</v>
      </c>
      <c r="L829" s="5">
        <f t="shared" si="130"/>
        <v>0</v>
      </c>
      <c r="M829" s="29" t="str">
        <f t="shared" si="131"/>
        <v/>
      </c>
      <c r="N829" s="30">
        <f t="shared" si="127"/>
        <v>3132.6999999999939</v>
      </c>
    </row>
    <row r="830" spans="1:14" x14ac:dyDescent="0.25">
      <c r="A830" s="5">
        <v>829</v>
      </c>
      <c r="B830" s="28">
        <v>42436</v>
      </c>
      <c r="C830" s="5">
        <v>1.0988599999999999</v>
      </c>
      <c r="D830" s="5">
        <v>1.1025799999999999</v>
      </c>
      <c r="E830" s="5">
        <v>1.0940000000000001</v>
      </c>
      <c r="F830" s="5">
        <v>1.1013299999999999</v>
      </c>
      <c r="G830" s="5">
        <f t="shared" si="124"/>
        <v>1</v>
      </c>
      <c r="H830" s="4">
        <f t="shared" si="133"/>
        <v>0</v>
      </c>
      <c r="I830" s="4">
        <v>-41</v>
      </c>
      <c r="K830" s="4">
        <f t="shared" si="128"/>
        <v>3091.6999999999939</v>
      </c>
      <c r="L830" s="5">
        <f t="shared" si="130"/>
        <v>0</v>
      </c>
      <c r="M830" s="29" t="str">
        <f t="shared" si="131"/>
        <v/>
      </c>
      <c r="N830" s="30">
        <f t="shared" si="127"/>
        <v>3091.6999999999939</v>
      </c>
    </row>
    <row r="831" spans="1:14" x14ac:dyDescent="0.25">
      <c r="A831" s="5">
        <v>830</v>
      </c>
      <c r="B831" s="28">
        <v>42437</v>
      </c>
      <c r="C831" s="5">
        <v>1.1012500000000001</v>
      </c>
      <c r="D831" s="5">
        <v>1.10578</v>
      </c>
      <c r="E831" s="5">
        <v>1.0993599999999999</v>
      </c>
      <c r="F831" s="5">
        <v>1.10104</v>
      </c>
      <c r="G831" s="5">
        <f t="shared" si="124"/>
        <v>0</v>
      </c>
      <c r="H831" s="4">
        <f t="shared" si="133"/>
        <v>0</v>
      </c>
      <c r="I831" s="4">
        <f t="shared" ref="I831:I836" si="134">IF(AND(G830=1,E831&lt;C830),(C830-F831)*10000,0)</f>
        <v>0</v>
      </c>
      <c r="K831" s="4">
        <f t="shared" si="128"/>
        <v>3091.6999999999939</v>
      </c>
      <c r="L831" s="5">
        <f t="shared" si="130"/>
        <v>0</v>
      </c>
      <c r="M831" s="29" t="str">
        <f t="shared" si="131"/>
        <v/>
      </c>
      <c r="N831" s="30">
        <f t="shared" si="127"/>
        <v>3091.6999999999939</v>
      </c>
    </row>
    <row r="832" spans="1:14" x14ac:dyDescent="0.25">
      <c r="A832" s="5">
        <v>831</v>
      </c>
      <c r="B832" s="28">
        <v>42438</v>
      </c>
      <c r="C832" s="5">
        <v>1.1010599999999999</v>
      </c>
      <c r="D832" s="5">
        <v>1.1034900000000001</v>
      </c>
      <c r="E832" s="5">
        <v>1.0946100000000001</v>
      </c>
      <c r="F832" s="5">
        <v>1.0999399999999999</v>
      </c>
      <c r="G832" s="5">
        <f t="shared" si="124"/>
        <v>0</v>
      </c>
      <c r="H832" s="4">
        <f t="shared" si="133"/>
        <v>-13.100000000001444</v>
      </c>
      <c r="I832" s="4">
        <f t="shared" si="134"/>
        <v>0</v>
      </c>
      <c r="K832" s="4">
        <f t="shared" si="128"/>
        <v>3078.5999999999926</v>
      </c>
      <c r="L832" s="5">
        <f t="shared" si="130"/>
        <v>0</v>
      </c>
      <c r="M832" s="29" t="str">
        <f t="shared" si="131"/>
        <v/>
      </c>
      <c r="N832" s="30">
        <f t="shared" si="127"/>
        <v>3078.5999999999926</v>
      </c>
    </row>
    <row r="833" spans="1:14" x14ac:dyDescent="0.25">
      <c r="A833" s="5">
        <v>832</v>
      </c>
      <c r="B833" s="28">
        <v>42439</v>
      </c>
      <c r="C833" s="5">
        <v>1.09988</v>
      </c>
      <c r="D833" s="5">
        <v>1.1217900000000001</v>
      </c>
      <c r="E833" s="5">
        <v>1.08222</v>
      </c>
      <c r="F833" s="5">
        <v>1.1176600000000001</v>
      </c>
      <c r="G833" s="5">
        <f t="shared" si="124"/>
        <v>1</v>
      </c>
      <c r="H833" s="4">
        <f t="shared" si="133"/>
        <v>166.00000000000171</v>
      </c>
      <c r="I833" s="4">
        <f t="shared" si="134"/>
        <v>0</v>
      </c>
      <c r="K833" s="4">
        <f t="shared" si="128"/>
        <v>3244.5999999999945</v>
      </c>
      <c r="L833" s="5">
        <f t="shared" si="130"/>
        <v>0</v>
      </c>
      <c r="M833" s="29" t="str">
        <f t="shared" si="131"/>
        <v/>
      </c>
      <c r="N833" s="30">
        <f t="shared" si="127"/>
        <v>3244.5999999999945</v>
      </c>
    </row>
    <row r="834" spans="1:14" x14ac:dyDescent="0.25">
      <c r="A834" s="5">
        <v>833</v>
      </c>
      <c r="B834" s="28">
        <v>42440</v>
      </c>
      <c r="C834" s="5">
        <v>1.1176999999999999</v>
      </c>
      <c r="D834" s="5">
        <v>1.12096</v>
      </c>
      <c r="E834" s="5">
        <v>1.1080300000000001</v>
      </c>
      <c r="F834" s="5">
        <v>1.1146799999999999</v>
      </c>
      <c r="G834" s="5">
        <f t="shared" si="124"/>
        <v>0</v>
      </c>
      <c r="H834" s="4">
        <f t="shared" si="133"/>
        <v>0</v>
      </c>
      <c r="I834" s="4">
        <f t="shared" si="134"/>
        <v>0</v>
      </c>
      <c r="K834" s="4">
        <f t="shared" si="128"/>
        <v>3244.5999999999945</v>
      </c>
      <c r="L834" s="5">
        <f t="shared" si="130"/>
        <v>0</v>
      </c>
      <c r="M834" s="29" t="str">
        <f t="shared" si="131"/>
        <v/>
      </c>
      <c r="N834" s="30">
        <f t="shared" si="127"/>
        <v>3244.5999999999945</v>
      </c>
    </row>
    <row r="835" spans="1:14" x14ac:dyDescent="0.25">
      <c r="A835" s="5">
        <v>834</v>
      </c>
      <c r="B835" s="28">
        <v>42442.958333333336</v>
      </c>
      <c r="C835" s="5">
        <v>1.11355</v>
      </c>
      <c r="D835" s="5">
        <v>1.1176299999999999</v>
      </c>
      <c r="E835" s="5">
        <v>1.1077900000000001</v>
      </c>
      <c r="F835" s="5">
        <v>1.1101799999999999</v>
      </c>
      <c r="G835" s="5">
        <f t="shared" ref="G835:G898" si="135">IF(F835&gt;F834,1,0)</f>
        <v>0</v>
      </c>
      <c r="H835" s="4">
        <f t="shared" si="133"/>
        <v>0</v>
      </c>
      <c r="I835" s="4">
        <f t="shared" si="134"/>
        <v>0</v>
      </c>
      <c r="K835" s="4">
        <f t="shared" si="128"/>
        <v>3244.5999999999945</v>
      </c>
      <c r="L835" s="5">
        <f t="shared" si="130"/>
        <v>0</v>
      </c>
      <c r="M835" s="29" t="str">
        <f t="shared" si="131"/>
        <v/>
      </c>
      <c r="N835" s="30">
        <f t="shared" si="127"/>
        <v>3244.5999999999945</v>
      </c>
    </row>
    <row r="836" spans="1:14" x14ac:dyDescent="0.25">
      <c r="A836" s="5">
        <v>835</v>
      </c>
      <c r="B836" s="28">
        <v>42443.958333333336</v>
      </c>
      <c r="C836" s="5">
        <v>1.11009</v>
      </c>
      <c r="D836" s="5">
        <v>1.1124799999999999</v>
      </c>
      <c r="E836" s="5">
        <v>1.1071899999999999</v>
      </c>
      <c r="F836" s="5">
        <v>1.11087</v>
      </c>
      <c r="G836" s="5">
        <f t="shared" si="135"/>
        <v>1</v>
      </c>
      <c r="H836" s="4">
        <f t="shared" si="133"/>
        <v>0</v>
      </c>
      <c r="I836" s="4">
        <f t="shared" si="134"/>
        <v>0</v>
      </c>
      <c r="K836" s="4">
        <f t="shared" si="128"/>
        <v>3244.5999999999945</v>
      </c>
      <c r="L836" s="5">
        <f t="shared" si="130"/>
        <v>0</v>
      </c>
      <c r="M836" s="29" t="str">
        <f t="shared" si="131"/>
        <v/>
      </c>
      <c r="N836" s="30">
        <f t="shared" si="127"/>
        <v>3244.5999999999945</v>
      </c>
    </row>
    <row r="837" spans="1:14" x14ac:dyDescent="0.25">
      <c r="A837" s="5">
        <v>836</v>
      </c>
      <c r="B837" s="28">
        <v>42444.958333333336</v>
      </c>
      <c r="C837" s="5">
        <v>1.1107499999999999</v>
      </c>
      <c r="D837" s="5">
        <v>1.1242099999999999</v>
      </c>
      <c r="E837" s="5">
        <v>1.1057900000000001</v>
      </c>
      <c r="F837" s="5">
        <v>1.1223700000000001</v>
      </c>
      <c r="G837" s="5">
        <f t="shared" si="135"/>
        <v>1</v>
      </c>
      <c r="H837" s="4">
        <f t="shared" si="133"/>
        <v>0</v>
      </c>
      <c r="I837" s="4">
        <v>-41</v>
      </c>
      <c r="K837" s="4">
        <f t="shared" si="128"/>
        <v>3203.5999999999945</v>
      </c>
      <c r="L837" s="5">
        <f t="shared" si="130"/>
        <v>0</v>
      </c>
      <c r="M837" s="29" t="str">
        <f t="shared" si="131"/>
        <v/>
      </c>
      <c r="N837" s="30">
        <f t="shared" si="127"/>
        <v>3203.5999999999945</v>
      </c>
    </row>
    <row r="838" spans="1:14" x14ac:dyDescent="0.25">
      <c r="A838" s="5">
        <v>837</v>
      </c>
      <c r="B838" s="28">
        <v>42445.958333333336</v>
      </c>
      <c r="C838" s="5">
        <v>1.1223700000000001</v>
      </c>
      <c r="D838" s="5">
        <v>1.13425</v>
      </c>
      <c r="E838" s="5">
        <v>1.1205499999999999</v>
      </c>
      <c r="F838" s="5">
        <v>1.1317699999999999</v>
      </c>
      <c r="G838" s="5">
        <f t="shared" si="135"/>
        <v>1</v>
      </c>
      <c r="H838" s="4">
        <f t="shared" si="133"/>
        <v>0</v>
      </c>
      <c r="I838" s="4">
        <f t="shared" ref="I838:I848" si="136">IF(AND(G837=1,E838&lt;C837),(C837-F838)*10000,0)</f>
        <v>0</v>
      </c>
      <c r="K838" s="4">
        <f t="shared" si="128"/>
        <v>3203.5999999999945</v>
      </c>
      <c r="L838" s="5">
        <f t="shared" si="130"/>
        <v>0</v>
      </c>
      <c r="M838" s="29" t="str">
        <f t="shared" si="131"/>
        <v/>
      </c>
      <c r="N838" s="30">
        <f t="shared" si="127"/>
        <v>3203.5999999999945</v>
      </c>
    </row>
    <row r="839" spans="1:14" x14ac:dyDescent="0.25">
      <c r="A839" s="5">
        <v>838</v>
      </c>
      <c r="B839" s="28">
        <v>42446.958333333336</v>
      </c>
      <c r="C839" s="5">
        <v>1.1317699999999999</v>
      </c>
      <c r="D839" s="5">
        <v>1.13368</v>
      </c>
      <c r="E839" s="5">
        <v>1.1256200000000001</v>
      </c>
      <c r="F839" s="5">
        <v>1.12696</v>
      </c>
      <c r="G839" s="5">
        <f t="shared" si="135"/>
        <v>0</v>
      </c>
      <c r="H839" s="4">
        <f t="shared" si="133"/>
        <v>0</v>
      </c>
      <c r="I839" s="4">
        <f t="shared" si="136"/>
        <v>0</v>
      </c>
      <c r="K839" s="4">
        <f t="shared" si="128"/>
        <v>3203.5999999999945</v>
      </c>
      <c r="L839" s="5">
        <f t="shared" si="130"/>
        <v>0</v>
      </c>
      <c r="M839" s="29" t="str">
        <f t="shared" si="131"/>
        <v/>
      </c>
      <c r="N839" s="30">
        <f t="shared" si="127"/>
        <v>3203.5999999999945</v>
      </c>
    </row>
    <row r="840" spans="1:14" x14ac:dyDescent="0.25">
      <c r="A840" s="5">
        <v>839</v>
      </c>
      <c r="B840" s="28">
        <v>42449.958333333336</v>
      </c>
      <c r="C840" s="5">
        <v>1.12575</v>
      </c>
      <c r="D840" s="5">
        <v>1.1284799999999999</v>
      </c>
      <c r="E840" s="5">
        <v>1.1234500000000001</v>
      </c>
      <c r="F840" s="5">
        <v>1.1241000000000001</v>
      </c>
      <c r="G840" s="5">
        <f t="shared" si="135"/>
        <v>0</v>
      </c>
      <c r="H840" s="4">
        <f t="shared" si="133"/>
        <v>0</v>
      </c>
      <c r="I840" s="4">
        <f t="shared" si="136"/>
        <v>0</v>
      </c>
      <c r="K840" s="4">
        <f t="shared" si="128"/>
        <v>3203.5999999999945</v>
      </c>
      <c r="L840" s="5">
        <f t="shared" si="130"/>
        <v>0</v>
      </c>
      <c r="M840" s="29" t="str">
        <f t="shared" si="131"/>
        <v/>
      </c>
      <c r="N840" s="30">
        <f t="shared" si="127"/>
        <v>3203.5999999999945</v>
      </c>
    </row>
    <row r="841" spans="1:14" x14ac:dyDescent="0.25">
      <c r="A841" s="5">
        <v>840</v>
      </c>
      <c r="B841" s="28">
        <v>42450.958333333336</v>
      </c>
      <c r="C841" s="5">
        <v>1.1241099999999999</v>
      </c>
      <c r="D841" s="5">
        <v>1.12599</v>
      </c>
      <c r="E841" s="5">
        <v>1.1188499999999999</v>
      </c>
      <c r="F841" s="5">
        <v>1.12164</v>
      </c>
      <c r="G841" s="5">
        <f t="shared" si="135"/>
        <v>0</v>
      </c>
      <c r="H841" s="4">
        <v>-41</v>
      </c>
      <c r="I841" s="4">
        <f t="shared" si="136"/>
        <v>0</v>
      </c>
      <c r="K841" s="4">
        <f t="shared" si="128"/>
        <v>3162.5999999999945</v>
      </c>
      <c r="L841" s="5">
        <f t="shared" si="130"/>
        <v>0</v>
      </c>
      <c r="M841" s="29" t="str">
        <f t="shared" si="131"/>
        <v/>
      </c>
      <c r="N841" s="30">
        <f t="shared" si="127"/>
        <v>3162.5999999999945</v>
      </c>
    </row>
    <row r="842" spans="1:14" x14ac:dyDescent="0.25">
      <c r="A842" s="5">
        <v>841</v>
      </c>
      <c r="B842" s="28">
        <v>42451.958333333336</v>
      </c>
      <c r="C842" s="5">
        <v>1.12164</v>
      </c>
      <c r="D842" s="5">
        <v>1.1223399999999999</v>
      </c>
      <c r="E842" s="5">
        <v>1.1159399999999999</v>
      </c>
      <c r="F842" s="5">
        <v>1.11799</v>
      </c>
      <c r="G842" s="5">
        <f t="shared" si="135"/>
        <v>0</v>
      </c>
      <c r="H842" s="4">
        <f t="shared" ref="H842:H862" si="137">IF(AND(G841=0,D842&gt;C841),(F842-C841)*10000,0)</f>
        <v>0</v>
      </c>
      <c r="I842" s="4">
        <f t="shared" si="136"/>
        <v>0</v>
      </c>
      <c r="K842" s="4">
        <f t="shared" si="128"/>
        <v>3162.5999999999945</v>
      </c>
      <c r="L842" s="5">
        <f t="shared" si="130"/>
        <v>0</v>
      </c>
      <c r="M842" s="29" t="str">
        <f t="shared" si="131"/>
        <v/>
      </c>
      <c r="N842" s="30">
        <f t="shared" si="127"/>
        <v>3162.5999999999945</v>
      </c>
    </row>
    <row r="843" spans="1:14" x14ac:dyDescent="0.25">
      <c r="A843" s="5">
        <v>842</v>
      </c>
      <c r="B843" s="28">
        <v>42452.958333333336</v>
      </c>
      <c r="C843" s="5">
        <v>1.11799</v>
      </c>
      <c r="D843" s="5">
        <v>1.11877</v>
      </c>
      <c r="E843" s="5">
        <v>1.11442</v>
      </c>
      <c r="F843" s="5">
        <v>1.11744</v>
      </c>
      <c r="G843" s="5">
        <f t="shared" si="135"/>
        <v>0</v>
      </c>
      <c r="H843" s="4">
        <f t="shared" si="137"/>
        <v>0</v>
      </c>
      <c r="I843" s="4">
        <f t="shared" si="136"/>
        <v>0</v>
      </c>
      <c r="K843" s="4">
        <f t="shared" si="128"/>
        <v>3162.5999999999945</v>
      </c>
      <c r="L843" s="5">
        <f t="shared" si="130"/>
        <v>0</v>
      </c>
      <c r="M843" s="29" t="str">
        <f t="shared" si="131"/>
        <v/>
      </c>
      <c r="N843" s="30">
        <f t="shared" si="127"/>
        <v>3162.5999999999945</v>
      </c>
    </row>
    <row r="844" spans="1:14" x14ac:dyDescent="0.25">
      <c r="A844" s="5">
        <v>843</v>
      </c>
      <c r="B844" s="28">
        <v>42453.958333333336</v>
      </c>
      <c r="C844" s="5">
        <v>1.1174500000000001</v>
      </c>
      <c r="D844" s="5">
        <v>1.1181300000000001</v>
      </c>
      <c r="E844" s="5">
        <v>1.1152899999999999</v>
      </c>
      <c r="F844" s="5">
        <v>1.1162399999999999</v>
      </c>
      <c r="G844" s="5">
        <f t="shared" si="135"/>
        <v>0</v>
      </c>
      <c r="H844" s="4">
        <f t="shared" si="137"/>
        <v>-17.500000000001403</v>
      </c>
      <c r="I844" s="4">
        <f t="shared" si="136"/>
        <v>0</v>
      </c>
      <c r="K844" s="4">
        <f t="shared" si="128"/>
        <v>3145.0999999999931</v>
      </c>
      <c r="L844" s="5">
        <f t="shared" si="130"/>
        <v>0</v>
      </c>
      <c r="M844" s="29" t="str">
        <f t="shared" si="131"/>
        <v/>
      </c>
      <c r="N844" s="30">
        <f t="shared" si="127"/>
        <v>3145.0999999999931</v>
      </c>
    </row>
    <row r="845" spans="1:14" x14ac:dyDescent="0.25">
      <c r="A845" s="5">
        <v>844</v>
      </c>
      <c r="B845" s="28">
        <v>42456.958333333336</v>
      </c>
      <c r="C845" s="5">
        <v>1.11615</v>
      </c>
      <c r="D845" s="5">
        <v>1.12198</v>
      </c>
      <c r="E845" s="5">
        <v>1.1153</v>
      </c>
      <c r="F845" s="5">
        <v>1.1195999999999999</v>
      </c>
      <c r="G845" s="5">
        <f t="shared" si="135"/>
        <v>1</v>
      </c>
      <c r="H845" s="4">
        <f t="shared" si="137"/>
        <v>21.499999999998742</v>
      </c>
      <c r="I845" s="4">
        <f t="shared" si="136"/>
        <v>0</v>
      </c>
      <c r="K845" s="4">
        <f t="shared" si="128"/>
        <v>3166.5999999999917</v>
      </c>
      <c r="L845" s="5">
        <f t="shared" si="130"/>
        <v>0</v>
      </c>
      <c r="M845" s="29" t="str">
        <f t="shared" si="131"/>
        <v/>
      </c>
      <c r="N845" s="30">
        <f t="shared" si="127"/>
        <v>3166.5999999999917</v>
      </c>
    </row>
    <row r="846" spans="1:14" x14ac:dyDescent="0.25">
      <c r="A846" s="5">
        <v>845</v>
      </c>
      <c r="B846" s="28">
        <v>42457.958333333336</v>
      </c>
      <c r="C846" s="5">
        <v>1.1195999999999999</v>
      </c>
      <c r="D846" s="5">
        <v>1.1303300000000001</v>
      </c>
      <c r="E846" s="5">
        <v>1.1169</v>
      </c>
      <c r="F846" s="5">
        <v>1.1290100000000001</v>
      </c>
      <c r="G846" s="5">
        <f t="shared" si="135"/>
        <v>1</v>
      </c>
      <c r="H846" s="4">
        <f t="shared" si="137"/>
        <v>0</v>
      </c>
      <c r="I846" s="4">
        <f t="shared" si="136"/>
        <v>0</v>
      </c>
      <c r="K846" s="4">
        <f t="shared" si="128"/>
        <v>3166.5999999999917</v>
      </c>
      <c r="L846" s="5">
        <f t="shared" si="130"/>
        <v>0</v>
      </c>
      <c r="M846" s="29" t="str">
        <f t="shared" si="131"/>
        <v/>
      </c>
      <c r="N846" s="30">
        <f t="shared" si="127"/>
        <v>3166.5999999999917</v>
      </c>
    </row>
    <row r="847" spans="1:14" x14ac:dyDescent="0.25">
      <c r="A847" s="5">
        <v>846</v>
      </c>
      <c r="B847" s="28">
        <v>42458.958333333336</v>
      </c>
      <c r="C847" s="5">
        <v>1.1290500000000001</v>
      </c>
      <c r="D847" s="5">
        <v>1.1365400000000001</v>
      </c>
      <c r="E847" s="5">
        <v>1.1283300000000001</v>
      </c>
      <c r="F847" s="5">
        <v>1.13368</v>
      </c>
      <c r="G847" s="5">
        <f t="shared" si="135"/>
        <v>1</v>
      </c>
      <c r="H847" s="4">
        <f t="shared" si="137"/>
        <v>0</v>
      </c>
      <c r="I847" s="4">
        <f t="shared" si="136"/>
        <v>0</v>
      </c>
      <c r="K847" s="4">
        <f t="shared" si="128"/>
        <v>3166.5999999999917</v>
      </c>
      <c r="L847" s="5">
        <f t="shared" si="130"/>
        <v>0</v>
      </c>
      <c r="M847" s="29" t="str">
        <f t="shared" si="131"/>
        <v/>
      </c>
      <c r="N847" s="30">
        <f t="shared" si="127"/>
        <v>3166.5999999999917</v>
      </c>
    </row>
    <row r="848" spans="1:14" x14ac:dyDescent="0.25">
      <c r="A848" s="5">
        <v>847</v>
      </c>
      <c r="B848" s="28">
        <v>42459.958333333336</v>
      </c>
      <c r="C848" s="5">
        <v>1.1336299999999999</v>
      </c>
      <c r="D848" s="5">
        <v>1.1411800000000001</v>
      </c>
      <c r="E848" s="5">
        <v>1.1310100000000001</v>
      </c>
      <c r="F848" s="5">
        <v>1.1378299999999999</v>
      </c>
      <c r="G848" s="5">
        <f t="shared" si="135"/>
        <v>1</v>
      </c>
      <c r="H848" s="4">
        <f t="shared" si="137"/>
        <v>0</v>
      </c>
      <c r="I848" s="4">
        <f t="shared" si="136"/>
        <v>0</v>
      </c>
      <c r="K848" s="4">
        <f t="shared" si="128"/>
        <v>3166.5999999999917</v>
      </c>
      <c r="L848" s="5">
        <f t="shared" si="130"/>
        <v>0</v>
      </c>
      <c r="M848" s="29" t="str">
        <f t="shared" si="131"/>
        <v/>
      </c>
      <c r="N848" s="30">
        <f t="shared" si="127"/>
        <v>3166.5999999999917</v>
      </c>
    </row>
    <row r="849" spans="1:14" x14ac:dyDescent="0.25">
      <c r="A849" s="5">
        <v>848</v>
      </c>
      <c r="B849" s="28">
        <v>42460.958333333336</v>
      </c>
      <c r="C849" s="5">
        <v>1.1378299999999999</v>
      </c>
      <c r="D849" s="5">
        <v>1.1437900000000001</v>
      </c>
      <c r="E849" s="5">
        <v>1.13347</v>
      </c>
      <c r="F849" s="5">
        <v>1.1389899999999999</v>
      </c>
      <c r="G849" s="5">
        <f t="shared" si="135"/>
        <v>1</v>
      </c>
      <c r="H849" s="4">
        <f t="shared" si="137"/>
        <v>0</v>
      </c>
      <c r="I849" s="4">
        <v>-41</v>
      </c>
      <c r="K849" s="4">
        <f t="shared" si="128"/>
        <v>3125.5999999999917</v>
      </c>
      <c r="L849" s="5">
        <f t="shared" si="130"/>
        <v>0</v>
      </c>
      <c r="M849" s="29" t="str">
        <f t="shared" si="131"/>
        <v/>
      </c>
      <c r="N849" s="30">
        <f t="shared" ref="N849:N912" si="138">IF(L849=K849,N848,K849-L849)</f>
        <v>3125.5999999999917</v>
      </c>
    </row>
    <row r="850" spans="1:14" x14ac:dyDescent="0.25">
      <c r="A850" s="5">
        <v>849</v>
      </c>
      <c r="B850" s="28">
        <v>42463.958333333336</v>
      </c>
      <c r="C850" s="5">
        <v>1.1399900000000001</v>
      </c>
      <c r="D850" s="5">
        <v>1.1412500000000001</v>
      </c>
      <c r="E850" s="5">
        <v>1.13574</v>
      </c>
      <c r="F850" s="5">
        <v>1.1388499999999999</v>
      </c>
      <c r="G850" s="5">
        <f t="shared" si="135"/>
        <v>0</v>
      </c>
      <c r="H850" s="4">
        <f t="shared" si="137"/>
        <v>0</v>
      </c>
      <c r="I850" s="4">
        <f t="shared" ref="I850:I881" si="139">IF(AND(G849=1,E850&lt;C849),(C849-F850)*10000,0)</f>
        <v>-10.200000000000209</v>
      </c>
      <c r="K850" s="4">
        <f t="shared" ref="K850:K913" si="140">H850+I850+K849</f>
        <v>3115.3999999999915</v>
      </c>
      <c r="L850" s="5">
        <f t="shared" si="130"/>
        <v>0</v>
      </c>
      <c r="M850" s="29" t="str">
        <f t="shared" si="131"/>
        <v/>
      </c>
      <c r="N850" s="30">
        <f t="shared" si="138"/>
        <v>3115.3999999999915</v>
      </c>
    </row>
    <row r="851" spans="1:14" x14ac:dyDescent="0.25">
      <c r="A851" s="5">
        <v>850</v>
      </c>
      <c r="B851" s="28">
        <v>42464.958333333336</v>
      </c>
      <c r="C851" s="5">
        <v>1.1388499999999999</v>
      </c>
      <c r="D851" s="5">
        <v>1.1405000000000001</v>
      </c>
      <c r="E851" s="5">
        <v>1.1335900000000001</v>
      </c>
      <c r="F851" s="5">
        <v>1.1383000000000001</v>
      </c>
      <c r="G851" s="5">
        <f t="shared" si="135"/>
        <v>0</v>
      </c>
      <c r="H851" s="4">
        <f t="shared" si="137"/>
        <v>-16.899999999999693</v>
      </c>
      <c r="I851" s="4">
        <f t="shared" si="139"/>
        <v>0</v>
      </c>
      <c r="K851" s="4">
        <f t="shared" si="140"/>
        <v>3098.4999999999918</v>
      </c>
      <c r="L851" s="5">
        <f t="shared" si="130"/>
        <v>0</v>
      </c>
      <c r="M851" s="29" t="str">
        <f t="shared" si="131"/>
        <v/>
      </c>
      <c r="N851" s="30">
        <f t="shared" si="138"/>
        <v>3098.4999999999918</v>
      </c>
    </row>
    <row r="852" spans="1:14" x14ac:dyDescent="0.25">
      <c r="A852" s="5">
        <v>851</v>
      </c>
      <c r="B852" s="28">
        <v>42465.958333333336</v>
      </c>
      <c r="C852" s="5">
        <v>1.1382399999999999</v>
      </c>
      <c r="D852" s="5">
        <v>1.14316</v>
      </c>
      <c r="E852" s="5">
        <v>1.13266</v>
      </c>
      <c r="F852" s="5">
        <v>1.1398600000000001</v>
      </c>
      <c r="G852" s="5">
        <f t="shared" si="135"/>
        <v>1</v>
      </c>
      <c r="H852" s="4">
        <f t="shared" si="137"/>
        <v>10.100000000001774</v>
      </c>
      <c r="I852" s="4">
        <f t="shared" si="139"/>
        <v>0</v>
      </c>
      <c r="K852" s="4">
        <f t="shared" si="140"/>
        <v>3108.5999999999935</v>
      </c>
      <c r="L852" s="5">
        <f t="shared" si="130"/>
        <v>0</v>
      </c>
      <c r="M852" s="29" t="str">
        <f t="shared" si="131"/>
        <v/>
      </c>
      <c r="N852" s="30">
        <f t="shared" si="138"/>
        <v>3108.5999999999935</v>
      </c>
    </row>
    <row r="853" spans="1:14" x14ac:dyDescent="0.25">
      <c r="A853" s="5">
        <v>852</v>
      </c>
      <c r="B853" s="28">
        <v>42466.958333333336</v>
      </c>
      <c r="C853" s="5">
        <v>1.1398600000000001</v>
      </c>
      <c r="D853" s="5">
        <v>1.1453899999999999</v>
      </c>
      <c r="E853" s="5">
        <v>1.1337600000000001</v>
      </c>
      <c r="F853" s="5">
        <v>1.1376999999999999</v>
      </c>
      <c r="G853" s="5">
        <f t="shared" si="135"/>
        <v>0</v>
      </c>
      <c r="H853" s="4">
        <f t="shared" si="137"/>
        <v>0</v>
      </c>
      <c r="I853" s="4">
        <f t="shared" si="139"/>
        <v>5.3999999999998494</v>
      </c>
      <c r="K853" s="4">
        <f t="shared" si="140"/>
        <v>3113.9999999999932</v>
      </c>
      <c r="L853" s="5">
        <f t="shared" si="130"/>
        <v>0</v>
      </c>
      <c r="M853" s="29" t="str">
        <f t="shared" si="131"/>
        <v/>
      </c>
      <c r="N853" s="30">
        <f t="shared" si="138"/>
        <v>3113.9999999999932</v>
      </c>
    </row>
    <row r="854" spans="1:14" x14ac:dyDescent="0.25">
      <c r="A854" s="5">
        <v>853</v>
      </c>
      <c r="B854" s="28">
        <v>42467.958333333336</v>
      </c>
      <c r="C854" s="5">
        <v>1.13768</v>
      </c>
      <c r="D854" s="5">
        <v>1.1419299999999999</v>
      </c>
      <c r="E854" s="5">
        <v>1.1349100000000001</v>
      </c>
      <c r="F854" s="5">
        <v>1.1395</v>
      </c>
      <c r="G854" s="5">
        <f t="shared" si="135"/>
        <v>1</v>
      </c>
      <c r="H854" s="4">
        <f t="shared" si="137"/>
        <v>-3.6000000000013799</v>
      </c>
      <c r="I854" s="4">
        <f t="shared" si="139"/>
        <v>0</v>
      </c>
      <c r="K854" s="4">
        <f t="shared" si="140"/>
        <v>3110.3999999999919</v>
      </c>
      <c r="L854" s="5">
        <f t="shared" si="130"/>
        <v>0</v>
      </c>
      <c r="M854" s="29" t="str">
        <f t="shared" si="131"/>
        <v/>
      </c>
      <c r="N854" s="30">
        <f t="shared" si="138"/>
        <v>3110.3999999999919</v>
      </c>
    </row>
    <row r="855" spans="1:14" x14ac:dyDescent="0.25">
      <c r="A855" s="5">
        <v>854</v>
      </c>
      <c r="B855" s="28">
        <v>42470.958333333336</v>
      </c>
      <c r="C855" s="5">
        <v>1.14127</v>
      </c>
      <c r="D855" s="5">
        <v>1.14473</v>
      </c>
      <c r="E855" s="5">
        <v>1.13723</v>
      </c>
      <c r="F855" s="5">
        <v>1.1407400000000001</v>
      </c>
      <c r="G855" s="5">
        <f t="shared" si="135"/>
        <v>1</v>
      </c>
      <c r="H855" s="4">
        <f t="shared" si="137"/>
        <v>0</v>
      </c>
      <c r="I855" s="4">
        <f t="shared" si="139"/>
        <v>-30.600000000000627</v>
      </c>
      <c r="K855" s="4">
        <f t="shared" si="140"/>
        <v>3079.7999999999911</v>
      </c>
      <c r="L855" s="5">
        <f t="shared" si="130"/>
        <v>0</v>
      </c>
      <c r="M855" s="29" t="str">
        <f t="shared" si="131"/>
        <v/>
      </c>
      <c r="N855" s="30">
        <f t="shared" si="138"/>
        <v>3079.7999999999911</v>
      </c>
    </row>
    <row r="856" spans="1:14" x14ac:dyDescent="0.25">
      <c r="A856" s="5">
        <v>855</v>
      </c>
      <c r="B856" s="28">
        <v>42471.958333333336</v>
      </c>
      <c r="C856" s="5">
        <v>1.1407400000000001</v>
      </c>
      <c r="D856" s="5">
        <v>1.14649</v>
      </c>
      <c r="E856" s="5">
        <v>1.13453</v>
      </c>
      <c r="F856" s="5">
        <v>1.1384000000000001</v>
      </c>
      <c r="G856" s="5">
        <f t="shared" si="135"/>
        <v>0</v>
      </c>
      <c r="H856" s="4">
        <f t="shared" si="137"/>
        <v>0</v>
      </c>
      <c r="I856" s="4">
        <f t="shared" si="139"/>
        <v>28.699999999999282</v>
      </c>
      <c r="K856" s="4">
        <f t="shared" si="140"/>
        <v>3108.4999999999905</v>
      </c>
      <c r="L856" s="5">
        <f t="shared" si="130"/>
        <v>0</v>
      </c>
      <c r="M856" s="29" t="str">
        <f t="shared" si="131"/>
        <v/>
      </c>
      <c r="N856" s="30">
        <f t="shared" si="138"/>
        <v>3108.4999999999905</v>
      </c>
    </row>
    <row r="857" spans="1:14" x14ac:dyDescent="0.25">
      <c r="A857" s="5">
        <v>856</v>
      </c>
      <c r="B857" s="28">
        <v>42472.958333333336</v>
      </c>
      <c r="C857" s="5">
        <v>1.1384000000000001</v>
      </c>
      <c r="D857" s="5">
        <v>1.1391199999999999</v>
      </c>
      <c r="E857" s="5">
        <v>1.1268199999999999</v>
      </c>
      <c r="F857" s="5">
        <v>1.1273299999999999</v>
      </c>
      <c r="G857" s="5">
        <f t="shared" si="135"/>
        <v>0</v>
      </c>
      <c r="H857" s="4">
        <f t="shared" si="137"/>
        <v>0</v>
      </c>
      <c r="I857" s="4">
        <f t="shared" si="139"/>
        <v>0</v>
      </c>
      <c r="K857" s="4">
        <f t="shared" si="140"/>
        <v>3108.4999999999905</v>
      </c>
      <c r="L857" s="5">
        <f t="shared" si="130"/>
        <v>0</v>
      </c>
      <c r="M857" s="29" t="str">
        <f t="shared" si="131"/>
        <v/>
      </c>
      <c r="N857" s="30">
        <f t="shared" si="138"/>
        <v>3108.4999999999905</v>
      </c>
    </row>
    <row r="858" spans="1:14" x14ac:dyDescent="0.25">
      <c r="A858" s="5">
        <v>857</v>
      </c>
      <c r="B858" s="28">
        <v>42473.958333333336</v>
      </c>
      <c r="C858" s="5">
        <v>1.1273200000000001</v>
      </c>
      <c r="D858" s="5">
        <v>1.12948</v>
      </c>
      <c r="E858" s="5">
        <v>1.1233900000000001</v>
      </c>
      <c r="F858" s="5">
        <v>1.12676</v>
      </c>
      <c r="G858" s="5">
        <f t="shared" si="135"/>
        <v>0</v>
      </c>
      <c r="H858" s="4">
        <f t="shared" si="137"/>
        <v>0</v>
      </c>
      <c r="I858" s="4">
        <f t="shared" si="139"/>
        <v>0</v>
      </c>
      <c r="K858" s="4">
        <f t="shared" si="140"/>
        <v>3108.4999999999905</v>
      </c>
      <c r="L858" s="5">
        <f t="shared" si="130"/>
        <v>0</v>
      </c>
      <c r="M858" s="29" t="str">
        <f t="shared" si="131"/>
        <v/>
      </c>
      <c r="N858" s="30">
        <f t="shared" si="138"/>
        <v>3108.4999999999905</v>
      </c>
    </row>
    <row r="859" spans="1:14" x14ac:dyDescent="0.25">
      <c r="A859" s="5">
        <v>858</v>
      </c>
      <c r="B859" s="28">
        <v>42474.958333333336</v>
      </c>
      <c r="C859" s="5">
        <v>1.1267499999999999</v>
      </c>
      <c r="D859" s="5">
        <v>1.1316900000000001</v>
      </c>
      <c r="E859" s="5">
        <v>1.1245700000000001</v>
      </c>
      <c r="F859" s="5">
        <v>1.1282300000000001</v>
      </c>
      <c r="G859" s="5">
        <f t="shared" si="135"/>
        <v>1</v>
      </c>
      <c r="H859" s="4">
        <f t="shared" si="137"/>
        <v>9.0999999999996639</v>
      </c>
      <c r="I859" s="4">
        <f t="shared" si="139"/>
        <v>0</v>
      </c>
      <c r="K859" s="4">
        <f t="shared" si="140"/>
        <v>3117.5999999999899</v>
      </c>
      <c r="L859" s="5">
        <f t="shared" si="130"/>
        <v>0</v>
      </c>
      <c r="M859" s="29" t="str">
        <f t="shared" si="131"/>
        <v/>
      </c>
      <c r="N859" s="30">
        <f t="shared" si="138"/>
        <v>3117.5999999999899</v>
      </c>
    </row>
    <row r="860" spans="1:14" x14ac:dyDescent="0.25">
      <c r="A860" s="5">
        <v>859</v>
      </c>
      <c r="B860" s="28">
        <v>42477.958333333336</v>
      </c>
      <c r="C860" s="5">
        <v>1.13002</v>
      </c>
      <c r="D860" s="5">
        <v>1.1332100000000001</v>
      </c>
      <c r="E860" s="5">
        <v>1.12737</v>
      </c>
      <c r="F860" s="5">
        <v>1.13123</v>
      </c>
      <c r="G860" s="5">
        <f t="shared" si="135"/>
        <v>1</v>
      </c>
      <c r="H860" s="4">
        <f t="shared" si="137"/>
        <v>0</v>
      </c>
      <c r="I860" s="4">
        <f t="shared" si="139"/>
        <v>0</v>
      </c>
      <c r="K860" s="4">
        <f t="shared" si="140"/>
        <v>3117.5999999999899</v>
      </c>
      <c r="L860" s="5">
        <f t="shared" si="130"/>
        <v>0</v>
      </c>
      <c r="M860" s="29" t="str">
        <f t="shared" si="131"/>
        <v/>
      </c>
      <c r="N860" s="30">
        <f t="shared" si="138"/>
        <v>3117.5999999999899</v>
      </c>
    </row>
    <row r="861" spans="1:14" x14ac:dyDescent="0.25">
      <c r="A861" s="5">
        <v>860</v>
      </c>
      <c r="B861" s="28">
        <v>42478.958333333336</v>
      </c>
      <c r="C861" s="5">
        <v>1.1312199999999999</v>
      </c>
      <c r="D861" s="5">
        <v>1.13845</v>
      </c>
      <c r="E861" s="5">
        <v>1.1303399999999999</v>
      </c>
      <c r="F861" s="5">
        <v>1.1357299999999999</v>
      </c>
      <c r="G861" s="5">
        <f t="shared" si="135"/>
        <v>1</v>
      </c>
      <c r="H861" s="4">
        <f t="shared" si="137"/>
        <v>0</v>
      </c>
      <c r="I861" s="4">
        <f t="shared" si="139"/>
        <v>0</v>
      </c>
      <c r="K861" s="4">
        <f t="shared" si="140"/>
        <v>3117.5999999999899</v>
      </c>
      <c r="L861" s="5">
        <f t="shared" si="130"/>
        <v>0</v>
      </c>
      <c r="M861" s="29" t="str">
        <f t="shared" si="131"/>
        <v/>
      </c>
      <c r="N861" s="30">
        <f t="shared" si="138"/>
        <v>3117.5999999999899</v>
      </c>
    </row>
    <row r="862" spans="1:14" x14ac:dyDescent="0.25">
      <c r="A862" s="5">
        <v>861</v>
      </c>
      <c r="B862" s="28">
        <v>42479.958333333336</v>
      </c>
      <c r="C862" s="5">
        <v>1.1357600000000001</v>
      </c>
      <c r="D862" s="5">
        <v>1.13876</v>
      </c>
      <c r="E862" s="5">
        <v>1.1290500000000001</v>
      </c>
      <c r="F862" s="5">
        <v>1.12965</v>
      </c>
      <c r="G862" s="5">
        <f t="shared" si="135"/>
        <v>0</v>
      </c>
      <c r="H862" s="4">
        <f t="shared" si="137"/>
        <v>0</v>
      </c>
      <c r="I862" s="4">
        <f t="shared" si="139"/>
        <v>15.699999999998493</v>
      </c>
      <c r="K862" s="4">
        <f t="shared" si="140"/>
        <v>3133.2999999999884</v>
      </c>
      <c r="L862" s="5">
        <f t="shared" si="130"/>
        <v>0</v>
      </c>
      <c r="M862" s="29" t="str">
        <f t="shared" si="131"/>
        <v/>
      </c>
      <c r="N862" s="30">
        <f t="shared" si="138"/>
        <v>3133.2999999999884</v>
      </c>
    </row>
    <row r="863" spans="1:14" x14ac:dyDescent="0.25">
      <c r="A863" s="5">
        <v>862</v>
      </c>
      <c r="B863" s="28">
        <v>42480.958333333336</v>
      </c>
      <c r="C863" s="5">
        <v>1.1295999999999999</v>
      </c>
      <c r="D863" s="5">
        <v>1.13981</v>
      </c>
      <c r="E863" s="5">
        <v>1.1269899999999999</v>
      </c>
      <c r="F863" s="5">
        <v>1.12869</v>
      </c>
      <c r="G863" s="5">
        <f t="shared" si="135"/>
        <v>0</v>
      </c>
      <c r="H863" s="4">
        <v>-41</v>
      </c>
      <c r="I863" s="4">
        <f t="shared" si="139"/>
        <v>0</v>
      </c>
      <c r="K863" s="4">
        <f t="shared" si="140"/>
        <v>3092.2999999999884</v>
      </c>
      <c r="L863" s="5">
        <f t="shared" si="130"/>
        <v>0</v>
      </c>
      <c r="M863" s="29" t="str">
        <f t="shared" si="131"/>
        <v/>
      </c>
      <c r="N863" s="30">
        <f t="shared" si="138"/>
        <v>3092.2999999999884</v>
      </c>
    </row>
    <row r="864" spans="1:14" x14ac:dyDescent="0.25">
      <c r="A864" s="5">
        <v>863</v>
      </c>
      <c r="B864" s="28">
        <v>42481.958333333336</v>
      </c>
      <c r="C864" s="5">
        <v>1.12866</v>
      </c>
      <c r="D864" s="5">
        <v>1.13087</v>
      </c>
      <c r="E864" s="5">
        <v>1.12181</v>
      </c>
      <c r="F864" s="5">
        <v>1.1222700000000001</v>
      </c>
      <c r="G864" s="5">
        <f t="shared" si="135"/>
        <v>0</v>
      </c>
      <c r="H864" s="4">
        <v>-41</v>
      </c>
      <c r="I864" s="4">
        <f t="shared" si="139"/>
        <v>0</v>
      </c>
      <c r="K864" s="4">
        <f t="shared" si="140"/>
        <v>3051.2999999999884</v>
      </c>
      <c r="L864" s="5">
        <f t="shared" ref="L864:L927" si="141">MAX(J864,L863)</f>
        <v>0</v>
      </c>
      <c r="M864" s="29" t="str">
        <f t="shared" ref="M864:M927" si="142">IF(J864 &lt; J863, 1-J864/L864,"")</f>
        <v/>
      </c>
      <c r="N864" s="30">
        <f t="shared" si="138"/>
        <v>3051.2999999999884</v>
      </c>
    </row>
    <row r="865" spans="1:14" x14ac:dyDescent="0.25">
      <c r="A865" s="5">
        <v>864</v>
      </c>
      <c r="B865" s="28">
        <v>42484.958333333336</v>
      </c>
      <c r="C865" s="5">
        <v>1.1216200000000001</v>
      </c>
      <c r="D865" s="5">
        <v>1.12781</v>
      </c>
      <c r="E865" s="5">
        <v>1.1214999999999999</v>
      </c>
      <c r="F865" s="5">
        <v>1.12669</v>
      </c>
      <c r="G865" s="5">
        <f t="shared" si="135"/>
        <v>1</v>
      </c>
      <c r="H865" s="4">
        <f t="shared" ref="H865:H885" si="143">IF(AND(G864=0,D865&gt;C864),(F865-C864)*10000,0)</f>
        <v>0</v>
      </c>
      <c r="I865" s="4">
        <f t="shared" si="139"/>
        <v>0</v>
      </c>
      <c r="K865" s="4">
        <f t="shared" si="140"/>
        <v>3051.2999999999884</v>
      </c>
      <c r="L865" s="5">
        <f t="shared" si="141"/>
        <v>0</v>
      </c>
      <c r="M865" s="29" t="str">
        <f t="shared" si="142"/>
        <v/>
      </c>
      <c r="N865" s="30">
        <f t="shared" si="138"/>
        <v>3051.2999999999884</v>
      </c>
    </row>
    <row r="866" spans="1:14" x14ac:dyDescent="0.25">
      <c r="A866" s="5">
        <v>865</v>
      </c>
      <c r="B866" s="28">
        <v>42485.958333333336</v>
      </c>
      <c r="C866" s="5">
        <v>1.1266700000000001</v>
      </c>
      <c r="D866" s="5">
        <v>1.1339699999999999</v>
      </c>
      <c r="E866" s="5">
        <v>1.1256200000000001</v>
      </c>
      <c r="F866" s="5">
        <v>1.12954</v>
      </c>
      <c r="G866" s="5">
        <f t="shared" si="135"/>
        <v>1</v>
      </c>
      <c r="H866" s="4">
        <f t="shared" si="143"/>
        <v>0</v>
      </c>
      <c r="I866" s="4">
        <f t="shared" si="139"/>
        <v>0</v>
      </c>
      <c r="K866" s="4">
        <f t="shared" si="140"/>
        <v>3051.2999999999884</v>
      </c>
      <c r="L866" s="5">
        <f t="shared" si="141"/>
        <v>0</v>
      </c>
      <c r="M866" s="29" t="str">
        <f t="shared" si="142"/>
        <v/>
      </c>
      <c r="N866" s="30">
        <f t="shared" si="138"/>
        <v>3051.2999999999884</v>
      </c>
    </row>
    <row r="867" spans="1:14" x14ac:dyDescent="0.25">
      <c r="A867" s="5">
        <v>866</v>
      </c>
      <c r="B867" s="28">
        <v>42486.958333333336</v>
      </c>
      <c r="C867" s="5">
        <v>1.1295200000000001</v>
      </c>
      <c r="D867" s="5">
        <v>1.1361000000000001</v>
      </c>
      <c r="E867" s="5">
        <v>1.1271500000000001</v>
      </c>
      <c r="F867" s="5">
        <v>1.13209</v>
      </c>
      <c r="G867" s="5">
        <f t="shared" si="135"/>
        <v>1</v>
      </c>
      <c r="H867" s="4">
        <f t="shared" si="143"/>
        <v>0</v>
      </c>
      <c r="I867" s="4">
        <f t="shared" si="139"/>
        <v>0</v>
      </c>
      <c r="K867" s="4">
        <f t="shared" si="140"/>
        <v>3051.2999999999884</v>
      </c>
      <c r="L867" s="5">
        <f t="shared" si="141"/>
        <v>0</v>
      </c>
      <c r="M867" s="29" t="str">
        <f t="shared" si="142"/>
        <v/>
      </c>
      <c r="N867" s="30">
        <f t="shared" si="138"/>
        <v>3051.2999999999884</v>
      </c>
    </row>
    <row r="868" spans="1:14" x14ac:dyDescent="0.25">
      <c r="A868" s="5">
        <v>867</v>
      </c>
      <c r="B868" s="28">
        <v>42487.958333333336</v>
      </c>
      <c r="C868" s="5">
        <v>1.13205</v>
      </c>
      <c r="D868" s="5">
        <v>1.13679</v>
      </c>
      <c r="E868" s="5">
        <v>1.1295900000000001</v>
      </c>
      <c r="F868" s="5">
        <v>1.13514</v>
      </c>
      <c r="G868" s="5">
        <f t="shared" si="135"/>
        <v>1</v>
      </c>
      <c r="H868" s="4">
        <f t="shared" si="143"/>
        <v>0</v>
      </c>
      <c r="I868" s="4">
        <f t="shared" si="139"/>
        <v>0</v>
      </c>
      <c r="K868" s="4">
        <f t="shared" si="140"/>
        <v>3051.2999999999884</v>
      </c>
      <c r="L868" s="5">
        <f t="shared" si="141"/>
        <v>0</v>
      </c>
      <c r="M868" s="29" t="str">
        <f t="shared" si="142"/>
        <v/>
      </c>
      <c r="N868" s="30">
        <f t="shared" si="138"/>
        <v>3051.2999999999884</v>
      </c>
    </row>
    <row r="869" spans="1:14" x14ac:dyDescent="0.25">
      <c r="A869" s="5">
        <v>868</v>
      </c>
      <c r="B869" s="28">
        <v>42488.958333333336</v>
      </c>
      <c r="C869" s="5">
        <v>1.135</v>
      </c>
      <c r="D869" s="5">
        <v>1.14592</v>
      </c>
      <c r="E869" s="5">
        <v>1.1346499999999999</v>
      </c>
      <c r="F869" s="5">
        <v>1.14503</v>
      </c>
      <c r="G869" s="5">
        <f t="shared" si="135"/>
        <v>1</v>
      </c>
      <c r="H869" s="4">
        <f t="shared" si="143"/>
        <v>0</v>
      </c>
      <c r="I869" s="4">
        <f t="shared" si="139"/>
        <v>0</v>
      </c>
      <c r="K869" s="4">
        <f t="shared" si="140"/>
        <v>3051.2999999999884</v>
      </c>
      <c r="L869" s="5">
        <f t="shared" si="141"/>
        <v>0</v>
      </c>
      <c r="M869" s="29" t="str">
        <f t="shared" si="142"/>
        <v/>
      </c>
      <c r="N869" s="30">
        <f t="shared" si="138"/>
        <v>3051.2999999999884</v>
      </c>
    </row>
    <row r="870" spans="1:14" x14ac:dyDescent="0.25">
      <c r="A870" s="5">
        <v>869</v>
      </c>
      <c r="B870" s="28">
        <v>42491.958333333336</v>
      </c>
      <c r="C870" s="5">
        <v>1.1459299999999999</v>
      </c>
      <c r="D870" s="5">
        <v>1.1536</v>
      </c>
      <c r="E870" s="5">
        <v>1.1448199999999999</v>
      </c>
      <c r="F870" s="5">
        <v>1.1533599999999999</v>
      </c>
      <c r="G870" s="5">
        <f t="shared" si="135"/>
        <v>1</v>
      </c>
      <c r="H870" s="4">
        <f t="shared" si="143"/>
        <v>0</v>
      </c>
      <c r="I870" s="4">
        <f t="shared" si="139"/>
        <v>0</v>
      </c>
      <c r="K870" s="4">
        <f t="shared" si="140"/>
        <v>3051.2999999999884</v>
      </c>
      <c r="L870" s="5">
        <f t="shared" si="141"/>
        <v>0</v>
      </c>
      <c r="M870" s="29" t="str">
        <f t="shared" si="142"/>
        <v/>
      </c>
      <c r="N870" s="30">
        <f t="shared" si="138"/>
        <v>3051.2999999999884</v>
      </c>
    </row>
    <row r="871" spans="1:14" x14ac:dyDescent="0.25">
      <c r="A871" s="5">
        <v>870</v>
      </c>
      <c r="B871" s="28">
        <v>42492.958333333336</v>
      </c>
      <c r="C871" s="5">
        <v>1.1532899999999999</v>
      </c>
      <c r="D871" s="5">
        <v>1.1616200000000001</v>
      </c>
      <c r="E871" s="5">
        <v>1.1495500000000001</v>
      </c>
      <c r="F871" s="5">
        <v>1.1495599999999999</v>
      </c>
      <c r="G871" s="5">
        <f t="shared" si="135"/>
        <v>0</v>
      </c>
      <c r="H871" s="4">
        <f t="shared" si="143"/>
        <v>0</v>
      </c>
      <c r="I871" s="4">
        <f t="shared" si="139"/>
        <v>0</v>
      </c>
      <c r="K871" s="4">
        <f t="shared" si="140"/>
        <v>3051.2999999999884</v>
      </c>
      <c r="L871" s="5">
        <f t="shared" si="141"/>
        <v>0</v>
      </c>
      <c r="M871" s="29" t="str">
        <f t="shared" si="142"/>
        <v/>
      </c>
      <c r="N871" s="30">
        <f t="shared" si="138"/>
        <v>3051.2999999999884</v>
      </c>
    </row>
    <row r="872" spans="1:14" x14ac:dyDescent="0.25">
      <c r="A872" s="5">
        <v>871</v>
      </c>
      <c r="B872" s="28">
        <v>42493.958333333336</v>
      </c>
      <c r="C872" s="5">
        <v>1.1495599999999999</v>
      </c>
      <c r="D872" s="5">
        <v>1.1529400000000001</v>
      </c>
      <c r="E872" s="5">
        <v>1.1466099999999999</v>
      </c>
      <c r="F872" s="5">
        <v>1.1485099999999999</v>
      </c>
      <c r="G872" s="5">
        <f t="shared" si="135"/>
        <v>0</v>
      </c>
      <c r="H872" s="4">
        <f t="shared" si="143"/>
        <v>0</v>
      </c>
      <c r="I872" s="4">
        <f t="shared" si="139"/>
        <v>0</v>
      </c>
      <c r="K872" s="4">
        <f t="shared" si="140"/>
        <v>3051.2999999999884</v>
      </c>
      <c r="L872" s="5">
        <f t="shared" si="141"/>
        <v>0</v>
      </c>
      <c r="M872" s="29" t="str">
        <f t="shared" si="142"/>
        <v/>
      </c>
      <c r="N872" s="30">
        <f t="shared" si="138"/>
        <v>3051.2999999999884</v>
      </c>
    </row>
    <row r="873" spans="1:14" x14ac:dyDescent="0.25">
      <c r="A873" s="5">
        <v>872</v>
      </c>
      <c r="B873" s="28">
        <v>42494.958333333336</v>
      </c>
      <c r="C873" s="5">
        <v>1.14838</v>
      </c>
      <c r="D873" s="5">
        <v>1.1493800000000001</v>
      </c>
      <c r="E873" s="5">
        <v>1.13859</v>
      </c>
      <c r="F873" s="5">
        <v>1.1404799999999999</v>
      </c>
      <c r="G873" s="5">
        <f t="shared" si="135"/>
        <v>0</v>
      </c>
      <c r="H873" s="4">
        <f t="shared" si="143"/>
        <v>0</v>
      </c>
      <c r="I873" s="4">
        <f t="shared" si="139"/>
        <v>0</v>
      </c>
      <c r="K873" s="4">
        <f t="shared" si="140"/>
        <v>3051.2999999999884</v>
      </c>
      <c r="L873" s="5">
        <f t="shared" si="141"/>
        <v>0</v>
      </c>
      <c r="M873" s="29" t="str">
        <f t="shared" si="142"/>
        <v/>
      </c>
      <c r="N873" s="30">
        <f t="shared" si="138"/>
        <v>3051.2999999999884</v>
      </c>
    </row>
    <row r="874" spans="1:14" x14ac:dyDescent="0.25">
      <c r="A874" s="5">
        <v>873</v>
      </c>
      <c r="B874" s="28">
        <v>42495.958333333336</v>
      </c>
      <c r="C874" s="5">
        <v>1.1404799999999999</v>
      </c>
      <c r="D874" s="5">
        <v>1.14802</v>
      </c>
      <c r="E874" s="5">
        <v>1.13866</v>
      </c>
      <c r="F874" s="5">
        <v>1.1402099999999999</v>
      </c>
      <c r="G874" s="5">
        <f t="shared" si="135"/>
        <v>0</v>
      </c>
      <c r="H874" s="4">
        <f t="shared" si="143"/>
        <v>0</v>
      </c>
      <c r="I874" s="4">
        <f t="shared" si="139"/>
        <v>0</v>
      </c>
      <c r="K874" s="4">
        <f t="shared" si="140"/>
        <v>3051.2999999999884</v>
      </c>
      <c r="L874" s="5">
        <f t="shared" si="141"/>
        <v>0</v>
      </c>
      <c r="M874" s="29" t="str">
        <f t="shared" si="142"/>
        <v/>
      </c>
      <c r="N874" s="30">
        <f t="shared" si="138"/>
        <v>3051.2999999999884</v>
      </c>
    </row>
    <row r="875" spans="1:14" x14ac:dyDescent="0.25">
      <c r="A875" s="5">
        <v>874</v>
      </c>
      <c r="B875" s="28">
        <v>42498.958333333336</v>
      </c>
      <c r="C875" s="5">
        <v>1.1393599999999999</v>
      </c>
      <c r="D875" s="5">
        <v>1.1419900000000001</v>
      </c>
      <c r="E875" s="5">
        <v>1.1375299999999999</v>
      </c>
      <c r="F875" s="5">
        <v>1.13832</v>
      </c>
      <c r="G875" s="5">
        <f t="shared" si="135"/>
        <v>0</v>
      </c>
      <c r="H875" s="4">
        <f t="shared" si="143"/>
        <v>-21.599999999999397</v>
      </c>
      <c r="I875" s="4">
        <f t="shared" si="139"/>
        <v>0</v>
      </c>
      <c r="K875" s="4">
        <f t="shared" si="140"/>
        <v>3029.6999999999889</v>
      </c>
      <c r="L875" s="5">
        <f t="shared" si="141"/>
        <v>0</v>
      </c>
      <c r="M875" s="29" t="str">
        <f t="shared" si="142"/>
        <v/>
      </c>
      <c r="N875" s="30">
        <f t="shared" si="138"/>
        <v>3029.6999999999889</v>
      </c>
    </row>
    <row r="876" spans="1:14" x14ac:dyDescent="0.25">
      <c r="A876" s="5">
        <v>875</v>
      </c>
      <c r="B876" s="28">
        <v>42499.958333333336</v>
      </c>
      <c r="C876" s="5">
        <v>1.13832</v>
      </c>
      <c r="D876" s="5">
        <v>1.1409800000000001</v>
      </c>
      <c r="E876" s="5">
        <v>1.1358699999999999</v>
      </c>
      <c r="F876" s="5">
        <v>1.1371500000000001</v>
      </c>
      <c r="G876" s="5">
        <f t="shared" si="135"/>
        <v>0</v>
      </c>
      <c r="H876" s="4">
        <f t="shared" si="143"/>
        <v>-22.099999999998232</v>
      </c>
      <c r="I876" s="4">
        <f t="shared" si="139"/>
        <v>0</v>
      </c>
      <c r="K876" s="4">
        <f t="shared" si="140"/>
        <v>3007.5999999999908</v>
      </c>
      <c r="L876" s="5">
        <f t="shared" si="141"/>
        <v>0</v>
      </c>
      <c r="M876" s="29" t="str">
        <f t="shared" si="142"/>
        <v/>
      </c>
      <c r="N876" s="30">
        <f t="shared" si="138"/>
        <v>3007.5999999999908</v>
      </c>
    </row>
    <row r="877" spans="1:14" x14ac:dyDescent="0.25">
      <c r="A877" s="5">
        <v>876</v>
      </c>
      <c r="B877" s="28">
        <v>42500.958333333336</v>
      </c>
      <c r="C877" s="5">
        <v>1.1371500000000001</v>
      </c>
      <c r="D877" s="5">
        <v>1.14466</v>
      </c>
      <c r="E877" s="5">
        <v>1.13687</v>
      </c>
      <c r="F877" s="5">
        <v>1.1425700000000001</v>
      </c>
      <c r="G877" s="5">
        <f t="shared" si="135"/>
        <v>1</v>
      </c>
      <c r="H877" s="4">
        <f t="shared" si="143"/>
        <v>42.500000000000867</v>
      </c>
      <c r="I877" s="4">
        <f t="shared" si="139"/>
        <v>0</v>
      </c>
      <c r="K877" s="4">
        <f t="shared" si="140"/>
        <v>3050.0999999999917</v>
      </c>
      <c r="L877" s="5">
        <f t="shared" si="141"/>
        <v>0</v>
      </c>
      <c r="M877" s="29" t="str">
        <f t="shared" si="142"/>
        <v/>
      </c>
      <c r="N877" s="30">
        <f t="shared" si="138"/>
        <v>3050.0999999999917</v>
      </c>
    </row>
    <row r="878" spans="1:14" x14ac:dyDescent="0.25">
      <c r="A878" s="5">
        <v>877</v>
      </c>
      <c r="B878" s="28">
        <v>42501.958333333336</v>
      </c>
      <c r="C878" s="5">
        <v>1.14256</v>
      </c>
      <c r="D878" s="5">
        <v>1.1429100000000001</v>
      </c>
      <c r="E878" s="5">
        <v>1.13706</v>
      </c>
      <c r="F878" s="5">
        <v>1.1376200000000001</v>
      </c>
      <c r="G878" s="5">
        <f t="shared" si="135"/>
        <v>0</v>
      </c>
      <c r="H878" s="4">
        <f t="shared" si="143"/>
        <v>0</v>
      </c>
      <c r="I878" s="4">
        <f t="shared" si="139"/>
        <v>-4.6999999999997044</v>
      </c>
      <c r="K878" s="4">
        <f t="shared" si="140"/>
        <v>3045.3999999999919</v>
      </c>
      <c r="L878" s="5">
        <f t="shared" si="141"/>
        <v>0</v>
      </c>
      <c r="M878" s="29" t="str">
        <f t="shared" si="142"/>
        <v/>
      </c>
      <c r="N878" s="30">
        <f t="shared" si="138"/>
        <v>3045.3999999999919</v>
      </c>
    </row>
    <row r="879" spans="1:14" x14ac:dyDescent="0.25">
      <c r="A879" s="5">
        <v>878</v>
      </c>
      <c r="B879" s="28">
        <v>42502.958333333336</v>
      </c>
      <c r="C879" s="5">
        <v>1.13757</v>
      </c>
      <c r="D879" s="5">
        <v>1.1379600000000001</v>
      </c>
      <c r="E879" s="5">
        <v>1.1283000000000001</v>
      </c>
      <c r="F879" s="5">
        <v>1.13097</v>
      </c>
      <c r="G879" s="5">
        <f t="shared" si="135"/>
        <v>0</v>
      </c>
      <c r="H879" s="4">
        <f t="shared" si="143"/>
        <v>0</v>
      </c>
      <c r="I879" s="4">
        <f t="shared" si="139"/>
        <v>0</v>
      </c>
      <c r="K879" s="4">
        <f t="shared" si="140"/>
        <v>3045.3999999999919</v>
      </c>
      <c r="L879" s="5">
        <f t="shared" si="141"/>
        <v>0</v>
      </c>
      <c r="M879" s="29" t="str">
        <f t="shared" si="142"/>
        <v/>
      </c>
      <c r="N879" s="30">
        <f t="shared" si="138"/>
        <v>3045.3999999999919</v>
      </c>
    </row>
    <row r="880" spans="1:14" x14ac:dyDescent="0.25">
      <c r="A880" s="5">
        <v>879</v>
      </c>
      <c r="B880" s="28">
        <v>42505.958333333336</v>
      </c>
      <c r="C880" s="5">
        <v>1.131</v>
      </c>
      <c r="D880" s="5">
        <v>1.13422</v>
      </c>
      <c r="E880" s="5">
        <v>1.1302099999999999</v>
      </c>
      <c r="F880" s="5">
        <v>1.13191</v>
      </c>
      <c r="G880" s="5">
        <f t="shared" si="135"/>
        <v>1</v>
      </c>
      <c r="H880" s="4">
        <f t="shared" si="143"/>
        <v>0</v>
      </c>
      <c r="I880" s="4">
        <f t="shared" si="139"/>
        <v>0</v>
      </c>
      <c r="K880" s="4">
        <f t="shared" si="140"/>
        <v>3045.3999999999919</v>
      </c>
      <c r="L880" s="5">
        <f t="shared" si="141"/>
        <v>0</v>
      </c>
      <c r="M880" s="29" t="str">
        <f t="shared" si="142"/>
        <v/>
      </c>
      <c r="N880" s="30">
        <f t="shared" si="138"/>
        <v>3045.3999999999919</v>
      </c>
    </row>
    <row r="881" spans="1:14" x14ac:dyDescent="0.25">
      <c r="A881" s="5">
        <v>880</v>
      </c>
      <c r="B881" s="28">
        <v>42506.958333333336</v>
      </c>
      <c r="C881" s="5">
        <v>1.1319900000000001</v>
      </c>
      <c r="D881" s="5">
        <v>1.13487</v>
      </c>
      <c r="E881" s="5">
        <v>1.1302000000000001</v>
      </c>
      <c r="F881" s="5">
        <v>1.13124</v>
      </c>
      <c r="G881" s="5">
        <f t="shared" si="135"/>
        <v>0</v>
      </c>
      <c r="H881" s="4">
        <f t="shared" si="143"/>
        <v>0</v>
      </c>
      <c r="I881" s="4">
        <f t="shared" si="139"/>
        <v>-2.4000000000001798</v>
      </c>
      <c r="K881" s="4">
        <f t="shared" si="140"/>
        <v>3042.9999999999918</v>
      </c>
      <c r="L881" s="5">
        <f t="shared" si="141"/>
        <v>0</v>
      </c>
      <c r="M881" s="29" t="str">
        <f t="shared" si="142"/>
        <v/>
      </c>
      <c r="N881" s="30">
        <f t="shared" si="138"/>
        <v>3042.9999999999918</v>
      </c>
    </row>
    <row r="882" spans="1:14" x14ac:dyDescent="0.25">
      <c r="A882" s="5">
        <v>881</v>
      </c>
      <c r="B882" s="28">
        <v>42507.958333333336</v>
      </c>
      <c r="C882" s="5">
        <v>1.1312500000000001</v>
      </c>
      <c r="D882" s="5">
        <v>1.1316200000000001</v>
      </c>
      <c r="E882" s="5">
        <v>1.12141</v>
      </c>
      <c r="F882" s="5">
        <v>1.1215900000000001</v>
      </c>
      <c r="G882" s="5">
        <f t="shared" si="135"/>
        <v>0</v>
      </c>
      <c r="H882" s="4">
        <f t="shared" si="143"/>
        <v>0</v>
      </c>
      <c r="I882" s="4">
        <f t="shared" ref="I882:I912" si="144">IF(AND(G881=1,E882&lt;C881),(C881-F882)*10000,0)</f>
        <v>0</v>
      </c>
      <c r="K882" s="4">
        <f t="shared" si="140"/>
        <v>3042.9999999999918</v>
      </c>
      <c r="L882" s="5">
        <f t="shared" si="141"/>
        <v>0</v>
      </c>
      <c r="M882" s="29" t="str">
        <f t="shared" si="142"/>
        <v/>
      </c>
      <c r="N882" s="30">
        <f t="shared" si="138"/>
        <v>3042.9999999999918</v>
      </c>
    </row>
    <row r="883" spans="1:14" x14ac:dyDescent="0.25">
      <c r="A883" s="5">
        <v>882</v>
      </c>
      <c r="B883" s="28">
        <v>42508.958333333336</v>
      </c>
      <c r="C883" s="5">
        <v>1.12158</v>
      </c>
      <c r="D883" s="5">
        <v>1.1229899999999999</v>
      </c>
      <c r="E883" s="5">
        <v>1.1180099999999999</v>
      </c>
      <c r="F883" s="5">
        <v>1.1202399999999999</v>
      </c>
      <c r="G883" s="5">
        <f t="shared" si="135"/>
        <v>0</v>
      </c>
      <c r="H883" s="4">
        <f t="shared" si="143"/>
        <v>0</v>
      </c>
      <c r="I883" s="4">
        <f t="shared" si="144"/>
        <v>0</v>
      </c>
      <c r="K883" s="4">
        <f t="shared" si="140"/>
        <v>3042.9999999999918</v>
      </c>
      <c r="L883" s="5">
        <f t="shared" si="141"/>
        <v>0</v>
      </c>
      <c r="M883" s="29" t="str">
        <f t="shared" si="142"/>
        <v/>
      </c>
      <c r="N883" s="30">
        <f t="shared" si="138"/>
        <v>3042.9999999999918</v>
      </c>
    </row>
    <row r="884" spans="1:14" x14ac:dyDescent="0.25">
      <c r="A884" s="5">
        <v>883</v>
      </c>
      <c r="B884" s="28">
        <v>42509.958333333336</v>
      </c>
      <c r="C884" s="5">
        <v>1.1202300000000001</v>
      </c>
      <c r="D884" s="5">
        <v>1.12375</v>
      </c>
      <c r="E884" s="5">
        <v>1.1196299999999999</v>
      </c>
      <c r="F884" s="5">
        <v>1.12222</v>
      </c>
      <c r="G884" s="5">
        <f t="shared" si="135"/>
        <v>1</v>
      </c>
      <c r="H884" s="4">
        <f t="shared" si="143"/>
        <v>6.3999999999997392</v>
      </c>
      <c r="I884" s="4">
        <f t="shared" si="144"/>
        <v>0</v>
      </c>
      <c r="K884" s="4">
        <f t="shared" si="140"/>
        <v>3049.3999999999915</v>
      </c>
      <c r="L884" s="5">
        <f t="shared" si="141"/>
        <v>0</v>
      </c>
      <c r="M884" s="29" t="str">
        <f t="shared" si="142"/>
        <v/>
      </c>
      <c r="N884" s="30">
        <f t="shared" si="138"/>
        <v>3049.3999999999915</v>
      </c>
    </row>
    <row r="885" spans="1:14" x14ac:dyDescent="0.25">
      <c r="A885" s="5">
        <v>884</v>
      </c>
      <c r="B885" s="28">
        <v>42512.958333333336</v>
      </c>
      <c r="C885" s="5">
        <v>1.1208100000000001</v>
      </c>
      <c r="D885" s="5">
        <v>1.1242799999999999</v>
      </c>
      <c r="E885" s="5">
        <v>1.1187499999999999</v>
      </c>
      <c r="F885" s="5">
        <v>1.1219600000000001</v>
      </c>
      <c r="G885" s="5">
        <f t="shared" si="135"/>
        <v>0</v>
      </c>
      <c r="H885" s="4">
        <f t="shared" si="143"/>
        <v>0</v>
      </c>
      <c r="I885" s="4">
        <f t="shared" si="144"/>
        <v>-17.300000000000093</v>
      </c>
      <c r="K885" s="4">
        <f t="shared" si="140"/>
        <v>3032.0999999999913</v>
      </c>
      <c r="L885" s="5">
        <f t="shared" si="141"/>
        <v>0</v>
      </c>
      <c r="M885" s="29" t="str">
        <f t="shared" si="142"/>
        <v/>
      </c>
      <c r="N885" s="30">
        <f t="shared" si="138"/>
        <v>3032.0999999999913</v>
      </c>
    </row>
    <row r="886" spans="1:14" x14ac:dyDescent="0.25">
      <c r="A886" s="5">
        <v>885</v>
      </c>
      <c r="B886" s="28">
        <v>42513.958333333336</v>
      </c>
      <c r="C886" s="5">
        <v>1.12201</v>
      </c>
      <c r="D886" s="5">
        <v>1.1227100000000001</v>
      </c>
      <c r="E886" s="5">
        <v>1.11324</v>
      </c>
      <c r="F886" s="5">
        <v>1.11405</v>
      </c>
      <c r="G886" s="5">
        <f t="shared" si="135"/>
        <v>0</v>
      </c>
      <c r="H886" s="4">
        <v>-41</v>
      </c>
      <c r="I886" s="4">
        <f t="shared" si="144"/>
        <v>0</v>
      </c>
      <c r="K886" s="4">
        <f t="shared" si="140"/>
        <v>2991.0999999999913</v>
      </c>
      <c r="L886" s="5">
        <f t="shared" si="141"/>
        <v>0</v>
      </c>
      <c r="M886" s="29" t="str">
        <f t="shared" si="142"/>
        <v/>
      </c>
      <c r="N886" s="30">
        <f t="shared" si="138"/>
        <v>2991.0999999999913</v>
      </c>
    </row>
    <row r="887" spans="1:14" x14ac:dyDescent="0.25">
      <c r="A887" s="5">
        <v>886</v>
      </c>
      <c r="B887" s="28">
        <v>42514.958333333336</v>
      </c>
      <c r="C887" s="5">
        <v>1.1140399999999999</v>
      </c>
      <c r="D887" s="5">
        <v>1.11669</v>
      </c>
      <c r="E887" s="5">
        <v>1.1128899999999999</v>
      </c>
      <c r="F887" s="5">
        <v>1.1154299999999999</v>
      </c>
      <c r="G887" s="5">
        <f t="shared" si="135"/>
        <v>1</v>
      </c>
      <c r="H887" s="4">
        <f t="shared" ref="H887:H918" si="145">IF(AND(G886=0,D887&gt;C886),(F887-C886)*10000,0)</f>
        <v>0</v>
      </c>
      <c r="I887" s="4">
        <f t="shared" si="144"/>
        <v>0</v>
      </c>
      <c r="K887" s="4">
        <f t="shared" si="140"/>
        <v>2991.0999999999913</v>
      </c>
      <c r="L887" s="5">
        <f t="shared" si="141"/>
        <v>0</v>
      </c>
      <c r="M887" s="29" t="str">
        <f t="shared" si="142"/>
        <v/>
      </c>
      <c r="N887" s="30">
        <f t="shared" si="138"/>
        <v>2991.0999999999913</v>
      </c>
    </row>
    <row r="888" spans="1:14" x14ac:dyDescent="0.25">
      <c r="A888" s="5">
        <v>887</v>
      </c>
      <c r="B888" s="28">
        <v>42515.958333333336</v>
      </c>
      <c r="C888" s="5">
        <v>1.11547</v>
      </c>
      <c r="D888" s="5">
        <v>1.12168</v>
      </c>
      <c r="E888" s="5">
        <v>1.1149500000000001</v>
      </c>
      <c r="F888" s="5">
        <v>1.1193500000000001</v>
      </c>
      <c r="G888" s="5">
        <f t="shared" si="135"/>
        <v>1</v>
      </c>
      <c r="H888" s="4">
        <f t="shared" si="145"/>
        <v>0</v>
      </c>
      <c r="I888" s="4">
        <f t="shared" si="144"/>
        <v>0</v>
      </c>
      <c r="K888" s="4">
        <f t="shared" si="140"/>
        <v>2991.0999999999913</v>
      </c>
      <c r="L888" s="5">
        <f t="shared" si="141"/>
        <v>0</v>
      </c>
      <c r="M888" s="29" t="str">
        <f t="shared" si="142"/>
        <v/>
      </c>
      <c r="N888" s="30">
        <f t="shared" si="138"/>
        <v>2991.0999999999913</v>
      </c>
    </row>
    <row r="889" spans="1:14" x14ac:dyDescent="0.25">
      <c r="A889" s="5">
        <v>888</v>
      </c>
      <c r="B889" s="28">
        <v>42516.958333333336</v>
      </c>
      <c r="C889" s="5">
        <v>1.11934</v>
      </c>
      <c r="D889" s="5">
        <v>1.1200699999999999</v>
      </c>
      <c r="E889" s="5">
        <v>1.1110899999999999</v>
      </c>
      <c r="F889" s="5">
        <v>1.1111599999999999</v>
      </c>
      <c r="G889" s="5">
        <f t="shared" si="135"/>
        <v>0</v>
      </c>
      <c r="H889" s="4">
        <f t="shared" si="145"/>
        <v>0</v>
      </c>
      <c r="I889" s="4">
        <f t="shared" si="144"/>
        <v>43.100000000000364</v>
      </c>
      <c r="K889" s="4">
        <f t="shared" si="140"/>
        <v>3034.1999999999916</v>
      </c>
      <c r="L889" s="5">
        <f t="shared" si="141"/>
        <v>0</v>
      </c>
      <c r="M889" s="29" t="str">
        <f t="shared" si="142"/>
        <v/>
      </c>
      <c r="N889" s="30">
        <f t="shared" si="138"/>
        <v>3034.1999999999916</v>
      </c>
    </row>
    <row r="890" spans="1:14" x14ac:dyDescent="0.25">
      <c r="A890" s="5">
        <v>889</v>
      </c>
      <c r="B890" s="28">
        <v>42519.958333333336</v>
      </c>
      <c r="C890" s="5">
        <v>1.1112599999999999</v>
      </c>
      <c r="D890" s="5">
        <v>1.1144700000000001</v>
      </c>
      <c r="E890" s="5">
        <v>1.10978</v>
      </c>
      <c r="F890" s="5">
        <v>1.11365</v>
      </c>
      <c r="G890" s="5">
        <f t="shared" si="135"/>
        <v>1</v>
      </c>
      <c r="H890" s="4">
        <f t="shared" si="145"/>
        <v>0</v>
      </c>
      <c r="I890" s="4">
        <f t="shared" si="144"/>
        <v>0</v>
      </c>
      <c r="K890" s="4">
        <f t="shared" si="140"/>
        <v>3034.1999999999916</v>
      </c>
      <c r="L890" s="5">
        <f t="shared" si="141"/>
        <v>0</v>
      </c>
      <c r="M890" s="29" t="str">
        <f t="shared" si="142"/>
        <v/>
      </c>
      <c r="N890" s="30">
        <f t="shared" si="138"/>
        <v>3034.1999999999916</v>
      </c>
    </row>
    <row r="891" spans="1:14" x14ac:dyDescent="0.25">
      <c r="A891" s="5">
        <v>890</v>
      </c>
      <c r="B891" s="28">
        <v>42520.958333333336</v>
      </c>
      <c r="C891" s="5">
        <v>1.11365</v>
      </c>
      <c r="D891" s="5">
        <v>1.11734</v>
      </c>
      <c r="E891" s="5">
        <v>1.11222</v>
      </c>
      <c r="F891" s="5">
        <v>1.1131599999999999</v>
      </c>
      <c r="G891" s="5">
        <f t="shared" si="135"/>
        <v>0</v>
      </c>
      <c r="H891" s="4">
        <f t="shared" si="145"/>
        <v>0</v>
      </c>
      <c r="I891" s="4">
        <f t="shared" si="144"/>
        <v>0</v>
      </c>
      <c r="K891" s="4">
        <f t="shared" si="140"/>
        <v>3034.1999999999916</v>
      </c>
      <c r="L891" s="5">
        <f t="shared" si="141"/>
        <v>0</v>
      </c>
      <c r="M891" s="29" t="str">
        <f t="shared" si="142"/>
        <v/>
      </c>
      <c r="N891" s="30">
        <f t="shared" si="138"/>
        <v>3034.1999999999916</v>
      </c>
    </row>
    <row r="892" spans="1:14" x14ac:dyDescent="0.25">
      <c r="A892" s="5">
        <v>891</v>
      </c>
      <c r="B892" s="28">
        <v>42521.958333333336</v>
      </c>
      <c r="C892" s="5">
        <v>1.11314</v>
      </c>
      <c r="D892" s="5">
        <v>1.1193900000000001</v>
      </c>
      <c r="E892" s="5">
        <v>1.11141</v>
      </c>
      <c r="F892" s="5">
        <v>1.1187800000000001</v>
      </c>
      <c r="G892" s="5">
        <f t="shared" si="135"/>
        <v>1</v>
      </c>
      <c r="H892" s="4">
        <f t="shared" si="145"/>
        <v>51.300000000000793</v>
      </c>
      <c r="I892" s="4">
        <f t="shared" si="144"/>
        <v>0</v>
      </c>
      <c r="K892" s="4">
        <f t="shared" si="140"/>
        <v>3085.4999999999923</v>
      </c>
      <c r="L892" s="5">
        <f t="shared" si="141"/>
        <v>0</v>
      </c>
      <c r="M892" s="29" t="str">
        <f t="shared" si="142"/>
        <v/>
      </c>
      <c r="N892" s="30">
        <f t="shared" si="138"/>
        <v>3085.4999999999923</v>
      </c>
    </row>
    <row r="893" spans="1:14" x14ac:dyDescent="0.25">
      <c r="A893" s="5">
        <v>892</v>
      </c>
      <c r="B893" s="28">
        <v>42522.958333333336</v>
      </c>
      <c r="C893" s="5">
        <v>1.11877</v>
      </c>
      <c r="D893" s="5">
        <v>1.12199</v>
      </c>
      <c r="E893" s="5">
        <v>1.11453</v>
      </c>
      <c r="F893" s="5">
        <v>1.11504</v>
      </c>
      <c r="G893" s="5">
        <f t="shared" si="135"/>
        <v>0</v>
      </c>
      <c r="H893" s="4">
        <f t="shared" si="145"/>
        <v>0</v>
      </c>
      <c r="I893" s="4">
        <f t="shared" si="144"/>
        <v>0</v>
      </c>
      <c r="K893" s="4">
        <f t="shared" si="140"/>
        <v>3085.4999999999923</v>
      </c>
      <c r="L893" s="5">
        <f t="shared" si="141"/>
        <v>0</v>
      </c>
      <c r="M893" s="29" t="str">
        <f t="shared" si="142"/>
        <v/>
      </c>
      <c r="N893" s="30">
        <f t="shared" si="138"/>
        <v>3085.4999999999923</v>
      </c>
    </row>
    <row r="894" spans="1:14" x14ac:dyDescent="0.25">
      <c r="A894" s="5">
        <v>893</v>
      </c>
      <c r="B894" s="28">
        <v>42523.958333333336</v>
      </c>
      <c r="C894" s="5">
        <v>1.1150100000000001</v>
      </c>
      <c r="D894" s="5">
        <v>1.1373599999999999</v>
      </c>
      <c r="E894" s="5">
        <v>1.1136699999999999</v>
      </c>
      <c r="F894" s="5">
        <v>1.1365799999999999</v>
      </c>
      <c r="G894" s="5">
        <f t="shared" si="135"/>
        <v>1</v>
      </c>
      <c r="H894" s="4">
        <f t="shared" si="145"/>
        <v>178.09999999999883</v>
      </c>
      <c r="I894" s="4">
        <f t="shared" si="144"/>
        <v>0</v>
      </c>
      <c r="K894" s="4">
        <f t="shared" si="140"/>
        <v>3263.5999999999913</v>
      </c>
      <c r="L894" s="5">
        <f t="shared" si="141"/>
        <v>0</v>
      </c>
      <c r="M894" s="29" t="str">
        <f t="shared" si="142"/>
        <v/>
      </c>
      <c r="N894" s="30">
        <f t="shared" si="138"/>
        <v>3263.5999999999913</v>
      </c>
    </row>
    <row r="895" spans="1:14" x14ac:dyDescent="0.25">
      <c r="A895" s="5">
        <v>894</v>
      </c>
      <c r="B895" s="28">
        <v>42526.958333333336</v>
      </c>
      <c r="C895" s="5">
        <v>1.13533</v>
      </c>
      <c r="D895" s="5">
        <v>1.1392599999999999</v>
      </c>
      <c r="E895" s="5">
        <v>1.13263</v>
      </c>
      <c r="F895" s="5">
        <v>1.13534</v>
      </c>
      <c r="G895" s="5">
        <f t="shared" si="135"/>
        <v>0</v>
      </c>
      <c r="H895" s="4">
        <f t="shared" si="145"/>
        <v>0</v>
      </c>
      <c r="I895" s="4">
        <f t="shared" si="144"/>
        <v>0</v>
      </c>
      <c r="K895" s="4">
        <f t="shared" si="140"/>
        <v>3263.5999999999913</v>
      </c>
      <c r="L895" s="5">
        <f t="shared" si="141"/>
        <v>0</v>
      </c>
      <c r="M895" s="29" t="str">
        <f t="shared" si="142"/>
        <v/>
      </c>
      <c r="N895" s="30">
        <f t="shared" si="138"/>
        <v>3263.5999999999913</v>
      </c>
    </row>
    <row r="896" spans="1:14" x14ac:dyDescent="0.25">
      <c r="A896" s="5">
        <v>895</v>
      </c>
      <c r="B896" s="28">
        <v>42527.958333333336</v>
      </c>
      <c r="C896" s="5">
        <v>1.1352800000000001</v>
      </c>
      <c r="D896" s="5">
        <v>1.1380399999999999</v>
      </c>
      <c r="E896" s="5">
        <v>1.1338600000000001</v>
      </c>
      <c r="F896" s="5">
        <v>1.13567</v>
      </c>
      <c r="G896" s="5">
        <f t="shared" si="135"/>
        <v>1</v>
      </c>
      <c r="H896" s="4">
        <f t="shared" si="145"/>
        <v>3.4000000000000696</v>
      </c>
      <c r="I896" s="4">
        <f t="shared" si="144"/>
        <v>0</v>
      </c>
      <c r="K896" s="4">
        <f t="shared" si="140"/>
        <v>3266.9999999999914</v>
      </c>
      <c r="L896" s="5">
        <f t="shared" si="141"/>
        <v>0</v>
      </c>
      <c r="M896" s="29" t="str">
        <f t="shared" si="142"/>
        <v/>
      </c>
      <c r="N896" s="30">
        <f t="shared" si="138"/>
        <v>3266.9999999999914</v>
      </c>
    </row>
    <row r="897" spans="1:14" x14ac:dyDescent="0.25">
      <c r="A897" s="5">
        <v>896</v>
      </c>
      <c r="B897" s="28">
        <v>42528.958333333336</v>
      </c>
      <c r="C897" s="5">
        <v>1.1356200000000001</v>
      </c>
      <c r="D897" s="5">
        <v>1.14086</v>
      </c>
      <c r="E897" s="5">
        <v>1.1354200000000001</v>
      </c>
      <c r="F897" s="5">
        <v>1.1394200000000001</v>
      </c>
      <c r="G897" s="5">
        <f t="shared" si="135"/>
        <v>1</v>
      </c>
      <c r="H897" s="4">
        <f t="shared" si="145"/>
        <v>0</v>
      </c>
      <c r="I897" s="4">
        <f t="shared" si="144"/>
        <v>0</v>
      </c>
      <c r="K897" s="4">
        <f t="shared" si="140"/>
        <v>3266.9999999999914</v>
      </c>
      <c r="L897" s="5">
        <f t="shared" si="141"/>
        <v>0</v>
      </c>
      <c r="M897" s="29" t="str">
        <f t="shared" si="142"/>
        <v/>
      </c>
      <c r="N897" s="30">
        <f t="shared" si="138"/>
        <v>3266.9999999999914</v>
      </c>
    </row>
    <row r="898" spans="1:14" x14ac:dyDescent="0.25">
      <c r="A898" s="5">
        <v>897</v>
      </c>
      <c r="B898" s="28">
        <v>42529.958333333336</v>
      </c>
      <c r="C898" s="5">
        <v>1.1394200000000001</v>
      </c>
      <c r="D898" s="5">
        <v>1.1415500000000001</v>
      </c>
      <c r="E898" s="5">
        <v>1.13056</v>
      </c>
      <c r="F898" s="5">
        <v>1.13147</v>
      </c>
      <c r="G898" s="5">
        <f t="shared" si="135"/>
        <v>0</v>
      </c>
      <c r="H898" s="4">
        <f t="shared" si="145"/>
        <v>0</v>
      </c>
      <c r="I898" s="4">
        <f t="shared" si="144"/>
        <v>41.500000000000981</v>
      </c>
      <c r="K898" s="4">
        <f t="shared" si="140"/>
        <v>3308.4999999999923</v>
      </c>
      <c r="L898" s="5">
        <f t="shared" si="141"/>
        <v>0</v>
      </c>
      <c r="M898" s="29" t="str">
        <f t="shared" si="142"/>
        <v/>
      </c>
      <c r="N898" s="30">
        <f t="shared" si="138"/>
        <v>3308.4999999999923</v>
      </c>
    </row>
    <row r="899" spans="1:14" x14ac:dyDescent="0.25">
      <c r="A899" s="5">
        <v>898</v>
      </c>
      <c r="B899" s="28">
        <v>42530.958333333336</v>
      </c>
      <c r="C899" s="5">
        <v>1.1314500000000001</v>
      </c>
      <c r="D899" s="5">
        <v>1.1321399999999999</v>
      </c>
      <c r="E899" s="5">
        <v>1.12452</v>
      </c>
      <c r="F899" s="5">
        <v>1.1249800000000001</v>
      </c>
      <c r="G899" s="5">
        <f t="shared" ref="G899:G962" si="146">IF(F899&gt;F898,1,0)</f>
        <v>0</v>
      </c>
      <c r="H899" s="4">
        <f t="shared" si="145"/>
        <v>0</v>
      </c>
      <c r="I899" s="4">
        <f t="shared" si="144"/>
        <v>0</v>
      </c>
      <c r="K899" s="4">
        <f t="shared" si="140"/>
        <v>3308.4999999999923</v>
      </c>
      <c r="L899" s="5">
        <f t="shared" si="141"/>
        <v>0</v>
      </c>
      <c r="M899" s="29" t="str">
        <f t="shared" si="142"/>
        <v/>
      </c>
      <c r="N899" s="30">
        <f t="shared" si="138"/>
        <v>3308.4999999999923</v>
      </c>
    </row>
    <row r="900" spans="1:14" x14ac:dyDescent="0.25">
      <c r="A900" s="5">
        <v>899</v>
      </c>
      <c r="B900" s="28">
        <v>42533.958333333336</v>
      </c>
      <c r="C900" s="5">
        <v>1.1248</v>
      </c>
      <c r="D900" s="5">
        <v>1.13028</v>
      </c>
      <c r="E900" s="5">
        <v>1.12323</v>
      </c>
      <c r="F900" s="5">
        <v>1.1290100000000001</v>
      </c>
      <c r="G900" s="5">
        <f t="shared" si="146"/>
        <v>1</v>
      </c>
      <c r="H900" s="4">
        <f t="shared" si="145"/>
        <v>0</v>
      </c>
      <c r="I900" s="4">
        <f t="shared" si="144"/>
        <v>0</v>
      </c>
      <c r="K900" s="4">
        <f t="shared" si="140"/>
        <v>3308.4999999999923</v>
      </c>
      <c r="L900" s="5">
        <f t="shared" si="141"/>
        <v>0</v>
      </c>
      <c r="M900" s="29" t="str">
        <f t="shared" si="142"/>
        <v/>
      </c>
      <c r="N900" s="30">
        <f t="shared" si="138"/>
        <v>3308.4999999999923</v>
      </c>
    </row>
    <row r="901" spans="1:14" x14ac:dyDescent="0.25">
      <c r="A901" s="5">
        <v>900</v>
      </c>
      <c r="B901" s="28">
        <v>42534.958333333336</v>
      </c>
      <c r="C901" s="5">
        <v>1.1289899999999999</v>
      </c>
      <c r="D901" s="5">
        <v>1.12985</v>
      </c>
      <c r="E901" s="5">
        <v>1.1188899999999999</v>
      </c>
      <c r="F901" s="5">
        <v>1.1206799999999999</v>
      </c>
      <c r="G901" s="5">
        <f t="shared" si="146"/>
        <v>0</v>
      </c>
      <c r="H901" s="4">
        <f t="shared" si="145"/>
        <v>0</v>
      </c>
      <c r="I901" s="4">
        <f t="shared" si="144"/>
        <v>41.200000000001239</v>
      </c>
      <c r="K901" s="4">
        <f t="shared" si="140"/>
        <v>3349.6999999999935</v>
      </c>
      <c r="L901" s="5">
        <f t="shared" si="141"/>
        <v>0</v>
      </c>
      <c r="M901" s="29" t="str">
        <f t="shared" si="142"/>
        <v/>
      </c>
      <c r="N901" s="30">
        <f t="shared" si="138"/>
        <v>3349.6999999999935</v>
      </c>
    </row>
    <row r="902" spans="1:14" x14ac:dyDescent="0.25">
      <c r="A902" s="5">
        <v>901</v>
      </c>
      <c r="B902" s="28">
        <v>42535.958333333336</v>
      </c>
      <c r="C902" s="5">
        <v>1.12042</v>
      </c>
      <c r="D902" s="5">
        <v>1.12975</v>
      </c>
      <c r="E902" s="5">
        <v>1.11897</v>
      </c>
      <c r="F902" s="5">
        <v>1.12588</v>
      </c>
      <c r="G902" s="5">
        <f t="shared" si="146"/>
        <v>1</v>
      </c>
      <c r="H902" s="4">
        <f t="shared" si="145"/>
        <v>-31.099999999999461</v>
      </c>
      <c r="I902" s="4">
        <f t="shared" si="144"/>
        <v>0</v>
      </c>
      <c r="K902" s="4">
        <f t="shared" si="140"/>
        <v>3318.599999999994</v>
      </c>
      <c r="L902" s="5">
        <f t="shared" si="141"/>
        <v>0</v>
      </c>
      <c r="M902" s="29" t="str">
        <f t="shared" si="142"/>
        <v/>
      </c>
      <c r="N902" s="30">
        <f t="shared" si="138"/>
        <v>3318.599999999994</v>
      </c>
    </row>
    <row r="903" spans="1:14" x14ac:dyDescent="0.25">
      <c r="A903" s="5">
        <v>902</v>
      </c>
      <c r="B903" s="28">
        <v>42536.958333333336</v>
      </c>
      <c r="C903" s="5">
        <v>1.1259399999999999</v>
      </c>
      <c r="D903" s="5">
        <v>1.1294900000000001</v>
      </c>
      <c r="E903" s="5">
        <v>1.1131</v>
      </c>
      <c r="F903" s="5">
        <v>1.1223700000000001</v>
      </c>
      <c r="G903" s="5">
        <f t="shared" si="146"/>
        <v>0</v>
      </c>
      <c r="H903" s="4">
        <f t="shared" si="145"/>
        <v>0</v>
      </c>
      <c r="I903" s="4">
        <f t="shared" si="144"/>
        <v>-19.500000000001183</v>
      </c>
      <c r="K903" s="4">
        <f t="shared" si="140"/>
        <v>3299.0999999999926</v>
      </c>
      <c r="L903" s="5">
        <f t="shared" si="141"/>
        <v>0</v>
      </c>
      <c r="M903" s="29" t="str">
        <f t="shared" si="142"/>
        <v/>
      </c>
      <c r="N903" s="30">
        <f t="shared" si="138"/>
        <v>3299.0999999999926</v>
      </c>
    </row>
    <row r="904" spans="1:14" x14ac:dyDescent="0.25">
      <c r="A904" s="5">
        <v>903</v>
      </c>
      <c r="B904" s="28">
        <v>42537.958333333336</v>
      </c>
      <c r="C904" s="5">
        <v>1.1224099999999999</v>
      </c>
      <c r="D904" s="5">
        <v>1.1296200000000001</v>
      </c>
      <c r="E904" s="5">
        <v>1.1222300000000001</v>
      </c>
      <c r="F904" s="5">
        <v>1.1273200000000001</v>
      </c>
      <c r="G904" s="5">
        <f t="shared" si="146"/>
        <v>1</v>
      </c>
      <c r="H904" s="4">
        <f t="shared" si="145"/>
        <v>13.800000000001589</v>
      </c>
      <c r="I904" s="4">
        <f t="shared" si="144"/>
        <v>0</v>
      </c>
      <c r="K904" s="4">
        <f t="shared" si="140"/>
        <v>3312.8999999999942</v>
      </c>
      <c r="L904" s="5">
        <f t="shared" si="141"/>
        <v>0</v>
      </c>
      <c r="M904" s="29" t="str">
        <f t="shared" si="142"/>
        <v/>
      </c>
      <c r="N904" s="30">
        <f t="shared" si="138"/>
        <v>3312.8999999999942</v>
      </c>
    </row>
    <row r="905" spans="1:14" x14ac:dyDescent="0.25">
      <c r="A905" s="5">
        <v>904</v>
      </c>
      <c r="B905" s="28">
        <v>42540.958333333336</v>
      </c>
      <c r="C905" s="5">
        <v>1.1328499999999999</v>
      </c>
      <c r="D905" s="5">
        <v>1.1382399999999999</v>
      </c>
      <c r="E905" s="5">
        <v>1.1302000000000001</v>
      </c>
      <c r="F905" s="5">
        <v>1.13103</v>
      </c>
      <c r="G905" s="5">
        <f t="shared" si="146"/>
        <v>1</v>
      </c>
      <c r="H905" s="4">
        <f t="shared" si="145"/>
        <v>0</v>
      </c>
      <c r="I905" s="4">
        <f t="shared" si="144"/>
        <v>0</v>
      </c>
      <c r="K905" s="4">
        <f t="shared" si="140"/>
        <v>3312.8999999999942</v>
      </c>
      <c r="L905" s="5">
        <f t="shared" si="141"/>
        <v>0</v>
      </c>
      <c r="M905" s="29" t="str">
        <f t="shared" si="142"/>
        <v/>
      </c>
      <c r="N905" s="30">
        <f t="shared" si="138"/>
        <v>3312.8999999999942</v>
      </c>
    </row>
    <row r="906" spans="1:14" x14ac:dyDescent="0.25">
      <c r="A906" s="5">
        <v>905</v>
      </c>
      <c r="B906" s="28">
        <v>42541.958333333336</v>
      </c>
      <c r="C906" s="5">
        <v>1.131</v>
      </c>
      <c r="D906" s="5">
        <v>1.1349499999999999</v>
      </c>
      <c r="E906" s="5">
        <v>1.1241399999999999</v>
      </c>
      <c r="F906" s="5">
        <v>1.1242000000000001</v>
      </c>
      <c r="G906" s="5">
        <f t="shared" si="146"/>
        <v>0</v>
      </c>
      <c r="H906" s="4">
        <f t="shared" si="145"/>
        <v>0</v>
      </c>
      <c r="I906" s="4">
        <f t="shared" si="144"/>
        <v>86.499999999998238</v>
      </c>
      <c r="K906" s="4">
        <f t="shared" si="140"/>
        <v>3399.3999999999924</v>
      </c>
      <c r="L906" s="5">
        <f t="shared" si="141"/>
        <v>0</v>
      </c>
      <c r="M906" s="29" t="str">
        <f t="shared" si="142"/>
        <v/>
      </c>
      <c r="N906" s="30">
        <f t="shared" si="138"/>
        <v>3399.3999999999924</v>
      </c>
    </row>
    <row r="907" spans="1:14" x14ac:dyDescent="0.25">
      <c r="A907" s="5">
        <v>906</v>
      </c>
      <c r="B907" s="28">
        <v>42542.958333333336</v>
      </c>
      <c r="C907" s="5">
        <v>1.1242000000000001</v>
      </c>
      <c r="D907" s="5">
        <v>1.1337699999999999</v>
      </c>
      <c r="E907" s="5">
        <v>1.1236600000000001</v>
      </c>
      <c r="F907" s="5">
        <v>1.1295999999999999</v>
      </c>
      <c r="G907" s="5">
        <f t="shared" si="146"/>
        <v>1</v>
      </c>
      <c r="H907" s="4">
        <f t="shared" si="145"/>
        <v>-14.000000000000679</v>
      </c>
      <c r="I907" s="4">
        <f t="shared" si="144"/>
        <v>0</v>
      </c>
      <c r="K907" s="4">
        <f t="shared" si="140"/>
        <v>3385.3999999999919</v>
      </c>
      <c r="L907" s="5">
        <f t="shared" si="141"/>
        <v>0</v>
      </c>
      <c r="M907" s="29" t="str">
        <f t="shared" si="142"/>
        <v/>
      </c>
      <c r="N907" s="30">
        <f t="shared" si="138"/>
        <v>3385.3999999999919</v>
      </c>
    </row>
    <row r="908" spans="1:14" x14ac:dyDescent="0.25">
      <c r="A908" s="5">
        <v>907</v>
      </c>
      <c r="B908" s="28">
        <v>42543.958333333336</v>
      </c>
      <c r="C908" s="5">
        <v>1.1295999999999999</v>
      </c>
      <c r="D908" s="5">
        <v>1.1421300000000001</v>
      </c>
      <c r="E908" s="5">
        <v>1.12948</v>
      </c>
      <c r="F908" s="5">
        <v>1.13798</v>
      </c>
      <c r="G908" s="5">
        <f t="shared" si="146"/>
        <v>1</v>
      </c>
      <c r="H908" s="4">
        <f t="shared" si="145"/>
        <v>0</v>
      </c>
      <c r="I908" s="4">
        <f t="shared" si="144"/>
        <v>0</v>
      </c>
      <c r="K908" s="4">
        <f t="shared" si="140"/>
        <v>3385.3999999999919</v>
      </c>
      <c r="L908" s="5">
        <f t="shared" si="141"/>
        <v>0</v>
      </c>
      <c r="M908" s="29" t="str">
        <f t="shared" si="142"/>
        <v/>
      </c>
      <c r="N908" s="30">
        <f t="shared" si="138"/>
        <v>3385.3999999999919</v>
      </c>
    </row>
    <row r="909" spans="1:14" x14ac:dyDescent="0.25">
      <c r="A909" s="5">
        <v>908</v>
      </c>
      <c r="B909" s="28">
        <v>42544.958333333336</v>
      </c>
      <c r="C909" s="5">
        <v>1.13795</v>
      </c>
      <c r="D909" s="5">
        <v>1.1427799999999999</v>
      </c>
      <c r="E909" s="5">
        <v>1.0911599999999999</v>
      </c>
      <c r="F909" s="5">
        <v>1.1091299999999999</v>
      </c>
      <c r="G909" s="5">
        <f t="shared" si="146"/>
        <v>0</v>
      </c>
      <c r="H909" s="4">
        <f t="shared" si="145"/>
        <v>0</v>
      </c>
      <c r="I909" s="4">
        <f t="shared" si="144"/>
        <v>204.69999999999987</v>
      </c>
      <c r="K909" s="4">
        <f t="shared" si="140"/>
        <v>3590.0999999999917</v>
      </c>
      <c r="L909" s="5">
        <f t="shared" si="141"/>
        <v>0</v>
      </c>
      <c r="M909" s="29" t="str">
        <f t="shared" si="142"/>
        <v/>
      </c>
      <c r="N909" s="30">
        <f t="shared" si="138"/>
        <v>3590.0999999999917</v>
      </c>
    </row>
    <row r="910" spans="1:14" x14ac:dyDescent="0.25">
      <c r="A910" s="5">
        <v>909</v>
      </c>
      <c r="B910" s="28">
        <v>42547.958333333336</v>
      </c>
      <c r="C910" s="5">
        <v>1.10073</v>
      </c>
      <c r="D910" s="5">
        <v>1.1083700000000001</v>
      </c>
      <c r="E910" s="5">
        <v>1.0970899999999999</v>
      </c>
      <c r="F910" s="5">
        <v>1.1023799999999999</v>
      </c>
      <c r="G910" s="5">
        <f t="shared" si="146"/>
        <v>0</v>
      </c>
      <c r="H910" s="4">
        <f t="shared" si="145"/>
        <v>0</v>
      </c>
      <c r="I910" s="4">
        <f t="shared" si="144"/>
        <v>0</v>
      </c>
      <c r="K910" s="4">
        <f t="shared" si="140"/>
        <v>3590.0999999999917</v>
      </c>
      <c r="L910" s="5">
        <f t="shared" si="141"/>
        <v>0</v>
      </c>
      <c r="M910" s="29" t="str">
        <f t="shared" si="142"/>
        <v/>
      </c>
      <c r="N910" s="30">
        <f t="shared" si="138"/>
        <v>3590.0999999999917</v>
      </c>
    </row>
    <row r="911" spans="1:14" x14ac:dyDescent="0.25">
      <c r="A911" s="5">
        <v>910</v>
      </c>
      <c r="B911" s="28">
        <v>42548.958333333336</v>
      </c>
      <c r="C911" s="5">
        <v>1.1023700000000001</v>
      </c>
      <c r="D911" s="5">
        <v>1.1111599999999999</v>
      </c>
      <c r="E911" s="5">
        <v>1.10101</v>
      </c>
      <c r="F911" s="5">
        <v>1.10633</v>
      </c>
      <c r="G911" s="5">
        <f t="shared" si="146"/>
        <v>1</v>
      </c>
      <c r="H911" s="4">
        <f t="shared" si="145"/>
        <v>56.000000000000497</v>
      </c>
      <c r="I911" s="4">
        <f t="shared" si="144"/>
        <v>0</v>
      </c>
      <c r="K911" s="4">
        <f t="shared" si="140"/>
        <v>3646.0999999999922</v>
      </c>
      <c r="L911" s="5">
        <f t="shared" si="141"/>
        <v>0</v>
      </c>
      <c r="M911" s="29" t="str">
        <f t="shared" si="142"/>
        <v/>
      </c>
      <c r="N911" s="30">
        <f t="shared" si="138"/>
        <v>3646.0999999999922</v>
      </c>
    </row>
    <row r="912" spans="1:14" x14ac:dyDescent="0.25">
      <c r="A912" s="5">
        <v>911</v>
      </c>
      <c r="B912" s="28">
        <v>42549.958333333336</v>
      </c>
      <c r="C912" s="5">
        <v>1.1062799999999999</v>
      </c>
      <c r="D912" s="5">
        <v>1.11303</v>
      </c>
      <c r="E912" s="5">
        <v>1.10494</v>
      </c>
      <c r="F912" s="5">
        <v>1.1123499999999999</v>
      </c>
      <c r="G912" s="5">
        <f t="shared" si="146"/>
        <v>1</v>
      </c>
      <c r="H912" s="4">
        <f t="shared" si="145"/>
        <v>0</v>
      </c>
      <c r="I912" s="4">
        <f t="shared" si="144"/>
        <v>0</v>
      </c>
      <c r="K912" s="4">
        <f t="shared" si="140"/>
        <v>3646.0999999999922</v>
      </c>
      <c r="L912" s="5">
        <f t="shared" si="141"/>
        <v>0</v>
      </c>
      <c r="M912" s="29" t="str">
        <f t="shared" si="142"/>
        <v/>
      </c>
      <c r="N912" s="30">
        <f t="shared" si="138"/>
        <v>3646.0999999999922</v>
      </c>
    </row>
    <row r="913" spans="1:14" x14ac:dyDescent="0.25">
      <c r="A913" s="5">
        <v>912</v>
      </c>
      <c r="B913" s="28">
        <v>42550.958333333336</v>
      </c>
      <c r="C913" s="5">
        <v>1.11239</v>
      </c>
      <c r="D913" s="5">
        <v>1.1154500000000001</v>
      </c>
      <c r="E913" s="5">
        <v>1.1024099999999999</v>
      </c>
      <c r="F913" s="5">
        <v>1.1106400000000001</v>
      </c>
      <c r="G913" s="5">
        <f t="shared" si="146"/>
        <v>0</v>
      </c>
      <c r="H913" s="4">
        <f t="shared" si="145"/>
        <v>0</v>
      </c>
      <c r="I913" s="4">
        <v>-41</v>
      </c>
      <c r="K913" s="4">
        <f t="shared" si="140"/>
        <v>3605.0999999999922</v>
      </c>
      <c r="L913" s="5">
        <f t="shared" si="141"/>
        <v>0</v>
      </c>
      <c r="M913" s="29" t="str">
        <f t="shared" si="142"/>
        <v/>
      </c>
      <c r="N913" s="30">
        <f t="shared" ref="N913:N976" si="147">IF(L913=K913,N912,K913-L913)</f>
        <v>3605.0999999999922</v>
      </c>
    </row>
    <row r="914" spans="1:14" x14ac:dyDescent="0.25">
      <c r="A914" s="5">
        <v>913</v>
      </c>
      <c r="B914" s="28">
        <v>42551.958333333336</v>
      </c>
      <c r="C914" s="5">
        <v>1.1106100000000001</v>
      </c>
      <c r="D914" s="5">
        <v>1.11693</v>
      </c>
      <c r="E914" s="5">
        <v>1.1072</v>
      </c>
      <c r="F914" s="5">
        <v>1.11365</v>
      </c>
      <c r="G914" s="5">
        <f t="shared" si="146"/>
        <v>1</v>
      </c>
      <c r="H914" s="4">
        <f t="shared" si="145"/>
        <v>12.600000000000389</v>
      </c>
      <c r="I914" s="4">
        <f>IF(AND(G913=1,E914&lt;C913),(C913-F914)*10000,0)</f>
        <v>0</v>
      </c>
      <c r="K914" s="4">
        <f t="shared" ref="K914:K977" si="148">H914+I914+K913</f>
        <v>3617.6999999999925</v>
      </c>
      <c r="L914" s="5">
        <f t="shared" si="141"/>
        <v>0</v>
      </c>
      <c r="M914" s="29" t="str">
        <f t="shared" si="142"/>
        <v/>
      </c>
      <c r="N914" s="30">
        <f t="shared" si="147"/>
        <v>3617.6999999999925</v>
      </c>
    </row>
    <row r="915" spans="1:14" x14ac:dyDescent="0.25">
      <c r="A915" s="5">
        <v>914</v>
      </c>
      <c r="B915" s="28">
        <v>42554.958333333336</v>
      </c>
      <c r="C915" s="5">
        <v>1.11253</v>
      </c>
      <c r="D915" s="5">
        <v>1.11595</v>
      </c>
      <c r="E915" s="5">
        <v>1.1097900000000001</v>
      </c>
      <c r="F915" s="5">
        <v>1.1152299999999999</v>
      </c>
      <c r="G915" s="5">
        <f t="shared" si="146"/>
        <v>1</v>
      </c>
      <c r="H915" s="4">
        <f t="shared" si="145"/>
        <v>0</v>
      </c>
      <c r="I915" s="4">
        <v>-41</v>
      </c>
      <c r="K915" s="4">
        <f t="shared" si="148"/>
        <v>3576.6999999999925</v>
      </c>
      <c r="L915" s="5">
        <f t="shared" si="141"/>
        <v>0</v>
      </c>
      <c r="M915" s="29" t="str">
        <f t="shared" si="142"/>
        <v/>
      </c>
      <c r="N915" s="30">
        <f t="shared" si="147"/>
        <v>3576.6999999999925</v>
      </c>
    </row>
    <row r="916" spans="1:14" x14ac:dyDescent="0.25">
      <c r="A916" s="5">
        <v>915</v>
      </c>
      <c r="B916" s="28">
        <v>42555.958333333336</v>
      </c>
      <c r="C916" s="5">
        <v>1.1153299999999999</v>
      </c>
      <c r="D916" s="5">
        <v>1.11863</v>
      </c>
      <c r="E916" s="5">
        <v>1.10623</v>
      </c>
      <c r="F916" s="5">
        <v>1.1074600000000001</v>
      </c>
      <c r="G916" s="5">
        <f t="shared" si="146"/>
        <v>0</v>
      </c>
      <c r="H916" s="4">
        <f t="shared" si="145"/>
        <v>0</v>
      </c>
      <c r="I916" s="4">
        <f t="shared" ref="I916:I957" si="149">IF(AND(G915=1,E916&lt;C915),(C915-F916)*10000,0)</f>
        <v>50.699999999999079</v>
      </c>
      <c r="K916" s="4">
        <f t="shared" si="148"/>
        <v>3627.3999999999915</v>
      </c>
      <c r="L916" s="5">
        <f t="shared" si="141"/>
        <v>0</v>
      </c>
      <c r="M916" s="29" t="str">
        <f t="shared" si="142"/>
        <v/>
      </c>
      <c r="N916" s="30">
        <f t="shared" si="147"/>
        <v>3627.3999999999915</v>
      </c>
    </row>
    <row r="917" spans="1:14" x14ac:dyDescent="0.25">
      <c r="A917" s="5">
        <v>916</v>
      </c>
      <c r="B917" s="28">
        <v>42556.958333333336</v>
      </c>
      <c r="C917" s="5">
        <v>1.1075600000000001</v>
      </c>
      <c r="D917" s="5">
        <v>1.1111599999999999</v>
      </c>
      <c r="E917" s="5">
        <v>1.1029100000000001</v>
      </c>
      <c r="F917" s="5">
        <v>1.1099600000000001</v>
      </c>
      <c r="G917" s="5">
        <f t="shared" si="146"/>
        <v>1</v>
      </c>
      <c r="H917" s="4">
        <f t="shared" si="145"/>
        <v>0</v>
      </c>
      <c r="I917" s="4">
        <f t="shared" si="149"/>
        <v>0</v>
      </c>
      <c r="K917" s="4">
        <f t="shared" si="148"/>
        <v>3627.3999999999915</v>
      </c>
      <c r="L917" s="5">
        <f t="shared" si="141"/>
        <v>0</v>
      </c>
      <c r="M917" s="29" t="str">
        <f t="shared" si="142"/>
        <v/>
      </c>
      <c r="N917" s="30">
        <f t="shared" si="147"/>
        <v>3627.3999999999915</v>
      </c>
    </row>
    <row r="918" spans="1:14" x14ac:dyDescent="0.25">
      <c r="A918" s="5">
        <v>917</v>
      </c>
      <c r="B918" s="28">
        <v>42557.958333333336</v>
      </c>
      <c r="C918" s="5">
        <v>1.1099600000000001</v>
      </c>
      <c r="D918" s="5">
        <v>1.1107199999999999</v>
      </c>
      <c r="E918" s="5">
        <v>1.1052599999999999</v>
      </c>
      <c r="F918" s="5">
        <v>1.1061700000000001</v>
      </c>
      <c r="G918" s="5">
        <f t="shared" si="146"/>
        <v>0</v>
      </c>
      <c r="H918" s="4">
        <f t="shared" si="145"/>
        <v>0</v>
      </c>
      <c r="I918" s="4">
        <f t="shared" si="149"/>
        <v>13.900000000000023</v>
      </c>
      <c r="K918" s="4">
        <f t="shared" si="148"/>
        <v>3641.2999999999915</v>
      </c>
      <c r="L918" s="5">
        <f t="shared" si="141"/>
        <v>0</v>
      </c>
      <c r="M918" s="29" t="str">
        <f t="shared" si="142"/>
        <v/>
      </c>
      <c r="N918" s="30">
        <f t="shared" si="147"/>
        <v>3641.2999999999915</v>
      </c>
    </row>
    <row r="919" spans="1:14" x14ac:dyDescent="0.25">
      <c r="A919" s="5">
        <v>918</v>
      </c>
      <c r="B919" s="28">
        <v>42558.958333333336</v>
      </c>
      <c r="C919" s="5">
        <v>1.1060399999999999</v>
      </c>
      <c r="D919" s="5">
        <v>1.1120099999999999</v>
      </c>
      <c r="E919" s="5">
        <v>1.1001799999999999</v>
      </c>
      <c r="F919" s="5">
        <v>1.10497</v>
      </c>
      <c r="G919" s="5">
        <f t="shared" si="146"/>
        <v>0</v>
      </c>
      <c r="H919" s="4">
        <v>-41</v>
      </c>
      <c r="I919" s="4">
        <f t="shared" si="149"/>
        <v>0</v>
      </c>
      <c r="K919" s="4">
        <f t="shared" si="148"/>
        <v>3600.2999999999915</v>
      </c>
      <c r="L919" s="5">
        <f t="shared" si="141"/>
        <v>0</v>
      </c>
      <c r="M919" s="29" t="str">
        <f t="shared" si="142"/>
        <v/>
      </c>
      <c r="N919" s="30">
        <f t="shared" si="147"/>
        <v>3600.2999999999915</v>
      </c>
    </row>
    <row r="920" spans="1:14" x14ac:dyDescent="0.25">
      <c r="A920" s="5">
        <v>919</v>
      </c>
      <c r="B920" s="28">
        <v>42561.958333333336</v>
      </c>
      <c r="C920" s="5">
        <v>1.10456</v>
      </c>
      <c r="D920" s="5">
        <v>1.1074600000000001</v>
      </c>
      <c r="E920" s="5">
        <v>1.1015900000000001</v>
      </c>
      <c r="F920" s="5">
        <v>1.10564</v>
      </c>
      <c r="G920" s="5">
        <f t="shared" si="146"/>
        <v>1</v>
      </c>
      <c r="H920" s="4">
        <f t="shared" ref="H920:H938" si="150">IF(AND(G919=0,D920&gt;C919),(F920-C919)*10000,0)</f>
        <v>-3.9999999999995595</v>
      </c>
      <c r="I920" s="4">
        <f t="shared" si="149"/>
        <v>0</v>
      </c>
      <c r="K920" s="4">
        <f t="shared" si="148"/>
        <v>3596.299999999992</v>
      </c>
      <c r="L920" s="5">
        <f t="shared" si="141"/>
        <v>0</v>
      </c>
      <c r="M920" s="29" t="str">
        <f t="shared" si="142"/>
        <v/>
      </c>
      <c r="N920" s="30">
        <f t="shared" si="147"/>
        <v>3596.299999999992</v>
      </c>
    </row>
    <row r="921" spans="1:14" x14ac:dyDescent="0.25">
      <c r="A921" s="5">
        <v>920</v>
      </c>
      <c r="B921" s="28">
        <v>42562.958333333336</v>
      </c>
      <c r="C921" s="5">
        <v>1.1056299999999999</v>
      </c>
      <c r="D921" s="5">
        <v>1.11259</v>
      </c>
      <c r="E921" s="5">
        <v>1.10521</v>
      </c>
      <c r="F921" s="5">
        <v>1.10599</v>
      </c>
      <c r="G921" s="5">
        <f t="shared" si="146"/>
        <v>1</v>
      </c>
      <c r="H921" s="4">
        <f t="shared" si="150"/>
        <v>0</v>
      </c>
      <c r="I921" s="4">
        <f t="shared" si="149"/>
        <v>0</v>
      </c>
      <c r="K921" s="4">
        <f t="shared" si="148"/>
        <v>3596.299999999992</v>
      </c>
      <c r="L921" s="5">
        <f t="shared" si="141"/>
        <v>0</v>
      </c>
      <c r="M921" s="29" t="str">
        <f t="shared" si="142"/>
        <v/>
      </c>
      <c r="N921" s="30">
        <f t="shared" si="147"/>
        <v>3596.299999999992</v>
      </c>
    </row>
    <row r="922" spans="1:14" x14ac:dyDescent="0.25">
      <c r="A922" s="5">
        <v>921</v>
      </c>
      <c r="B922" s="28">
        <v>42563.958333333336</v>
      </c>
      <c r="C922" s="5">
        <v>1.10602</v>
      </c>
      <c r="D922" s="5">
        <v>1.11199</v>
      </c>
      <c r="E922" s="5">
        <v>1.1042000000000001</v>
      </c>
      <c r="F922" s="5">
        <v>1.1089199999999999</v>
      </c>
      <c r="G922" s="5">
        <f t="shared" si="146"/>
        <v>1</v>
      </c>
      <c r="H922" s="4">
        <f t="shared" si="150"/>
        <v>0</v>
      </c>
      <c r="I922" s="4">
        <f t="shared" si="149"/>
        <v>-32.900000000000148</v>
      </c>
      <c r="K922" s="4">
        <f t="shared" si="148"/>
        <v>3563.3999999999919</v>
      </c>
      <c r="L922" s="5">
        <f t="shared" si="141"/>
        <v>0</v>
      </c>
      <c r="M922" s="29" t="str">
        <f t="shared" si="142"/>
        <v/>
      </c>
      <c r="N922" s="30">
        <f t="shared" si="147"/>
        <v>3563.3999999999919</v>
      </c>
    </row>
    <row r="923" spans="1:14" x14ac:dyDescent="0.25">
      <c r="A923" s="5">
        <v>922</v>
      </c>
      <c r="B923" s="28">
        <v>42564.958333333336</v>
      </c>
      <c r="C923" s="5">
        <v>1.10884</v>
      </c>
      <c r="D923" s="5">
        <v>1.1164799999999999</v>
      </c>
      <c r="E923" s="5">
        <v>1.1087499999999999</v>
      </c>
      <c r="F923" s="5">
        <v>1.1116900000000001</v>
      </c>
      <c r="G923" s="5">
        <f t="shared" si="146"/>
        <v>1</v>
      </c>
      <c r="H923" s="4">
        <f t="shared" si="150"/>
        <v>0</v>
      </c>
      <c r="I923" s="4">
        <f t="shared" si="149"/>
        <v>0</v>
      </c>
      <c r="K923" s="4">
        <f t="shared" si="148"/>
        <v>3563.3999999999919</v>
      </c>
      <c r="L923" s="5">
        <f t="shared" si="141"/>
        <v>0</v>
      </c>
      <c r="M923" s="29" t="str">
        <f t="shared" si="142"/>
        <v/>
      </c>
      <c r="N923" s="30">
        <f t="shared" si="147"/>
        <v>3563.3999999999919</v>
      </c>
    </row>
    <row r="924" spans="1:14" x14ac:dyDescent="0.25">
      <c r="A924" s="5">
        <v>923</v>
      </c>
      <c r="B924" s="28">
        <v>42565.958333333336</v>
      </c>
      <c r="C924" s="5">
        <v>1.1116299999999999</v>
      </c>
      <c r="D924" s="5">
        <v>1.1148800000000001</v>
      </c>
      <c r="E924" s="5">
        <v>1.1024799999999999</v>
      </c>
      <c r="F924" s="5">
        <v>1.1029500000000001</v>
      </c>
      <c r="G924" s="5">
        <f t="shared" si="146"/>
        <v>0</v>
      </c>
      <c r="H924" s="4">
        <f t="shared" si="150"/>
        <v>0</v>
      </c>
      <c r="I924" s="4">
        <f t="shared" si="149"/>
        <v>58.899999999999508</v>
      </c>
      <c r="K924" s="4">
        <f t="shared" si="148"/>
        <v>3622.2999999999915</v>
      </c>
      <c r="L924" s="5">
        <f t="shared" si="141"/>
        <v>0</v>
      </c>
      <c r="M924" s="29" t="str">
        <f t="shared" si="142"/>
        <v/>
      </c>
      <c r="N924" s="30">
        <f t="shared" si="147"/>
        <v>3622.2999999999915</v>
      </c>
    </row>
    <row r="925" spans="1:14" x14ac:dyDescent="0.25">
      <c r="A925" s="5">
        <v>924</v>
      </c>
      <c r="B925" s="28">
        <v>42568.958333333336</v>
      </c>
      <c r="C925" s="5">
        <v>1.1045400000000001</v>
      </c>
      <c r="D925" s="5">
        <v>1.10842</v>
      </c>
      <c r="E925" s="5">
        <v>1.1037600000000001</v>
      </c>
      <c r="F925" s="5">
        <v>1.1074900000000001</v>
      </c>
      <c r="G925" s="5">
        <f t="shared" si="146"/>
        <v>1</v>
      </c>
      <c r="H925" s="4">
        <f t="shared" si="150"/>
        <v>0</v>
      </c>
      <c r="I925" s="4">
        <f t="shared" si="149"/>
        <v>0</v>
      </c>
      <c r="K925" s="4">
        <f t="shared" si="148"/>
        <v>3622.2999999999915</v>
      </c>
      <c r="L925" s="5">
        <f t="shared" si="141"/>
        <v>0</v>
      </c>
      <c r="M925" s="29" t="str">
        <f t="shared" si="142"/>
        <v/>
      </c>
      <c r="N925" s="30">
        <f t="shared" si="147"/>
        <v>3622.2999999999915</v>
      </c>
    </row>
    <row r="926" spans="1:14" x14ac:dyDescent="0.25">
      <c r="A926" s="5">
        <v>925</v>
      </c>
      <c r="B926" s="28">
        <v>42569.958333333336</v>
      </c>
      <c r="C926" s="5">
        <v>1.10747</v>
      </c>
      <c r="D926" s="5">
        <v>1.1080399999999999</v>
      </c>
      <c r="E926" s="5">
        <v>1.1000000000000001</v>
      </c>
      <c r="F926" s="5">
        <v>1.10195</v>
      </c>
      <c r="G926" s="5">
        <f t="shared" si="146"/>
        <v>0</v>
      </c>
      <c r="H926" s="4">
        <f t="shared" si="150"/>
        <v>0</v>
      </c>
      <c r="I926" s="4">
        <f t="shared" si="149"/>
        <v>25.900000000000922</v>
      </c>
      <c r="K926" s="4">
        <f t="shared" si="148"/>
        <v>3648.1999999999925</v>
      </c>
      <c r="L926" s="5">
        <f t="shared" si="141"/>
        <v>0</v>
      </c>
      <c r="M926" s="29" t="str">
        <f t="shared" si="142"/>
        <v/>
      </c>
      <c r="N926" s="30">
        <f t="shared" si="147"/>
        <v>3648.1999999999925</v>
      </c>
    </row>
    <row r="927" spans="1:14" x14ac:dyDescent="0.25">
      <c r="A927" s="5">
        <v>926</v>
      </c>
      <c r="B927" s="28">
        <v>42570.958333333336</v>
      </c>
      <c r="C927" s="5">
        <v>1.1019600000000001</v>
      </c>
      <c r="D927" s="5">
        <v>1.10301</v>
      </c>
      <c r="E927" s="5">
        <v>1.09815</v>
      </c>
      <c r="F927" s="5">
        <v>1.10134</v>
      </c>
      <c r="G927" s="5">
        <f t="shared" si="146"/>
        <v>0</v>
      </c>
      <c r="H927" s="4">
        <f t="shared" si="150"/>
        <v>0</v>
      </c>
      <c r="I927" s="4">
        <f t="shared" si="149"/>
        <v>0</v>
      </c>
      <c r="K927" s="4">
        <f t="shared" si="148"/>
        <v>3648.1999999999925</v>
      </c>
      <c r="L927" s="5">
        <f t="shared" si="141"/>
        <v>0</v>
      </c>
      <c r="M927" s="29" t="str">
        <f t="shared" si="142"/>
        <v/>
      </c>
      <c r="N927" s="30">
        <f t="shared" si="147"/>
        <v>3648.1999999999925</v>
      </c>
    </row>
    <row r="928" spans="1:14" x14ac:dyDescent="0.25">
      <c r="A928" s="5">
        <v>927</v>
      </c>
      <c r="B928" s="28">
        <v>42571.958333333336</v>
      </c>
      <c r="C928" s="5">
        <v>1.10134</v>
      </c>
      <c r="D928" s="5">
        <v>1.10599</v>
      </c>
      <c r="E928" s="5">
        <v>1.09796</v>
      </c>
      <c r="F928" s="5">
        <v>1.10243</v>
      </c>
      <c r="G928" s="5">
        <f t="shared" si="146"/>
        <v>1</v>
      </c>
      <c r="H928" s="4">
        <f t="shared" si="150"/>
        <v>4.6999999999997044</v>
      </c>
      <c r="I928" s="4">
        <f t="shared" si="149"/>
        <v>0</v>
      </c>
      <c r="K928" s="4">
        <f t="shared" si="148"/>
        <v>3652.8999999999924</v>
      </c>
      <c r="L928" s="5">
        <f t="shared" ref="L928:L991" si="151">MAX(J928,L927)</f>
        <v>0</v>
      </c>
      <c r="M928" s="29" t="str">
        <f t="shared" ref="M928:M991" si="152">IF(J928 &lt; J927, 1-J928/L928,"")</f>
        <v/>
      </c>
      <c r="N928" s="30">
        <f t="shared" si="147"/>
        <v>3652.8999999999924</v>
      </c>
    </row>
    <row r="929" spans="1:14" x14ac:dyDescent="0.25">
      <c r="A929" s="5">
        <v>928</v>
      </c>
      <c r="B929" s="28">
        <v>42572.958333333336</v>
      </c>
      <c r="C929" s="5">
        <v>1.10243</v>
      </c>
      <c r="D929" s="5">
        <v>1.1041000000000001</v>
      </c>
      <c r="E929" s="5">
        <v>1.09555</v>
      </c>
      <c r="F929" s="5">
        <v>1.09754</v>
      </c>
      <c r="G929" s="5">
        <f t="shared" si="146"/>
        <v>0</v>
      </c>
      <c r="H929" s="4">
        <f t="shared" si="150"/>
        <v>0</v>
      </c>
      <c r="I929" s="4">
        <f t="shared" si="149"/>
        <v>38.000000000000256</v>
      </c>
      <c r="K929" s="4">
        <f t="shared" si="148"/>
        <v>3690.8999999999928</v>
      </c>
      <c r="L929" s="5">
        <f t="shared" si="151"/>
        <v>0</v>
      </c>
      <c r="M929" s="29" t="str">
        <f t="shared" si="152"/>
        <v/>
      </c>
      <c r="N929" s="30">
        <f t="shared" si="147"/>
        <v>3690.8999999999928</v>
      </c>
    </row>
    <row r="930" spans="1:14" x14ac:dyDescent="0.25">
      <c r="A930" s="5">
        <v>929</v>
      </c>
      <c r="B930" s="28">
        <v>42575.958333333336</v>
      </c>
      <c r="C930" s="5">
        <v>1.0971299999999999</v>
      </c>
      <c r="D930" s="5">
        <v>1.0998699999999999</v>
      </c>
      <c r="E930" s="5">
        <v>1.0951900000000001</v>
      </c>
      <c r="F930" s="5">
        <v>1.0994699999999999</v>
      </c>
      <c r="G930" s="5">
        <f t="shared" si="146"/>
        <v>1</v>
      </c>
      <c r="H930" s="4">
        <f t="shared" si="150"/>
        <v>0</v>
      </c>
      <c r="I930" s="4">
        <f t="shared" si="149"/>
        <v>0</v>
      </c>
      <c r="K930" s="4">
        <f t="shared" si="148"/>
        <v>3690.8999999999928</v>
      </c>
      <c r="L930" s="5">
        <f t="shared" si="151"/>
        <v>0</v>
      </c>
      <c r="M930" s="29" t="str">
        <f t="shared" si="152"/>
        <v/>
      </c>
      <c r="N930" s="30">
        <f t="shared" si="147"/>
        <v>3690.8999999999928</v>
      </c>
    </row>
    <row r="931" spans="1:14" x14ac:dyDescent="0.25">
      <c r="A931" s="5">
        <v>930</v>
      </c>
      <c r="B931" s="28">
        <v>42576.958333333336</v>
      </c>
      <c r="C931" s="5">
        <v>1.0994699999999999</v>
      </c>
      <c r="D931" s="5">
        <v>1.1029800000000001</v>
      </c>
      <c r="E931" s="5">
        <v>1.0978300000000001</v>
      </c>
      <c r="F931" s="5">
        <v>1.0986199999999999</v>
      </c>
      <c r="G931" s="5">
        <f t="shared" si="146"/>
        <v>0</v>
      </c>
      <c r="H931" s="4">
        <f t="shared" si="150"/>
        <v>0</v>
      </c>
      <c r="I931" s="4">
        <f t="shared" si="149"/>
        <v>0</v>
      </c>
      <c r="K931" s="4">
        <f t="shared" si="148"/>
        <v>3690.8999999999928</v>
      </c>
      <c r="L931" s="5">
        <f t="shared" si="151"/>
        <v>0</v>
      </c>
      <c r="M931" s="29" t="str">
        <f t="shared" si="152"/>
        <v/>
      </c>
      <c r="N931" s="30">
        <f t="shared" si="147"/>
        <v>3690.8999999999928</v>
      </c>
    </row>
    <row r="932" spans="1:14" x14ac:dyDescent="0.25">
      <c r="A932" s="5">
        <v>931</v>
      </c>
      <c r="B932" s="28">
        <v>42577.958333333336</v>
      </c>
      <c r="C932" s="5">
        <v>1.0986199999999999</v>
      </c>
      <c r="D932" s="5">
        <v>1.1064799999999999</v>
      </c>
      <c r="E932" s="5">
        <v>1.09612</v>
      </c>
      <c r="F932" s="5">
        <v>1.1057900000000001</v>
      </c>
      <c r="G932" s="5">
        <f t="shared" si="146"/>
        <v>1</v>
      </c>
      <c r="H932" s="4">
        <f t="shared" si="150"/>
        <v>63.200000000001033</v>
      </c>
      <c r="I932" s="4">
        <f t="shared" si="149"/>
        <v>0</v>
      </c>
      <c r="K932" s="4">
        <f t="shared" si="148"/>
        <v>3754.099999999994</v>
      </c>
      <c r="L932" s="5">
        <f t="shared" si="151"/>
        <v>0</v>
      </c>
      <c r="M932" s="29" t="str">
        <f t="shared" si="152"/>
        <v/>
      </c>
      <c r="N932" s="30">
        <f t="shared" si="147"/>
        <v>3754.099999999994</v>
      </c>
    </row>
    <row r="933" spans="1:14" x14ac:dyDescent="0.25">
      <c r="A933" s="5">
        <v>932</v>
      </c>
      <c r="B933" s="28">
        <v>42578.958333333336</v>
      </c>
      <c r="C933" s="5">
        <v>1.1057900000000001</v>
      </c>
      <c r="D933" s="5">
        <v>1.11195</v>
      </c>
      <c r="E933" s="5">
        <v>1.1051899999999999</v>
      </c>
      <c r="F933" s="5">
        <v>1.10755</v>
      </c>
      <c r="G933" s="5">
        <f t="shared" si="146"/>
        <v>1</v>
      </c>
      <c r="H933" s="4">
        <f t="shared" si="150"/>
        <v>0</v>
      </c>
      <c r="I933" s="4">
        <f t="shared" si="149"/>
        <v>0</v>
      </c>
      <c r="K933" s="4">
        <f t="shared" si="148"/>
        <v>3754.099999999994</v>
      </c>
      <c r="L933" s="5">
        <f t="shared" si="151"/>
        <v>0</v>
      </c>
      <c r="M933" s="29" t="str">
        <f t="shared" si="152"/>
        <v/>
      </c>
      <c r="N933" s="30">
        <f t="shared" si="147"/>
        <v>3754.099999999994</v>
      </c>
    </row>
    <row r="934" spans="1:14" x14ac:dyDescent="0.25">
      <c r="A934" s="5">
        <v>933</v>
      </c>
      <c r="B934" s="28">
        <v>42579.958333333336</v>
      </c>
      <c r="C934" s="5">
        <v>1.10748</v>
      </c>
      <c r="D934" s="5">
        <v>1.11974</v>
      </c>
      <c r="E934" s="5">
        <v>1.10727</v>
      </c>
      <c r="F934" s="5">
        <v>1.1172599999999999</v>
      </c>
      <c r="G934" s="5">
        <f t="shared" si="146"/>
        <v>1</v>
      </c>
      <c r="H934" s="4">
        <f t="shared" si="150"/>
        <v>0</v>
      </c>
      <c r="I934" s="4">
        <f t="shared" si="149"/>
        <v>0</v>
      </c>
      <c r="K934" s="4">
        <f t="shared" si="148"/>
        <v>3754.099999999994</v>
      </c>
      <c r="L934" s="5">
        <f t="shared" si="151"/>
        <v>0</v>
      </c>
      <c r="M934" s="29" t="str">
        <f t="shared" si="152"/>
        <v/>
      </c>
      <c r="N934" s="30">
        <f t="shared" si="147"/>
        <v>3754.099999999994</v>
      </c>
    </row>
    <row r="935" spans="1:14" x14ac:dyDescent="0.25">
      <c r="A935" s="5">
        <v>934</v>
      </c>
      <c r="B935" s="28">
        <v>42582.958333333336</v>
      </c>
      <c r="C935" s="5">
        <v>1.1172599999999999</v>
      </c>
      <c r="D935" s="5">
        <v>1.11836</v>
      </c>
      <c r="E935" s="5">
        <v>1.1155200000000001</v>
      </c>
      <c r="F935" s="5">
        <v>1.1161099999999999</v>
      </c>
      <c r="G935" s="5">
        <f t="shared" si="146"/>
        <v>0</v>
      </c>
      <c r="H935" s="4">
        <f t="shared" si="150"/>
        <v>0</v>
      </c>
      <c r="I935" s="4">
        <f t="shared" si="149"/>
        <v>0</v>
      </c>
      <c r="K935" s="4">
        <f t="shared" si="148"/>
        <v>3754.099999999994</v>
      </c>
      <c r="L935" s="5">
        <f t="shared" si="151"/>
        <v>0</v>
      </c>
      <c r="M935" s="29" t="str">
        <f t="shared" si="152"/>
        <v/>
      </c>
      <c r="N935" s="30">
        <f t="shared" si="147"/>
        <v>3754.099999999994</v>
      </c>
    </row>
    <row r="936" spans="1:14" x14ac:dyDescent="0.25">
      <c r="A936" s="5">
        <v>935</v>
      </c>
      <c r="B936" s="28">
        <v>42583.958333333336</v>
      </c>
      <c r="C936" s="5">
        <v>1.1161099999999999</v>
      </c>
      <c r="D936" s="5">
        <v>1.1233599999999999</v>
      </c>
      <c r="E936" s="5">
        <v>1.11578</v>
      </c>
      <c r="F936" s="5">
        <v>1.12215</v>
      </c>
      <c r="G936" s="5">
        <f t="shared" si="146"/>
        <v>1</v>
      </c>
      <c r="H936" s="4">
        <f t="shared" si="150"/>
        <v>48.90000000000061</v>
      </c>
      <c r="I936" s="4">
        <f t="shared" si="149"/>
        <v>0</v>
      </c>
      <c r="K936" s="4">
        <f t="shared" si="148"/>
        <v>3802.9999999999945</v>
      </c>
      <c r="L936" s="5">
        <f t="shared" si="151"/>
        <v>0</v>
      </c>
      <c r="M936" s="29" t="str">
        <f t="shared" si="152"/>
        <v/>
      </c>
      <c r="N936" s="30">
        <f t="shared" si="147"/>
        <v>3802.9999999999945</v>
      </c>
    </row>
    <row r="937" spans="1:14" x14ac:dyDescent="0.25">
      <c r="A937" s="5">
        <v>936</v>
      </c>
      <c r="B937" s="28">
        <v>42584.958333333336</v>
      </c>
      <c r="C937" s="5">
        <v>1.12215</v>
      </c>
      <c r="D937" s="5">
        <v>1.1226799999999999</v>
      </c>
      <c r="E937" s="5">
        <v>1.1140600000000001</v>
      </c>
      <c r="F937" s="5">
        <v>1.1149100000000001</v>
      </c>
      <c r="G937" s="5">
        <f t="shared" si="146"/>
        <v>0</v>
      </c>
      <c r="H937" s="4">
        <f t="shared" si="150"/>
        <v>0</v>
      </c>
      <c r="I937" s="4">
        <f t="shared" si="149"/>
        <v>11.999999999998678</v>
      </c>
      <c r="K937" s="4">
        <f t="shared" si="148"/>
        <v>3814.9999999999932</v>
      </c>
      <c r="L937" s="5">
        <f t="shared" si="151"/>
        <v>0</v>
      </c>
      <c r="M937" s="29" t="str">
        <f t="shared" si="152"/>
        <v/>
      </c>
      <c r="N937" s="30">
        <f t="shared" si="147"/>
        <v>3814.9999999999932</v>
      </c>
    </row>
    <row r="938" spans="1:14" x14ac:dyDescent="0.25">
      <c r="A938" s="5">
        <v>937</v>
      </c>
      <c r="B938" s="28">
        <v>42585.958333333336</v>
      </c>
      <c r="C938" s="5">
        <v>1.1149100000000001</v>
      </c>
      <c r="D938" s="5">
        <v>1.1156299999999999</v>
      </c>
      <c r="E938" s="5">
        <v>1.1113999999999999</v>
      </c>
      <c r="F938" s="5">
        <v>1.11273</v>
      </c>
      <c r="G938" s="5">
        <f t="shared" si="146"/>
        <v>0</v>
      </c>
      <c r="H938" s="4">
        <f t="shared" si="150"/>
        <v>0</v>
      </c>
      <c r="I938" s="4">
        <f t="shared" si="149"/>
        <v>0</v>
      </c>
      <c r="K938" s="4">
        <f t="shared" si="148"/>
        <v>3814.9999999999932</v>
      </c>
      <c r="L938" s="5">
        <f t="shared" si="151"/>
        <v>0</v>
      </c>
      <c r="M938" s="29" t="str">
        <f t="shared" si="152"/>
        <v/>
      </c>
      <c r="N938" s="30">
        <f t="shared" si="147"/>
        <v>3814.9999999999932</v>
      </c>
    </row>
    <row r="939" spans="1:14" x14ac:dyDescent="0.25">
      <c r="A939" s="5">
        <v>938</v>
      </c>
      <c r="B939" s="28">
        <v>42586.958333333336</v>
      </c>
      <c r="C939" s="5">
        <v>1.11273</v>
      </c>
      <c r="D939" s="5">
        <v>1.11612</v>
      </c>
      <c r="E939" s="5">
        <v>1.1045799999999999</v>
      </c>
      <c r="F939" s="5">
        <v>1.1085400000000001</v>
      </c>
      <c r="G939" s="5">
        <f t="shared" si="146"/>
        <v>0</v>
      </c>
      <c r="H939" s="4">
        <v>-41</v>
      </c>
      <c r="I939" s="4">
        <f t="shared" si="149"/>
        <v>0</v>
      </c>
      <c r="K939" s="4">
        <f t="shared" si="148"/>
        <v>3773.9999999999932</v>
      </c>
      <c r="L939" s="5">
        <f t="shared" si="151"/>
        <v>0</v>
      </c>
      <c r="M939" s="29" t="str">
        <f t="shared" si="152"/>
        <v/>
      </c>
      <c r="N939" s="30">
        <f t="shared" si="147"/>
        <v>3773.9999999999932</v>
      </c>
    </row>
    <row r="940" spans="1:14" x14ac:dyDescent="0.25">
      <c r="A940" s="5">
        <v>939</v>
      </c>
      <c r="B940" s="28">
        <v>42589.958333333336</v>
      </c>
      <c r="C940" s="5">
        <v>1.1077699999999999</v>
      </c>
      <c r="D940" s="5">
        <v>1.11049</v>
      </c>
      <c r="E940" s="5">
        <v>1.10721</v>
      </c>
      <c r="F940" s="5">
        <v>1.10877</v>
      </c>
      <c r="G940" s="5">
        <f t="shared" si="146"/>
        <v>1</v>
      </c>
      <c r="H940" s="4">
        <f t="shared" ref="H940:H968" si="153">IF(AND(G939=0,D940&gt;C939),(F940-C939)*10000,0)</f>
        <v>0</v>
      </c>
      <c r="I940" s="4">
        <f t="shared" si="149"/>
        <v>0</v>
      </c>
      <c r="K940" s="4">
        <f t="shared" si="148"/>
        <v>3773.9999999999932</v>
      </c>
      <c r="L940" s="5">
        <f t="shared" si="151"/>
        <v>0</v>
      </c>
      <c r="M940" s="29" t="str">
        <f t="shared" si="152"/>
        <v/>
      </c>
      <c r="N940" s="30">
        <f t="shared" si="147"/>
        <v>3773.9999999999932</v>
      </c>
    </row>
    <row r="941" spans="1:14" x14ac:dyDescent="0.25">
      <c r="A941" s="5">
        <v>940</v>
      </c>
      <c r="B941" s="28">
        <v>42590.958333333336</v>
      </c>
      <c r="C941" s="5">
        <v>1.1087899999999999</v>
      </c>
      <c r="D941" s="5">
        <v>1.11225</v>
      </c>
      <c r="E941" s="5">
        <v>1.1070500000000001</v>
      </c>
      <c r="F941" s="5">
        <v>1.1116299999999999</v>
      </c>
      <c r="G941" s="5">
        <f t="shared" si="146"/>
        <v>1</v>
      </c>
      <c r="H941" s="4">
        <f t="shared" si="153"/>
        <v>0</v>
      </c>
      <c r="I941" s="4">
        <f t="shared" si="149"/>
        <v>-38.599999999999746</v>
      </c>
      <c r="K941" s="4">
        <f t="shared" si="148"/>
        <v>3735.3999999999933</v>
      </c>
      <c r="L941" s="5">
        <f t="shared" si="151"/>
        <v>0</v>
      </c>
      <c r="M941" s="29" t="str">
        <f t="shared" si="152"/>
        <v/>
      </c>
      <c r="N941" s="30">
        <f t="shared" si="147"/>
        <v>3735.3999999999933</v>
      </c>
    </row>
    <row r="942" spans="1:14" x14ac:dyDescent="0.25">
      <c r="A942" s="5">
        <v>941</v>
      </c>
      <c r="B942" s="28">
        <v>42591.958333333336</v>
      </c>
      <c r="C942" s="5">
        <v>1.11164</v>
      </c>
      <c r="D942" s="5">
        <v>1.1190100000000001</v>
      </c>
      <c r="E942" s="5">
        <v>1.11121</v>
      </c>
      <c r="F942" s="5">
        <v>1.1175299999999999</v>
      </c>
      <c r="G942" s="5">
        <f t="shared" si="146"/>
        <v>1</v>
      </c>
      <c r="H942" s="4">
        <f t="shared" si="153"/>
        <v>0</v>
      </c>
      <c r="I942" s="4">
        <f t="shared" si="149"/>
        <v>0</v>
      </c>
      <c r="K942" s="4">
        <f t="shared" si="148"/>
        <v>3735.3999999999933</v>
      </c>
      <c r="L942" s="5">
        <f t="shared" si="151"/>
        <v>0</v>
      </c>
      <c r="M942" s="29" t="str">
        <f t="shared" si="152"/>
        <v/>
      </c>
      <c r="N942" s="30">
        <f t="shared" si="147"/>
        <v>3735.3999999999933</v>
      </c>
    </row>
    <row r="943" spans="1:14" x14ac:dyDescent="0.25">
      <c r="A943" s="5">
        <v>942</v>
      </c>
      <c r="B943" s="28">
        <v>42592.958333333336</v>
      </c>
      <c r="C943" s="5">
        <v>1.11757</v>
      </c>
      <c r="D943" s="5">
        <v>1.11914</v>
      </c>
      <c r="E943" s="5">
        <v>1.11354</v>
      </c>
      <c r="F943" s="5">
        <v>1.11372</v>
      </c>
      <c r="G943" s="5">
        <f t="shared" si="146"/>
        <v>0</v>
      </c>
      <c r="H943" s="4">
        <f t="shared" si="153"/>
        <v>0</v>
      </c>
      <c r="I943" s="4">
        <f t="shared" si="149"/>
        <v>0</v>
      </c>
      <c r="K943" s="4">
        <f t="shared" si="148"/>
        <v>3735.3999999999933</v>
      </c>
      <c r="L943" s="5">
        <f t="shared" si="151"/>
        <v>0</v>
      </c>
      <c r="M943" s="29" t="str">
        <f t="shared" si="152"/>
        <v/>
      </c>
      <c r="N943" s="30">
        <f t="shared" si="147"/>
        <v>3735.3999999999933</v>
      </c>
    </row>
    <row r="944" spans="1:14" x14ac:dyDescent="0.25">
      <c r="A944" s="5">
        <v>943</v>
      </c>
      <c r="B944" s="28">
        <v>42593.958333333336</v>
      </c>
      <c r="C944" s="5">
        <v>1.11372</v>
      </c>
      <c r="D944" s="5">
        <v>1.1221300000000001</v>
      </c>
      <c r="E944" s="5">
        <v>1.11313</v>
      </c>
      <c r="F944" s="5">
        <v>1.1162099999999999</v>
      </c>
      <c r="G944" s="5">
        <f t="shared" si="146"/>
        <v>1</v>
      </c>
      <c r="H944" s="4">
        <f t="shared" si="153"/>
        <v>-13.600000000000279</v>
      </c>
      <c r="I944" s="4">
        <f t="shared" si="149"/>
        <v>0</v>
      </c>
      <c r="K944" s="4">
        <f t="shared" si="148"/>
        <v>3721.7999999999929</v>
      </c>
      <c r="L944" s="5">
        <f t="shared" si="151"/>
        <v>0</v>
      </c>
      <c r="M944" s="29" t="str">
        <f t="shared" si="152"/>
        <v/>
      </c>
      <c r="N944" s="30">
        <f t="shared" si="147"/>
        <v>3721.7999999999929</v>
      </c>
    </row>
    <row r="945" spans="1:14" x14ac:dyDescent="0.25">
      <c r="A945" s="5">
        <v>944</v>
      </c>
      <c r="B945" s="28">
        <v>42596.958333333336</v>
      </c>
      <c r="C945" s="5">
        <v>1.1167</v>
      </c>
      <c r="D945" s="5">
        <v>1.1203399999999999</v>
      </c>
      <c r="E945" s="5">
        <v>1.11538</v>
      </c>
      <c r="F945" s="5">
        <v>1.11832</v>
      </c>
      <c r="G945" s="5">
        <f t="shared" si="146"/>
        <v>1</v>
      </c>
      <c r="H945" s="4">
        <f t="shared" si="153"/>
        <v>0</v>
      </c>
      <c r="I945" s="4">
        <f t="shared" si="149"/>
        <v>0</v>
      </c>
      <c r="K945" s="4">
        <f t="shared" si="148"/>
        <v>3721.7999999999929</v>
      </c>
      <c r="L945" s="5">
        <f t="shared" si="151"/>
        <v>0</v>
      </c>
      <c r="M945" s="29" t="str">
        <f t="shared" si="152"/>
        <v/>
      </c>
      <c r="N945" s="30">
        <f t="shared" si="147"/>
        <v>3721.7999999999929</v>
      </c>
    </row>
    <row r="946" spans="1:14" x14ac:dyDescent="0.25">
      <c r="A946" s="5">
        <v>945</v>
      </c>
      <c r="B946" s="28">
        <v>42597.958333333336</v>
      </c>
      <c r="C946" s="5">
        <v>1.11825</v>
      </c>
      <c r="D946" s="5">
        <v>1.1322300000000001</v>
      </c>
      <c r="E946" s="5">
        <v>1.11774</v>
      </c>
      <c r="F946" s="5">
        <v>1.1277999999999999</v>
      </c>
      <c r="G946" s="5">
        <f t="shared" si="146"/>
        <v>1</v>
      </c>
      <c r="H946" s="4">
        <f t="shared" si="153"/>
        <v>0</v>
      </c>
      <c r="I946" s="4">
        <f t="shared" si="149"/>
        <v>0</v>
      </c>
      <c r="K946" s="4">
        <f t="shared" si="148"/>
        <v>3721.7999999999929</v>
      </c>
      <c r="L946" s="5">
        <f t="shared" si="151"/>
        <v>0</v>
      </c>
      <c r="M946" s="29" t="str">
        <f t="shared" si="152"/>
        <v/>
      </c>
      <c r="N946" s="30">
        <f t="shared" si="147"/>
        <v>3721.7999999999929</v>
      </c>
    </row>
    <row r="947" spans="1:14" x14ac:dyDescent="0.25">
      <c r="A947" s="5">
        <v>946</v>
      </c>
      <c r="B947" s="28">
        <v>42598.958333333336</v>
      </c>
      <c r="C947" s="5">
        <v>1.1277600000000001</v>
      </c>
      <c r="D947" s="5">
        <v>1.1315900000000001</v>
      </c>
      <c r="E947" s="5">
        <v>1.1240699999999999</v>
      </c>
      <c r="F947" s="5">
        <v>1.12883</v>
      </c>
      <c r="G947" s="5">
        <f t="shared" si="146"/>
        <v>1</v>
      </c>
      <c r="H947" s="4">
        <f t="shared" si="153"/>
        <v>0</v>
      </c>
      <c r="I947" s="4">
        <f t="shared" si="149"/>
        <v>0</v>
      </c>
      <c r="K947" s="4">
        <f t="shared" si="148"/>
        <v>3721.7999999999929</v>
      </c>
      <c r="L947" s="5">
        <f t="shared" si="151"/>
        <v>0</v>
      </c>
      <c r="M947" s="29" t="str">
        <f t="shared" si="152"/>
        <v/>
      </c>
      <c r="N947" s="30">
        <f t="shared" si="147"/>
        <v>3721.7999999999929</v>
      </c>
    </row>
    <row r="948" spans="1:14" x14ac:dyDescent="0.25">
      <c r="A948" s="5">
        <v>947</v>
      </c>
      <c r="B948" s="28">
        <v>42599.958333333336</v>
      </c>
      <c r="C948" s="5">
        <v>1.12883</v>
      </c>
      <c r="D948" s="5">
        <v>1.13663</v>
      </c>
      <c r="E948" s="5">
        <v>1.12853</v>
      </c>
      <c r="F948" s="5">
        <v>1.1352899999999999</v>
      </c>
      <c r="G948" s="5">
        <f t="shared" si="146"/>
        <v>1</v>
      </c>
      <c r="H948" s="4">
        <f t="shared" si="153"/>
        <v>0</v>
      </c>
      <c r="I948" s="4">
        <f t="shared" si="149"/>
        <v>0</v>
      </c>
      <c r="K948" s="4">
        <f t="shared" si="148"/>
        <v>3721.7999999999929</v>
      </c>
      <c r="L948" s="5">
        <f t="shared" si="151"/>
        <v>0</v>
      </c>
      <c r="M948" s="29" t="str">
        <f t="shared" si="152"/>
        <v/>
      </c>
      <c r="N948" s="30">
        <f t="shared" si="147"/>
        <v>3721.7999999999929</v>
      </c>
    </row>
    <row r="949" spans="1:14" x14ac:dyDescent="0.25">
      <c r="A949" s="5">
        <v>948</v>
      </c>
      <c r="B949" s="28">
        <v>42600.958333333336</v>
      </c>
      <c r="C949" s="5">
        <v>1.1352800000000001</v>
      </c>
      <c r="D949" s="5">
        <v>1.1359600000000001</v>
      </c>
      <c r="E949" s="5">
        <v>1.13042</v>
      </c>
      <c r="F949" s="5">
        <v>1.1321600000000001</v>
      </c>
      <c r="G949" s="5">
        <f t="shared" si="146"/>
        <v>0</v>
      </c>
      <c r="H949" s="4">
        <f t="shared" si="153"/>
        <v>0</v>
      </c>
      <c r="I949" s="4">
        <f t="shared" si="149"/>
        <v>0</v>
      </c>
      <c r="K949" s="4">
        <f t="shared" si="148"/>
        <v>3721.7999999999929</v>
      </c>
      <c r="L949" s="5">
        <f t="shared" si="151"/>
        <v>0</v>
      </c>
      <c r="M949" s="29" t="str">
        <f t="shared" si="152"/>
        <v/>
      </c>
      <c r="N949" s="30">
        <f t="shared" si="147"/>
        <v>3721.7999999999929</v>
      </c>
    </row>
    <row r="950" spans="1:14" x14ac:dyDescent="0.25">
      <c r="A950" s="5">
        <v>949</v>
      </c>
      <c r="B950" s="28">
        <v>42603.958333333336</v>
      </c>
      <c r="C950" s="5">
        <v>1.1308800000000001</v>
      </c>
      <c r="D950" s="5">
        <v>1.13306</v>
      </c>
      <c r="E950" s="5">
        <v>1.1271</v>
      </c>
      <c r="F950" s="5">
        <v>1.1319999999999999</v>
      </c>
      <c r="G950" s="5">
        <f t="shared" si="146"/>
        <v>0</v>
      </c>
      <c r="H950" s="4">
        <f t="shared" si="153"/>
        <v>0</v>
      </c>
      <c r="I950" s="4">
        <f t="shared" si="149"/>
        <v>0</v>
      </c>
      <c r="K950" s="4">
        <f t="shared" si="148"/>
        <v>3721.7999999999929</v>
      </c>
      <c r="L950" s="5">
        <f t="shared" si="151"/>
        <v>0</v>
      </c>
      <c r="M950" s="29" t="str">
        <f t="shared" si="152"/>
        <v/>
      </c>
      <c r="N950" s="30">
        <f t="shared" si="147"/>
        <v>3721.7999999999929</v>
      </c>
    </row>
    <row r="951" spans="1:14" x14ac:dyDescent="0.25">
      <c r="A951" s="5">
        <v>950</v>
      </c>
      <c r="B951" s="28">
        <v>42604.958333333336</v>
      </c>
      <c r="C951" s="5">
        <v>1.1319999999999999</v>
      </c>
      <c r="D951" s="5">
        <v>1.1355299999999999</v>
      </c>
      <c r="E951" s="5">
        <v>1.13032</v>
      </c>
      <c r="F951" s="5">
        <v>1.13052</v>
      </c>
      <c r="G951" s="5">
        <f t="shared" si="146"/>
        <v>0</v>
      </c>
      <c r="H951" s="4">
        <f t="shared" si="153"/>
        <v>-3.6000000000013799</v>
      </c>
      <c r="I951" s="4">
        <f t="shared" si="149"/>
        <v>0</v>
      </c>
      <c r="K951" s="4">
        <f t="shared" si="148"/>
        <v>3718.1999999999916</v>
      </c>
      <c r="L951" s="5">
        <f t="shared" si="151"/>
        <v>0</v>
      </c>
      <c r="M951" s="29" t="str">
        <f t="shared" si="152"/>
        <v/>
      </c>
      <c r="N951" s="30">
        <f t="shared" si="147"/>
        <v>3718.1999999999916</v>
      </c>
    </row>
    <row r="952" spans="1:14" x14ac:dyDescent="0.25">
      <c r="A952" s="5">
        <v>951</v>
      </c>
      <c r="B952" s="28">
        <v>42605.958333333336</v>
      </c>
      <c r="C952" s="5">
        <v>1.13052</v>
      </c>
      <c r="D952" s="5">
        <v>1.1311500000000001</v>
      </c>
      <c r="E952" s="5">
        <v>1.12452</v>
      </c>
      <c r="F952" s="5">
        <v>1.12636</v>
      </c>
      <c r="G952" s="5">
        <f t="shared" si="146"/>
        <v>0</v>
      </c>
      <c r="H952" s="4">
        <f t="shared" si="153"/>
        <v>0</v>
      </c>
      <c r="I952" s="4">
        <f t="shared" si="149"/>
        <v>0</v>
      </c>
      <c r="K952" s="4">
        <f t="shared" si="148"/>
        <v>3718.1999999999916</v>
      </c>
      <c r="L952" s="5">
        <f t="shared" si="151"/>
        <v>0</v>
      </c>
      <c r="M952" s="29" t="str">
        <f t="shared" si="152"/>
        <v/>
      </c>
      <c r="N952" s="30">
        <f t="shared" si="147"/>
        <v>3718.1999999999916</v>
      </c>
    </row>
    <row r="953" spans="1:14" x14ac:dyDescent="0.25">
      <c r="A953" s="5">
        <v>952</v>
      </c>
      <c r="B953" s="28">
        <v>42606.958333333336</v>
      </c>
      <c r="C953" s="5">
        <v>1.1263300000000001</v>
      </c>
      <c r="D953" s="5">
        <v>1.12974</v>
      </c>
      <c r="E953" s="5">
        <v>1.12592</v>
      </c>
      <c r="F953" s="5">
        <v>1.1284000000000001</v>
      </c>
      <c r="G953" s="5">
        <f t="shared" si="146"/>
        <v>1</v>
      </c>
      <c r="H953" s="4">
        <f t="shared" si="153"/>
        <v>0</v>
      </c>
      <c r="I953" s="4">
        <f t="shared" si="149"/>
        <v>0</v>
      </c>
      <c r="K953" s="4">
        <f t="shared" si="148"/>
        <v>3718.1999999999916</v>
      </c>
      <c r="L953" s="5">
        <f t="shared" si="151"/>
        <v>0</v>
      </c>
      <c r="M953" s="29" t="str">
        <f t="shared" si="152"/>
        <v/>
      </c>
      <c r="N953" s="30">
        <f t="shared" si="147"/>
        <v>3718.1999999999916</v>
      </c>
    </row>
    <row r="954" spans="1:14" x14ac:dyDescent="0.25">
      <c r="A954" s="5">
        <v>953</v>
      </c>
      <c r="B954" s="28">
        <v>42607.958333333336</v>
      </c>
      <c r="C954" s="5">
        <v>1.1279399999999999</v>
      </c>
      <c r="D954" s="5">
        <v>1.13408</v>
      </c>
      <c r="E954" s="5">
        <v>1.1180399999999999</v>
      </c>
      <c r="F954" s="5">
        <v>1.11951</v>
      </c>
      <c r="G954" s="5">
        <f t="shared" si="146"/>
        <v>0</v>
      </c>
      <c r="H954" s="4">
        <f t="shared" si="153"/>
        <v>0</v>
      </c>
      <c r="I954" s="4">
        <f t="shared" si="149"/>
        <v>68.200000000000486</v>
      </c>
      <c r="K954" s="4">
        <f t="shared" si="148"/>
        <v>3786.3999999999919</v>
      </c>
      <c r="L954" s="5">
        <f t="shared" si="151"/>
        <v>0</v>
      </c>
      <c r="M954" s="29" t="str">
        <f t="shared" si="152"/>
        <v/>
      </c>
      <c r="N954" s="30">
        <f t="shared" si="147"/>
        <v>3786.3999999999919</v>
      </c>
    </row>
    <row r="955" spans="1:14" x14ac:dyDescent="0.25">
      <c r="A955" s="5">
        <v>954</v>
      </c>
      <c r="B955" s="28">
        <v>42610.958333333336</v>
      </c>
      <c r="C955" s="5">
        <v>1.1175200000000001</v>
      </c>
      <c r="D955" s="5">
        <v>1.12077</v>
      </c>
      <c r="E955" s="5">
        <v>1.1157999999999999</v>
      </c>
      <c r="F955" s="5">
        <v>1.1188499999999999</v>
      </c>
      <c r="G955" s="5">
        <f t="shared" si="146"/>
        <v>0</v>
      </c>
      <c r="H955" s="4">
        <f t="shared" si="153"/>
        <v>0</v>
      </c>
      <c r="I955" s="4">
        <f t="shared" si="149"/>
        <v>0</v>
      </c>
      <c r="K955" s="4">
        <f t="shared" si="148"/>
        <v>3786.3999999999919</v>
      </c>
      <c r="L955" s="5">
        <f t="shared" si="151"/>
        <v>0</v>
      </c>
      <c r="M955" s="29" t="str">
        <f t="shared" si="152"/>
        <v/>
      </c>
      <c r="N955" s="30">
        <f t="shared" si="147"/>
        <v>3786.3999999999919</v>
      </c>
    </row>
    <row r="956" spans="1:14" x14ac:dyDescent="0.25">
      <c r="A956" s="5">
        <v>955</v>
      </c>
      <c r="B956" s="28">
        <v>42611.958333333336</v>
      </c>
      <c r="C956" s="5">
        <v>1.1188499999999999</v>
      </c>
      <c r="D956" s="5">
        <v>1.1192299999999999</v>
      </c>
      <c r="E956" s="5">
        <v>1.11321</v>
      </c>
      <c r="F956" s="5">
        <v>1.1143000000000001</v>
      </c>
      <c r="G956" s="5">
        <f t="shared" si="146"/>
        <v>0</v>
      </c>
      <c r="H956" s="4">
        <f t="shared" si="153"/>
        <v>-32.200000000000003</v>
      </c>
      <c r="I956" s="4">
        <f t="shared" si="149"/>
        <v>0</v>
      </c>
      <c r="K956" s="4">
        <f t="shared" si="148"/>
        <v>3754.1999999999921</v>
      </c>
      <c r="L956" s="5">
        <f t="shared" si="151"/>
        <v>0</v>
      </c>
      <c r="M956" s="29" t="str">
        <f t="shared" si="152"/>
        <v/>
      </c>
      <c r="N956" s="30">
        <f t="shared" si="147"/>
        <v>3754.1999999999921</v>
      </c>
    </row>
    <row r="957" spans="1:14" x14ac:dyDescent="0.25">
      <c r="A957" s="5">
        <v>956</v>
      </c>
      <c r="B957" s="28">
        <v>42612.958333333336</v>
      </c>
      <c r="C957" s="5">
        <v>1.1142700000000001</v>
      </c>
      <c r="D957" s="5">
        <v>1.1165400000000001</v>
      </c>
      <c r="E957" s="5">
        <v>1.11232</v>
      </c>
      <c r="F957" s="5">
        <v>1.11574</v>
      </c>
      <c r="G957" s="5">
        <f t="shared" si="146"/>
        <v>1</v>
      </c>
      <c r="H957" s="4">
        <f t="shared" si="153"/>
        <v>0</v>
      </c>
      <c r="I957" s="4">
        <f t="shared" si="149"/>
        <v>0</v>
      </c>
      <c r="K957" s="4">
        <f t="shared" si="148"/>
        <v>3754.1999999999921</v>
      </c>
      <c r="L957" s="5">
        <f t="shared" si="151"/>
        <v>0</v>
      </c>
      <c r="M957" s="29" t="str">
        <f t="shared" si="152"/>
        <v/>
      </c>
      <c r="N957" s="30">
        <f t="shared" si="147"/>
        <v>3754.1999999999921</v>
      </c>
    </row>
    <row r="958" spans="1:14" x14ac:dyDescent="0.25">
      <c r="A958" s="5">
        <v>957</v>
      </c>
      <c r="B958" s="28">
        <v>42613.958333333336</v>
      </c>
      <c r="C958" s="5">
        <v>1.1157300000000001</v>
      </c>
      <c r="D958" s="5">
        <v>1.1205099999999999</v>
      </c>
      <c r="E958" s="5">
        <v>1.11276</v>
      </c>
      <c r="F958" s="5">
        <v>1.11965</v>
      </c>
      <c r="G958" s="5">
        <f t="shared" si="146"/>
        <v>1</v>
      </c>
      <c r="H958" s="4">
        <f t="shared" si="153"/>
        <v>0</v>
      </c>
      <c r="I958" s="4">
        <v>-41</v>
      </c>
      <c r="K958" s="4">
        <f t="shared" si="148"/>
        <v>3713.1999999999921</v>
      </c>
      <c r="L958" s="5">
        <f t="shared" si="151"/>
        <v>0</v>
      </c>
      <c r="M958" s="29" t="str">
        <f t="shared" si="152"/>
        <v/>
      </c>
      <c r="N958" s="30">
        <f t="shared" si="147"/>
        <v>3713.1999999999921</v>
      </c>
    </row>
    <row r="959" spans="1:14" x14ac:dyDescent="0.25">
      <c r="A959" s="5">
        <v>958</v>
      </c>
      <c r="B959" s="28">
        <v>42614.958333333336</v>
      </c>
      <c r="C959" s="5">
        <v>1.1196200000000001</v>
      </c>
      <c r="D959" s="5">
        <v>1.12521</v>
      </c>
      <c r="E959" s="5">
        <v>1.11503</v>
      </c>
      <c r="F959" s="5">
        <v>1.1153900000000001</v>
      </c>
      <c r="G959" s="5">
        <f t="shared" si="146"/>
        <v>0</v>
      </c>
      <c r="H959" s="4">
        <f t="shared" si="153"/>
        <v>0</v>
      </c>
      <c r="I959" s="4">
        <f t="shared" ref="I959:I990" si="154">IF(AND(G958=1,E959&lt;C958),(C958-F959)*10000,0)</f>
        <v>3.4000000000000696</v>
      </c>
      <c r="K959" s="4">
        <f t="shared" si="148"/>
        <v>3716.5999999999922</v>
      </c>
      <c r="L959" s="5">
        <f t="shared" si="151"/>
        <v>0</v>
      </c>
      <c r="M959" s="29" t="str">
        <f t="shared" si="152"/>
        <v/>
      </c>
      <c r="N959" s="30">
        <f t="shared" si="147"/>
        <v>3716.5999999999922</v>
      </c>
    </row>
    <row r="960" spans="1:14" x14ac:dyDescent="0.25">
      <c r="A960" s="5">
        <v>959</v>
      </c>
      <c r="B960" s="28">
        <v>42617.958333333336</v>
      </c>
      <c r="C960" s="5">
        <v>1.1155900000000001</v>
      </c>
      <c r="D960" s="5">
        <v>1.1182399999999999</v>
      </c>
      <c r="E960" s="5">
        <v>1.11395</v>
      </c>
      <c r="F960" s="5">
        <v>1.1146799999999999</v>
      </c>
      <c r="G960" s="5">
        <f t="shared" si="146"/>
        <v>0</v>
      </c>
      <c r="H960" s="4">
        <f t="shared" si="153"/>
        <v>0</v>
      </c>
      <c r="I960" s="4">
        <f t="shared" si="154"/>
        <v>0</v>
      </c>
      <c r="K960" s="4">
        <f t="shared" si="148"/>
        <v>3716.5999999999922</v>
      </c>
      <c r="L960" s="5">
        <f t="shared" si="151"/>
        <v>0</v>
      </c>
      <c r="M960" s="29" t="str">
        <f t="shared" si="152"/>
        <v/>
      </c>
      <c r="N960" s="30">
        <f t="shared" si="147"/>
        <v>3716.5999999999922</v>
      </c>
    </row>
    <row r="961" spans="1:14" x14ac:dyDescent="0.25">
      <c r="A961" s="5">
        <v>960</v>
      </c>
      <c r="B961" s="28">
        <v>42618.958333333336</v>
      </c>
      <c r="C961" s="5">
        <v>1.11467</v>
      </c>
      <c r="D961" s="5">
        <v>1.1263099999999999</v>
      </c>
      <c r="E961" s="5">
        <v>1.11409</v>
      </c>
      <c r="F961" s="5">
        <v>1.1254999999999999</v>
      </c>
      <c r="G961" s="5">
        <f t="shared" si="146"/>
        <v>1</v>
      </c>
      <c r="H961" s="4">
        <f t="shared" si="153"/>
        <v>99.09999999999863</v>
      </c>
      <c r="I961" s="4">
        <f t="shared" si="154"/>
        <v>0</v>
      </c>
      <c r="K961" s="4">
        <f t="shared" si="148"/>
        <v>3815.6999999999907</v>
      </c>
      <c r="L961" s="5">
        <f t="shared" si="151"/>
        <v>0</v>
      </c>
      <c r="M961" s="29" t="str">
        <f t="shared" si="152"/>
        <v/>
      </c>
      <c r="N961" s="30">
        <f t="shared" si="147"/>
        <v>3815.6999999999907</v>
      </c>
    </row>
    <row r="962" spans="1:14" x14ac:dyDescent="0.25">
      <c r="A962" s="5">
        <v>961</v>
      </c>
      <c r="B962" s="28">
        <v>42619.958333333336</v>
      </c>
      <c r="C962" s="5">
        <v>1.1254999999999999</v>
      </c>
      <c r="D962" s="5">
        <v>1.12714</v>
      </c>
      <c r="E962" s="5">
        <v>1.1229</v>
      </c>
      <c r="F962" s="5">
        <v>1.12392</v>
      </c>
      <c r="G962" s="5">
        <f t="shared" si="146"/>
        <v>0</v>
      </c>
      <c r="H962" s="4">
        <f t="shared" si="153"/>
        <v>0</v>
      </c>
      <c r="I962" s="4">
        <f t="shared" si="154"/>
        <v>0</v>
      </c>
      <c r="K962" s="4">
        <f t="shared" si="148"/>
        <v>3815.6999999999907</v>
      </c>
      <c r="L962" s="5">
        <f t="shared" si="151"/>
        <v>0</v>
      </c>
      <c r="M962" s="29" t="str">
        <f t="shared" si="152"/>
        <v/>
      </c>
      <c r="N962" s="30">
        <f t="shared" si="147"/>
        <v>3815.6999999999907</v>
      </c>
    </row>
    <row r="963" spans="1:14" x14ac:dyDescent="0.25">
      <c r="A963" s="5">
        <v>962</v>
      </c>
      <c r="B963" s="28">
        <v>42620.958333333336</v>
      </c>
      <c r="C963" s="5">
        <v>1.1238900000000001</v>
      </c>
      <c r="D963" s="5">
        <v>1.13269</v>
      </c>
      <c r="E963" s="5">
        <v>1.1234500000000001</v>
      </c>
      <c r="F963" s="5">
        <v>1.1259600000000001</v>
      </c>
      <c r="G963" s="5">
        <f t="shared" ref="G963:G1026" si="155">IF(F963&gt;F962,1,0)</f>
        <v>1</v>
      </c>
      <c r="H963" s="4">
        <f t="shared" si="153"/>
        <v>4.6000000000012697</v>
      </c>
      <c r="I963" s="4">
        <f t="shared" si="154"/>
        <v>0</v>
      </c>
      <c r="K963" s="4">
        <f t="shared" si="148"/>
        <v>3820.299999999992</v>
      </c>
      <c r="L963" s="5">
        <f t="shared" si="151"/>
        <v>0</v>
      </c>
      <c r="M963" s="29" t="str">
        <f t="shared" si="152"/>
        <v/>
      </c>
      <c r="N963" s="30">
        <f t="shared" si="147"/>
        <v>3820.299999999992</v>
      </c>
    </row>
    <row r="964" spans="1:14" x14ac:dyDescent="0.25">
      <c r="A964" s="5">
        <v>963</v>
      </c>
      <c r="B964" s="28">
        <v>42621.958333333336</v>
      </c>
      <c r="C964" s="5">
        <v>1.1259699999999999</v>
      </c>
      <c r="D964" s="5">
        <v>1.1285000000000001</v>
      </c>
      <c r="E964" s="5">
        <v>1.11985</v>
      </c>
      <c r="F964" s="5">
        <v>1.1231800000000001</v>
      </c>
      <c r="G964" s="5">
        <f t="shared" si="155"/>
        <v>0</v>
      </c>
      <c r="H964" s="4">
        <f t="shared" si="153"/>
        <v>0</v>
      </c>
      <c r="I964" s="4">
        <f t="shared" si="154"/>
        <v>7.0999999999998842</v>
      </c>
      <c r="K964" s="4">
        <f t="shared" si="148"/>
        <v>3827.3999999999919</v>
      </c>
      <c r="L964" s="5">
        <f t="shared" si="151"/>
        <v>0</v>
      </c>
      <c r="M964" s="29" t="str">
        <f t="shared" si="152"/>
        <v/>
      </c>
      <c r="N964" s="30">
        <f t="shared" si="147"/>
        <v>3827.3999999999919</v>
      </c>
    </row>
    <row r="965" spans="1:14" x14ac:dyDescent="0.25">
      <c r="A965" s="5">
        <v>964</v>
      </c>
      <c r="B965" s="28">
        <v>42624.958333333336</v>
      </c>
      <c r="C965" s="5">
        <v>1.1234299999999999</v>
      </c>
      <c r="D965" s="5">
        <v>1.1268400000000001</v>
      </c>
      <c r="E965" s="5">
        <v>1.12103</v>
      </c>
      <c r="F965" s="5">
        <v>1.12348</v>
      </c>
      <c r="G965" s="5">
        <f t="shared" si="155"/>
        <v>1</v>
      </c>
      <c r="H965" s="4">
        <f t="shared" si="153"/>
        <v>-24.899999999998812</v>
      </c>
      <c r="I965" s="4">
        <f t="shared" si="154"/>
        <v>0</v>
      </c>
      <c r="K965" s="4">
        <f t="shared" si="148"/>
        <v>3802.4999999999932</v>
      </c>
      <c r="L965" s="5">
        <f t="shared" si="151"/>
        <v>0</v>
      </c>
      <c r="M965" s="29" t="str">
        <f t="shared" si="152"/>
        <v/>
      </c>
      <c r="N965" s="30">
        <f t="shared" si="147"/>
        <v>3802.4999999999932</v>
      </c>
    </row>
    <row r="966" spans="1:14" x14ac:dyDescent="0.25">
      <c r="A966" s="5">
        <v>965</v>
      </c>
      <c r="B966" s="28">
        <v>42625.958333333336</v>
      </c>
      <c r="C966" s="5">
        <v>1.12347</v>
      </c>
      <c r="D966" s="5">
        <v>1.12602</v>
      </c>
      <c r="E966" s="5">
        <v>1.12039</v>
      </c>
      <c r="F966" s="5">
        <v>1.1218399999999999</v>
      </c>
      <c r="G966" s="5">
        <f t="shared" si="155"/>
        <v>0</v>
      </c>
      <c r="H966" s="4">
        <f t="shared" si="153"/>
        <v>0</v>
      </c>
      <c r="I966" s="4">
        <f t="shared" si="154"/>
        <v>15.899999999999803</v>
      </c>
      <c r="K966" s="4">
        <f t="shared" si="148"/>
        <v>3818.3999999999928</v>
      </c>
      <c r="L966" s="5">
        <f t="shared" si="151"/>
        <v>0</v>
      </c>
      <c r="M966" s="29" t="str">
        <f t="shared" si="152"/>
        <v/>
      </c>
      <c r="N966" s="30">
        <f t="shared" si="147"/>
        <v>3818.3999999999928</v>
      </c>
    </row>
    <row r="967" spans="1:14" x14ac:dyDescent="0.25">
      <c r="A967" s="5">
        <v>966</v>
      </c>
      <c r="B967" s="28">
        <v>42626.958333333336</v>
      </c>
      <c r="C967" s="5">
        <v>1.1218399999999999</v>
      </c>
      <c r="D967" s="5">
        <v>1.1274</v>
      </c>
      <c r="E967" s="5">
        <v>1.121</v>
      </c>
      <c r="F967" s="5">
        <v>1.12487</v>
      </c>
      <c r="G967" s="5">
        <f t="shared" si="155"/>
        <v>1</v>
      </c>
      <c r="H967" s="4">
        <f t="shared" si="153"/>
        <v>14.000000000000679</v>
      </c>
      <c r="I967" s="4">
        <f t="shared" si="154"/>
        <v>0</v>
      </c>
      <c r="K967" s="4">
        <f t="shared" si="148"/>
        <v>3832.3999999999933</v>
      </c>
      <c r="L967" s="5">
        <f t="shared" si="151"/>
        <v>0</v>
      </c>
      <c r="M967" s="29" t="str">
        <f t="shared" si="152"/>
        <v/>
      </c>
      <c r="N967" s="30">
        <f t="shared" si="147"/>
        <v>3832.3999999999933</v>
      </c>
    </row>
    <row r="968" spans="1:14" x14ac:dyDescent="0.25">
      <c r="A968" s="5">
        <v>967</v>
      </c>
      <c r="B968" s="28">
        <v>42627.958333333336</v>
      </c>
      <c r="C968" s="5">
        <v>1.12487</v>
      </c>
      <c r="D968" s="5">
        <v>1.12843</v>
      </c>
      <c r="E968" s="5">
        <v>1.1218999999999999</v>
      </c>
      <c r="F968" s="5">
        <v>1.12436</v>
      </c>
      <c r="G968" s="5">
        <f t="shared" si="155"/>
        <v>0</v>
      </c>
      <c r="H968" s="4">
        <f t="shared" si="153"/>
        <v>0</v>
      </c>
      <c r="I968" s="4">
        <f t="shared" si="154"/>
        <v>0</v>
      </c>
      <c r="K968" s="4">
        <f t="shared" si="148"/>
        <v>3832.3999999999933</v>
      </c>
      <c r="L968" s="5">
        <f t="shared" si="151"/>
        <v>0</v>
      </c>
      <c r="M968" s="29" t="str">
        <f t="shared" si="152"/>
        <v/>
      </c>
      <c r="N968" s="30">
        <f t="shared" si="147"/>
        <v>3832.3999999999933</v>
      </c>
    </row>
    <row r="969" spans="1:14" x14ac:dyDescent="0.25">
      <c r="A969" s="5">
        <v>968</v>
      </c>
      <c r="B969" s="28">
        <v>42628.958333333336</v>
      </c>
      <c r="C969" s="5">
        <v>1.12426</v>
      </c>
      <c r="D969" s="5">
        <v>1.1250100000000001</v>
      </c>
      <c r="E969" s="5">
        <v>1.1149500000000001</v>
      </c>
      <c r="F969" s="5">
        <v>1.1150899999999999</v>
      </c>
      <c r="G969" s="5">
        <f t="shared" si="155"/>
        <v>0</v>
      </c>
      <c r="H969" s="4">
        <v>-41</v>
      </c>
      <c r="I969" s="4">
        <f t="shared" si="154"/>
        <v>0</v>
      </c>
      <c r="K969" s="4">
        <f t="shared" si="148"/>
        <v>3791.3999999999933</v>
      </c>
      <c r="L969" s="5">
        <f t="shared" si="151"/>
        <v>0</v>
      </c>
      <c r="M969" s="29" t="str">
        <f t="shared" si="152"/>
        <v/>
      </c>
      <c r="N969" s="30">
        <f t="shared" si="147"/>
        <v>3791.3999999999933</v>
      </c>
    </row>
    <row r="970" spans="1:14" x14ac:dyDescent="0.25">
      <c r="A970" s="5">
        <v>969</v>
      </c>
      <c r="B970" s="28">
        <v>42631.958333333336</v>
      </c>
      <c r="C970" s="5">
        <v>1.115</v>
      </c>
      <c r="D970" s="5">
        <v>1.11978</v>
      </c>
      <c r="E970" s="5">
        <v>1.11497</v>
      </c>
      <c r="F970" s="5">
        <v>1.1173599999999999</v>
      </c>
      <c r="G970" s="5">
        <f t="shared" si="155"/>
        <v>1</v>
      </c>
      <c r="H970" s="4">
        <f t="shared" ref="H970:H992" si="156">IF(AND(G969=0,D970&gt;C969),(F970-C969)*10000,0)</f>
        <v>0</v>
      </c>
      <c r="I970" s="4">
        <f t="shared" si="154"/>
        <v>0</v>
      </c>
      <c r="K970" s="4">
        <f t="shared" si="148"/>
        <v>3791.3999999999933</v>
      </c>
      <c r="L970" s="5">
        <f t="shared" si="151"/>
        <v>0</v>
      </c>
      <c r="M970" s="29" t="str">
        <f t="shared" si="152"/>
        <v/>
      </c>
      <c r="N970" s="30">
        <f t="shared" si="147"/>
        <v>3791.3999999999933</v>
      </c>
    </row>
    <row r="971" spans="1:14" x14ac:dyDescent="0.25">
      <c r="A971" s="5">
        <v>970</v>
      </c>
      <c r="B971" s="28">
        <v>42632.958333333336</v>
      </c>
      <c r="C971" s="5">
        <v>1.1173599999999999</v>
      </c>
      <c r="D971" s="5">
        <v>1.12134</v>
      </c>
      <c r="E971" s="5">
        <v>1.1149899999999999</v>
      </c>
      <c r="F971" s="5">
        <v>1.11503</v>
      </c>
      <c r="G971" s="5">
        <f t="shared" si="155"/>
        <v>0</v>
      </c>
      <c r="H971" s="4">
        <f t="shared" si="156"/>
        <v>0</v>
      </c>
      <c r="I971" s="4">
        <f t="shared" si="154"/>
        <v>-0.29999999999974492</v>
      </c>
      <c r="K971" s="4">
        <f t="shared" si="148"/>
        <v>3791.0999999999935</v>
      </c>
      <c r="L971" s="5">
        <f t="shared" si="151"/>
        <v>0</v>
      </c>
      <c r="M971" s="29" t="str">
        <f t="shared" si="152"/>
        <v/>
      </c>
      <c r="N971" s="30">
        <f t="shared" si="147"/>
        <v>3791.0999999999935</v>
      </c>
    </row>
    <row r="972" spans="1:14" x14ac:dyDescent="0.25">
      <c r="A972" s="5">
        <v>971</v>
      </c>
      <c r="B972" s="28">
        <v>42633.958333333336</v>
      </c>
      <c r="C972" s="5">
        <v>1.1150199999999999</v>
      </c>
      <c r="D972" s="5">
        <v>1.1196600000000001</v>
      </c>
      <c r="E972" s="5">
        <v>1.1123000000000001</v>
      </c>
      <c r="F972" s="5">
        <v>1.1187</v>
      </c>
      <c r="G972" s="5">
        <f t="shared" si="155"/>
        <v>1</v>
      </c>
      <c r="H972" s="4">
        <f t="shared" si="156"/>
        <v>13.400000000001189</v>
      </c>
      <c r="I972" s="4">
        <f t="shared" si="154"/>
        <v>0</v>
      </c>
      <c r="K972" s="4">
        <f t="shared" si="148"/>
        <v>3804.4999999999945</v>
      </c>
      <c r="L972" s="5">
        <f t="shared" si="151"/>
        <v>0</v>
      </c>
      <c r="M972" s="29" t="str">
        <f t="shared" si="152"/>
        <v/>
      </c>
      <c r="N972" s="30">
        <f t="shared" si="147"/>
        <v>3804.4999999999945</v>
      </c>
    </row>
    <row r="973" spans="1:14" x14ac:dyDescent="0.25">
      <c r="A973" s="5">
        <v>972</v>
      </c>
      <c r="B973" s="28">
        <v>42634.958333333336</v>
      </c>
      <c r="C973" s="5">
        <v>1.1187</v>
      </c>
      <c r="D973" s="5">
        <v>1.1257299999999999</v>
      </c>
      <c r="E973" s="5">
        <v>1.11849</v>
      </c>
      <c r="F973" s="5">
        <v>1.1208</v>
      </c>
      <c r="G973" s="5">
        <f t="shared" si="155"/>
        <v>1</v>
      </c>
      <c r="H973" s="4">
        <f t="shared" si="156"/>
        <v>0</v>
      </c>
      <c r="I973" s="4">
        <f t="shared" si="154"/>
        <v>0</v>
      </c>
      <c r="K973" s="4">
        <f t="shared" si="148"/>
        <v>3804.4999999999945</v>
      </c>
      <c r="L973" s="5">
        <f t="shared" si="151"/>
        <v>0</v>
      </c>
      <c r="M973" s="29" t="str">
        <f t="shared" si="152"/>
        <v/>
      </c>
      <c r="N973" s="30">
        <f t="shared" si="147"/>
        <v>3804.4999999999945</v>
      </c>
    </row>
    <row r="974" spans="1:14" x14ac:dyDescent="0.25">
      <c r="A974" s="5">
        <v>973</v>
      </c>
      <c r="B974" s="28">
        <v>42635.958333333336</v>
      </c>
      <c r="C974" s="5">
        <v>1.1208</v>
      </c>
      <c r="D974" s="5">
        <v>1.12405</v>
      </c>
      <c r="E974" s="5">
        <v>1.11938</v>
      </c>
      <c r="F974" s="5">
        <v>1.1223700000000001</v>
      </c>
      <c r="G974" s="5">
        <f t="shared" si="155"/>
        <v>1</v>
      </c>
      <c r="H974" s="4">
        <f t="shared" si="156"/>
        <v>0</v>
      </c>
      <c r="I974" s="4">
        <f t="shared" si="154"/>
        <v>0</v>
      </c>
      <c r="K974" s="4">
        <f t="shared" si="148"/>
        <v>3804.4999999999945</v>
      </c>
      <c r="L974" s="5">
        <f t="shared" si="151"/>
        <v>0</v>
      </c>
      <c r="M974" s="29" t="str">
        <f t="shared" si="152"/>
        <v/>
      </c>
      <c r="N974" s="30">
        <f t="shared" si="147"/>
        <v>3804.4999999999945</v>
      </c>
    </row>
    <row r="975" spans="1:14" x14ac:dyDescent="0.25">
      <c r="A975" s="5">
        <v>974</v>
      </c>
      <c r="B975" s="28">
        <v>42638.958333333336</v>
      </c>
      <c r="C975" s="5">
        <v>1.12294</v>
      </c>
      <c r="D975" s="5">
        <v>1.12792</v>
      </c>
      <c r="E975" s="5">
        <v>1.1221099999999999</v>
      </c>
      <c r="F975" s="5">
        <v>1.1253200000000001</v>
      </c>
      <c r="G975" s="5">
        <f t="shared" si="155"/>
        <v>1</v>
      </c>
      <c r="H975" s="4">
        <f t="shared" si="156"/>
        <v>0</v>
      </c>
      <c r="I975" s="4">
        <f t="shared" si="154"/>
        <v>0</v>
      </c>
      <c r="K975" s="4">
        <f t="shared" si="148"/>
        <v>3804.4999999999945</v>
      </c>
      <c r="L975" s="5">
        <f t="shared" si="151"/>
        <v>0</v>
      </c>
      <c r="M975" s="29" t="str">
        <f t="shared" si="152"/>
        <v/>
      </c>
      <c r="N975" s="30">
        <f t="shared" si="147"/>
        <v>3804.4999999999945</v>
      </c>
    </row>
    <row r="976" spans="1:14" x14ac:dyDescent="0.25">
      <c r="A976" s="5">
        <v>975</v>
      </c>
      <c r="B976" s="28">
        <v>42639.958333333336</v>
      </c>
      <c r="C976" s="5">
        <v>1.1253200000000001</v>
      </c>
      <c r="D976" s="5">
        <v>1.1258900000000001</v>
      </c>
      <c r="E976" s="5">
        <v>1.1191</v>
      </c>
      <c r="F976" s="5">
        <v>1.1214599999999999</v>
      </c>
      <c r="G976" s="5">
        <f t="shared" si="155"/>
        <v>0</v>
      </c>
      <c r="H976" s="4">
        <f t="shared" si="156"/>
        <v>0</v>
      </c>
      <c r="I976" s="4">
        <f t="shared" si="154"/>
        <v>14.800000000001479</v>
      </c>
      <c r="K976" s="4">
        <f t="shared" si="148"/>
        <v>3819.2999999999961</v>
      </c>
      <c r="L976" s="5">
        <f t="shared" si="151"/>
        <v>0</v>
      </c>
      <c r="M976" s="29" t="str">
        <f t="shared" si="152"/>
        <v/>
      </c>
      <c r="N976" s="30">
        <f t="shared" si="147"/>
        <v>3819.2999999999961</v>
      </c>
    </row>
    <row r="977" spans="1:14" x14ac:dyDescent="0.25">
      <c r="A977" s="5">
        <v>976</v>
      </c>
      <c r="B977" s="28">
        <v>42640.958333333336</v>
      </c>
      <c r="C977" s="5">
        <v>1.1214500000000001</v>
      </c>
      <c r="D977" s="5">
        <v>1.1236900000000001</v>
      </c>
      <c r="E977" s="5">
        <v>1.1182000000000001</v>
      </c>
      <c r="F977" s="5">
        <v>1.1217200000000001</v>
      </c>
      <c r="G977" s="5">
        <f t="shared" si="155"/>
        <v>1</v>
      </c>
      <c r="H977" s="4">
        <f t="shared" si="156"/>
        <v>0</v>
      </c>
      <c r="I977" s="4">
        <f t="shared" si="154"/>
        <v>0</v>
      </c>
      <c r="K977" s="4">
        <f t="shared" si="148"/>
        <v>3819.2999999999961</v>
      </c>
      <c r="L977" s="5">
        <f t="shared" si="151"/>
        <v>0</v>
      </c>
      <c r="M977" s="29" t="str">
        <f t="shared" si="152"/>
        <v/>
      </c>
      <c r="N977" s="30">
        <f t="shared" ref="N977:N1040" si="157">IF(L977=K977,N976,K977-L977)</f>
        <v>3819.2999999999961</v>
      </c>
    </row>
    <row r="978" spans="1:14" x14ac:dyDescent="0.25">
      <c r="A978" s="5">
        <v>977</v>
      </c>
      <c r="B978" s="28">
        <v>42641.958333333336</v>
      </c>
      <c r="C978" s="5">
        <v>1.1216600000000001</v>
      </c>
      <c r="D978" s="5">
        <v>1.12497</v>
      </c>
      <c r="E978" s="5">
        <v>1.11968</v>
      </c>
      <c r="F978" s="5">
        <v>1.1221300000000001</v>
      </c>
      <c r="G978" s="5">
        <f t="shared" si="155"/>
        <v>1</v>
      </c>
      <c r="H978" s="4">
        <f t="shared" si="156"/>
        <v>0</v>
      </c>
      <c r="I978" s="4">
        <f t="shared" si="154"/>
        <v>-6.8000000000001393</v>
      </c>
      <c r="K978" s="4">
        <f t="shared" ref="K978:K1041" si="158">H978+I978+K977</f>
        <v>3812.4999999999959</v>
      </c>
      <c r="L978" s="5">
        <f t="shared" si="151"/>
        <v>0</v>
      </c>
      <c r="M978" s="29" t="str">
        <f t="shared" si="152"/>
        <v/>
      </c>
      <c r="N978" s="30">
        <f t="shared" si="157"/>
        <v>3812.4999999999959</v>
      </c>
    </row>
    <row r="979" spans="1:14" x14ac:dyDescent="0.25">
      <c r="A979" s="5">
        <v>978</v>
      </c>
      <c r="B979" s="28">
        <v>42642.958333333336</v>
      </c>
      <c r="C979" s="5">
        <v>1.1221300000000001</v>
      </c>
      <c r="D979" s="5">
        <v>1.12507</v>
      </c>
      <c r="E979" s="5">
        <v>1.1153299999999999</v>
      </c>
      <c r="F979" s="5">
        <v>1.12392</v>
      </c>
      <c r="G979" s="5">
        <f t="shared" si="155"/>
        <v>1</v>
      </c>
      <c r="H979" s="4">
        <f t="shared" si="156"/>
        <v>0</v>
      </c>
      <c r="I979" s="4">
        <f t="shared" si="154"/>
        <v>-22.599999999999287</v>
      </c>
      <c r="K979" s="4">
        <f t="shared" si="158"/>
        <v>3789.8999999999965</v>
      </c>
      <c r="L979" s="5">
        <f t="shared" si="151"/>
        <v>0</v>
      </c>
      <c r="M979" s="29" t="str">
        <f t="shared" si="152"/>
        <v/>
      </c>
      <c r="N979" s="30">
        <f t="shared" si="157"/>
        <v>3789.8999999999965</v>
      </c>
    </row>
    <row r="980" spans="1:14" x14ac:dyDescent="0.25">
      <c r="A980" s="5">
        <v>979</v>
      </c>
      <c r="B980" s="28">
        <v>42645.958333333336</v>
      </c>
      <c r="C980" s="5">
        <v>1.12287</v>
      </c>
      <c r="D980" s="5">
        <v>1.12442</v>
      </c>
      <c r="E980" s="5">
        <v>1.12052</v>
      </c>
      <c r="F980" s="5">
        <v>1.12104</v>
      </c>
      <c r="G980" s="5">
        <f t="shared" si="155"/>
        <v>0</v>
      </c>
      <c r="H980" s="4">
        <f t="shared" si="156"/>
        <v>0</v>
      </c>
      <c r="I980" s="4">
        <f t="shared" si="154"/>
        <v>10.900000000000354</v>
      </c>
      <c r="K980" s="4">
        <f t="shared" si="158"/>
        <v>3800.799999999997</v>
      </c>
      <c r="L980" s="5">
        <f t="shared" si="151"/>
        <v>0</v>
      </c>
      <c r="M980" s="29" t="str">
        <f t="shared" si="152"/>
        <v/>
      </c>
      <c r="N980" s="30">
        <f t="shared" si="157"/>
        <v>3800.799999999997</v>
      </c>
    </row>
    <row r="981" spans="1:14" x14ac:dyDescent="0.25">
      <c r="A981" s="5">
        <v>980</v>
      </c>
      <c r="B981" s="28">
        <v>42646.958333333336</v>
      </c>
      <c r="C981" s="5">
        <v>1.12104</v>
      </c>
      <c r="D981" s="5">
        <v>1.12391</v>
      </c>
      <c r="E981" s="5">
        <v>1.1137900000000001</v>
      </c>
      <c r="F981" s="5">
        <v>1.1202700000000001</v>
      </c>
      <c r="G981" s="5">
        <f t="shared" si="155"/>
        <v>0</v>
      </c>
      <c r="H981" s="4">
        <f t="shared" si="156"/>
        <v>-25.999999999999357</v>
      </c>
      <c r="I981" s="4">
        <f t="shared" si="154"/>
        <v>0</v>
      </c>
      <c r="K981" s="4">
        <f t="shared" si="158"/>
        <v>3774.7999999999975</v>
      </c>
      <c r="L981" s="5">
        <f t="shared" si="151"/>
        <v>0</v>
      </c>
      <c r="M981" s="29" t="str">
        <f t="shared" si="152"/>
        <v/>
      </c>
      <c r="N981" s="30">
        <f t="shared" si="157"/>
        <v>3774.7999999999975</v>
      </c>
    </row>
    <row r="982" spans="1:14" x14ac:dyDescent="0.25">
      <c r="A982" s="5">
        <v>981</v>
      </c>
      <c r="B982" s="28">
        <v>42647.958333333336</v>
      </c>
      <c r="C982" s="5">
        <v>1.12022</v>
      </c>
      <c r="D982" s="5">
        <v>1.1233299999999999</v>
      </c>
      <c r="E982" s="5">
        <v>1.11897</v>
      </c>
      <c r="F982" s="5">
        <v>1.1204400000000001</v>
      </c>
      <c r="G982" s="5">
        <f t="shared" si="155"/>
        <v>1</v>
      </c>
      <c r="H982" s="4">
        <f t="shared" si="156"/>
        <v>-5.9999999999993392</v>
      </c>
      <c r="I982" s="4">
        <f t="shared" si="154"/>
        <v>0</v>
      </c>
      <c r="K982" s="4">
        <f t="shared" si="158"/>
        <v>3768.7999999999979</v>
      </c>
      <c r="L982" s="5">
        <f t="shared" si="151"/>
        <v>0</v>
      </c>
      <c r="M982" s="29" t="str">
        <f t="shared" si="152"/>
        <v/>
      </c>
      <c r="N982" s="30">
        <f t="shared" si="157"/>
        <v>3768.7999999999979</v>
      </c>
    </row>
    <row r="983" spans="1:14" x14ac:dyDescent="0.25">
      <c r="A983" s="5">
        <v>982</v>
      </c>
      <c r="B983" s="28">
        <v>42648.958333333336</v>
      </c>
      <c r="C983" s="5">
        <v>1.1204400000000001</v>
      </c>
      <c r="D983" s="5">
        <v>1.12124</v>
      </c>
      <c r="E983" s="5">
        <v>1.11399</v>
      </c>
      <c r="F983" s="5">
        <v>1.11497</v>
      </c>
      <c r="G983" s="5">
        <f t="shared" si="155"/>
        <v>0</v>
      </c>
      <c r="H983" s="4">
        <f t="shared" si="156"/>
        <v>0</v>
      </c>
      <c r="I983" s="4">
        <f t="shared" si="154"/>
        <v>52.499999999999773</v>
      </c>
      <c r="K983" s="4">
        <f t="shared" si="158"/>
        <v>3821.2999999999975</v>
      </c>
      <c r="L983" s="5">
        <f t="shared" si="151"/>
        <v>0</v>
      </c>
      <c r="M983" s="29" t="str">
        <f t="shared" si="152"/>
        <v/>
      </c>
      <c r="N983" s="30">
        <f t="shared" si="157"/>
        <v>3821.2999999999975</v>
      </c>
    </row>
    <row r="984" spans="1:14" x14ac:dyDescent="0.25">
      <c r="A984" s="5">
        <v>983</v>
      </c>
      <c r="B984" s="28">
        <v>42649.958333333336</v>
      </c>
      <c r="C984" s="5">
        <v>1.11497</v>
      </c>
      <c r="D984" s="5">
        <v>1.1205099999999999</v>
      </c>
      <c r="E984" s="5">
        <v>1.11043</v>
      </c>
      <c r="F984" s="5">
        <v>1.1198600000000001</v>
      </c>
      <c r="G984" s="5">
        <f t="shared" si="155"/>
        <v>1</v>
      </c>
      <c r="H984" s="4">
        <f t="shared" si="156"/>
        <v>-5.8000000000002494</v>
      </c>
      <c r="I984" s="4">
        <f t="shared" si="154"/>
        <v>0</v>
      </c>
      <c r="K984" s="4">
        <f t="shared" si="158"/>
        <v>3815.4999999999973</v>
      </c>
      <c r="L984" s="5">
        <f t="shared" si="151"/>
        <v>0</v>
      </c>
      <c r="M984" s="29" t="str">
        <f t="shared" si="152"/>
        <v/>
      </c>
      <c r="N984" s="30">
        <f t="shared" si="157"/>
        <v>3815.4999999999973</v>
      </c>
    </row>
    <row r="985" spans="1:14" x14ac:dyDescent="0.25">
      <c r="A985" s="5">
        <v>984</v>
      </c>
      <c r="B985" s="28">
        <v>42652.958333333336</v>
      </c>
      <c r="C985" s="5">
        <v>1.11815</v>
      </c>
      <c r="D985" s="5">
        <v>1.12032</v>
      </c>
      <c r="E985" s="5">
        <v>1.11314</v>
      </c>
      <c r="F985" s="5">
        <v>1.11375</v>
      </c>
      <c r="G985" s="5">
        <f t="shared" si="155"/>
        <v>0</v>
      </c>
      <c r="H985" s="4">
        <f t="shared" si="156"/>
        <v>0</v>
      </c>
      <c r="I985" s="4">
        <f t="shared" si="154"/>
        <v>12.199999999999989</v>
      </c>
      <c r="K985" s="4">
        <f t="shared" si="158"/>
        <v>3827.6999999999971</v>
      </c>
      <c r="L985" s="5">
        <f t="shared" si="151"/>
        <v>0</v>
      </c>
      <c r="M985" s="29" t="str">
        <f t="shared" si="152"/>
        <v/>
      </c>
      <c r="N985" s="30">
        <f t="shared" si="157"/>
        <v>3827.6999999999971</v>
      </c>
    </row>
    <row r="986" spans="1:14" x14ac:dyDescent="0.25">
      <c r="A986" s="5">
        <v>985</v>
      </c>
      <c r="B986" s="28">
        <v>42653.958333333336</v>
      </c>
      <c r="C986" s="5">
        <v>1.11371</v>
      </c>
      <c r="D986" s="5">
        <v>1.1142300000000001</v>
      </c>
      <c r="E986" s="5">
        <v>1.1048800000000001</v>
      </c>
      <c r="F986" s="5">
        <v>1.1052900000000001</v>
      </c>
      <c r="G986" s="5">
        <f t="shared" si="155"/>
        <v>0</v>
      </c>
      <c r="H986" s="4">
        <f t="shared" si="156"/>
        <v>0</v>
      </c>
      <c r="I986" s="4">
        <f t="shared" si="154"/>
        <v>0</v>
      </c>
      <c r="K986" s="4">
        <f t="shared" si="158"/>
        <v>3827.6999999999971</v>
      </c>
      <c r="L986" s="5">
        <f t="shared" si="151"/>
        <v>0</v>
      </c>
      <c r="M986" s="29" t="str">
        <f t="shared" si="152"/>
        <v/>
      </c>
      <c r="N986" s="30">
        <f t="shared" si="157"/>
        <v>3827.6999999999971</v>
      </c>
    </row>
    <row r="987" spans="1:14" x14ac:dyDescent="0.25">
      <c r="A987" s="5">
        <v>986</v>
      </c>
      <c r="B987" s="28">
        <v>42654.958333333336</v>
      </c>
      <c r="C987" s="5">
        <v>1.1053299999999999</v>
      </c>
      <c r="D987" s="5">
        <v>1.10676</v>
      </c>
      <c r="E987" s="5">
        <v>1.1004400000000001</v>
      </c>
      <c r="F987" s="5">
        <v>1.1006199999999999</v>
      </c>
      <c r="G987" s="5">
        <f t="shared" si="155"/>
        <v>0</v>
      </c>
      <c r="H987" s="4">
        <f t="shared" si="156"/>
        <v>0</v>
      </c>
      <c r="I987" s="4">
        <f t="shared" si="154"/>
        <v>0</v>
      </c>
      <c r="K987" s="4">
        <f t="shared" si="158"/>
        <v>3827.6999999999971</v>
      </c>
      <c r="L987" s="5">
        <f t="shared" si="151"/>
        <v>0</v>
      </c>
      <c r="M987" s="29" t="str">
        <f t="shared" si="152"/>
        <v/>
      </c>
      <c r="N987" s="30">
        <f t="shared" si="157"/>
        <v>3827.6999999999971</v>
      </c>
    </row>
    <row r="988" spans="1:14" x14ac:dyDescent="0.25">
      <c r="A988" s="5">
        <v>987</v>
      </c>
      <c r="B988" s="28">
        <v>42655.958333333336</v>
      </c>
      <c r="C988" s="5">
        <v>1.1006199999999999</v>
      </c>
      <c r="D988" s="5">
        <v>1.1057600000000001</v>
      </c>
      <c r="E988" s="5">
        <v>1.0985499999999999</v>
      </c>
      <c r="F988" s="5">
        <v>1.1054999999999999</v>
      </c>
      <c r="G988" s="5">
        <f t="shared" si="155"/>
        <v>1</v>
      </c>
      <c r="H988" s="4">
        <f t="shared" si="156"/>
        <v>1.7000000000000348</v>
      </c>
      <c r="I988" s="4">
        <f t="shared" si="154"/>
        <v>0</v>
      </c>
      <c r="K988" s="4">
        <f t="shared" si="158"/>
        <v>3829.3999999999969</v>
      </c>
      <c r="L988" s="5">
        <f t="shared" si="151"/>
        <v>0</v>
      </c>
      <c r="M988" s="29" t="str">
        <f t="shared" si="152"/>
        <v/>
      </c>
      <c r="N988" s="30">
        <f t="shared" si="157"/>
        <v>3829.3999999999969</v>
      </c>
    </row>
    <row r="989" spans="1:14" x14ac:dyDescent="0.25">
      <c r="A989" s="5">
        <v>988</v>
      </c>
      <c r="B989" s="28">
        <v>42656.958333333336</v>
      </c>
      <c r="C989" s="5">
        <v>1.1054999999999999</v>
      </c>
      <c r="D989" s="5">
        <v>1.10581</v>
      </c>
      <c r="E989" s="5">
        <v>1.0970500000000001</v>
      </c>
      <c r="F989" s="5">
        <v>1.0971500000000001</v>
      </c>
      <c r="G989" s="5">
        <f t="shared" si="155"/>
        <v>0</v>
      </c>
      <c r="H989" s="4">
        <f t="shared" si="156"/>
        <v>0</v>
      </c>
      <c r="I989" s="4">
        <f t="shared" si="154"/>
        <v>34.699999999998624</v>
      </c>
      <c r="K989" s="4">
        <f t="shared" si="158"/>
        <v>3864.0999999999954</v>
      </c>
      <c r="L989" s="5">
        <f t="shared" si="151"/>
        <v>0</v>
      </c>
      <c r="M989" s="29" t="str">
        <f t="shared" si="152"/>
        <v/>
      </c>
      <c r="N989" s="30">
        <f t="shared" si="157"/>
        <v>3864.0999999999954</v>
      </c>
    </row>
    <row r="990" spans="1:14" x14ac:dyDescent="0.25">
      <c r="A990" s="5">
        <v>989</v>
      </c>
      <c r="B990" s="28">
        <v>42659.958333333336</v>
      </c>
      <c r="C990" s="5">
        <v>1.0969</v>
      </c>
      <c r="D990" s="5">
        <v>1.1007899999999999</v>
      </c>
      <c r="E990" s="5">
        <v>1.0963799999999999</v>
      </c>
      <c r="F990" s="5">
        <v>1.09995</v>
      </c>
      <c r="G990" s="5">
        <f t="shared" si="155"/>
        <v>1</v>
      </c>
      <c r="H990" s="4">
        <f t="shared" si="156"/>
        <v>0</v>
      </c>
      <c r="I990" s="4">
        <f t="shared" si="154"/>
        <v>0</v>
      </c>
      <c r="K990" s="4">
        <f t="shared" si="158"/>
        <v>3864.0999999999954</v>
      </c>
      <c r="L990" s="5">
        <f t="shared" si="151"/>
        <v>0</v>
      </c>
      <c r="M990" s="29" t="str">
        <f t="shared" si="152"/>
        <v/>
      </c>
      <c r="N990" s="30">
        <f t="shared" si="157"/>
        <v>3864.0999999999954</v>
      </c>
    </row>
    <row r="991" spans="1:14" x14ac:dyDescent="0.25">
      <c r="A991" s="5">
        <v>990</v>
      </c>
      <c r="B991" s="28">
        <v>42660.958333333336</v>
      </c>
      <c r="C991" s="5">
        <v>1.0998300000000001</v>
      </c>
      <c r="D991" s="5">
        <v>1.10263</v>
      </c>
      <c r="E991" s="5">
        <v>1.097</v>
      </c>
      <c r="F991" s="5">
        <v>1.0980700000000001</v>
      </c>
      <c r="G991" s="5">
        <f t="shared" si="155"/>
        <v>0</v>
      </c>
      <c r="H991" s="4">
        <f t="shared" si="156"/>
        <v>0</v>
      </c>
      <c r="I991" s="4">
        <f t="shared" ref="I991:I1024" si="159">IF(AND(G990=1,E991&lt;C990),(C990-F991)*10000,0)</f>
        <v>0</v>
      </c>
      <c r="K991" s="4">
        <f t="shared" si="158"/>
        <v>3864.0999999999954</v>
      </c>
      <c r="L991" s="5">
        <f t="shared" si="151"/>
        <v>0</v>
      </c>
      <c r="M991" s="29" t="str">
        <f t="shared" si="152"/>
        <v/>
      </c>
      <c r="N991" s="30">
        <f t="shared" si="157"/>
        <v>3864.0999999999954</v>
      </c>
    </row>
    <row r="992" spans="1:14" x14ac:dyDescent="0.25">
      <c r="A992" s="5">
        <v>991</v>
      </c>
      <c r="B992" s="28">
        <v>42661.958333333336</v>
      </c>
      <c r="C992" s="5">
        <v>1.09805</v>
      </c>
      <c r="D992" s="5">
        <v>1.1004799999999999</v>
      </c>
      <c r="E992" s="5">
        <v>1.0954999999999999</v>
      </c>
      <c r="F992" s="5">
        <v>1.0973599999999999</v>
      </c>
      <c r="G992" s="5">
        <f t="shared" si="155"/>
        <v>0</v>
      </c>
      <c r="H992" s="4">
        <f t="shared" si="156"/>
        <v>-24.700000000001943</v>
      </c>
      <c r="I992" s="4">
        <f t="shared" si="159"/>
        <v>0</v>
      </c>
      <c r="K992" s="4">
        <f t="shared" si="158"/>
        <v>3839.3999999999933</v>
      </c>
      <c r="L992" s="5">
        <f t="shared" ref="L992:L1055" si="160">MAX(J992,L991)</f>
        <v>0</v>
      </c>
      <c r="M992" s="29" t="str">
        <f t="shared" ref="M992:M1055" si="161">IF(J992 &lt; J991, 1-J992/L992,"")</f>
        <v/>
      </c>
      <c r="N992" s="30">
        <f t="shared" si="157"/>
        <v>3839.3999999999933</v>
      </c>
    </row>
    <row r="993" spans="1:14" x14ac:dyDescent="0.25">
      <c r="A993" s="5">
        <v>992</v>
      </c>
      <c r="B993" s="28">
        <v>42662.958333333336</v>
      </c>
      <c r="C993" s="5">
        <v>1.0973599999999999</v>
      </c>
      <c r="D993" s="5">
        <v>1.10392</v>
      </c>
      <c r="E993" s="5">
        <v>1.0915900000000001</v>
      </c>
      <c r="F993" s="5">
        <v>1.0929199999999999</v>
      </c>
      <c r="G993" s="5">
        <f t="shared" si="155"/>
        <v>0</v>
      </c>
      <c r="H993" s="4">
        <v>-41</v>
      </c>
      <c r="I993" s="4">
        <f t="shared" si="159"/>
        <v>0</v>
      </c>
      <c r="K993" s="4">
        <f t="shared" si="158"/>
        <v>3798.3999999999933</v>
      </c>
      <c r="L993" s="5">
        <f t="shared" si="160"/>
        <v>0</v>
      </c>
      <c r="M993" s="29" t="str">
        <f t="shared" si="161"/>
        <v/>
      </c>
      <c r="N993" s="30">
        <f t="shared" si="157"/>
        <v>3798.3999999999933</v>
      </c>
    </row>
    <row r="994" spans="1:14" x14ac:dyDescent="0.25">
      <c r="A994" s="5">
        <v>993</v>
      </c>
      <c r="B994" s="28">
        <v>42663.958333333336</v>
      </c>
      <c r="C994" s="5">
        <v>1.0928800000000001</v>
      </c>
      <c r="D994" s="5">
        <v>1.09297</v>
      </c>
      <c r="E994" s="5">
        <v>1.08592</v>
      </c>
      <c r="F994" s="5">
        <v>1.0881799999999999</v>
      </c>
      <c r="G994" s="5">
        <f t="shared" si="155"/>
        <v>0</v>
      </c>
      <c r="H994" s="4">
        <f t="shared" ref="H994:H1006" si="162">IF(AND(G993=0,D994&gt;C993),(F994-C993)*10000,0)</f>
        <v>0</v>
      </c>
      <c r="I994" s="4">
        <f t="shared" si="159"/>
        <v>0</v>
      </c>
      <c r="K994" s="4">
        <f t="shared" si="158"/>
        <v>3798.3999999999933</v>
      </c>
      <c r="L994" s="5">
        <f t="shared" si="160"/>
        <v>0</v>
      </c>
      <c r="M994" s="29" t="str">
        <f t="shared" si="161"/>
        <v/>
      </c>
      <c r="N994" s="30">
        <f t="shared" si="157"/>
        <v>3798.3999999999933</v>
      </c>
    </row>
    <row r="995" spans="1:14" x14ac:dyDescent="0.25">
      <c r="A995" s="5">
        <v>994</v>
      </c>
      <c r="B995" s="28">
        <v>42666.958333333336</v>
      </c>
      <c r="C995" s="5">
        <v>1.0881099999999999</v>
      </c>
      <c r="D995" s="5">
        <v>1.08996</v>
      </c>
      <c r="E995" s="5">
        <v>1.08596</v>
      </c>
      <c r="F995" s="5">
        <v>1.0881099999999999</v>
      </c>
      <c r="G995" s="5">
        <f t="shared" si="155"/>
        <v>0</v>
      </c>
      <c r="H995" s="4">
        <f t="shared" si="162"/>
        <v>0</v>
      </c>
      <c r="I995" s="4">
        <f t="shared" si="159"/>
        <v>0</v>
      </c>
      <c r="K995" s="4">
        <f t="shared" si="158"/>
        <v>3798.3999999999933</v>
      </c>
      <c r="L995" s="5">
        <f t="shared" si="160"/>
        <v>0</v>
      </c>
      <c r="M995" s="29" t="str">
        <f t="shared" si="161"/>
        <v/>
      </c>
      <c r="N995" s="30">
        <f t="shared" si="157"/>
        <v>3798.3999999999933</v>
      </c>
    </row>
    <row r="996" spans="1:14" x14ac:dyDescent="0.25">
      <c r="A996" s="5">
        <v>995</v>
      </c>
      <c r="B996" s="28">
        <v>42667.958333333336</v>
      </c>
      <c r="C996" s="5">
        <v>1.08812</v>
      </c>
      <c r="D996" s="5">
        <v>1.0905</v>
      </c>
      <c r="E996" s="5">
        <v>1.08511</v>
      </c>
      <c r="F996" s="5">
        <v>1.0887899999999999</v>
      </c>
      <c r="G996" s="5">
        <f t="shared" si="155"/>
        <v>1</v>
      </c>
      <c r="H996" s="4">
        <f t="shared" si="162"/>
        <v>6.8000000000001393</v>
      </c>
      <c r="I996" s="4">
        <f t="shared" si="159"/>
        <v>0</v>
      </c>
      <c r="K996" s="4">
        <f t="shared" si="158"/>
        <v>3805.1999999999935</v>
      </c>
      <c r="L996" s="5">
        <f t="shared" si="160"/>
        <v>0</v>
      </c>
      <c r="M996" s="29" t="str">
        <f t="shared" si="161"/>
        <v/>
      </c>
      <c r="N996" s="30">
        <f t="shared" si="157"/>
        <v>3805.1999999999935</v>
      </c>
    </row>
    <row r="997" spans="1:14" x14ac:dyDescent="0.25">
      <c r="A997" s="5">
        <v>996</v>
      </c>
      <c r="B997" s="28">
        <v>42668.958333333336</v>
      </c>
      <c r="C997" s="5">
        <v>1.0887800000000001</v>
      </c>
      <c r="D997" s="5">
        <v>1.0946400000000001</v>
      </c>
      <c r="E997" s="5">
        <v>1.08744</v>
      </c>
      <c r="F997" s="5">
        <v>1.09076</v>
      </c>
      <c r="G997" s="5">
        <f t="shared" si="155"/>
        <v>1</v>
      </c>
      <c r="H997" s="4">
        <f t="shared" si="162"/>
        <v>0</v>
      </c>
      <c r="I997" s="4">
        <f t="shared" si="159"/>
        <v>-26.399999999999757</v>
      </c>
      <c r="K997" s="4">
        <f t="shared" si="158"/>
        <v>3778.7999999999938</v>
      </c>
      <c r="L997" s="5">
        <f t="shared" si="160"/>
        <v>0</v>
      </c>
      <c r="M997" s="29" t="str">
        <f t="shared" si="161"/>
        <v/>
      </c>
      <c r="N997" s="30">
        <f t="shared" si="157"/>
        <v>3778.7999999999938</v>
      </c>
    </row>
    <row r="998" spans="1:14" x14ac:dyDescent="0.25">
      <c r="A998" s="5">
        <v>997</v>
      </c>
      <c r="B998" s="28">
        <v>42669.958333333336</v>
      </c>
      <c r="C998" s="5">
        <v>1.09076</v>
      </c>
      <c r="D998" s="5">
        <v>1.09422</v>
      </c>
      <c r="E998" s="5">
        <v>1.08826</v>
      </c>
      <c r="F998" s="5">
        <v>1.08952</v>
      </c>
      <c r="G998" s="5">
        <f t="shared" si="155"/>
        <v>0</v>
      </c>
      <c r="H998" s="4">
        <f t="shared" si="162"/>
        <v>0</v>
      </c>
      <c r="I998" s="4">
        <f t="shared" si="159"/>
        <v>-7.3999999999996291</v>
      </c>
      <c r="K998" s="4">
        <f t="shared" si="158"/>
        <v>3771.3999999999942</v>
      </c>
      <c r="L998" s="5">
        <f t="shared" si="160"/>
        <v>0</v>
      </c>
      <c r="M998" s="29" t="str">
        <f t="shared" si="161"/>
        <v/>
      </c>
      <c r="N998" s="30">
        <f t="shared" si="157"/>
        <v>3771.3999999999942</v>
      </c>
    </row>
    <row r="999" spans="1:14" x14ac:dyDescent="0.25">
      <c r="A999" s="5">
        <v>998</v>
      </c>
      <c r="B999" s="28">
        <v>42670.958333333336</v>
      </c>
      <c r="C999" s="5">
        <v>1.08954</v>
      </c>
      <c r="D999" s="5">
        <v>1.09917</v>
      </c>
      <c r="E999" s="5">
        <v>1.0892900000000001</v>
      </c>
      <c r="F999" s="5">
        <v>1.0982400000000001</v>
      </c>
      <c r="G999" s="5">
        <f t="shared" si="155"/>
        <v>1</v>
      </c>
      <c r="H999" s="4">
        <f t="shared" si="162"/>
        <v>74.800000000001532</v>
      </c>
      <c r="I999" s="4">
        <f t="shared" si="159"/>
        <v>0</v>
      </c>
      <c r="K999" s="4">
        <f t="shared" si="158"/>
        <v>3846.1999999999957</v>
      </c>
      <c r="L999" s="5">
        <f t="shared" si="160"/>
        <v>0</v>
      </c>
      <c r="M999" s="29" t="str">
        <f t="shared" si="161"/>
        <v/>
      </c>
      <c r="N999" s="30">
        <f t="shared" si="157"/>
        <v>3846.1999999999957</v>
      </c>
    </row>
    <row r="1000" spans="1:14" x14ac:dyDescent="0.25">
      <c r="A1000" s="5">
        <v>999</v>
      </c>
      <c r="B1000" s="28">
        <v>42673.958333333336</v>
      </c>
      <c r="C1000" s="5">
        <v>1.0989599999999999</v>
      </c>
      <c r="D1000" s="5">
        <v>1.0991200000000001</v>
      </c>
      <c r="E1000" s="5">
        <v>1.0935900000000001</v>
      </c>
      <c r="F1000" s="5">
        <v>1.0980000000000001</v>
      </c>
      <c r="G1000" s="5">
        <f t="shared" si="155"/>
        <v>0</v>
      </c>
      <c r="H1000" s="4">
        <f t="shared" si="162"/>
        <v>0</v>
      </c>
      <c r="I1000" s="4">
        <f t="shared" si="159"/>
        <v>0</v>
      </c>
      <c r="K1000" s="4">
        <f t="shared" si="158"/>
        <v>3846.1999999999957</v>
      </c>
      <c r="L1000" s="5">
        <f t="shared" si="160"/>
        <v>0</v>
      </c>
      <c r="M1000" s="29" t="str">
        <f t="shared" si="161"/>
        <v/>
      </c>
      <c r="N1000" s="30">
        <f t="shared" si="157"/>
        <v>3846.1999999999957</v>
      </c>
    </row>
    <row r="1001" spans="1:14" x14ac:dyDescent="0.25">
      <c r="A1001" s="5">
        <v>1000</v>
      </c>
      <c r="B1001" s="28">
        <v>42674.958333333336</v>
      </c>
      <c r="C1001" s="5">
        <v>1.0980399999999999</v>
      </c>
      <c r="D1001" s="5">
        <v>1.1069</v>
      </c>
      <c r="E1001" s="5">
        <v>1.09599</v>
      </c>
      <c r="F1001" s="5">
        <v>1.1055200000000001</v>
      </c>
      <c r="G1001" s="5">
        <f t="shared" si="155"/>
        <v>1</v>
      </c>
      <c r="H1001" s="4">
        <f t="shared" si="162"/>
        <v>65.600000000001216</v>
      </c>
      <c r="I1001" s="4">
        <f t="shared" si="159"/>
        <v>0</v>
      </c>
      <c r="K1001" s="4">
        <f t="shared" si="158"/>
        <v>3911.799999999997</v>
      </c>
      <c r="L1001" s="5">
        <f t="shared" si="160"/>
        <v>0</v>
      </c>
      <c r="M1001" s="29" t="str">
        <f t="shared" si="161"/>
        <v/>
      </c>
      <c r="N1001" s="30">
        <f t="shared" si="157"/>
        <v>3911.799999999997</v>
      </c>
    </row>
    <row r="1002" spans="1:14" x14ac:dyDescent="0.25">
      <c r="A1002" s="5">
        <v>1001</v>
      </c>
      <c r="B1002" s="28">
        <v>42675.958333333336</v>
      </c>
      <c r="C1002" s="5">
        <v>1.1055200000000001</v>
      </c>
      <c r="D1002" s="5">
        <v>1.1123000000000001</v>
      </c>
      <c r="E1002" s="5">
        <v>1.1049599999999999</v>
      </c>
      <c r="F1002" s="5">
        <v>1.10972</v>
      </c>
      <c r="G1002" s="5">
        <f t="shared" si="155"/>
        <v>1</v>
      </c>
      <c r="H1002" s="4">
        <f t="shared" si="162"/>
        <v>0</v>
      </c>
      <c r="I1002" s="4">
        <f t="shared" si="159"/>
        <v>0</v>
      </c>
      <c r="K1002" s="4">
        <f t="shared" si="158"/>
        <v>3911.799999999997</v>
      </c>
      <c r="L1002" s="5">
        <f t="shared" si="160"/>
        <v>0</v>
      </c>
      <c r="M1002" s="29" t="str">
        <f t="shared" si="161"/>
        <v/>
      </c>
      <c r="N1002" s="30">
        <f t="shared" si="157"/>
        <v>3911.799999999997</v>
      </c>
    </row>
    <row r="1003" spans="1:14" x14ac:dyDescent="0.25">
      <c r="A1003" s="5">
        <v>1002</v>
      </c>
      <c r="B1003" s="28">
        <v>42676.958333333336</v>
      </c>
      <c r="C1003" s="5">
        <v>1.10968</v>
      </c>
      <c r="D1003" s="5">
        <v>1.11259</v>
      </c>
      <c r="E1003" s="5">
        <v>1.1059600000000001</v>
      </c>
      <c r="F1003" s="5">
        <v>1.11042</v>
      </c>
      <c r="G1003" s="5">
        <f t="shared" si="155"/>
        <v>1</v>
      </c>
      <c r="H1003" s="4">
        <f t="shared" si="162"/>
        <v>0</v>
      </c>
      <c r="I1003" s="4">
        <f t="shared" si="159"/>
        <v>0</v>
      </c>
      <c r="K1003" s="4">
        <f t="shared" si="158"/>
        <v>3911.799999999997</v>
      </c>
      <c r="L1003" s="5">
        <f t="shared" si="160"/>
        <v>0</v>
      </c>
      <c r="M1003" s="29" t="str">
        <f t="shared" si="161"/>
        <v/>
      </c>
      <c r="N1003" s="30">
        <f t="shared" si="157"/>
        <v>3911.799999999997</v>
      </c>
    </row>
    <row r="1004" spans="1:14" x14ac:dyDescent="0.25">
      <c r="A1004" s="5">
        <v>1003</v>
      </c>
      <c r="B1004" s="28">
        <v>42677.958333333336</v>
      </c>
      <c r="C1004" s="5">
        <v>1.11042</v>
      </c>
      <c r="D1004" s="5">
        <v>1.11412</v>
      </c>
      <c r="E1004" s="5">
        <v>1.10798</v>
      </c>
      <c r="F1004" s="5">
        <v>1.11378</v>
      </c>
      <c r="G1004" s="5">
        <f t="shared" si="155"/>
        <v>1</v>
      </c>
      <c r="H1004" s="4">
        <f t="shared" si="162"/>
        <v>0</v>
      </c>
      <c r="I1004" s="4">
        <f t="shared" si="159"/>
        <v>-40.999999999999929</v>
      </c>
      <c r="K1004" s="4">
        <f t="shared" si="158"/>
        <v>3870.799999999997</v>
      </c>
      <c r="L1004" s="5">
        <f t="shared" si="160"/>
        <v>0</v>
      </c>
      <c r="M1004" s="29" t="str">
        <f t="shared" si="161"/>
        <v/>
      </c>
      <c r="N1004" s="30">
        <f t="shared" si="157"/>
        <v>3870.799999999997</v>
      </c>
    </row>
    <row r="1005" spans="1:14" x14ac:dyDescent="0.25">
      <c r="A1005" s="5">
        <v>1004</v>
      </c>
      <c r="B1005" s="28">
        <v>42681</v>
      </c>
      <c r="C1005" s="5">
        <v>1.1063700000000001</v>
      </c>
      <c r="D1005" s="5">
        <v>1.11103</v>
      </c>
      <c r="E1005" s="5">
        <v>1.1027400000000001</v>
      </c>
      <c r="F1005" s="5">
        <v>1.1040099999999999</v>
      </c>
      <c r="G1005" s="5">
        <f t="shared" si="155"/>
        <v>0</v>
      </c>
      <c r="H1005" s="4">
        <f t="shared" si="162"/>
        <v>0</v>
      </c>
      <c r="I1005" s="4">
        <f t="shared" si="159"/>
        <v>64.100000000000264</v>
      </c>
      <c r="K1005" s="4">
        <f t="shared" si="158"/>
        <v>3934.8999999999974</v>
      </c>
      <c r="L1005" s="5">
        <f t="shared" si="160"/>
        <v>0</v>
      </c>
      <c r="M1005" s="29" t="str">
        <f t="shared" si="161"/>
        <v/>
      </c>
      <c r="N1005" s="30">
        <f t="shared" si="157"/>
        <v>3934.8999999999974</v>
      </c>
    </row>
    <row r="1006" spans="1:14" x14ac:dyDescent="0.25">
      <c r="A1006" s="5">
        <v>1005</v>
      </c>
      <c r="B1006" s="28">
        <v>42682</v>
      </c>
      <c r="C1006" s="5">
        <v>1.1040099999999999</v>
      </c>
      <c r="D1006" s="5">
        <v>1.10669</v>
      </c>
      <c r="E1006" s="5">
        <v>1.1008800000000001</v>
      </c>
      <c r="F1006" s="5">
        <v>1.10256</v>
      </c>
      <c r="G1006" s="5">
        <f t="shared" si="155"/>
        <v>0</v>
      </c>
      <c r="H1006" s="4">
        <f t="shared" si="162"/>
        <v>-38.100000000000911</v>
      </c>
      <c r="I1006" s="4">
        <f t="shared" si="159"/>
        <v>0</v>
      </c>
      <c r="K1006" s="4">
        <f t="shared" si="158"/>
        <v>3896.7999999999965</v>
      </c>
      <c r="L1006" s="5">
        <f t="shared" si="160"/>
        <v>0</v>
      </c>
      <c r="M1006" s="29" t="str">
        <f t="shared" si="161"/>
        <v/>
      </c>
      <c r="N1006" s="30">
        <f t="shared" si="157"/>
        <v>3896.7999999999965</v>
      </c>
    </row>
    <row r="1007" spans="1:14" x14ac:dyDescent="0.25">
      <c r="A1007" s="5">
        <v>1006</v>
      </c>
      <c r="B1007" s="28">
        <v>42683</v>
      </c>
      <c r="C1007" s="5">
        <v>1.10256</v>
      </c>
      <c r="D1007" s="5">
        <v>1.12995</v>
      </c>
      <c r="E1007" s="5">
        <v>1.0907</v>
      </c>
      <c r="F1007" s="5">
        <v>1.09094</v>
      </c>
      <c r="G1007" s="5">
        <f t="shared" si="155"/>
        <v>0</v>
      </c>
      <c r="H1007" s="4">
        <v>-41</v>
      </c>
      <c r="I1007" s="4">
        <f t="shared" si="159"/>
        <v>0</v>
      </c>
      <c r="K1007" s="4">
        <f t="shared" si="158"/>
        <v>3855.7999999999965</v>
      </c>
      <c r="L1007" s="5">
        <f t="shared" si="160"/>
        <v>0</v>
      </c>
      <c r="M1007" s="29" t="str">
        <f t="shared" si="161"/>
        <v/>
      </c>
      <c r="N1007" s="30">
        <f t="shared" si="157"/>
        <v>3855.7999999999965</v>
      </c>
    </row>
    <row r="1008" spans="1:14" x14ac:dyDescent="0.25">
      <c r="A1008" s="5">
        <v>1007</v>
      </c>
      <c r="B1008" s="28">
        <v>42684</v>
      </c>
      <c r="C1008" s="5">
        <v>1.09094</v>
      </c>
      <c r="D1008" s="5">
        <v>1.09537</v>
      </c>
      <c r="E1008" s="5">
        <v>1.08649</v>
      </c>
      <c r="F1008" s="5">
        <v>1.08914</v>
      </c>
      <c r="G1008" s="5">
        <f t="shared" si="155"/>
        <v>0</v>
      </c>
      <c r="H1008" s="4">
        <f>IF(AND(G1007=0,D1008&gt;C1007),(F1008-C1007)*10000,0)</f>
        <v>0</v>
      </c>
      <c r="I1008" s="4">
        <f t="shared" si="159"/>
        <v>0</v>
      </c>
      <c r="K1008" s="4">
        <f t="shared" si="158"/>
        <v>3855.7999999999965</v>
      </c>
      <c r="L1008" s="5">
        <f t="shared" si="160"/>
        <v>0</v>
      </c>
      <c r="M1008" s="29" t="str">
        <f t="shared" si="161"/>
        <v/>
      </c>
      <c r="N1008" s="30">
        <f t="shared" si="157"/>
        <v>3855.7999999999965</v>
      </c>
    </row>
    <row r="1009" spans="1:14" x14ac:dyDescent="0.25">
      <c r="A1009" s="5">
        <v>1008</v>
      </c>
      <c r="B1009" s="28">
        <v>42685</v>
      </c>
      <c r="C1009" s="5">
        <v>1.0890599999999999</v>
      </c>
      <c r="D1009" s="5">
        <v>1.0923400000000001</v>
      </c>
      <c r="E1009" s="5">
        <v>1.0830299999999999</v>
      </c>
      <c r="F1009" s="5">
        <v>1.0851599999999999</v>
      </c>
      <c r="G1009" s="5">
        <f t="shared" si="155"/>
        <v>0</v>
      </c>
      <c r="H1009" s="4">
        <v>-41</v>
      </c>
      <c r="I1009" s="4">
        <f t="shared" si="159"/>
        <v>0</v>
      </c>
      <c r="K1009" s="4">
        <f t="shared" si="158"/>
        <v>3814.7999999999965</v>
      </c>
      <c r="L1009" s="5">
        <f t="shared" si="160"/>
        <v>0</v>
      </c>
      <c r="M1009" s="29" t="str">
        <f t="shared" si="161"/>
        <v/>
      </c>
      <c r="N1009" s="30">
        <f t="shared" si="157"/>
        <v>3814.7999999999965</v>
      </c>
    </row>
    <row r="1010" spans="1:14" x14ac:dyDescent="0.25">
      <c r="A1010" s="5">
        <v>1009</v>
      </c>
      <c r="B1010" s="28">
        <v>42688</v>
      </c>
      <c r="C1010" s="5">
        <v>1.0832999999999999</v>
      </c>
      <c r="D1010" s="5">
        <v>1.0840099999999999</v>
      </c>
      <c r="E1010" s="5">
        <v>1.07091</v>
      </c>
      <c r="F1010" s="5">
        <v>1.0736399999999999</v>
      </c>
      <c r="G1010" s="5">
        <f t="shared" si="155"/>
        <v>0</v>
      </c>
      <c r="H1010" s="4">
        <f>IF(AND(G1009=0,D1010&gt;C1009),(F1010-C1009)*10000,0)</f>
        <v>0</v>
      </c>
      <c r="I1010" s="4">
        <f t="shared" si="159"/>
        <v>0</v>
      </c>
      <c r="K1010" s="4">
        <f t="shared" si="158"/>
        <v>3814.7999999999965</v>
      </c>
      <c r="L1010" s="5">
        <f t="shared" si="160"/>
        <v>0</v>
      </c>
      <c r="M1010" s="29" t="str">
        <f t="shared" si="161"/>
        <v/>
      </c>
      <c r="N1010" s="30">
        <f t="shared" si="157"/>
        <v>3814.7999999999965</v>
      </c>
    </row>
    <row r="1011" spans="1:14" x14ac:dyDescent="0.25">
      <c r="A1011" s="5">
        <v>1010</v>
      </c>
      <c r="B1011" s="28">
        <v>42689</v>
      </c>
      <c r="C1011" s="5">
        <v>1.07362</v>
      </c>
      <c r="D1011" s="5">
        <v>1.0816600000000001</v>
      </c>
      <c r="E1011" s="5">
        <v>1.07141</v>
      </c>
      <c r="F1011" s="5">
        <v>1.07206</v>
      </c>
      <c r="G1011" s="5">
        <f t="shared" si="155"/>
        <v>0</v>
      </c>
      <c r="H1011" s="4">
        <f>IF(AND(G1010=0,D1011&gt;C1010),(F1011-C1010)*10000,0)</f>
        <v>0</v>
      </c>
      <c r="I1011" s="4">
        <f t="shared" si="159"/>
        <v>0</v>
      </c>
      <c r="K1011" s="4">
        <f t="shared" si="158"/>
        <v>3814.7999999999965</v>
      </c>
      <c r="L1011" s="5">
        <f t="shared" si="160"/>
        <v>0</v>
      </c>
      <c r="M1011" s="29" t="str">
        <f t="shared" si="161"/>
        <v/>
      </c>
      <c r="N1011" s="30">
        <f t="shared" si="157"/>
        <v>3814.7999999999965</v>
      </c>
    </row>
    <row r="1012" spans="1:14" x14ac:dyDescent="0.25">
      <c r="A1012" s="5">
        <v>1011</v>
      </c>
      <c r="B1012" s="28">
        <v>42690</v>
      </c>
      <c r="C1012" s="5">
        <v>1.07206</v>
      </c>
      <c r="D1012" s="5">
        <v>1.07595</v>
      </c>
      <c r="E1012" s="5">
        <v>1.0666100000000001</v>
      </c>
      <c r="F1012" s="5">
        <v>1.0690599999999999</v>
      </c>
      <c r="G1012" s="5">
        <f t="shared" si="155"/>
        <v>0</v>
      </c>
      <c r="H1012" s="4">
        <v>-41</v>
      </c>
      <c r="I1012" s="4">
        <f t="shared" si="159"/>
        <v>0</v>
      </c>
      <c r="K1012" s="4">
        <f t="shared" si="158"/>
        <v>3773.7999999999965</v>
      </c>
      <c r="L1012" s="5">
        <f t="shared" si="160"/>
        <v>0</v>
      </c>
      <c r="M1012" s="29" t="str">
        <f t="shared" si="161"/>
        <v/>
      </c>
      <c r="N1012" s="30">
        <f t="shared" si="157"/>
        <v>3773.7999999999965</v>
      </c>
    </row>
    <row r="1013" spans="1:14" x14ac:dyDescent="0.25">
      <c r="A1013" s="5">
        <v>1012</v>
      </c>
      <c r="B1013" s="28">
        <v>42691</v>
      </c>
      <c r="C1013" s="5">
        <v>1.06904</v>
      </c>
      <c r="D1013" s="5">
        <v>1.0745499999999999</v>
      </c>
      <c r="E1013" s="5">
        <v>1.06199</v>
      </c>
      <c r="F1013" s="5">
        <v>1.0626199999999999</v>
      </c>
      <c r="G1013" s="5">
        <f t="shared" si="155"/>
        <v>0</v>
      </c>
      <c r="H1013" s="4">
        <v>-41</v>
      </c>
      <c r="I1013" s="4">
        <f t="shared" si="159"/>
        <v>0</v>
      </c>
      <c r="K1013" s="4">
        <f t="shared" si="158"/>
        <v>3732.7999999999965</v>
      </c>
      <c r="L1013" s="5">
        <f t="shared" si="160"/>
        <v>0</v>
      </c>
      <c r="M1013" s="29" t="str">
        <f t="shared" si="161"/>
        <v/>
      </c>
      <c r="N1013" s="30">
        <f t="shared" si="157"/>
        <v>3732.7999999999965</v>
      </c>
    </row>
    <row r="1014" spans="1:14" x14ac:dyDescent="0.25">
      <c r="A1014" s="5">
        <v>1013</v>
      </c>
      <c r="B1014" s="28">
        <v>42692</v>
      </c>
      <c r="C1014" s="5">
        <v>1.0626800000000001</v>
      </c>
      <c r="D1014" s="5">
        <v>1.0642799999999999</v>
      </c>
      <c r="E1014" s="5">
        <v>1.0569200000000001</v>
      </c>
      <c r="F1014" s="5">
        <v>1.0586599999999999</v>
      </c>
      <c r="G1014" s="5">
        <f t="shared" si="155"/>
        <v>0</v>
      </c>
      <c r="H1014" s="4">
        <f>IF(AND(G1013=0,D1014&gt;C1013),(F1014-C1013)*10000,0)</f>
        <v>0</v>
      </c>
      <c r="I1014" s="4">
        <f t="shared" si="159"/>
        <v>0</v>
      </c>
      <c r="K1014" s="4">
        <f t="shared" si="158"/>
        <v>3732.7999999999965</v>
      </c>
      <c r="L1014" s="5">
        <f t="shared" si="160"/>
        <v>0</v>
      </c>
      <c r="M1014" s="29" t="str">
        <f t="shared" si="161"/>
        <v/>
      </c>
      <c r="N1014" s="30">
        <f t="shared" si="157"/>
        <v>3732.7999999999965</v>
      </c>
    </row>
    <row r="1015" spans="1:14" x14ac:dyDescent="0.25">
      <c r="A1015" s="5">
        <v>1014</v>
      </c>
      <c r="B1015" s="28">
        <v>42695</v>
      </c>
      <c r="C1015" s="5">
        <v>1.0592200000000001</v>
      </c>
      <c r="D1015" s="5">
        <v>1.06491</v>
      </c>
      <c r="E1015" s="5">
        <v>1.0578799999999999</v>
      </c>
      <c r="F1015" s="5">
        <v>1.0627200000000001</v>
      </c>
      <c r="G1015" s="5">
        <f t="shared" si="155"/>
        <v>1</v>
      </c>
      <c r="H1015" s="4">
        <f>IF(AND(G1014=0,D1015&gt;C1014),(F1015-C1014)*10000,0)</f>
        <v>0.40000000000040004</v>
      </c>
      <c r="I1015" s="4">
        <f t="shared" si="159"/>
        <v>0</v>
      </c>
      <c r="K1015" s="4">
        <f t="shared" si="158"/>
        <v>3733.1999999999971</v>
      </c>
      <c r="L1015" s="5">
        <f t="shared" si="160"/>
        <v>0</v>
      </c>
      <c r="M1015" s="29" t="str">
        <f t="shared" si="161"/>
        <v/>
      </c>
      <c r="N1015" s="30">
        <f t="shared" si="157"/>
        <v>3733.1999999999971</v>
      </c>
    </row>
    <row r="1016" spans="1:14" x14ac:dyDescent="0.25">
      <c r="A1016" s="5">
        <v>1015</v>
      </c>
      <c r="B1016" s="28">
        <v>42696</v>
      </c>
      <c r="C1016" s="5">
        <v>1.0627200000000001</v>
      </c>
      <c r="D1016" s="5">
        <v>1.06579</v>
      </c>
      <c r="E1016" s="5">
        <v>1.05836</v>
      </c>
      <c r="F1016" s="5">
        <v>1.0626</v>
      </c>
      <c r="G1016" s="5">
        <f t="shared" si="155"/>
        <v>0</v>
      </c>
      <c r="H1016" s="4">
        <f>IF(AND(G1015=0,D1016&gt;C1015),(F1016-C1015)*10000,0)</f>
        <v>0</v>
      </c>
      <c r="I1016" s="4">
        <f t="shared" si="159"/>
        <v>-33.799999999999386</v>
      </c>
      <c r="K1016" s="4">
        <f t="shared" si="158"/>
        <v>3699.3999999999978</v>
      </c>
      <c r="L1016" s="5">
        <f t="shared" si="160"/>
        <v>0</v>
      </c>
      <c r="M1016" s="29" t="str">
        <f t="shared" si="161"/>
        <v/>
      </c>
      <c r="N1016" s="30">
        <f t="shared" si="157"/>
        <v>3699.3999999999978</v>
      </c>
    </row>
    <row r="1017" spans="1:14" x14ac:dyDescent="0.25">
      <c r="A1017" s="5">
        <v>1016</v>
      </c>
      <c r="B1017" s="28">
        <v>42697</v>
      </c>
      <c r="C1017" s="5">
        <v>1.06263</v>
      </c>
      <c r="D1017" s="5">
        <v>1.06436</v>
      </c>
      <c r="E1017" s="5">
        <v>1.05263</v>
      </c>
      <c r="F1017" s="5">
        <v>1.0553399999999999</v>
      </c>
      <c r="G1017" s="5">
        <f t="shared" si="155"/>
        <v>0</v>
      </c>
      <c r="H1017" s="4">
        <v>-41</v>
      </c>
      <c r="I1017" s="4">
        <f t="shared" si="159"/>
        <v>0</v>
      </c>
      <c r="K1017" s="4">
        <f t="shared" si="158"/>
        <v>3658.3999999999978</v>
      </c>
      <c r="L1017" s="5">
        <f t="shared" si="160"/>
        <v>0</v>
      </c>
      <c r="M1017" s="29" t="str">
        <f t="shared" si="161"/>
        <v/>
      </c>
      <c r="N1017" s="30">
        <f t="shared" si="157"/>
        <v>3658.3999999999978</v>
      </c>
    </row>
    <row r="1018" spans="1:14" x14ac:dyDescent="0.25">
      <c r="A1018" s="5">
        <v>1017</v>
      </c>
      <c r="B1018" s="28">
        <v>42698</v>
      </c>
      <c r="C1018" s="5">
        <v>1.0552699999999999</v>
      </c>
      <c r="D1018" s="5">
        <v>1.0585199999999999</v>
      </c>
      <c r="E1018" s="5">
        <v>1.0518000000000001</v>
      </c>
      <c r="F1018" s="5">
        <v>1.05518</v>
      </c>
      <c r="G1018" s="5">
        <f t="shared" si="155"/>
        <v>0</v>
      </c>
      <c r="H1018" s="4">
        <f t="shared" ref="H1018:H1031" si="163">IF(AND(G1017=0,D1018&gt;C1017),(F1018-C1017)*10000,0)</f>
        <v>0</v>
      </c>
      <c r="I1018" s="4">
        <f t="shared" si="159"/>
        <v>0</v>
      </c>
      <c r="K1018" s="4">
        <f t="shared" si="158"/>
        <v>3658.3999999999978</v>
      </c>
      <c r="L1018" s="5">
        <f t="shared" si="160"/>
        <v>0</v>
      </c>
      <c r="M1018" s="29" t="str">
        <f t="shared" si="161"/>
        <v/>
      </c>
      <c r="N1018" s="30">
        <f t="shared" si="157"/>
        <v>3658.3999999999978</v>
      </c>
    </row>
    <row r="1019" spans="1:14" x14ac:dyDescent="0.25">
      <c r="A1019" s="5">
        <v>1018</v>
      </c>
      <c r="B1019" s="28">
        <v>42699</v>
      </c>
      <c r="C1019" s="5">
        <v>1.05501</v>
      </c>
      <c r="D1019" s="5">
        <v>1.06273</v>
      </c>
      <c r="E1019" s="5">
        <v>1.0538400000000001</v>
      </c>
      <c r="F1019" s="5">
        <v>1.05901</v>
      </c>
      <c r="G1019" s="5">
        <f t="shared" si="155"/>
        <v>1</v>
      </c>
      <c r="H1019" s="4">
        <f t="shared" si="163"/>
        <v>37.400000000000766</v>
      </c>
      <c r="I1019" s="4">
        <f t="shared" si="159"/>
        <v>0</v>
      </c>
      <c r="K1019" s="4">
        <f t="shared" si="158"/>
        <v>3695.7999999999984</v>
      </c>
      <c r="L1019" s="5">
        <f t="shared" si="160"/>
        <v>0</v>
      </c>
      <c r="M1019" s="29" t="str">
        <f t="shared" si="161"/>
        <v/>
      </c>
      <c r="N1019" s="30">
        <f t="shared" si="157"/>
        <v>3695.7999999999984</v>
      </c>
    </row>
    <row r="1020" spans="1:14" x14ac:dyDescent="0.25">
      <c r="A1020" s="5">
        <v>1019</v>
      </c>
      <c r="B1020" s="28">
        <v>42702</v>
      </c>
      <c r="C1020" s="5">
        <v>1.06111</v>
      </c>
      <c r="D1020" s="5">
        <v>1.06856</v>
      </c>
      <c r="E1020" s="5">
        <v>1.05636</v>
      </c>
      <c r="F1020" s="5">
        <v>1.0613300000000001</v>
      </c>
      <c r="G1020" s="5">
        <f t="shared" si="155"/>
        <v>1</v>
      </c>
      <c r="H1020" s="4">
        <f t="shared" si="163"/>
        <v>0</v>
      </c>
      <c r="I1020" s="4">
        <f t="shared" si="159"/>
        <v>0</v>
      </c>
      <c r="K1020" s="4">
        <f t="shared" si="158"/>
        <v>3695.7999999999984</v>
      </c>
      <c r="L1020" s="5">
        <f t="shared" si="160"/>
        <v>0</v>
      </c>
      <c r="M1020" s="29" t="str">
        <f t="shared" si="161"/>
        <v/>
      </c>
      <c r="N1020" s="30">
        <f t="shared" si="157"/>
        <v>3695.7999999999984</v>
      </c>
    </row>
    <row r="1021" spans="1:14" x14ac:dyDescent="0.25">
      <c r="A1021" s="5">
        <v>1020</v>
      </c>
      <c r="B1021" s="28">
        <v>42703</v>
      </c>
      <c r="C1021" s="5">
        <v>1.0612999999999999</v>
      </c>
      <c r="D1021" s="5">
        <v>1.06542</v>
      </c>
      <c r="E1021" s="5">
        <v>1.0564899999999999</v>
      </c>
      <c r="F1021" s="5">
        <v>1.0649200000000001</v>
      </c>
      <c r="G1021" s="5">
        <f t="shared" si="155"/>
        <v>1</v>
      </c>
      <c r="H1021" s="4">
        <f t="shared" si="163"/>
        <v>0</v>
      </c>
      <c r="I1021" s="4">
        <f t="shared" si="159"/>
        <v>-38.100000000000911</v>
      </c>
      <c r="K1021" s="4">
        <f t="shared" si="158"/>
        <v>3657.6999999999975</v>
      </c>
      <c r="L1021" s="5">
        <f t="shared" si="160"/>
        <v>0</v>
      </c>
      <c r="M1021" s="29" t="str">
        <f t="shared" si="161"/>
        <v/>
      </c>
      <c r="N1021" s="30">
        <f t="shared" si="157"/>
        <v>3657.6999999999975</v>
      </c>
    </row>
    <row r="1022" spans="1:14" x14ac:dyDescent="0.25">
      <c r="A1022" s="5">
        <v>1021</v>
      </c>
      <c r="B1022" s="28">
        <v>42704</v>
      </c>
      <c r="C1022" s="5">
        <v>1.0649</v>
      </c>
      <c r="D1022" s="5">
        <v>1.0666599999999999</v>
      </c>
      <c r="E1022" s="5">
        <v>1.0552699999999999</v>
      </c>
      <c r="F1022" s="5">
        <v>1.05881</v>
      </c>
      <c r="G1022" s="5">
        <f t="shared" si="155"/>
        <v>0</v>
      </c>
      <c r="H1022" s="4">
        <f t="shared" si="163"/>
        <v>0</v>
      </c>
      <c r="I1022" s="4">
        <f t="shared" si="159"/>
        <v>24.899999999998812</v>
      </c>
      <c r="K1022" s="4">
        <f t="shared" si="158"/>
        <v>3682.5999999999963</v>
      </c>
      <c r="L1022" s="5">
        <f t="shared" si="160"/>
        <v>0</v>
      </c>
      <c r="M1022" s="29" t="str">
        <f t="shared" si="161"/>
        <v/>
      </c>
      <c r="N1022" s="30">
        <f t="shared" si="157"/>
        <v>3682.5999999999963</v>
      </c>
    </row>
    <row r="1023" spans="1:14" x14ac:dyDescent="0.25">
      <c r="A1023" s="5">
        <v>1022</v>
      </c>
      <c r="B1023" s="28">
        <v>42705</v>
      </c>
      <c r="C1023" s="5">
        <v>1.0587899999999999</v>
      </c>
      <c r="D1023" s="5">
        <v>1.0668800000000001</v>
      </c>
      <c r="E1023" s="5">
        <v>1.05846</v>
      </c>
      <c r="F1023" s="5">
        <v>1.0660700000000001</v>
      </c>
      <c r="G1023" s="5">
        <f t="shared" si="155"/>
        <v>1</v>
      </c>
      <c r="H1023" s="4">
        <f t="shared" si="163"/>
        <v>11.700000000001154</v>
      </c>
      <c r="I1023" s="4">
        <f t="shared" si="159"/>
        <v>0</v>
      </c>
      <c r="K1023" s="4">
        <f t="shared" si="158"/>
        <v>3694.2999999999975</v>
      </c>
      <c r="L1023" s="5">
        <f t="shared" si="160"/>
        <v>0</v>
      </c>
      <c r="M1023" s="29" t="str">
        <f t="shared" si="161"/>
        <v/>
      </c>
      <c r="N1023" s="30">
        <f t="shared" si="157"/>
        <v>3694.2999999999975</v>
      </c>
    </row>
    <row r="1024" spans="1:14" x14ac:dyDescent="0.25">
      <c r="A1024" s="5">
        <v>1023</v>
      </c>
      <c r="B1024" s="28">
        <v>42706</v>
      </c>
      <c r="C1024" s="5">
        <v>1.06602</v>
      </c>
      <c r="D1024" s="5">
        <v>1.06898</v>
      </c>
      <c r="E1024" s="5">
        <v>1.06253</v>
      </c>
      <c r="F1024" s="5">
        <v>1.0663199999999999</v>
      </c>
      <c r="G1024" s="5">
        <f t="shared" si="155"/>
        <v>1</v>
      </c>
      <c r="H1024" s="4">
        <f t="shared" si="163"/>
        <v>0</v>
      </c>
      <c r="I1024" s="4">
        <f t="shared" si="159"/>
        <v>0</v>
      </c>
      <c r="K1024" s="4">
        <f t="shared" si="158"/>
        <v>3694.2999999999975</v>
      </c>
      <c r="L1024" s="5">
        <f t="shared" si="160"/>
        <v>0</v>
      </c>
      <c r="M1024" s="29" t="str">
        <f t="shared" si="161"/>
        <v/>
      </c>
      <c r="N1024" s="30">
        <f t="shared" si="157"/>
        <v>3694.2999999999975</v>
      </c>
    </row>
    <row r="1025" spans="1:14" x14ac:dyDescent="0.25">
      <c r="A1025" s="5">
        <v>1024</v>
      </c>
      <c r="B1025" s="28">
        <v>42709</v>
      </c>
      <c r="C1025" s="5">
        <v>1.0626199999999999</v>
      </c>
      <c r="D1025" s="5">
        <v>1.0796300000000001</v>
      </c>
      <c r="E1025" s="5">
        <v>1.0505500000000001</v>
      </c>
      <c r="F1025" s="5">
        <v>1.0763499999999999</v>
      </c>
      <c r="G1025" s="5">
        <f t="shared" si="155"/>
        <v>1</v>
      </c>
      <c r="H1025" s="4">
        <f t="shared" si="163"/>
        <v>0</v>
      </c>
      <c r="I1025" s="4">
        <v>-41</v>
      </c>
      <c r="K1025" s="4">
        <f t="shared" si="158"/>
        <v>3653.2999999999975</v>
      </c>
      <c r="L1025" s="5">
        <f t="shared" si="160"/>
        <v>0</v>
      </c>
      <c r="M1025" s="29" t="str">
        <f t="shared" si="161"/>
        <v/>
      </c>
      <c r="N1025" s="30">
        <f t="shared" si="157"/>
        <v>3653.2999999999975</v>
      </c>
    </row>
    <row r="1026" spans="1:14" x14ac:dyDescent="0.25">
      <c r="A1026" s="5">
        <v>1025</v>
      </c>
      <c r="B1026" s="28">
        <v>42710</v>
      </c>
      <c r="C1026" s="5">
        <v>1.07633</v>
      </c>
      <c r="D1026" s="5">
        <v>1.07853</v>
      </c>
      <c r="E1026" s="5">
        <v>1.06986</v>
      </c>
      <c r="F1026" s="5">
        <v>1.07185</v>
      </c>
      <c r="G1026" s="5">
        <f t="shared" si="155"/>
        <v>0</v>
      </c>
      <c r="H1026" s="4">
        <f t="shared" si="163"/>
        <v>0</v>
      </c>
      <c r="I1026" s="4">
        <f t="shared" ref="I1026:I1058" si="164">IF(AND(G1025=1,E1026&lt;C1025),(C1025-F1026)*10000,0)</f>
        <v>0</v>
      </c>
      <c r="K1026" s="4">
        <f t="shared" si="158"/>
        <v>3653.2999999999975</v>
      </c>
      <c r="L1026" s="5">
        <f t="shared" si="160"/>
        <v>0</v>
      </c>
      <c r="M1026" s="29" t="str">
        <f t="shared" si="161"/>
        <v/>
      </c>
      <c r="N1026" s="30">
        <f t="shared" si="157"/>
        <v>3653.2999999999975</v>
      </c>
    </row>
    <row r="1027" spans="1:14" x14ac:dyDescent="0.25">
      <c r="A1027" s="5">
        <v>1026</v>
      </c>
      <c r="B1027" s="28">
        <v>42711</v>
      </c>
      <c r="C1027" s="5">
        <v>1.07165</v>
      </c>
      <c r="D1027" s="5">
        <v>1.07684</v>
      </c>
      <c r="E1027" s="5">
        <v>1.07098</v>
      </c>
      <c r="F1027" s="5">
        <v>1.0752600000000001</v>
      </c>
      <c r="G1027" s="5">
        <f t="shared" ref="G1027:G1090" si="165">IF(F1027&gt;F1026,1,0)</f>
        <v>1</v>
      </c>
      <c r="H1027" s="4">
        <f t="shared" si="163"/>
        <v>-10.699999999999044</v>
      </c>
      <c r="I1027" s="4">
        <f t="shared" si="164"/>
        <v>0</v>
      </c>
      <c r="K1027" s="4">
        <f t="shared" si="158"/>
        <v>3642.5999999999985</v>
      </c>
      <c r="L1027" s="5">
        <f t="shared" si="160"/>
        <v>0</v>
      </c>
      <c r="M1027" s="29" t="str">
        <f t="shared" si="161"/>
        <v/>
      </c>
      <c r="N1027" s="30">
        <f t="shared" si="157"/>
        <v>3642.5999999999985</v>
      </c>
    </row>
    <row r="1028" spans="1:14" x14ac:dyDescent="0.25">
      <c r="A1028" s="5">
        <v>1027</v>
      </c>
      <c r="B1028" s="28">
        <v>42712</v>
      </c>
      <c r="C1028" s="5">
        <v>1.0752299999999999</v>
      </c>
      <c r="D1028" s="5">
        <v>1.08734</v>
      </c>
      <c r="E1028" s="5">
        <v>1.0597300000000001</v>
      </c>
      <c r="F1028" s="5">
        <v>1.0614399999999999</v>
      </c>
      <c r="G1028" s="5">
        <f t="shared" si="165"/>
        <v>0</v>
      </c>
      <c r="H1028" s="4">
        <f t="shared" si="163"/>
        <v>0</v>
      </c>
      <c r="I1028" s="4">
        <f t="shared" si="164"/>
        <v>102.10000000000052</v>
      </c>
      <c r="K1028" s="4">
        <f t="shared" si="158"/>
        <v>3744.6999999999989</v>
      </c>
      <c r="L1028" s="5">
        <f t="shared" si="160"/>
        <v>0</v>
      </c>
      <c r="M1028" s="29" t="str">
        <f t="shared" si="161"/>
        <v/>
      </c>
      <c r="N1028" s="30">
        <f t="shared" si="157"/>
        <v>3744.6999999999989</v>
      </c>
    </row>
    <row r="1029" spans="1:14" x14ac:dyDescent="0.25">
      <c r="A1029" s="5">
        <v>1028</v>
      </c>
      <c r="B1029" s="28">
        <v>42713</v>
      </c>
      <c r="C1029" s="5">
        <v>1.06145</v>
      </c>
      <c r="D1029" s="5">
        <v>1.06297</v>
      </c>
      <c r="E1029" s="5">
        <v>1.0530999999999999</v>
      </c>
      <c r="F1029" s="5">
        <v>1.0559099999999999</v>
      </c>
      <c r="G1029" s="5">
        <f t="shared" si="165"/>
        <v>0</v>
      </c>
      <c r="H1029" s="4">
        <f t="shared" si="163"/>
        <v>0</v>
      </c>
      <c r="I1029" s="4">
        <f t="shared" si="164"/>
        <v>0</v>
      </c>
      <c r="K1029" s="4">
        <f t="shared" si="158"/>
        <v>3744.6999999999989</v>
      </c>
      <c r="L1029" s="5">
        <f t="shared" si="160"/>
        <v>0</v>
      </c>
      <c r="M1029" s="29" t="str">
        <f t="shared" si="161"/>
        <v/>
      </c>
      <c r="N1029" s="30">
        <f t="shared" si="157"/>
        <v>3744.6999999999989</v>
      </c>
    </row>
    <row r="1030" spans="1:14" x14ac:dyDescent="0.25">
      <c r="A1030" s="5">
        <v>1029</v>
      </c>
      <c r="B1030" s="28">
        <v>42716</v>
      </c>
      <c r="C1030" s="5">
        <v>1.0531200000000001</v>
      </c>
      <c r="D1030" s="5">
        <v>1.06517</v>
      </c>
      <c r="E1030" s="5">
        <v>1.05254</v>
      </c>
      <c r="F1030" s="5">
        <v>1.06342</v>
      </c>
      <c r="G1030" s="5">
        <f t="shared" si="165"/>
        <v>1</v>
      </c>
      <c r="H1030" s="4">
        <f t="shared" si="163"/>
        <v>19.700000000000273</v>
      </c>
      <c r="I1030" s="4">
        <f t="shared" si="164"/>
        <v>0</v>
      </c>
      <c r="K1030" s="4">
        <f t="shared" si="158"/>
        <v>3764.3999999999992</v>
      </c>
      <c r="L1030" s="5">
        <f t="shared" si="160"/>
        <v>0</v>
      </c>
      <c r="M1030" s="29" t="str">
        <f t="shared" si="161"/>
        <v/>
      </c>
      <c r="N1030" s="30">
        <f t="shared" si="157"/>
        <v>3764.3999999999992</v>
      </c>
    </row>
    <row r="1031" spans="1:14" x14ac:dyDescent="0.25">
      <c r="A1031" s="5">
        <v>1030</v>
      </c>
      <c r="B1031" s="28">
        <v>42717</v>
      </c>
      <c r="C1031" s="5">
        <v>1.06341</v>
      </c>
      <c r="D1031" s="5">
        <v>1.06671</v>
      </c>
      <c r="E1031" s="5">
        <v>1.06037</v>
      </c>
      <c r="F1031" s="5">
        <v>1.06246</v>
      </c>
      <c r="G1031" s="5">
        <f t="shared" si="165"/>
        <v>0</v>
      </c>
      <c r="H1031" s="4">
        <f t="shared" si="163"/>
        <v>0</v>
      </c>
      <c r="I1031" s="4">
        <f t="shared" si="164"/>
        <v>0</v>
      </c>
      <c r="K1031" s="4">
        <f t="shared" si="158"/>
        <v>3764.3999999999992</v>
      </c>
      <c r="L1031" s="5">
        <f t="shared" si="160"/>
        <v>0</v>
      </c>
      <c r="M1031" s="29" t="str">
        <f t="shared" si="161"/>
        <v/>
      </c>
      <c r="N1031" s="30">
        <f t="shared" si="157"/>
        <v>3764.3999999999992</v>
      </c>
    </row>
    <row r="1032" spans="1:14" x14ac:dyDescent="0.25">
      <c r="A1032" s="5">
        <v>1031</v>
      </c>
      <c r="B1032" s="28">
        <v>42718</v>
      </c>
      <c r="C1032" s="5">
        <v>1.06246</v>
      </c>
      <c r="D1032" s="5">
        <v>1.0669999999999999</v>
      </c>
      <c r="E1032" s="5">
        <v>1.04965</v>
      </c>
      <c r="F1032" s="5">
        <v>1.05335</v>
      </c>
      <c r="G1032" s="5">
        <f t="shared" si="165"/>
        <v>0</v>
      </c>
      <c r="H1032" s="4">
        <v>-41</v>
      </c>
      <c r="I1032" s="4">
        <f t="shared" si="164"/>
        <v>0</v>
      </c>
      <c r="K1032" s="4">
        <f t="shared" si="158"/>
        <v>3723.3999999999992</v>
      </c>
      <c r="L1032" s="5">
        <f t="shared" si="160"/>
        <v>0</v>
      </c>
      <c r="M1032" s="29" t="str">
        <f t="shared" si="161"/>
        <v/>
      </c>
      <c r="N1032" s="30">
        <f t="shared" si="157"/>
        <v>3723.3999999999992</v>
      </c>
    </row>
    <row r="1033" spans="1:14" x14ac:dyDescent="0.25">
      <c r="A1033" s="5">
        <v>1032</v>
      </c>
      <c r="B1033" s="28">
        <v>42719</v>
      </c>
      <c r="C1033" s="5">
        <v>1.05335</v>
      </c>
      <c r="D1033" s="5">
        <v>1.0539000000000001</v>
      </c>
      <c r="E1033" s="5">
        <v>1.0366500000000001</v>
      </c>
      <c r="F1033" s="5">
        <v>1.04131</v>
      </c>
      <c r="G1033" s="5">
        <f t="shared" si="165"/>
        <v>0</v>
      </c>
      <c r="H1033" s="4">
        <f t="shared" ref="H1033:H1074" si="166">IF(AND(G1032=0,D1033&gt;C1032),(F1033-C1032)*10000,0)</f>
        <v>0</v>
      </c>
      <c r="I1033" s="4">
        <f t="shared" si="164"/>
        <v>0</v>
      </c>
      <c r="K1033" s="4">
        <f t="shared" si="158"/>
        <v>3723.3999999999992</v>
      </c>
      <c r="L1033" s="5">
        <f t="shared" si="160"/>
        <v>0</v>
      </c>
      <c r="M1033" s="29" t="str">
        <f t="shared" si="161"/>
        <v/>
      </c>
      <c r="N1033" s="30">
        <f t="shared" si="157"/>
        <v>3723.3999999999992</v>
      </c>
    </row>
    <row r="1034" spans="1:14" x14ac:dyDescent="0.25">
      <c r="A1034" s="5">
        <v>1033</v>
      </c>
      <c r="B1034" s="28">
        <v>42720</v>
      </c>
      <c r="C1034" s="5">
        <v>1.04131</v>
      </c>
      <c r="D1034" s="5">
        <v>1.04742</v>
      </c>
      <c r="E1034" s="5">
        <v>1.0400799999999999</v>
      </c>
      <c r="F1034" s="5">
        <v>1.0448299999999999</v>
      </c>
      <c r="G1034" s="5">
        <f t="shared" si="165"/>
        <v>1</v>
      </c>
      <c r="H1034" s="4">
        <f t="shared" si="166"/>
        <v>0</v>
      </c>
      <c r="I1034" s="4">
        <f t="shared" si="164"/>
        <v>0</v>
      </c>
      <c r="K1034" s="4">
        <f t="shared" si="158"/>
        <v>3723.3999999999992</v>
      </c>
      <c r="L1034" s="5">
        <f t="shared" si="160"/>
        <v>0</v>
      </c>
      <c r="M1034" s="29" t="str">
        <f t="shared" si="161"/>
        <v/>
      </c>
      <c r="N1034" s="30">
        <f t="shared" si="157"/>
        <v>3723.3999999999992</v>
      </c>
    </row>
    <row r="1035" spans="1:14" x14ac:dyDescent="0.25">
      <c r="A1035" s="5">
        <v>1034</v>
      </c>
      <c r="B1035" s="28">
        <v>42723</v>
      </c>
      <c r="C1035" s="5">
        <v>1.0438499999999999</v>
      </c>
      <c r="D1035" s="5">
        <v>1.0479499999999999</v>
      </c>
      <c r="E1035" s="5">
        <v>1.0392399999999999</v>
      </c>
      <c r="F1035" s="5">
        <v>1.04027</v>
      </c>
      <c r="G1035" s="5">
        <f t="shared" si="165"/>
        <v>0</v>
      </c>
      <c r="H1035" s="4">
        <f t="shared" si="166"/>
        <v>0</v>
      </c>
      <c r="I1035" s="4">
        <f t="shared" si="164"/>
        <v>10.399999999999299</v>
      </c>
      <c r="K1035" s="4">
        <f t="shared" si="158"/>
        <v>3733.7999999999984</v>
      </c>
      <c r="L1035" s="5">
        <f t="shared" si="160"/>
        <v>0</v>
      </c>
      <c r="M1035" s="29" t="str">
        <f t="shared" si="161"/>
        <v/>
      </c>
      <c r="N1035" s="30">
        <f t="shared" si="157"/>
        <v>3733.7999999999984</v>
      </c>
    </row>
    <row r="1036" spans="1:14" x14ac:dyDescent="0.25">
      <c r="A1036" s="5">
        <v>1035</v>
      </c>
      <c r="B1036" s="28">
        <v>42724</v>
      </c>
      <c r="C1036" s="5">
        <v>1.04027</v>
      </c>
      <c r="D1036" s="5">
        <v>1.0417799999999999</v>
      </c>
      <c r="E1036" s="5">
        <v>1.0352300000000001</v>
      </c>
      <c r="F1036" s="5">
        <v>1.0388200000000001</v>
      </c>
      <c r="G1036" s="5">
        <f t="shared" si="165"/>
        <v>0</v>
      </c>
      <c r="H1036" s="4">
        <f t="shared" si="166"/>
        <v>0</v>
      </c>
      <c r="I1036" s="4">
        <f t="shared" si="164"/>
        <v>0</v>
      </c>
      <c r="K1036" s="4">
        <f t="shared" si="158"/>
        <v>3733.7999999999984</v>
      </c>
      <c r="L1036" s="5">
        <f t="shared" si="160"/>
        <v>0</v>
      </c>
      <c r="M1036" s="29" t="str">
        <f t="shared" si="161"/>
        <v/>
      </c>
      <c r="N1036" s="30">
        <f t="shared" si="157"/>
        <v>3733.7999999999984</v>
      </c>
    </row>
    <row r="1037" spans="1:14" x14ac:dyDescent="0.25">
      <c r="A1037" s="5">
        <v>1036</v>
      </c>
      <c r="B1037" s="28">
        <v>42725</v>
      </c>
      <c r="C1037" s="5">
        <v>1.0388299999999999</v>
      </c>
      <c r="D1037" s="5">
        <v>1.04511</v>
      </c>
      <c r="E1037" s="5">
        <v>1.0382400000000001</v>
      </c>
      <c r="F1037" s="5">
        <v>1.04237</v>
      </c>
      <c r="G1037" s="5">
        <f t="shared" si="165"/>
        <v>1</v>
      </c>
      <c r="H1037" s="4">
        <f t="shared" si="166"/>
        <v>20.999999999999908</v>
      </c>
      <c r="I1037" s="4">
        <f t="shared" si="164"/>
        <v>0</v>
      </c>
      <c r="K1037" s="4">
        <f t="shared" si="158"/>
        <v>3754.7999999999984</v>
      </c>
      <c r="L1037" s="5">
        <f t="shared" si="160"/>
        <v>0</v>
      </c>
      <c r="M1037" s="29" t="str">
        <f t="shared" si="161"/>
        <v/>
      </c>
      <c r="N1037" s="30">
        <f t="shared" si="157"/>
        <v>3754.7999999999984</v>
      </c>
    </row>
    <row r="1038" spans="1:14" x14ac:dyDescent="0.25">
      <c r="A1038" s="5">
        <v>1037</v>
      </c>
      <c r="B1038" s="28">
        <v>42726</v>
      </c>
      <c r="C1038" s="5">
        <v>1.0423899999999999</v>
      </c>
      <c r="D1038" s="5">
        <v>1.04993</v>
      </c>
      <c r="E1038" s="5">
        <v>1.0422899999999999</v>
      </c>
      <c r="F1038" s="5">
        <v>1.0436000000000001</v>
      </c>
      <c r="G1038" s="5">
        <f t="shared" si="165"/>
        <v>1</v>
      </c>
      <c r="H1038" s="4">
        <f t="shared" si="166"/>
        <v>0</v>
      </c>
      <c r="I1038" s="4">
        <f t="shared" si="164"/>
        <v>0</v>
      </c>
      <c r="K1038" s="4">
        <f t="shared" si="158"/>
        <v>3754.7999999999984</v>
      </c>
      <c r="L1038" s="5">
        <f t="shared" si="160"/>
        <v>0</v>
      </c>
      <c r="M1038" s="29" t="str">
        <f t="shared" si="161"/>
        <v/>
      </c>
      <c r="N1038" s="30">
        <f t="shared" si="157"/>
        <v>3754.7999999999984</v>
      </c>
    </row>
    <row r="1039" spans="1:14" x14ac:dyDescent="0.25">
      <c r="A1039" s="5">
        <v>1038</v>
      </c>
      <c r="B1039" s="28">
        <v>42727</v>
      </c>
      <c r="C1039" s="5">
        <v>1.0435700000000001</v>
      </c>
      <c r="D1039" s="5">
        <v>1.0468999999999999</v>
      </c>
      <c r="E1039" s="5">
        <v>1.0426500000000001</v>
      </c>
      <c r="F1039" s="5">
        <v>1.04532</v>
      </c>
      <c r="G1039" s="5">
        <f t="shared" si="165"/>
        <v>1</v>
      </c>
      <c r="H1039" s="4">
        <f t="shared" si="166"/>
        <v>0</v>
      </c>
      <c r="I1039" s="4">
        <f t="shared" si="164"/>
        <v>0</v>
      </c>
      <c r="K1039" s="4">
        <f t="shared" si="158"/>
        <v>3754.7999999999984</v>
      </c>
      <c r="L1039" s="5">
        <f t="shared" si="160"/>
        <v>0</v>
      </c>
      <c r="M1039" s="29" t="str">
        <f t="shared" si="161"/>
        <v/>
      </c>
      <c r="N1039" s="30">
        <f t="shared" si="157"/>
        <v>3754.7999999999984</v>
      </c>
    </row>
    <row r="1040" spans="1:14" x14ac:dyDescent="0.25">
      <c r="A1040" s="5">
        <v>1039</v>
      </c>
      <c r="B1040" s="28">
        <v>42730</v>
      </c>
      <c r="C1040" s="5">
        <v>1.04416</v>
      </c>
      <c r="D1040" s="5">
        <v>1.04674</v>
      </c>
      <c r="E1040" s="5">
        <v>1.0438000000000001</v>
      </c>
      <c r="F1040" s="5">
        <v>1.04511</v>
      </c>
      <c r="G1040" s="5">
        <f t="shared" si="165"/>
        <v>0</v>
      </c>
      <c r="H1040" s="4">
        <f t="shared" si="166"/>
        <v>0</v>
      </c>
      <c r="I1040" s="4">
        <f t="shared" si="164"/>
        <v>0</v>
      </c>
      <c r="K1040" s="4">
        <f t="shared" si="158"/>
        <v>3754.7999999999984</v>
      </c>
      <c r="L1040" s="5">
        <f t="shared" si="160"/>
        <v>0</v>
      </c>
      <c r="M1040" s="29" t="str">
        <f t="shared" si="161"/>
        <v/>
      </c>
      <c r="N1040" s="30">
        <f t="shared" si="157"/>
        <v>3754.7999999999984</v>
      </c>
    </row>
    <row r="1041" spans="1:14" x14ac:dyDescent="0.25">
      <c r="A1041" s="5">
        <v>1040</v>
      </c>
      <c r="B1041" s="28">
        <v>42731</v>
      </c>
      <c r="C1041" s="5">
        <v>1.0450600000000001</v>
      </c>
      <c r="D1041" s="5">
        <v>1.04633</v>
      </c>
      <c r="E1041" s="5">
        <v>1.0432399999999999</v>
      </c>
      <c r="F1041" s="5">
        <v>1.0455300000000001</v>
      </c>
      <c r="G1041" s="5">
        <f t="shared" si="165"/>
        <v>1</v>
      </c>
      <c r="H1041" s="4">
        <f t="shared" si="166"/>
        <v>13.700000000000934</v>
      </c>
      <c r="I1041" s="4">
        <f t="shared" si="164"/>
        <v>0</v>
      </c>
      <c r="K1041" s="4">
        <f t="shared" si="158"/>
        <v>3768.4999999999991</v>
      </c>
      <c r="L1041" s="5">
        <f t="shared" si="160"/>
        <v>0</v>
      </c>
      <c r="M1041" s="29" t="str">
        <f t="shared" si="161"/>
        <v/>
      </c>
      <c r="N1041" s="30">
        <f t="shared" ref="N1041:N1104" si="167">IF(L1041=K1041,N1040,K1041-L1041)</f>
        <v>3768.4999999999991</v>
      </c>
    </row>
    <row r="1042" spans="1:14" x14ac:dyDescent="0.25">
      <c r="A1042" s="5">
        <v>1041</v>
      </c>
      <c r="B1042" s="28">
        <v>42732</v>
      </c>
      <c r="C1042" s="5">
        <v>1.0454399999999999</v>
      </c>
      <c r="D1042" s="5">
        <v>1.0479799999999999</v>
      </c>
      <c r="E1042" s="5">
        <v>1.03721</v>
      </c>
      <c r="F1042" s="5">
        <v>1.04112</v>
      </c>
      <c r="G1042" s="5">
        <f t="shared" si="165"/>
        <v>0</v>
      </c>
      <c r="H1042" s="4">
        <f t="shared" si="166"/>
        <v>0</v>
      </c>
      <c r="I1042" s="4">
        <f t="shared" si="164"/>
        <v>39.400000000000546</v>
      </c>
      <c r="K1042" s="4">
        <f t="shared" ref="K1042:K1105" si="168">H1042+I1042+K1041</f>
        <v>3807.8999999999996</v>
      </c>
      <c r="L1042" s="5">
        <f t="shared" si="160"/>
        <v>0</v>
      </c>
      <c r="M1042" s="29" t="str">
        <f t="shared" si="161"/>
        <v/>
      </c>
      <c r="N1042" s="30">
        <f t="shared" si="167"/>
        <v>3807.8999999999996</v>
      </c>
    </row>
    <row r="1043" spans="1:14" x14ac:dyDescent="0.25">
      <c r="A1043" s="5">
        <v>1042</v>
      </c>
      <c r="B1043" s="28">
        <v>42733</v>
      </c>
      <c r="C1043" s="5">
        <v>1.0410999999999999</v>
      </c>
      <c r="D1043" s="5">
        <v>1.04939</v>
      </c>
      <c r="E1043" s="5">
        <v>1.0408299999999999</v>
      </c>
      <c r="F1043" s="5">
        <v>1.04894</v>
      </c>
      <c r="G1043" s="5">
        <f t="shared" si="165"/>
        <v>1</v>
      </c>
      <c r="H1043" s="4">
        <f t="shared" si="166"/>
        <v>35.000000000000583</v>
      </c>
      <c r="I1043" s="4">
        <f t="shared" si="164"/>
        <v>0</v>
      </c>
      <c r="K1043" s="4">
        <f t="shared" si="168"/>
        <v>3842.9</v>
      </c>
      <c r="L1043" s="5">
        <f t="shared" si="160"/>
        <v>0</v>
      </c>
      <c r="M1043" s="29" t="str">
        <f t="shared" si="161"/>
        <v/>
      </c>
      <c r="N1043" s="30">
        <f t="shared" si="167"/>
        <v>3842.9</v>
      </c>
    </row>
    <row r="1044" spans="1:14" x14ac:dyDescent="0.25">
      <c r="A1044" s="5">
        <v>1043</v>
      </c>
      <c r="B1044" s="28">
        <v>42734</v>
      </c>
      <c r="C1044" s="5">
        <v>1.0486800000000001</v>
      </c>
      <c r="D1044" s="5">
        <v>1.0652600000000001</v>
      </c>
      <c r="E1044" s="5">
        <v>1.0482899999999999</v>
      </c>
      <c r="F1044" s="5">
        <v>1.0515000000000001</v>
      </c>
      <c r="G1044" s="5">
        <f t="shared" si="165"/>
        <v>1</v>
      </c>
      <c r="H1044" s="4">
        <f t="shared" si="166"/>
        <v>0</v>
      </c>
      <c r="I1044" s="4">
        <f t="shared" si="164"/>
        <v>0</v>
      </c>
      <c r="K1044" s="4">
        <f t="shared" si="168"/>
        <v>3842.9</v>
      </c>
      <c r="L1044" s="5">
        <f t="shared" si="160"/>
        <v>0</v>
      </c>
      <c r="M1044" s="29" t="str">
        <f t="shared" si="161"/>
        <v/>
      </c>
      <c r="N1044" s="30">
        <f t="shared" si="167"/>
        <v>3842.9</v>
      </c>
    </row>
    <row r="1045" spans="1:14" x14ac:dyDescent="0.25">
      <c r="A1045" s="5">
        <v>1044</v>
      </c>
      <c r="B1045" s="28">
        <v>42737</v>
      </c>
      <c r="C1045" s="5">
        <v>1.05148</v>
      </c>
      <c r="D1045" s="5">
        <v>1.05288</v>
      </c>
      <c r="E1045" s="5">
        <v>1.04501</v>
      </c>
      <c r="F1045" s="5">
        <v>1.04542</v>
      </c>
      <c r="G1045" s="5">
        <f t="shared" si="165"/>
        <v>0</v>
      </c>
      <c r="H1045" s="4">
        <f t="shared" si="166"/>
        <v>0</v>
      </c>
      <c r="I1045" s="4">
        <f t="shared" si="164"/>
        <v>32.600000000000406</v>
      </c>
      <c r="K1045" s="4">
        <f t="shared" si="168"/>
        <v>3875.5000000000005</v>
      </c>
      <c r="L1045" s="5">
        <f t="shared" si="160"/>
        <v>0</v>
      </c>
      <c r="M1045" s="29" t="str">
        <f t="shared" si="161"/>
        <v/>
      </c>
      <c r="N1045" s="30">
        <f t="shared" si="167"/>
        <v>3875.5000000000005</v>
      </c>
    </row>
    <row r="1046" spans="1:14" x14ac:dyDescent="0.25">
      <c r="A1046" s="5">
        <v>1045</v>
      </c>
      <c r="B1046" s="28">
        <v>42738</v>
      </c>
      <c r="C1046" s="5">
        <v>1.04535</v>
      </c>
      <c r="D1046" s="5">
        <v>1.04901</v>
      </c>
      <c r="E1046" s="5">
        <v>1.03403</v>
      </c>
      <c r="F1046" s="5">
        <v>1.04054</v>
      </c>
      <c r="G1046" s="5">
        <f t="shared" si="165"/>
        <v>0</v>
      </c>
      <c r="H1046" s="4">
        <f t="shared" si="166"/>
        <v>0</v>
      </c>
      <c r="I1046" s="4">
        <f t="shared" si="164"/>
        <v>0</v>
      </c>
      <c r="K1046" s="4">
        <f t="shared" si="168"/>
        <v>3875.5000000000005</v>
      </c>
      <c r="L1046" s="5">
        <f t="shared" si="160"/>
        <v>0</v>
      </c>
      <c r="M1046" s="29" t="str">
        <f t="shared" si="161"/>
        <v/>
      </c>
      <c r="N1046" s="30">
        <f t="shared" si="167"/>
        <v>3875.5000000000005</v>
      </c>
    </row>
    <row r="1047" spans="1:14" x14ac:dyDescent="0.25">
      <c r="A1047" s="5">
        <v>1046</v>
      </c>
      <c r="B1047" s="28">
        <v>42739</v>
      </c>
      <c r="C1047" s="5">
        <v>1.04051</v>
      </c>
      <c r="D1047" s="5">
        <v>1.0499799999999999</v>
      </c>
      <c r="E1047" s="5">
        <v>1.0389999999999999</v>
      </c>
      <c r="F1047" s="5">
        <v>1.0488900000000001</v>
      </c>
      <c r="G1047" s="5">
        <f t="shared" si="165"/>
        <v>1</v>
      </c>
      <c r="H1047" s="4">
        <f t="shared" si="166"/>
        <v>35.400000000000986</v>
      </c>
      <c r="I1047" s="4">
        <f t="shared" si="164"/>
        <v>0</v>
      </c>
      <c r="K1047" s="4">
        <f t="shared" si="168"/>
        <v>3910.9000000000015</v>
      </c>
      <c r="L1047" s="5">
        <f t="shared" si="160"/>
        <v>0</v>
      </c>
      <c r="M1047" s="29" t="str">
        <f t="shared" si="161"/>
        <v/>
      </c>
      <c r="N1047" s="30">
        <f t="shared" si="167"/>
        <v>3910.9000000000015</v>
      </c>
    </row>
    <row r="1048" spans="1:14" x14ac:dyDescent="0.25">
      <c r="A1048" s="5">
        <v>1047</v>
      </c>
      <c r="B1048" s="28">
        <v>42740</v>
      </c>
      <c r="C1048" s="5">
        <v>1.0488900000000001</v>
      </c>
      <c r="D1048" s="5">
        <v>1.0615300000000001</v>
      </c>
      <c r="E1048" s="5">
        <v>1.0480700000000001</v>
      </c>
      <c r="F1048" s="5">
        <v>1.0605800000000001</v>
      </c>
      <c r="G1048" s="5">
        <f t="shared" si="165"/>
        <v>1</v>
      </c>
      <c r="H1048" s="4">
        <f t="shared" si="166"/>
        <v>0</v>
      </c>
      <c r="I1048" s="4">
        <f t="shared" si="164"/>
        <v>0</v>
      </c>
      <c r="K1048" s="4">
        <f t="shared" si="168"/>
        <v>3910.9000000000015</v>
      </c>
      <c r="L1048" s="5">
        <f t="shared" si="160"/>
        <v>0</v>
      </c>
      <c r="M1048" s="29" t="str">
        <f t="shared" si="161"/>
        <v/>
      </c>
      <c r="N1048" s="30">
        <f t="shared" si="167"/>
        <v>3910.9000000000015</v>
      </c>
    </row>
    <row r="1049" spans="1:14" x14ac:dyDescent="0.25">
      <c r="A1049" s="5">
        <v>1048</v>
      </c>
      <c r="B1049" s="28">
        <v>42741</v>
      </c>
      <c r="C1049" s="5">
        <v>1.06053</v>
      </c>
      <c r="D1049" s="5">
        <v>1.0622100000000001</v>
      </c>
      <c r="E1049" s="5">
        <v>1.0525</v>
      </c>
      <c r="F1049" s="5">
        <v>1.0528999999999999</v>
      </c>
      <c r="G1049" s="5">
        <f t="shared" si="165"/>
        <v>0</v>
      </c>
      <c r="H1049" s="4">
        <f t="shared" si="166"/>
        <v>0</v>
      </c>
      <c r="I1049" s="4">
        <f t="shared" si="164"/>
        <v>0</v>
      </c>
      <c r="K1049" s="4">
        <f t="shared" si="168"/>
        <v>3910.9000000000015</v>
      </c>
      <c r="L1049" s="5">
        <f t="shared" si="160"/>
        <v>0</v>
      </c>
      <c r="M1049" s="29" t="str">
        <f t="shared" si="161"/>
        <v/>
      </c>
      <c r="N1049" s="30">
        <f t="shared" si="167"/>
        <v>3910.9000000000015</v>
      </c>
    </row>
    <row r="1050" spans="1:14" x14ac:dyDescent="0.25">
      <c r="A1050" s="5">
        <v>1049</v>
      </c>
      <c r="B1050" s="28">
        <v>42744</v>
      </c>
      <c r="C1050" s="5">
        <v>1.0529999999999999</v>
      </c>
      <c r="D1050" s="5">
        <v>1.0582800000000001</v>
      </c>
      <c r="E1050" s="5">
        <v>1.0510900000000001</v>
      </c>
      <c r="F1050" s="5">
        <v>1.0572600000000001</v>
      </c>
      <c r="G1050" s="5">
        <f t="shared" si="165"/>
        <v>1</v>
      </c>
      <c r="H1050" s="4">
        <f t="shared" si="166"/>
        <v>0</v>
      </c>
      <c r="I1050" s="4">
        <f t="shared" si="164"/>
        <v>0</v>
      </c>
      <c r="K1050" s="4">
        <f t="shared" si="168"/>
        <v>3910.9000000000015</v>
      </c>
      <c r="L1050" s="5">
        <f t="shared" si="160"/>
        <v>0</v>
      </c>
      <c r="M1050" s="29" t="str">
        <f t="shared" si="161"/>
        <v/>
      </c>
      <c r="N1050" s="30">
        <f t="shared" si="167"/>
        <v>3910.9000000000015</v>
      </c>
    </row>
    <row r="1051" spans="1:14" x14ac:dyDescent="0.25">
      <c r="A1051" s="5">
        <v>1050</v>
      </c>
      <c r="B1051" s="28">
        <v>42745</v>
      </c>
      <c r="C1051" s="5">
        <v>1.05728</v>
      </c>
      <c r="D1051" s="5">
        <v>1.0627200000000001</v>
      </c>
      <c r="E1051" s="5">
        <v>1.0550900000000001</v>
      </c>
      <c r="F1051" s="5">
        <v>1.0553999999999999</v>
      </c>
      <c r="G1051" s="5">
        <f t="shared" si="165"/>
        <v>0</v>
      </c>
      <c r="H1051" s="4">
        <f t="shared" si="166"/>
        <v>0</v>
      </c>
      <c r="I1051" s="4">
        <f t="shared" si="164"/>
        <v>0</v>
      </c>
      <c r="K1051" s="4">
        <f t="shared" si="168"/>
        <v>3910.9000000000015</v>
      </c>
      <c r="L1051" s="5">
        <f t="shared" si="160"/>
        <v>0</v>
      </c>
      <c r="M1051" s="29" t="str">
        <f t="shared" si="161"/>
        <v/>
      </c>
      <c r="N1051" s="30">
        <f t="shared" si="167"/>
        <v>3910.9000000000015</v>
      </c>
    </row>
    <row r="1052" spans="1:14" x14ac:dyDescent="0.25">
      <c r="A1052" s="5">
        <v>1051</v>
      </c>
      <c r="B1052" s="28">
        <v>42746</v>
      </c>
      <c r="C1052" s="5">
        <v>1.05548</v>
      </c>
      <c r="D1052" s="5">
        <v>1.06229</v>
      </c>
      <c r="E1052" s="5">
        <v>1.04538</v>
      </c>
      <c r="F1052" s="5">
        <v>1.0582199999999999</v>
      </c>
      <c r="G1052" s="5">
        <f t="shared" si="165"/>
        <v>1</v>
      </c>
      <c r="H1052" s="4">
        <f t="shared" si="166"/>
        <v>9.3999999999994088</v>
      </c>
      <c r="I1052" s="4">
        <f t="shared" si="164"/>
        <v>0</v>
      </c>
      <c r="K1052" s="4">
        <f t="shared" si="168"/>
        <v>3920.3000000000011</v>
      </c>
      <c r="L1052" s="5">
        <f t="shared" si="160"/>
        <v>0</v>
      </c>
      <c r="M1052" s="29" t="str">
        <f t="shared" si="161"/>
        <v/>
      </c>
      <c r="N1052" s="30">
        <f t="shared" si="167"/>
        <v>3920.3000000000011</v>
      </c>
    </row>
    <row r="1053" spans="1:14" x14ac:dyDescent="0.25">
      <c r="A1053" s="5">
        <v>1052</v>
      </c>
      <c r="B1053" s="28">
        <v>42747</v>
      </c>
      <c r="C1053" s="5">
        <v>1.0582400000000001</v>
      </c>
      <c r="D1053" s="5">
        <v>1.06847</v>
      </c>
      <c r="E1053" s="5">
        <v>1.05714</v>
      </c>
      <c r="F1053" s="5">
        <v>1.0612299999999999</v>
      </c>
      <c r="G1053" s="5">
        <f t="shared" si="165"/>
        <v>1</v>
      </c>
      <c r="H1053" s="4">
        <f t="shared" si="166"/>
        <v>0</v>
      </c>
      <c r="I1053" s="4">
        <f t="shared" si="164"/>
        <v>0</v>
      </c>
      <c r="K1053" s="4">
        <f t="shared" si="168"/>
        <v>3920.3000000000011</v>
      </c>
      <c r="L1053" s="5">
        <f t="shared" si="160"/>
        <v>0</v>
      </c>
      <c r="M1053" s="29" t="str">
        <f t="shared" si="161"/>
        <v/>
      </c>
      <c r="N1053" s="30">
        <f t="shared" si="167"/>
        <v>3920.3000000000011</v>
      </c>
    </row>
    <row r="1054" spans="1:14" x14ac:dyDescent="0.25">
      <c r="A1054" s="5">
        <v>1053</v>
      </c>
      <c r="B1054" s="28">
        <v>42748</v>
      </c>
      <c r="C1054" s="5">
        <v>1.06121</v>
      </c>
      <c r="D1054" s="5">
        <v>1.06734</v>
      </c>
      <c r="E1054" s="5">
        <v>1.0596099999999999</v>
      </c>
      <c r="F1054" s="5">
        <v>1.0642</v>
      </c>
      <c r="G1054" s="5">
        <f t="shared" si="165"/>
        <v>1</v>
      </c>
      <c r="H1054" s="4">
        <f t="shared" si="166"/>
        <v>0</v>
      </c>
      <c r="I1054" s="4">
        <f t="shared" si="164"/>
        <v>0</v>
      </c>
      <c r="K1054" s="4">
        <f t="shared" si="168"/>
        <v>3920.3000000000011</v>
      </c>
      <c r="L1054" s="5">
        <f t="shared" si="160"/>
        <v>0</v>
      </c>
      <c r="M1054" s="29" t="str">
        <f t="shared" si="161"/>
        <v/>
      </c>
      <c r="N1054" s="30">
        <f t="shared" si="167"/>
        <v>3920.3000000000011</v>
      </c>
    </row>
    <row r="1055" spans="1:14" x14ac:dyDescent="0.25">
      <c r="A1055" s="5">
        <v>1054</v>
      </c>
      <c r="B1055" s="28">
        <v>42751</v>
      </c>
      <c r="C1055" s="5">
        <v>1.0603899999999999</v>
      </c>
      <c r="D1055" s="5">
        <v>1.06358</v>
      </c>
      <c r="E1055" s="5">
        <v>1.05793</v>
      </c>
      <c r="F1055" s="5">
        <v>1.05986</v>
      </c>
      <c r="G1055" s="5">
        <f t="shared" si="165"/>
        <v>0</v>
      </c>
      <c r="H1055" s="4">
        <f t="shared" si="166"/>
        <v>0</v>
      </c>
      <c r="I1055" s="4">
        <f t="shared" si="164"/>
        <v>13.499999999999623</v>
      </c>
      <c r="K1055" s="4">
        <f t="shared" si="168"/>
        <v>3933.8000000000006</v>
      </c>
      <c r="L1055" s="5">
        <f t="shared" si="160"/>
        <v>0</v>
      </c>
      <c r="M1055" s="29" t="str">
        <f t="shared" si="161"/>
        <v/>
      </c>
      <c r="N1055" s="30">
        <f t="shared" si="167"/>
        <v>3933.8000000000006</v>
      </c>
    </row>
    <row r="1056" spans="1:14" x14ac:dyDescent="0.25">
      <c r="A1056" s="5">
        <v>1055</v>
      </c>
      <c r="B1056" s="28">
        <v>42752</v>
      </c>
      <c r="C1056" s="5">
        <v>1.05986</v>
      </c>
      <c r="D1056" s="5">
        <v>1.0719099999999999</v>
      </c>
      <c r="E1056" s="5">
        <v>1.0597399999999999</v>
      </c>
      <c r="F1056" s="5">
        <v>1.07135</v>
      </c>
      <c r="G1056" s="5">
        <f t="shared" si="165"/>
        <v>1</v>
      </c>
      <c r="H1056" s="4">
        <f t="shared" si="166"/>
        <v>109.6000000000008</v>
      </c>
      <c r="I1056" s="4">
        <f t="shared" si="164"/>
        <v>0</v>
      </c>
      <c r="K1056" s="4">
        <f t="shared" si="168"/>
        <v>4043.4000000000015</v>
      </c>
      <c r="L1056" s="5">
        <f t="shared" ref="L1056:L1119" si="169">MAX(J1056,L1055)</f>
        <v>0</v>
      </c>
      <c r="M1056" s="29" t="str">
        <f t="shared" ref="M1056:M1119" si="170">IF(J1056 &lt; J1055, 1-J1056/L1056,"")</f>
        <v/>
      </c>
      <c r="N1056" s="30">
        <f t="shared" si="167"/>
        <v>4043.4000000000015</v>
      </c>
    </row>
    <row r="1057" spans="1:14" x14ac:dyDescent="0.25">
      <c r="A1057" s="5">
        <v>1056</v>
      </c>
      <c r="B1057" s="28">
        <v>42753</v>
      </c>
      <c r="C1057" s="5">
        <v>1.0712600000000001</v>
      </c>
      <c r="D1057" s="5">
        <v>1.07151</v>
      </c>
      <c r="E1057" s="5">
        <v>1.0628500000000001</v>
      </c>
      <c r="F1057" s="5">
        <v>1.0629299999999999</v>
      </c>
      <c r="G1057" s="5">
        <f t="shared" si="165"/>
        <v>0</v>
      </c>
      <c r="H1057" s="4">
        <f t="shared" si="166"/>
        <v>0</v>
      </c>
      <c r="I1057" s="4">
        <f t="shared" si="164"/>
        <v>0</v>
      </c>
      <c r="K1057" s="4">
        <f t="shared" si="168"/>
        <v>4043.4000000000015</v>
      </c>
      <c r="L1057" s="5">
        <f t="shared" si="169"/>
        <v>0</v>
      </c>
      <c r="M1057" s="29" t="str">
        <f t="shared" si="170"/>
        <v/>
      </c>
      <c r="N1057" s="30">
        <f t="shared" si="167"/>
        <v>4043.4000000000015</v>
      </c>
    </row>
    <row r="1058" spans="1:14" x14ac:dyDescent="0.25">
      <c r="A1058" s="5">
        <v>1057</v>
      </c>
      <c r="B1058" s="28">
        <v>42754</v>
      </c>
      <c r="C1058" s="5">
        <v>1.0629299999999999</v>
      </c>
      <c r="D1058" s="5">
        <v>1.0676600000000001</v>
      </c>
      <c r="E1058" s="5">
        <v>1.0589200000000001</v>
      </c>
      <c r="F1058" s="5">
        <v>1.0663400000000001</v>
      </c>
      <c r="G1058" s="5">
        <f t="shared" si="165"/>
        <v>1</v>
      </c>
      <c r="H1058" s="4">
        <f t="shared" si="166"/>
        <v>0</v>
      </c>
      <c r="I1058" s="4">
        <f t="shared" si="164"/>
        <v>0</v>
      </c>
      <c r="K1058" s="4">
        <f t="shared" si="168"/>
        <v>4043.4000000000015</v>
      </c>
      <c r="L1058" s="5">
        <f t="shared" si="169"/>
        <v>0</v>
      </c>
      <c r="M1058" s="29" t="str">
        <f t="shared" si="170"/>
        <v/>
      </c>
      <c r="N1058" s="30">
        <f t="shared" si="167"/>
        <v>4043.4000000000015</v>
      </c>
    </row>
    <row r="1059" spans="1:14" x14ac:dyDescent="0.25">
      <c r="A1059" s="5">
        <v>1058</v>
      </c>
      <c r="B1059" s="28">
        <v>42755</v>
      </c>
      <c r="C1059" s="5">
        <v>1.0663</v>
      </c>
      <c r="D1059" s="5">
        <v>1.07094</v>
      </c>
      <c r="E1059" s="5">
        <v>1.0625100000000001</v>
      </c>
      <c r="F1059" s="5">
        <v>1.0699000000000001</v>
      </c>
      <c r="G1059" s="5">
        <f t="shared" si="165"/>
        <v>1</v>
      </c>
      <c r="H1059" s="4">
        <f t="shared" si="166"/>
        <v>0</v>
      </c>
      <c r="I1059" s="4">
        <v>-41</v>
      </c>
      <c r="K1059" s="4">
        <f t="shared" si="168"/>
        <v>4002.4000000000015</v>
      </c>
      <c r="L1059" s="5">
        <f t="shared" si="169"/>
        <v>0</v>
      </c>
      <c r="M1059" s="29" t="str">
        <f t="shared" si="170"/>
        <v/>
      </c>
      <c r="N1059" s="30">
        <f t="shared" si="167"/>
        <v>4002.4000000000015</v>
      </c>
    </row>
    <row r="1060" spans="1:14" x14ac:dyDescent="0.25">
      <c r="A1060" s="5">
        <v>1059</v>
      </c>
      <c r="B1060" s="28">
        <v>42758</v>
      </c>
      <c r="C1060" s="5">
        <v>1.0702700000000001</v>
      </c>
      <c r="D1060" s="5">
        <v>1.0768800000000001</v>
      </c>
      <c r="E1060" s="5">
        <v>1.06941</v>
      </c>
      <c r="F1060" s="5">
        <v>1.0763400000000001</v>
      </c>
      <c r="G1060" s="5">
        <f t="shared" si="165"/>
        <v>1</v>
      </c>
      <c r="H1060" s="4">
        <f t="shared" si="166"/>
        <v>0</v>
      </c>
      <c r="I1060" s="4">
        <f t="shared" ref="I1060:I1100" si="171">IF(AND(G1059=1,E1060&lt;C1059),(C1059-F1060)*10000,0)</f>
        <v>0</v>
      </c>
      <c r="K1060" s="4">
        <f t="shared" si="168"/>
        <v>4002.4000000000015</v>
      </c>
      <c r="L1060" s="5">
        <f t="shared" si="169"/>
        <v>0</v>
      </c>
      <c r="M1060" s="29" t="str">
        <f t="shared" si="170"/>
        <v/>
      </c>
      <c r="N1060" s="30">
        <f t="shared" si="167"/>
        <v>4002.4000000000015</v>
      </c>
    </row>
    <row r="1061" spans="1:14" x14ac:dyDescent="0.25">
      <c r="A1061" s="5">
        <v>1060</v>
      </c>
      <c r="B1061" s="28">
        <v>42759</v>
      </c>
      <c r="C1061" s="5">
        <v>1.0763499999999999</v>
      </c>
      <c r="D1061" s="5">
        <v>1.0774900000000001</v>
      </c>
      <c r="E1061" s="5">
        <v>1.0720400000000001</v>
      </c>
      <c r="F1061" s="5">
        <v>1.0730999999999999</v>
      </c>
      <c r="G1061" s="5">
        <f t="shared" si="165"/>
        <v>0</v>
      </c>
      <c r="H1061" s="4">
        <f t="shared" si="166"/>
        <v>0</v>
      </c>
      <c r="I1061" s="4">
        <f t="shared" si="171"/>
        <v>0</v>
      </c>
      <c r="K1061" s="4">
        <f t="shared" si="168"/>
        <v>4002.4000000000015</v>
      </c>
      <c r="L1061" s="5">
        <f t="shared" si="169"/>
        <v>0</v>
      </c>
      <c r="M1061" s="29" t="str">
        <f t="shared" si="170"/>
        <v/>
      </c>
      <c r="N1061" s="30">
        <f t="shared" si="167"/>
        <v>4002.4000000000015</v>
      </c>
    </row>
    <row r="1062" spans="1:14" x14ac:dyDescent="0.25">
      <c r="A1062" s="5">
        <v>1061</v>
      </c>
      <c r="B1062" s="28">
        <v>42760</v>
      </c>
      <c r="C1062" s="5">
        <v>1.0730900000000001</v>
      </c>
      <c r="D1062" s="5">
        <v>1.07698</v>
      </c>
      <c r="E1062" s="5">
        <v>1.0711200000000001</v>
      </c>
      <c r="F1062" s="5">
        <v>1.0747</v>
      </c>
      <c r="G1062" s="5">
        <f t="shared" si="165"/>
        <v>1</v>
      </c>
      <c r="H1062" s="4">
        <f t="shared" si="166"/>
        <v>-16.499999999999293</v>
      </c>
      <c r="I1062" s="4">
        <f t="shared" si="171"/>
        <v>0</v>
      </c>
      <c r="K1062" s="4">
        <f t="shared" si="168"/>
        <v>3985.9000000000024</v>
      </c>
      <c r="L1062" s="5">
        <f t="shared" si="169"/>
        <v>0</v>
      </c>
      <c r="M1062" s="29" t="str">
        <f t="shared" si="170"/>
        <v/>
      </c>
      <c r="N1062" s="30">
        <f t="shared" si="167"/>
        <v>3985.9000000000024</v>
      </c>
    </row>
    <row r="1063" spans="1:14" x14ac:dyDescent="0.25">
      <c r="A1063" s="5">
        <v>1062</v>
      </c>
      <c r="B1063" s="28">
        <v>42761</v>
      </c>
      <c r="C1063" s="5">
        <v>1.0747</v>
      </c>
      <c r="D1063" s="5">
        <v>1.0765499999999999</v>
      </c>
      <c r="E1063" s="5">
        <v>1.06576</v>
      </c>
      <c r="F1063" s="5">
        <v>1.0682700000000001</v>
      </c>
      <c r="G1063" s="5">
        <f t="shared" si="165"/>
        <v>0</v>
      </c>
      <c r="H1063" s="4">
        <f t="shared" si="166"/>
        <v>0</v>
      </c>
      <c r="I1063" s="4">
        <f t="shared" si="171"/>
        <v>48.200000000000465</v>
      </c>
      <c r="K1063" s="4">
        <f t="shared" si="168"/>
        <v>4034.1000000000026</v>
      </c>
      <c r="L1063" s="5">
        <f t="shared" si="169"/>
        <v>0</v>
      </c>
      <c r="M1063" s="29" t="str">
        <f t="shared" si="170"/>
        <v/>
      </c>
      <c r="N1063" s="30">
        <f t="shared" si="167"/>
        <v>4034.1000000000026</v>
      </c>
    </row>
    <row r="1064" spans="1:14" x14ac:dyDescent="0.25">
      <c r="A1064" s="5">
        <v>1063</v>
      </c>
      <c r="B1064" s="28">
        <v>42762</v>
      </c>
      <c r="C1064" s="5">
        <v>1.06826</v>
      </c>
      <c r="D1064" s="5">
        <v>1.0725</v>
      </c>
      <c r="E1064" s="5">
        <v>1.0658399999999999</v>
      </c>
      <c r="F1064" s="5">
        <v>1.06958</v>
      </c>
      <c r="G1064" s="5">
        <f t="shared" si="165"/>
        <v>1</v>
      </c>
      <c r="H1064" s="4">
        <f t="shared" si="166"/>
        <v>0</v>
      </c>
      <c r="I1064" s="4">
        <f t="shared" si="171"/>
        <v>0</v>
      </c>
      <c r="K1064" s="4">
        <f t="shared" si="168"/>
        <v>4034.1000000000026</v>
      </c>
      <c r="L1064" s="5">
        <f t="shared" si="169"/>
        <v>0</v>
      </c>
      <c r="M1064" s="29" t="str">
        <f t="shared" si="170"/>
        <v/>
      </c>
      <c r="N1064" s="30">
        <f t="shared" si="167"/>
        <v>4034.1000000000026</v>
      </c>
    </row>
    <row r="1065" spans="1:14" x14ac:dyDescent="0.25">
      <c r="A1065" s="5">
        <v>1064</v>
      </c>
      <c r="B1065" s="28">
        <v>42765</v>
      </c>
      <c r="C1065" s="5">
        <v>1.07213</v>
      </c>
      <c r="D1065" s="5">
        <v>1.07402</v>
      </c>
      <c r="E1065" s="5">
        <v>1.06203</v>
      </c>
      <c r="F1065" s="5">
        <v>1.06948</v>
      </c>
      <c r="G1065" s="5">
        <f t="shared" si="165"/>
        <v>0</v>
      </c>
      <c r="H1065" s="4">
        <f t="shared" si="166"/>
        <v>0</v>
      </c>
      <c r="I1065" s="4">
        <f t="shared" si="171"/>
        <v>-12.199999999999989</v>
      </c>
      <c r="K1065" s="4">
        <f t="shared" si="168"/>
        <v>4021.9000000000028</v>
      </c>
      <c r="L1065" s="5">
        <f t="shared" si="169"/>
        <v>0</v>
      </c>
      <c r="M1065" s="29" t="str">
        <f t="shared" si="170"/>
        <v/>
      </c>
      <c r="N1065" s="30">
        <f t="shared" si="167"/>
        <v>4021.9000000000028</v>
      </c>
    </row>
    <row r="1066" spans="1:14" x14ac:dyDescent="0.25">
      <c r="A1066" s="5">
        <v>1065</v>
      </c>
      <c r="B1066" s="28">
        <v>42766</v>
      </c>
      <c r="C1066" s="5">
        <v>1.06948</v>
      </c>
      <c r="D1066" s="5">
        <v>1.0812200000000001</v>
      </c>
      <c r="E1066" s="5">
        <v>1.06846</v>
      </c>
      <c r="F1066" s="5">
        <v>1.0797399999999999</v>
      </c>
      <c r="G1066" s="5">
        <f t="shared" si="165"/>
        <v>1</v>
      </c>
      <c r="H1066" s="4">
        <f t="shared" si="166"/>
        <v>76.099999999998943</v>
      </c>
      <c r="I1066" s="4">
        <f t="shared" si="171"/>
        <v>0</v>
      </c>
      <c r="K1066" s="4">
        <f t="shared" si="168"/>
        <v>4098.0000000000018</v>
      </c>
      <c r="L1066" s="5">
        <f t="shared" si="169"/>
        <v>0</v>
      </c>
      <c r="M1066" s="29" t="str">
        <f t="shared" si="170"/>
        <v/>
      </c>
      <c r="N1066" s="30">
        <f t="shared" si="167"/>
        <v>4098.0000000000018</v>
      </c>
    </row>
    <row r="1067" spans="1:14" x14ac:dyDescent="0.25">
      <c r="A1067" s="5">
        <v>1066</v>
      </c>
      <c r="B1067" s="28">
        <v>42767</v>
      </c>
      <c r="C1067" s="5">
        <v>1.07972</v>
      </c>
      <c r="D1067" s="5">
        <v>1.08073</v>
      </c>
      <c r="E1067" s="5">
        <v>1.0730999999999999</v>
      </c>
      <c r="F1067" s="5">
        <v>1.07681</v>
      </c>
      <c r="G1067" s="5">
        <f t="shared" si="165"/>
        <v>0</v>
      </c>
      <c r="H1067" s="4">
        <f t="shared" si="166"/>
        <v>0</v>
      </c>
      <c r="I1067" s="4">
        <f t="shared" si="171"/>
        <v>0</v>
      </c>
      <c r="K1067" s="4">
        <f t="shared" si="168"/>
        <v>4098.0000000000018</v>
      </c>
      <c r="L1067" s="5">
        <f t="shared" si="169"/>
        <v>0</v>
      </c>
      <c r="M1067" s="29" t="str">
        <f t="shared" si="170"/>
        <v/>
      </c>
      <c r="N1067" s="30">
        <f t="shared" si="167"/>
        <v>4098.0000000000018</v>
      </c>
    </row>
    <row r="1068" spans="1:14" x14ac:dyDescent="0.25">
      <c r="A1068" s="5">
        <v>1067</v>
      </c>
      <c r="B1068" s="28">
        <v>42768</v>
      </c>
      <c r="C1068" s="5">
        <v>1.0768599999999999</v>
      </c>
      <c r="D1068" s="5">
        <v>1.0828800000000001</v>
      </c>
      <c r="E1068" s="5">
        <v>1.0755999999999999</v>
      </c>
      <c r="F1068" s="5">
        <v>1.07578</v>
      </c>
      <c r="G1068" s="5">
        <f t="shared" si="165"/>
        <v>0</v>
      </c>
      <c r="H1068" s="4">
        <f t="shared" si="166"/>
        <v>-39.400000000000546</v>
      </c>
      <c r="I1068" s="4">
        <f t="shared" si="171"/>
        <v>0</v>
      </c>
      <c r="K1068" s="4">
        <f t="shared" si="168"/>
        <v>4058.6000000000013</v>
      </c>
      <c r="L1068" s="5">
        <f t="shared" si="169"/>
        <v>0</v>
      </c>
      <c r="M1068" s="29" t="str">
        <f t="shared" si="170"/>
        <v/>
      </c>
      <c r="N1068" s="30">
        <f t="shared" si="167"/>
        <v>4058.6000000000013</v>
      </c>
    </row>
    <row r="1069" spans="1:14" x14ac:dyDescent="0.25">
      <c r="A1069" s="5">
        <v>1068</v>
      </c>
      <c r="B1069" s="28">
        <v>42769</v>
      </c>
      <c r="C1069" s="5">
        <v>1.07575</v>
      </c>
      <c r="D1069" s="5">
        <v>1.07975</v>
      </c>
      <c r="E1069" s="5">
        <v>1.07115</v>
      </c>
      <c r="F1069" s="5">
        <v>1.0781799999999999</v>
      </c>
      <c r="G1069" s="5">
        <f t="shared" si="165"/>
        <v>1</v>
      </c>
      <c r="H1069" s="4">
        <f t="shared" si="166"/>
        <v>13.199999999999878</v>
      </c>
      <c r="I1069" s="4">
        <f t="shared" si="171"/>
        <v>0</v>
      </c>
      <c r="K1069" s="4">
        <f t="shared" si="168"/>
        <v>4071.8000000000011</v>
      </c>
      <c r="L1069" s="5">
        <f t="shared" si="169"/>
        <v>0</v>
      </c>
      <c r="M1069" s="29" t="str">
        <f t="shared" si="170"/>
        <v/>
      </c>
      <c r="N1069" s="30">
        <f t="shared" si="167"/>
        <v>4071.8000000000011</v>
      </c>
    </row>
    <row r="1070" spans="1:14" x14ac:dyDescent="0.25">
      <c r="A1070" s="5">
        <v>1069</v>
      </c>
      <c r="B1070" s="28">
        <v>42772</v>
      </c>
      <c r="C1070" s="5">
        <v>1.0789599999999999</v>
      </c>
      <c r="D1070" s="5">
        <v>1.0791500000000001</v>
      </c>
      <c r="E1070" s="5">
        <v>1.0705899999999999</v>
      </c>
      <c r="F1070" s="5">
        <v>1.07494</v>
      </c>
      <c r="G1070" s="5">
        <f t="shared" si="165"/>
        <v>0</v>
      </c>
      <c r="H1070" s="4">
        <f t="shared" si="166"/>
        <v>0</v>
      </c>
      <c r="I1070" s="4">
        <f t="shared" si="171"/>
        <v>8.099999999999774</v>
      </c>
      <c r="K1070" s="4">
        <f t="shared" si="168"/>
        <v>4079.900000000001</v>
      </c>
      <c r="L1070" s="5">
        <f t="shared" si="169"/>
        <v>0</v>
      </c>
      <c r="M1070" s="29" t="str">
        <f t="shared" si="170"/>
        <v/>
      </c>
      <c r="N1070" s="30">
        <f t="shared" si="167"/>
        <v>4079.900000000001</v>
      </c>
    </row>
    <row r="1071" spans="1:14" x14ac:dyDescent="0.25">
      <c r="A1071" s="5">
        <v>1070</v>
      </c>
      <c r="B1071" s="28">
        <v>42773</v>
      </c>
      <c r="C1071" s="5">
        <v>1.0750200000000001</v>
      </c>
      <c r="D1071" s="5">
        <v>1.0750599999999999</v>
      </c>
      <c r="E1071" s="5">
        <v>1.0656099999999999</v>
      </c>
      <c r="F1071" s="5">
        <v>1.0683</v>
      </c>
      <c r="G1071" s="5">
        <f t="shared" si="165"/>
        <v>0</v>
      </c>
      <c r="H1071" s="4">
        <f t="shared" si="166"/>
        <v>0</v>
      </c>
      <c r="I1071" s="4">
        <f t="shared" si="171"/>
        <v>0</v>
      </c>
      <c r="K1071" s="4">
        <f t="shared" si="168"/>
        <v>4079.900000000001</v>
      </c>
      <c r="L1071" s="5">
        <f t="shared" si="169"/>
        <v>0</v>
      </c>
      <c r="M1071" s="29" t="str">
        <f t="shared" si="170"/>
        <v/>
      </c>
      <c r="N1071" s="30">
        <f t="shared" si="167"/>
        <v>4079.900000000001</v>
      </c>
    </row>
    <row r="1072" spans="1:14" x14ac:dyDescent="0.25">
      <c r="A1072" s="5">
        <v>1071</v>
      </c>
      <c r="B1072" s="28">
        <v>42774</v>
      </c>
      <c r="C1072" s="5">
        <v>1.0683199999999999</v>
      </c>
      <c r="D1072" s="5">
        <v>1.0713900000000001</v>
      </c>
      <c r="E1072" s="5">
        <v>1.0640700000000001</v>
      </c>
      <c r="F1072" s="5">
        <v>1.0698300000000001</v>
      </c>
      <c r="G1072" s="5">
        <f t="shared" si="165"/>
        <v>1</v>
      </c>
      <c r="H1072" s="4">
        <f t="shared" si="166"/>
        <v>0</v>
      </c>
      <c r="I1072" s="4">
        <f t="shared" si="171"/>
        <v>0</v>
      </c>
      <c r="K1072" s="4">
        <f t="shared" si="168"/>
        <v>4079.900000000001</v>
      </c>
      <c r="L1072" s="5">
        <f t="shared" si="169"/>
        <v>0</v>
      </c>
      <c r="M1072" s="29" t="str">
        <f t="shared" si="170"/>
        <v/>
      </c>
      <c r="N1072" s="30">
        <f t="shared" si="167"/>
        <v>4079.900000000001</v>
      </c>
    </row>
    <row r="1073" spans="1:14" x14ac:dyDescent="0.25">
      <c r="A1073" s="5">
        <v>1072</v>
      </c>
      <c r="B1073" s="28">
        <v>42775</v>
      </c>
      <c r="C1073" s="5">
        <v>1.0698000000000001</v>
      </c>
      <c r="D1073" s="5">
        <v>1.0709500000000001</v>
      </c>
      <c r="E1073" s="5">
        <v>1.0650900000000001</v>
      </c>
      <c r="F1073" s="5">
        <v>1.06545</v>
      </c>
      <c r="G1073" s="5">
        <f t="shared" si="165"/>
        <v>0</v>
      </c>
      <c r="H1073" s="4">
        <f t="shared" si="166"/>
        <v>0</v>
      </c>
      <c r="I1073" s="4">
        <f t="shared" si="171"/>
        <v>28.699999999999282</v>
      </c>
      <c r="K1073" s="4">
        <f t="shared" si="168"/>
        <v>4108.6000000000004</v>
      </c>
      <c r="L1073" s="5">
        <f t="shared" si="169"/>
        <v>0</v>
      </c>
      <c r="M1073" s="29" t="str">
        <f t="shared" si="170"/>
        <v/>
      </c>
      <c r="N1073" s="30">
        <f t="shared" si="167"/>
        <v>4108.6000000000004</v>
      </c>
    </row>
    <row r="1074" spans="1:14" x14ac:dyDescent="0.25">
      <c r="A1074" s="5">
        <v>1073</v>
      </c>
      <c r="B1074" s="28">
        <v>42776</v>
      </c>
      <c r="C1074" s="5">
        <v>1.06545</v>
      </c>
      <c r="D1074" s="5">
        <v>1.06677</v>
      </c>
      <c r="E1074" s="5">
        <v>1.06077</v>
      </c>
      <c r="F1074" s="5">
        <v>1.0639700000000001</v>
      </c>
      <c r="G1074" s="5">
        <f t="shared" si="165"/>
        <v>0</v>
      </c>
      <c r="H1074" s="4">
        <f t="shared" si="166"/>
        <v>0</v>
      </c>
      <c r="I1074" s="4">
        <f t="shared" si="171"/>
        <v>0</v>
      </c>
      <c r="K1074" s="4">
        <f t="shared" si="168"/>
        <v>4108.6000000000004</v>
      </c>
      <c r="L1074" s="5">
        <f t="shared" si="169"/>
        <v>0</v>
      </c>
      <c r="M1074" s="29" t="str">
        <f t="shared" si="170"/>
        <v/>
      </c>
      <c r="N1074" s="30">
        <f t="shared" si="167"/>
        <v>4108.6000000000004</v>
      </c>
    </row>
    <row r="1075" spans="1:14" x14ac:dyDescent="0.25">
      <c r="A1075" s="5">
        <v>1074</v>
      </c>
      <c r="B1075" s="28">
        <v>42779</v>
      </c>
      <c r="C1075" s="5">
        <v>1.0628500000000001</v>
      </c>
      <c r="D1075" s="5">
        <v>1.06585</v>
      </c>
      <c r="E1075" s="5">
        <v>1.0591999999999999</v>
      </c>
      <c r="F1075" s="5">
        <v>1.05979</v>
      </c>
      <c r="G1075" s="5">
        <f t="shared" si="165"/>
        <v>0</v>
      </c>
      <c r="H1075" s="4">
        <v>-41</v>
      </c>
      <c r="I1075" s="4">
        <f t="shared" si="171"/>
        <v>0</v>
      </c>
      <c r="K1075" s="4">
        <f t="shared" si="168"/>
        <v>4067.6000000000004</v>
      </c>
      <c r="L1075" s="5">
        <f t="shared" si="169"/>
        <v>0</v>
      </c>
      <c r="M1075" s="29" t="str">
        <f t="shared" si="170"/>
        <v/>
      </c>
      <c r="N1075" s="30">
        <f t="shared" si="167"/>
        <v>4067.6000000000004</v>
      </c>
    </row>
    <row r="1076" spans="1:14" x14ac:dyDescent="0.25">
      <c r="A1076" s="5">
        <v>1075</v>
      </c>
      <c r="B1076" s="28">
        <v>42780</v>
      </c>
      <c r="C1076" s="5">
        <v>1.05975</v>
      </c>
      <c r="D1076" s="5">
        <v>1.0633300000000001</v>
      </c>
      <c r="E1076" s="5">
        <v>1.0560799999999999</v>
      </c>
      <c r="F1076" s="5">
        <v>1.0577399999999999</v>
      </c>
      <c r="G1076" s="5">
        <f t="shared" si="165"/>
        <v>0</v>
      </c>
      <c r="H1076" s="4">
        <v>-41</v>
      </c>
      <c r="I1076" s="4">
        <f t="shared" si="171"/>
        <v>0</v>
      </c>
      <c r="K1076" s="4">
        <f t="shared" si="168"/>
        <v>4026.6000000000004</v>
      </c>
      <c r="L1076" s="5">
        <f t="shared" si="169"/>
        <v>0</v>
      </c>
      <c r="M1076" s="29" t="str">
        <f t="shared" si="170"/>
        <v/>
      </c>
      <c r="N1076" s="30">
        <f t="shared" si="167"/>
        <v>4026.6000000000004</v>
      </c>
    </row>
    <row r="1077" spans="1:14" x14ac:dyDescent="0.25">
      <c r="A1077" s="5">
        <v>1076</v>
      </c>
      <c r="B1077" s="28">
        <v>42781</v>
      </c>
      <c r="C1077" s="5">
        <v>1.0577399999999999</v>
      </c>
      <c r="D1077" s="5">
        <v>1.0609200000000001</v>
      </c>
      <c r="E1077" s="5">
        <v>1.0521400000000001</v>
      </c>
      <c r="F1077" s="5">
        <v>1.05999</v>
      </c>
      <c r="G1077" s="5">
        <f t="shared" si="165"/>
        <v>1</v>
      </c>
      <c r="H1077" s="4">
        <f>IF(AND(G1076=0,D1077&gt;C1076),(F1077-C1076)*10000,0)</f>
        <v>2.4000000000001798</v>
      </c>
      <c r="I1077" s="4">
        <f t="shared" si="171"/>
        <v>0</v>
      </c>
      <c r="K1077" s="4">
        <f t="shared" si="168"/>
        <v>4029.0000000000005</v>
      </c>
      <c r="L1077" s="5">
        <f t="shared" si="169"/>
        <v>0</v>
      </c>
      <c r="M1077" s="29" t="str">
        <f t="shared" si="170"/>
        <v/>
      </c>
      <c r="N1077" s="30">
        <f t="shared" si="167"/>
        <v>4029.0000000000005</v>
      </c>
    </row>
    <row r="1078" spans="1:14" x14ac:dyDescent="0.25">
      <c r="A1078" s="5">
        <v>1077</v>
      </c>
      <c r="B1078" s="28">
        <v>42782</v>
      </c>
      <c r="C1078" s="5">
        <v>1.0599799999999999</v>
      </c>
      <c r="D1078" s="5">
        <v>1.0679399999999999</v>
      </c>
      <c r="E1078" s="5">
        <v>1.05911</v>
      </c>
      <c r="F1078" s="5">
        <v>1.0673299999999999</v>
      </c>
      <c r="G1078" s="5">
        <f t="shared" si="165"/>
        <v>1</v>
      </c>
      <c r="H1078" s="4">
        <f>IF(AND(G1077=0,D1078&gt;C1077),(F1078-C1077)*10000,0)</f>
        <v>0</v>
      </c>
      <c r="I1078" s="4">
        <f t="shared" si="171"/>
        <v>0</v>
      </c>
      <c r="K1078" s="4">
        <f t="shared" si="168"/>
        <v>4029.0000000000005</v>
      </c>
      <c r="L1078" s="5">
        <f t="shared" si="169"/>
        <v>0</v>
      </c>
      <c r="M1078" s="29" t="str">
        <f t="shared" si="170"/>
        <v/>
      </c>
      <c r="N1078" s="30">
        <f t="shared" si="167"/>
        <v>4029.0000000000005</v>
      </c>
    </row>
    <row r="1079" spans="1:14" x14ac:dyDescent="0.25">
      <c r="A1079" s="5">
        <v>1078</v>
      </c>
      <c r="B1079" s="28">
        <v>42783</v>
      </c>
      <c r="C1079" s="5">
        <v>1.0673299999999999</v>
      </c>
      <c r="D1079" s="5">
        <v>1.0676699999999999</v>
      </c>
      <c r="E1079" s="5">
        <v>1.06054</v>
      </c>
      <c r="F1079" s="5">
        <v>1.06114</v>
      </c>
      <c r="G1079" s="5">
        <f t="shared" si="165"/>
        <v>0</v>
      </c>
      <c r="H1079" s="4">
        <f>IF(AND(G1078=0,D1079&gt;C1078),(F1079-C1078)*10000,0)</f>
        <v>0</v>
      </c>
      <c r="I1079" s="4">
        <f t="shared" si="171"/>
        <v>0</v>
      </c>
      <c r="K1079" s="4">
        <f t="shared" si="168"/>
        <v>4029.0000000000005</v>
      </c>
      <c r="L1079" s="5">
        <f t="shared" si="169"/>
        <v>0</v>
      </c>
      <c r="M1079" s="29" t="str">
        <f t="shared" si="170"/>
        <v/>
      </c>
      <c r="N1079" s="30">
        <f t="shared" si="167"/>
        <v>4029.0000000000005</v>
      </c>
    </row>
    <row r="1080" spans="1:14" x14ac:dyDescent="0.25">
      <c r="A1080" s="5">
        <v>1079</v>
      </c>
      <c r="B1080" s="28">
        <v>42786</v>
      </c>
      <c r="C1080" s="5">
        <v>1.0607500000000001</v>
      </c>
      <c r="D1080" s="5">
        <v>1.0632900000000001</v>
      </c>
      <c r="E1080" s="5">
        <v>1.0603100000000001</v>
      </c>
      <c r="F1080" s="5">
        <v>1.06108</v>
      </c>
      <c r="G1080" s="5">
        <f t="shared" si="165"/>
        <v>0</v>
      </c>
      <c r="H1080" s="4">
        <f>IF(AND(G1079=0,D1080&gt;C1079),(F1080-C1079)*10000,0)</f>
        <v>0</v>
      </c>
      <c r="I1080" s="4">
        <f t="shared" si="171"/>
        <v>0</v>
      </c>
      <c r="K1080" s="4">
        <f t="shared" si="168"/>
        <v>4029.0000000000005</v>
      </c>
      <c r="L1080" s="5">
        <f t="shared" si="169"/>
        <v>0</v>
      </c>
      <c r="M1080" s="29" t="str">
        <f t="shared" si="170"/>
        <v/>
      </c>
      <c r="N1080" s="30">
        <f t="shared" si="167"/>
        <v>4029.0000000000005</v>
      </c>
    </row>
    <row r="1081" spans="1:14" x14ac:dyDescent="0.25">
      <c r="A1081" s="5">
        <v>1080</v>
      </c>
      <c r="B1081" s="28">
        <v>42787</v>
      </c>
      <c r="C1081" s="5">
        <v>1.06108</v>
      </c>
      <c r="D1081" s="5">
        <v>1.0615000000000001</v>
      </c>
      <c r="E1081" s="5">
        <v>1.0525800000000001</v>
      </c>
      <c r="F1081" s="5">
        <v>1.05366</v>
      </c>
      <c r="G1081" s="5">
        <f t="shared" si="165"/>
        <v>0</v>
      </c>
      <c r="H1081" s="4">
        <v>-41</v>
      </c>
      <c r="I1081" s="4">
        <f t="shared" si="171"/>
        <v>0</v>
      </c>
      <c r="K1081" s="4">
        <f t="shared" si="168"/>
        <v>3988.0000000000005</v>
      </c>
      <c r="L1081" s="5">
        <f t="shared" si="169"/>
        <v>0</v>
      </c>
      <c r="M1081" s="29" t="str">
        <f t="shared" si="170"/>
        <v/>
      </c>
      <c r="N1081" s="30">
        <f t="shared" si="167"/>
        <v>3988.0000000000005</v>
      </c>
    </row>
    <row r="1082" spans="1:14" x14ac:dyDescent="0.25">
      <c r="A1082" s="5">
        <v>1081</v>
      </c>
      <c r="B1082" s="28">
        <v>42788</v>
      </c>
      <c r="C1082" s="5">
        <v>1.05366</v>
      </c>
      <c r="D1082" s="5">
        <v>1.0573999999999999</v>
      </c>
      <c r="E1082" s="5">
        <v>1.04938</v>
      </c>
      <c r="F1082" s="5">
        <v>1.0557300000000001</v>
      </c>
      <c r="G1082" s="5">
        <f t="shared" si="165"/>
        <v>1</v>
      </c>
      <c r="H1082" s="4">
        <f t="shared" ref="H1082:H1113" si="172">IF(AND(G1081=0,D1082&gt;C1081),(F1082-C1081)*10000,0)</f>
        <v>0</v>
      </c>
      <c r="I1082" s="4">
        <f t="shared" si="171"/>
        <v>0</v>
      </c>
      <c r="K1082" s="4">
        <f t="shared" si="168"/>
        <v>3988.0000000000005</v>
      </c>
      <c r="L1082" s="5">
        <f t="shared" si="169"/>
        <v>0</v>
      </c>
      <c r="M1082" s="29" t="str">
        <f t="shared" si="170"/>
        <v/>
      </c>
      <c r="N1082" s="30">
        <f t="shared" si="167"/>
        <v>3988.0000000000005</v>
      </c>
    </row>
    <row r="1083" spans="1:14" x14ac:dyDescent="0.25">
      <c r="A1083" s="5">
        <v>1082</v>
      </c>
      <c r="B1083" s="28">
        <v>42789</v>
      </c>
      <c r="C1083" s="5">
        <v>1.05568</v>
      </c>
      <c r="D1083" s="5">
        <v>1.05952</v>
      </c>
      <c r="E1083" s="5">
        <v>1.05376</v>
      </c>
      <c r="F1083" s="5">
        <v>1.0581499999999999</v>
      </c>
      <c r="G1083" s="5">
        <f t="shared" si="165"/>
        <v>1</v>
      </c>
      <c r="H1083" s="4">
        <f t="shared" si="172"/>
        <v>0</v>
      </c>
      <c r="I1083" s="4">
        <f t="shared" si="171"/>
        <v>0</v>
      </c>
      <c r="K1083" s="4">
        <f t="shared" si="168"/>
        <v>3988.0000000000005</v>
      </c>
      <c r="L1083" s="5">
        <f t="shared" si="169"/>
        <v>0</v>
      </c>
      <c r="M1083" s="29" t="str">
        <f t="shared" si="170"/>
        <v/>
      </c>
      <c r="N1083" s="30">
        <f t="shared" si="167"/>
        <v>3988.0000000000005</v>
      </c>
    </row>
    <row r="1084" spans="1:14" x14ac:dyDescent="0.25">
      <c r="A1084" s="5">
        <v>1083</v>
      </c>
      <c r="B1084" s="28">
        <v>42790</v>
      </c>
      <c r="C1084" s="5">
        <v>1.0581700000000001</v>
      </c>
      <c r="D1084" s="5">
        <v>1.06179</v>
      </c>
      <c r="E1084" s="5">
        <v>1.05565</v>
      </c>
      <c r="F1084" s="5">
        <v>1.0559499999999999</v>
      </c>
      <c r="G1084" s="5">
        <f t="shared" si="165"/>
        <v>0</v>
      </c>
      <c r="H1084" s="4">
        <f t="shared" si="172"/>
        <v>0</v>
      </c>
      <c r="I1084" s="4">
        <f t="shared" si="171"/>
        <v>-2.6999999999999247</v>
      </c>
      <c r="K1084" s="4">
        <f t="shared" si="168"/>
        <v>3985.3000000000006</v>
      </c>
      <c r="L1084" s="5">
        <f t="shared" si="169"/>
        <v>0</v>
      </c>
      <c r="M1084" s="29" t="str">
        <f t="shared" si="170"/>
        <v/>
      </c>
      <c r="N1084" s="30">
        <f t="shared" si="167"/>
        <v>3985.3000000000006</v>
      </c>
    </row>
    <row r="1085" spans="1:14" x14ac:dyDescent="0.25">
      <c r="A1085" s="5">
        <v>1084</v>
      </c>
      <c r="B1085" s="28">
        <v>42793</v>
      </c>
      <c r="C1085" s="5">
        <v>1.05637</v>
      </c>
      <c r="D1085" s="5">
        <v>1.0630599999999999</v>
      </c>
      <c r="E1085" s="5">
        <v>1.05515</v>
      </c>
      <c r="F1085" s="5">
        <v>1.0585899999999999</v>
      </c>
      <c r="G1085" s="5">
        <f t="shared" si="165"/>
        <v>1</v>
      </c>
      <c r="H1085" s="4">
        <f t="shared" si="172"/>
        <v>4.1999999999986493</v>
      </c>
      <c r="I1085" s="4">
        <f t="shared" si="171"/>
        <v>0</v>
      </c>
      <c r="K1085" s="4">
        <f t="shared" si="168"/>
        <v>3989.4999999999991</v>
      </c>
      <c r="L1085" s="5">
        <f t="shared" si="169"/>
        <v>0</v>
      </c>
      <c r="M1085" s="29" t="str">
        <f t="shared" si="170"/>
        <v/>
      </c>
      <c r="N1085" s="30">
        <f t="shared" si="167"/>
        <v>3989.4999999999991</v>
      </c>
    </row>
    <row r="1086" spans="1:14" x14ac:dyDescent="0.25">
      <c r="A1086" s="5">
        <v>1085</v>
      </c>
      <c r="B1086" s="28">
        <v>42794</v>
      </c>
      <c r="C1086" s="5">
        <v>1.0586599999999999</v>
      </c>
      <c r="D1086" s="5">
        <v>1.06301</v>
      </c>
      <c r="E1086" s="5">
        <v>1.0569299999999999</v>
      </c>
      <c r="F1086" s="5">
        <v>1.05762</v>
      </c>
      <c r="G1086" s="5">
        <f t="shared" si="165"/>
        <v>0</v>
      </c>
      <c r="H1086" s="4">
        <f t="shared" si="172"/>
        <v>0</v>
      </c>
      <c r="I1086" s="4">
        <f t="shared" si="171"/>
        <v>0</v>
      </c>
      <c r="K1086" s="4">
        <f t="shared" si="168"/>
        <v>3989.4999999999991</v>
      </c>
      <c r="L1086" s="5">
        <f t="shared" si="169"/>
        <v>0</v>
      </c>
      <c r="M1086" s="29" t="str">
        <f t="shared" si="170"/>
        <v/>
      </c>
      <c r="N1086" s="30">
        <f t="shared" si="167"/>
        <v>3989.4999999999991</v>
      </c>
    </row>
    <row r="1087" spans="1:14" x14ac:dyDescent="0.25">
      <c r="A1087" s="5">
        <v>1086</v>
      </c>
      <c r="B1087" s="28">
        <v>42795</v>
      </c>
      <c r="C1087" s="5">
        <v>1.05762</v>
      </c>
      <c r="D1087" s="5">
        <v>1.05894</v>
      </c>
      <c r="E1087" s="5">
        <v>1.05142</v>
      </c>
      <c r="F1087" s="5">
        <v>1.05471</v>
      </c>
      <c r="G1087" s="5">
        <f t="shared" si="165"/>
        <v>0</v>
      </c>
      <c r="H1087" s="4">
        <f t="shared" si="172"/>
        <v>-39.499999999998977</v>
      </c>
      <c r="I1087" s="4">
        <f t="shared" si="171"/>
        <v>0</v>
      </c>
      <c r="K1087" s="4">
        <f t="shared" si="168"/>
        <v>3950</v>
      </c>
      <c r="L1087" s="5">
        <f t="shared" si="169"/>
        <v>0</v>
      </c>
      <c r="M1087" s="29" t="str">
        <f t="shared" si="170"/>
        <v/>
      </c>
      <c r="N1087" s="30">
        <f t="shared" si="167"/>
        <v>3950</v>
      </c>
    </row>
    <row r="1088" spans="1:14" x14ac:dyDescent="0.25">
      <c r="A1088" s="5">
        <v>1087</v>
      </c>
      <c r="B1088" s="28">
        <v>42796</v>
      </c>
      <c r="C1088" s="5">
        <v>1.05471</v>
      </c>
      <c r="D1088" s="5">
        <v>1.05511</v>
      </c>
      <c r="E1088" s="5">
        <v>1.04948</v>
      </c>
      <c r="F1088" s="5">
        <v>1.05064</v>
      </c>
      <c r="G1088" s="5">
        <f t="shared" si="165"/>
        <v>0</v>
      </c>
      <c r="H1088" s="4">
        <f t="shared" si="172"/>
        <v>0</v>
      </c>
      <c r="I1088" s="4">
        <f t="shared" si="171"/>
        <v>0</v>
      </c>
      <c r="K1088" s="4">
        <f t="shared" si="168"/>
        <v>3950</v>
      </c>
      <c r="L1088" s="5">
        <f t="shared" si="169"/>
        <v>0</v>
      </c>
      <c r="M1088" s="29" t="str">
        <f t="shared" si="170"/>
        <v/>
      </c>
      <c r="N1088" s="30">
        <f t="shared" si="167"/>
        <v>3950</v>
      </c>
    </row>
    <row r="1089" spans="1:14" x14ac:dyDescent="0.25">
      <c r="A1089" s="5">
        <v>1088</v>
      </c>
      <c r="B1089" s="28">
        <v>42797</v>
      </c>
      <c r="C1089" s="5">
        <v>1.0505500000000001</v>
      </c>
      <c r="D1089" s="5">
        <v>1.0623899999999999</v>
      </c>
      <c r="E1089" s="5">
        <v>1.0502199999999999</v>
      </c>
      <c r="F1089" s="5">
        <v>1.06203</v>
      </c>
      <c r="G1089" s="5">
        <f t="shared" si="165"/>
        <v>1</v>
      </c>
      <c r="H1089" s="4">
        <f t="shared" si="172"/>
        <v>73.199999999999932</v>
      </c>
      <c r="I1089" s="4">
        <f t="shared" si="171"/>
        <v>0</v>
      </c>
      <c r="K1089" s="4">
        <f t="shared" si="168"/>
        <v>4023.2</v>
      </c>
      <c r="L1089" s="5">
        <f t="shared" si="169"/>
        <v>0</v>
      </c>
      <c r="M1089" s="29" t="str">
        <f t="shared" si="170"/>
        <v/>
      </c>
      <c r="N1089" s="30">
        <f t="shared" si="167"/>
        <v>4023.2</v>
      </c>
    </row>
    <row r="1090" spans="1:14" x14ac:dyDescent="0.25">
      <c r="A1090" s="5">
        <v>1089</v>
      </c>
      <c r="B1090" s="28">
        <v>42800</v>
      </c>
      <c r="C1090" s="5">
        <v>1.06097</v>
      </c>
      <c r="D1090" s="5">
        <v>1.06399</v>
      </c>
      <c r="E1090" s="5">
        <v>1.0574699999999999</v>
      </c>
      <c r="F1090" s="5">
        <v>1.0580700000000001</v>
      </c>
      <c r="G1090" s="5">
        <f t="shared" si="165"/>
        <v>0</v>
      </c>
      <c r="H1090" s="4">
        <f t="shared" si="172"/>
        <v>0</v>
      </c>
      <c r="I1090" s="4">
        <f t="shared" si="171"/>
        <v>0</v>
      </c>
      <c r="K1090" s="4">
        <f t="shared" si="168"/>
        <v>4023.2</v>
      </c>
      <c r="L1090" s="5">
        <f t="shared" si="169"/>
        <v>0</v>
      </c>
      <c r="M1090" s="29" t="str">
        <f t="shared" si="170"/>
        <v/>
      </c>
      <c r="N1090" s="30">
        <f t="shared" si="167"/>
        <v>4023.2</v>
      </c>
    </row>
    <row r="1091" spans="1:14" x14ac:dyDescent="0.25">
      <c r="A1091" s="5">
        <v>1090</v>
      </c>
      <c r="B1091" s="28">
        <v>42801</v>
      </c>
      <c r="C1091" s="5">
        <v>1.0580499999999999</v>
      </c>
      <c r="D1091" s="5">
        <v>1.0602499999999999</v>
      </c>
      <c r="E1091" s="5">
        <v>1.0558099999999999</v>
      </c>
      <c r="F1091" s="5">
        <v>1.05663</v>
      </c>
      <c r="G1091" s="5">
        <f t="shared" ref="G1091:G1154" si="173">IF(F1091&gt;F1090,1,0)</f>
        <v>0</v>
      </c>
      <c r="H1091" s="4">
        <f t="shared" si="172"/>
        <v>0</v>
      </c>
      <c r="I1091" s="4">
        <f t="shared" si="171"/>
        <v>0</v>
      </c>
      <c r="K1091" s="4">
        <f t="shared" si="168"/>
        <v>4023.2</v>
      </c>
      <c r="L1091" s="5">
        <f t="shared" si="169"/>
        <v>0</v>
      </c>
      <c r="M1091" s="29" t="str">
        <f t="shared" si="170"/>
        <v/>
      </c>
      <c r="N1091" s="30">
        <f t="shared" si="167"/>
        <v>4023.2</v>
      </c>
    </row>
    <row r="1092" spans="1:14" x14ac:dyDescent="0.25">
      <c r="A1092" s="5">
        <v>1091</v>
      </c>
      <c r="B1092" s="28">
        <v>42802</v>
      </c>
      <c r="C1092" s="5">
        <v>1.0565500000000001</v>
      </c>
      <c r="D1092" s="5">
        <v>1.05741</v>
      </c>
      <c r="E1092" s="5">
        <v>1.0534699999999999</v>
      </c>
      <c r="F1092" s="5">
        <v>1.05402</v>
      </c>
      <c r="G1092" s="5">
        <f t="shared" si="173"/>
        <v>0</v>
      </c>
      <c r="H1092" s="4">
        <f t="shared" si="172"/>
        <v>0</v>
      </c>
      <c r="I1092" s="4">
        <f t="shared" si="171"/>
        <v>0</v>
      </c>
      <c r="K1092" s="4">
        <f t="shared" si="168"/>
        <v>4023.2</v>
      </c>
      <c r="L1092" s="5">
        <f t="shared" si="169"/>
        <v>0</v>
      </c>
      <c r="M1092" s="29" t="str">
        <f t="shared" si="170"/>
        <v/>
      </c>
      <c r="N1092" s="30">
        <f t="shared" si="167"/>
        <v>4023.2</v>
      </c>
    </row>
    <row r="1093" spans="1:14" x14ac:dyDescent="0.25">
      <c r="A1093" s="5">
        <v>1092</v>
      </c>
      <c r="B1093" s="28">
        <v>42803</v>
      </c>
      <c r="C1093" s="5">
        <v>1.0539799999999999</v>
      </c>
      <c r="D1093" s="5">
        <v>1.06151</v>
      </c>
      <c r="E1093" s="5">
        <v>1.0524899999999999</v>
      </c>
      <c r="F1093" s="5">
        <v>1.05766</v>
      </c>
      <c r="G1093" s="5">
        <f t="shared" si="173"/>
        <v>1</v>
      </c>
      <c r="H1093" s="4">
        <f t="shared" si="172"/>
        <v>11.099999999999444</v>
      </c>
      <c r="I1093" s="4">
        <f t="shared" si="171"/>
        <v>0</v>
      </c>
      <c r="K1093" s="4">
        <f t="shared" si="168"/>
        <v>4034.2999999999993</v>
      </c>
      <c r="L1093" s="5">
        <f t="shared" si="169"/>
        <v>0</v>
      </c>
      <c r="M1093" s="29" t="str">
        <f t="shared" si="170"/>
        <v/>
      </c>
      <c r="N1093" s="30">
        <f t="shared" si="167"/>
        <v>4034.2999999999993</v>
      </c>
    </row>
    <row r="1094" spans="1:14" x14ac:dyDescent="0.25">
      <c r="A1094" s="5">
        <v>1093</v>
      </c>
      <c r="B1094" s="28">
        <v>42804</v>
      </c>
      <c r="C1094" s="5">
        <v>1.05766</v>
      </c>
      <c r="D1094" s="5">
        <v>1.0699000000000001</v>
      </c>
      <c r="E1094" s="5">
        <v>1.05721</v>
      </c>
      <c r="F1094" s="5">
        <v>1.06728</v>
      </c>
      <c r="G1094" s="5">
        <f t="shared" si="173"/>
        <v>1</v>
      </c>
      <c r="H1094" s="4">
        <f t="shared" si="172"/>
        <v>0</v>
      </c>
      <c r="I1094" s="4">
        <f t="shared" si="171"/>
        <v>0</v>
      </c>
      <c r="K1094" s="4">
        <f t="shared" si="168"/>
        <v>4034.2999999999993</v>
      </c>
      <c r="L1094" s="5">
        <f t="shared" si="169"/>
        <v>0</v>
      </c>
      <c r="M1094" s="29" t="str">
        <f t="shared" si="170"/>
        <v/>
      </c>
      <c r="N1094" s="30">
        <f t="shared" si="167"/>
        <v>4034.2999999999993</v>
      </c>
    </row>
    <row r="1095" spans="1:14" x14ac:dyDescent="0.25">
      <c r="A1095" s="5">
        <v>1094</v>
      </c>
      <c r="B1095" s="28">
        <v>42806.958333333336</v>
      </c>
      <c r="C1095" s="5">
        <v>1.0674699999999999</v>
      </c>
      <c r="D1095" s="5">
        <v>1.07142</v>
      </c>
      <c r="E1095" s="5">
        <v>1.0651999999999999</v>
      </c>
      <c r="F1095" s="5">
        <v>1.0653600000000001</v>
      </c>
      <c r="G1095" s="5">
        <f t="shared" si="173"/>
        <v>0</v>
      </c>
      <c r="H1095" s="4">
        <f t="shared" si="172"/>
        <v>0</v>
      </c>
      <c r="I1095" s="4">
        <f t="shared" si="171"/>
        <v>0</v>
      </c>
      <c r="K1095" s="4">
        <f t="shared" si="168"/>
        <v>4034.2999999999993</v>
      </c>
      <c r="L1095" s="5">
        <f t="shared" si="169"/>
        <v>0</v>
      </c>
      <c r="M1095" s="29" t="str">
        <f t="shared" si="170"/>
        <v/>
      </c>
      <c r="N1095" s="30">
        <f t="shared" si="167"/>
        <v>4034.2999999999993</v>
      </c>
    </row>
    <row r="1096" spans="1:14" x14ac:dyDescent="0.25">
      <c r="A1096" s="5">
        <v>1095</v>
      </c>
      <c r="B1096" s="28">
        <v>42807.958333333336</v>
      </c>
      <c r="C1096" s="5">
        <v>1.06531</v>
      </c>
      <c r="D1096" s="5">
        <v>1.0662400000000001</v>
      </c>
      <c r="E1096" s="5">
        <v>1.06003</v>
      </c>
      <c r="F1096" s="5">
        <v>1.0603499999999999</v>
      </c>
      <c r="G1096" s="5">
        <f t="shared" si="173"/>
        <v>0</v>
      </c>
      <c r="H1096" s="4">
        <f t="shared" si="172"/>
        <v>0</v>
      </c>
      <c r="I1096" s="4">
        <f t="shared" si="171"/>
        <v>0</v>
      </c>
      <c r="K1096" s="4">
        <f t="shared" si="168"/>
        <v>4034.2999999999993</v>
      </c>
      <c r="L1096" s="5">
        <f t="shared" si="169"/>
        <v>0</v>
      </c>
      <c r="M1096" s="29" t="str">
        <f t="shared" si="170"/>
        <v/>
      </c>
      <c r="N1096" s="30">
        <f t="shared" si="167"/>
        <v>4034.2999999999993</v>
      </c>
    </row>
    <row r="1097" spans="1:14" x14ac:dyDescent="0.25">
      <c r="A1097" s="5">
        <v>1096</v>
      </c>
      <c r="B1097" s="28">
        <v>42808.958333333336</v>
      </c>
      <c r="C1097" s="5">
        <v>1.0603800000000001</v>
      </c>
      <c r="D1097" s="5">
        <v>1.07399</v>
      </c>
      <c r="E1097" s="5">
        <v>1.0603199999999999</v>
      </c>
      <c r="F1097" s="5">
        <v>1.0733900000000001</v>
      </c>
      <c r="G1097" s="5">
        <f t="shared" si="173"/>
        <v>1</v>
      </c>
      <c r="H1097" s="4">
        <f t="shared" si="172"/>
        <v>80.800000000000864</v>
      </c>
      <c r="I1097" s="4">
        <f t="shared" si="171"/>
        <v>0</v>
      </c>
      <c r="K1097" s="4">
        <f t="shared" si="168"/>
        <v>4115.1000000000004</v>
      </c>
      <c r="L1097" s="5">
        <f t="shared" si="169"/>
        <v>0</v>
      </c>
      <c r="M1097" s="29" t="str">
        <f t="shared" si="170"/>
        <v/>
      </c>
      <c r="N1097" s="30">
        <f t="shared" si="167"/>
        <v>4115.1000000000004</v>
      </c>
    </row>
    <row r="1098" spans="1:14" x14ac:dyDescent="0.25">
      <c r="A1098" s="5">
        <v>1097</v>
      </c>
      <c r="B1098" s="28">
        <v>42809.958333333336</v>
      </c>
      <c r="C1098" s="5">
        <v>1.0732999999999999</v>
      </c>
      <c r="D1098" s="5">
        <v>1.0770200000000001</v>
      </c>
      <c r="E1098" s="5">
        <v>1.07057</v>
      </c>
      <c r="F1098" s="5">
        <v>1.0765199999999999</v>
      </c>
      <c r="G1098" s="5">
        <f t="shared" si="173"/>
        <v>1</v>
      </c>
      <c r="H1098" s="4">
        <f t="shared" si="172"/>
        <v>0</v>
      </c>
      <c r="I1098" s="4">
        <f t="shared" si="171"/>
        <v>0</v>
      </c>
      <c r="K1098" s="4">
        <f t="shared" si="168"/>
        <v>4115.1000000000004</v>
      </c>
      <c r="L1098" s="5">
        <f t="shared" si="169"/>
        <v>0</v>
      </c>
      <c r="M1098" s="29" t="str">
        <f t="shared" si="170"/>
        <v/>
      </c>
      <c r="N1098" s="30">
        <f t="shared" si="167"/>
        <v>4115.1000000000004</v>
      </c>
    </row>
    <row r="1099" spans="1:14" x14ac:dyDescent="0.25">
      <c r="A1099" s="5">
        <v>1098</v>
      </c>
      <c r="B1099" s="28">
        <v>42810.958333333336</v>
      </c>
      <c r="C1099" s="5">
        <v>1.0765199999999999</v>
      </c>
      <c r="D1099" s="5">
        <v>1.07823</v>
      </c>
      <c r="E1099" s="5">
        <v>1.07274</v>
      </c>
      <c r="F1099" s="5">
        <v>1.07382</v>
      </c>
      <c r="G1099" s="5">
        <f t="shared" si="173"/>
        <v>0</v>
      </c>
      <c r="H1099" s="4">
        <f t="shared" si="172"/>
        <v>0</v>
      </c>
      <c r="I1099" s="4">
        <f t="shared" si="171"/>
        <v>-5.2000000000007596</v>
      </c>
      <c r="K1099" s="4">
        <f t="shared" si="168"/>
        <v>4109.8999999999996</v>
      </c>
      <c r="L1099" s="5">
        <f t="shared" si="169"/>
        <v>0</v>
      </c>
      <c r="M1099" s="29" t="str">
        <f t="shared" si="170"/>
        <v/>
      </c>
      <c r="N1099" s="30">
        <f t="shared" si="167"/>
        <v>4109.8999999999996</v>
      </c>
    </row>
    <row r="1100" spans="1:14" x14ac:dyDescent="0.25">
      <c r="A1100" s="5">
        <v>1099</v>
      </c>
      <c r="B1100" s="28">
        <v>42813.958333333336</v>
      </c>
      <c r="C1100" s="5">
        <v>1.07318</v>
      </c>
      <c r="D1100" s="5">
        <v>1.07772</v>
      </c>
      <c r="E1100" s="5">
        <v>1.0725100000000001</v>
      </c>
      <c r="F1100" s="5">
        <v>1.0739300000000001</v>
      </c>
      <c r="G1100" s="5">
        <f t="shared" si="173"/>
        <v>1</v>
      </c>
      <c r="H1100" s="4">
        <f t="shared" si="172"/>
        <v>-25.899999999998702</v>
      </c>
      <c r="I1100" s="4">
        <f t="shared" si="171"/>
        <v>0</v>
      </c>
      <c r="K1100" s="4">
        <f t="shared" si="168"/>
        <v>4084.0000000000009</v>
      </c>
      <c r="L1100" s="5">
        <f t="shared" si="169"/>
        <v>0</v>
      </c>
      <c r="M1100" s="29" t="str">
        <f t="shared" si="170"/>
        <v/>
      </c>
      <c r="N1100" s="30">
        <f t="shared" si="167"/>
        <v>4084.0000000000009</v>
      </c>
    </row>
    <row r="1101" spans="1:14" x14ac:dyDescent="0.25">
      <c r="A1101" s="5">
        <v>1100</v>
      </c>
      <c r="B1101" s="28">
        <v>42814.958333333336</v>
      </c>
      <c r="C1101" s="5">
        <v>1.0739000000000001</v>
      </c>
      <c r="D1101" s="5">
        <v>1.0819099999999999</v>
      </c>
      <c r="E1101" s="5">
        <v>1.0719000000000001</v>
      </c>
      <c r="F1101" s="5">
        <v>1.08097</v>
      </c>
      <c r="G1101" s="5">
        <f t="shared" si="173"/>
        <v>1</v>
      </c>
      <c r="H1101" s="4">
        <f t="shared" si="172"/>
        <v>0</v>
      </c>
      <c r="I1101" s="4">
        <v>-41</v>
      </c>
      <c r="K1101" s="4">
        <f t="shared" si="168"/>
        <v>4043.0000000000009</v>
      </c>
      <c r="L1101" s="5">
        <f t="shared" si="169"/>
        <v>0</v>
      </c>
      <c r="M1101" s="29" t="str">
        <f t="shared" si="170"/>
        <v/>
      </c>
      <c r="N1101" s="30">
        <f t="shared" si="167"/>
        <v>4043.0000000000009</v>
      </c>
    </row>
    <row r="1102" spans="1:14" x14ac:dyDescent="0.25">
      <c r="A1102" s="5">
        <v>1101</v>
      </c>
      <c r="B1102" s="28">
        <v>42815.958333333336</v>
      </c>
      <c r="C1102" s="5">
        <v>1.0809200000000001</v>
      </c>
      <c r="D1102" s="5">
        <v>1.0824499999999999</v>
      </c>
      <c r="E1102" s="5">
        <v>1.07758</v>
      </c>
      <c r="F1102" s="5">
        <v>1.0796300000000001</v>
      </c>
      <c r="G1102" s="5">
        <f t="shared" si="173"/>
        <v>0</v>
      </c>
      <c r="H1102" s="4">
        <f t="shared" si="172"/>
        <v>0</v>
      </c>
      <c r="I1102" s="4">
        <f t="shared" ref="I1102:I1116" si="174">IF(AND(G1101=1,E1102&lt;C1101),(C1101-F1102)*10000,0)</f>
        <v>0</v>
      </c>
      <c r="K1102" s="4">
        <f t="shared" si="168"/>
        <v>4043.0000000000009</v>
      </c>
      <c r="L1102" s="5">
        <f t="shared" si="169"/>
        <v>0</v>
      </c>
      <c r="M1102" s="29" t="str">
        <f t="shared" si="170"/>
        <v/>
      </c>
      <c r="N1102" s="30">
        <f t="shared" si="167"/>
        <v>4043.0000000000009</v>
      </c>
    </row>
    <row r="1103" spans="1:14" x14ac:dyDescent="0.25">
      <c r="A1103" s="5">
        <v>1102</v>
      </c>
      <c r="B1103" s="28">
        <v>42816.958333333336</v>
      </c>
      <c r="C1103" s="5">
        <v>1.07962</v>
      </c>
      <c r="D1103" s="5">
        <v>1.0804800000000001</v>
      </c>
      <c r="E1103" s="5">
        <v>1.0768</v>
      </c>
      <c r="F1103" s="5">
        <v>1.0783</v>
      </c>
      <c r="G1103" s="5">
        <f t="shared" si="173"/>
        <v>0</v>
      </c>
      <c r="H1103" s="4">
        <f t="shared" si="172"/>
        <v>0</v>
      </c>
      <c r="I1103" s="4">
        <f t="shared" si="174"/>
        <v>0</v>
      </c>
      <c r="K1103" s="4">
        <f t="shared" si="168"/>
        <v>4043.0000000000009</v>
      </c>
      <c r="L1103" s="5">
        <f t="shared" si="169"/>
        <v>0</v>
      </c>
      <c r="M1103" s="29" t="str">
        <f t="shared" si="170"/>
        <v/>
      </c>
      <c r="N1103" s="30">
        <f t="shared" si="167"/>
        <v>4043.0000000000009</v>
      </c>
    </row>
    <row r="1104" spans="1:14" x14ac:dyDescent="0.25">
      <c r="A1104" s="5">
        <v>1103</v>
      </c>
      <c r="B1104" s="28">
        <v>42817.958333333336</v>
      </c>
      <c r="C1104" s="5">
        <v>1.0783</v>
      </c>
      <c r="D1104" s="5">
        <v>1.08179</v>
      </c>
      <c r="E1104" s="5">
        <v>1.07602</v>
      </c>
      <c r="F1104" s="5">
        <v>1.07969</v>
      </c>
      <c r="G1104" s="5">
        <f t="shared" si="173"/>
        <v>1</v>
      </c>
      <c r="H1104" s="4">
        <f t="shared" si="172"/>
        <v>0.70000000000014495</v>
      </c>
      <c r="I1104" s="4">
        <f t="shared" si="174"/>
        <v>0</v>
      </c>
      <c r="K1104" s="4">
        <f t="shared" si="168"/>
        <v>4043.7000000000012</v>
      </c>
      <c r="L1104" s="5">
        <f t="shared" si="169"/>
        <v>0</v>
      </c>
      <c r="M1104" s="29" t="str">
        <f t="shared" si="170"/>
        <v/>
      </c>
      <c r="N1104" s="30">
        <f t="shared" si="167"/>
        <v>4043.7000000000012</v>
      </c>
    </row>
    <row r="1105" spans="1:14" x14ac:dyDescent="0.25">
      <c r="A1105" s="5">
        <v>1104</v>
      </c>
      <c r="B1105" s="28">
        <v>42820.958333333336</v>
      </c>
      <c r="C1105" s="5">
        <v>1.0834999999999999</v>
      </c>
      <c r="D1105" s="5">
        <v>1.0905800000000001</v>
      </c>
      <c r="E1105" s="5">
        <v>1.08264</v>
      </c>
      <c r="F1105" s="5">
        <v>1.0863799999999999</v>
      </c>
      <c r="G1105" s="5">
        <f t="shared" si="173"/>
        <v>1</v>
      </c>
      <c r="H1105" s="4">
        <f t="shared" si="172"/>
        <v>0</v>
      </c>
      <c r="I1105" s="4">
        <f t="shared" si="174"/>
        <v>0</v>
      </c>
      <c r="K1105" s="4">
        <f t="shared" si="168"/>
        <v>4043.7000000000012</v>
      </c>
      <c r="L1105" s="5">
        <f t="shared" si="169"/>
        <v>0</v>
      </c>
      <c r="M1105" s="29" t="str">
        <f t="shared" si="170"/>
        <v/>
      </c>
      <c r="N1105" s="30">
        <f t="shared" ref="N1105:N1168" si="175">IF(L1105=K1105,N1104,K1105-L1105)</f>
        <v>4043.7000000000012</v>
      </c>
    </row>
    <row r="1106" spans="1:14" x14ac:dyDescent="0.25">
      <c r="A1106" s="5">
        <v>1105</v>
      </c>
      <c r="B1106" s="28">
        <v>42821.958333333336</v>
      </c>
      <c r="C1106" s="5">
        <v>1.0864</v>
      </c>
      <c r="D1106" s="5">
        <v>1.08725</v>
      </c>
      <c r="E1106" s="5">
        <v>1.07988</v>
      </c>
      <c r="F1106" s="5">
        <v>1.08125</v>
      </c>
      <c r="G1106" s="5">
        <f t="shared" si="173"/>
        <v>0</v>
      </c>
      <c r="H1106" s="4">
        <f t="shared" si="172"/>
        <v>0</v>
      </c>
      <c r="I1106" s="4">
        <f t="shared" si="174"/>
        <v>22.499999999998632</v>
      </c>
      <c r="K1106" s="4">
        <f t="shared" ref="K1106:K1169" si="176">H1106+I1106+K1105</f>
        <v>4066.2</v>
      </c>
      <c r="L1106" s="5">
        <f t="shared" si="169"/>
        <v>0</v>
      </c>
      <c r="M1106" s="29" t="str">
        <f t="shared" si="170"/>
        <v/>
      </c>
      <c r="N1106" s="30">
        <f t="shared" si="175"/>
        <v>4066.2</v>
      </c>
    </row>
    <row r="1107" spans="1:14" x14ac:dyDescent="0.25">
      <c r="A1107" s="5">
        <v>1106</v>
      </c>
      <c r="B1107" s="28">
        <v>42822.958333333336</v>
      </c>
      <c r="C1107" s="5">
        <v>1.08114</v>
      </c>
      <c r="D1107" s="5">
        <v>1.08264</v>
      </c>
      <c r="E1107" s="5">
        <v>1.0739799999999999</v>
      </c>
      <c r="F1107" s="5">
        <v>1.0765499999999999</v>
      </c>
      <c r="G1107" s="5">
        <f t="shared" si="173"/>
        <v>0</v>
      </c>
      <c r="H1107" s="4">
        <f t="shared" si="172"/>
        <v>0</v>
      </c>
      <c r="I1107" s="4">
        <f t="shared" si="174"/>
        <v>0</v>
      </c>
      <c r="K1107" s="4">
        <f t="shared" si="176"/>
        <v>4066.2</v>
      </c>
      <c r="L1107" s="5">
        <f t="shared" si="169"/>
        <v>0</v>
      </c>
      <c r="M1107" s="29" t="str">
        <f t="shared" si="170"/>
        <v/>
      </c>
      <c r="N1107" s="30">
        <f t="shared" si="175"/>
        <v>4066.2</v>
      </c>
    </row>
    <row r="1108" spans="1:14" x14ac:dyDescent="0.25">
      <c r="A1108" s="5">
        <v>1107</v>
      </c>
      <c r="B1108" s="28">
        <v>42823.958333333336</v>
      </c>
      <c r="C1108" s="5">
        <v>1.0765400000000001</v>
      </c>
      <c r="D1108" s="5">
        <v>1.0769599999999999</v>
      </c>
      <c r="E1108" s="5">
        <v>1.06718</v>
      </c>
      <c r="F1108" s="5">
        <v>1.0674399999999999</v>
      </c>
      <c r="G1108" s="5">
        <f t="shared" si="173"/>
        <v>0</v>
      </c>
      <c r="H1108" s="4">
        <f t="shared" si="172"/>
        <v>0</v>
      </c>
      <c r="I1108" s="4">
        <f t="shared" si="174"/>
        <v>0</v>
      </c>
      <c r="K1108" s="4">
        <f t="shared" si="176"/>
        <v>4066.2</v>
      </c>
      <c r="L1108" s="5">
        <f t="shared" si="169"/>
        <v>0</v>
      </c>
      <c r="M1108" s="29" t="str">
        <f t="shared" si="170"/>
        <v/>
      </c>
      <c r="N1108" s="30">
        <f t="shared" si="175"/>
        <v>4066.2</v>
      </c>
    </row>
    <row r="1109" spans="1:14" x14ac:dyDescent="0.25">
      <c r="A1109" s="5">
        <v>1108</v>
      </c>
      <c r="B1109" s="28">
        <v>42824.958333333336</v>
      </c>
      <c r="C1109" s="5">
        <v>1.0674300000000001</v>
      </c>
      <c r="D1109" s="5">
        <v>1.0701799999999999</v>
      </c>
      <c r="E1109" s="5">
        <v>1.06508</v>
      </c>
      <c r="F1109" s="5">
        <v>1.06528</v>
      </c>
      <c r="G1109" s="5">
        <f t="shared" si="173"/>
        <v>0</v>
      </c>
      <c r="H1109" s="4">
        <f t="shared" si="172"/>
        <v>0</v>
      </c>
      <c r="I1109" s="4">
        <f t="shared" si="174"/>
        <v>0</v>
      </c>
      <c r="K1109" s="4">
        <f t="shared" si="176"/>
        <v>4066.2</v>
      </c>
      <c r="L1109" s="5">
        <f t="shared" si="169"/>
        <v>0</v>
      </c>
      <c r="M1109" s="29" t="str">
        <f t="shared" si="170"/>
        <v/>
      </c>
      <c r="N1109" s="30">
        <f t="shared" si="175"/>
        <v>4066.2</v>
      </c>
    </row>
    <row r="1110" spans="1:14" x14ac:dyDescent="0.25">
      <c r="A1110" s="5">
        <v>1109</v>
      </c>
      <c r="B1110" s="28">
        <v>42827.958333333336</v>
      </c>
      <c r="C1110" s="5">
        <v>1.0659400000000001</v>
      </c>
      <c r="D1110" s="5">
        <v>1.06809</v>
      </c>
      <c r="E1110" s="5">
        <v>1.06423</v>
      </c>
      <c r="F1110" s="5">
        <v>1.06691</v>
      </c>
      <c r="G1110" s="5">
        <f t="shared" si="173"/>
        <v>1</v>
      </c>
      <c r="H1110" s="4">
        <f t="shared" si="172"/>
        <v>-5.2000000000007596</v>
      </c>
      <c r="I1110" s="4">
        <f t="shared" si="174"/>
        <v>0</v>
      </c>
      <c r="K1110" s="4">
        <f t="shared" si="176"/>
        <v>4060.9999999999991</v>
      </c>
      <c r="L1110" s="5">
        <f t="shared" si="169"/>
        <v>0</v>
      </c>
      <c r="M1110" s="29" t="str">
        <f t="shared" si="170"/>
        <v/>
      </c>
      <c r="N1110" s="30">
        <f t="shared" si="175"/>
        <v>4060.9999999999991</v>
      </c>
    </row>
    <row r="1111" spans="1:14" x14ac:dyDescent="0.25">
      <c r="A1111" s="5">
        <v>1110</v>
      </c>
      <c r="B1111" s="28">
        <v>42828.958333333336</v>
      </c>
      <c r="C1111" s="5">
        <v>1.0668800000000001</v>
      </c>
      <c r="D1111" s="5">
        <v>1.0677000000000001</v>
      </c>
      <c r="E1111" s="5">
        <v>1.06355</v>
      </c>
      <c r="F1111" s="5">
        <v>1.0672900000000001</v>
      </c>
      <c r="G1111" s="5">
        <f t="shared" si="173"/>
        <v>1</v>
      </c>
      <c r="H1111" s="4">
        <f t="shared" si="172"/>
        <v>0</v>
      </c>
      <c r="I1111" s="4">
        <f t="shared" si="174"/>
        <v>-13.499999999999623</v>
      </c>
      <c r="K1111" s="4">
        <f t="shared" si="176"/>
        <v>4047.4999999999995</v>
      </c>
      <c r="L1111" s="5">
        <f t="shared" si="169"/>
        <v>0</v>
      </c>
      <c r="M1111" s="29" t="str">
        <f t="shared" si="170"/>
        <v/>
      </c>
      <c r="N1111" s="30">
        <f t="shared" si="175"/>
        <v>4047.4999999999995</v>
      </c>
    </row>
    <row r="1112" spans="1:14" x14ac:dyDescent="0.25">
      <c r="A1112" s="5">
        <v>1111</v>
      </c>
      <c r="B1112" s="28">
        <v>42829.958333333336</v>
      </c>
      <c r="C1112" s="5">
        <v>1.0672900000000001</v>
      </c>
      <c r="D1112" s="5">
        <v>1.0688899999999999</v>
      </c>
      <c r="E1112" s="5">
        <v>1.06349</v>
      </c>
      <c r="F1112" s="5">
        <v>1.0662700000000001</v>
      </c>
      <c r="G1112" s="5">
        <f t="shared" si="173"/>
        <v>0</v>
      </c>
      <c r="H1112" s="4">
        <f t="shared" si="172"/>
        <v>0</v>
      </c>
      <c r="I1112" s="4">
        <f t="shared" si="174"/>
        <v>6.0999999999999943</v>
      </c>
      <c r="K1112" s="4">
        <f t="shared" si="176"/>
        <v>4053.5999999999995</v>
      </c>
      <c r="L1112" s="5">
        <f t="shared" si="169"/>
        <v>0</v>
      </c>
      <c r="M1112" s="29" t="str">
        <f t="shared" si="170"/>
        <v/>
      </c>
      <c r="N1112" s="30">
        <f t="shared" si="175"/>
        <v>4053.5999999999995</v>
      </c>
    </row>
    <row r="1113" spans="1:14" x14ac:dyDescent="0.25">
      <c r="A1113" s="5">
        <v>1112</v>
      </c>
      <c r="B1113" s="28">
        <v>42830.958333333336</v>
      </c>
      <c r="C1113" s="5">
        <v>1.0662499999999999</v>
      </c>
      <c r="D1113" s="5">
        <v>1.0684</v>
      </c>
      <c r="E1113" s="5">
        <v>1.0628899999999999</v>
      </c>
      <c r="F1113" s="5">
        <v>1.0643800000000001</v>
      </c>
      <c r="G1113" s="5">
        <f t="shared" si="173"/>
        <v>0</v>
      </c>
      <c r="H1113" s="4">
        <f t="shared" si="172"/>
        <v>-29.099999999999682</v>
      </c>
      <c r="I1113" s="4">
        <f t="shared" si="174"/>
        <v>0</v>
      </c>
      <c r="K1113" s="4">
        <f t="shared" si="176"/>
        <v>4024.5</v>
      </c>
      <c r="L1113" s="5">
        <f t="shared" si="169"/>
        <v>0</v>
      </c>
      <c r="M1113" s="29" t="str">
        <f t="shared" si="170"/>
        <v/>
      </c>
      <c r="N1113" s="30">
        <f t="shared" si="175"/>
        <v>4024.5</v>
      </c>
    </row>
    <row r="1114" spans="1:14" x14ac:dyDescent="0.25">
      <c r="A1114" s="5">
        <v>1113</v>
      </c>
      <c r="B1114" s="28">
        <v>42831.958333333336</v>
      </c>
      <c r="C1114" s="5">
        <v>1.0643800000000001</v>
      </c>
      <c r="D1114" s="5">
        <v>1.0665899999999999</v>
      </c>
      <c r="E1114" s="5">
        <v>1.05806</v>
      </c>
      <c r="F1114" s="5">
        <v>1.0588900000000001</v>
      </c>
      <c r="G1114" s="5">
        <f t="shared" si="173"/>
        <v>0</v>
      </c>
      <c r="H1114" s="4">
        <v>-41</v>
      </c>
      <c r="I1114" s="4">
        <f t="shared" si="174"/>
        <v>0</v>
      </c>
      <c r="K1114" s="4">
        <f t="shared" si="176"/>
        <v>3983.5</v>
      </c>
      <c r="L1114" s="5">
        <f t="shared" si="169"/>
        <v>0</v>
      </c>
      <c r="M1114" s="29" t="str">
        <f t="shared" si="170"/>
        <v/>
      </c>
      <c r="N1114" s="30">
        <f t="shared" si="175"/>
        <v>3983.5</v>
      </c>
    </row>
    <row r="1115" spans="1:14" x14ac:dyDescent="0.25">
      <c r="A1115" s="5">
        <v>1114</v>
      </c>
      <c r="B1115" s="28">
        <v>42834.958333333336</v>
      </c>
      <c r="C1115" s="5">
        <v>1.0586599999999999</v>
      </c>
      <c r="D1115" s="5">
        <v>1.06064</v>
      </c>
      <c r="E1115" s="5">
        <v>1.05698</v>
      </c>
      <c r="F1115" s="5">
        <v>1.0595699999999999</v>
      </c>
      <c r="G1115" s="5">
        <f t="shared" si="173"/>
        <v>1</v>
      </c>
      <c r="H1115" s="4">
        <f t="shared" ref="H1115:H1127" si="177">IF(AND(G1114=0,D1115&gt;C1114),(F1115-C1114)*10000,0)</f>
        <v>0</v>
      </c>
      <c r="I1115" s="4">
        <f t="shared" si="174"/>
        <v>0</v>
      </c>
      <c r="K1115" s="4">
        <f t="shared" si="176"/>
        <v>3983.5</v>
      </c>
      <c r="L1115" s="5">
        <f t="shared" si="169"/>
        <v>0</v>
      </c>
      <c r="M1115" s="29" t="str">
        <f t="shared" si="170"/>
        <v/>
      </c>
      <c r="N1115" s="30">
        <f t="shared" si="175"/>
        <v>3983.5</v>
      </c>
    </row>
    <row r="1116" spans="1:14" x14ac:dyDescent="0.25">
      <c r="A1116" s="5">
        <v>1115</v>
      </c>
      <c r="B1116" s="28">
        <v>42835.958333333336</v>
      </c>
      <c r="C1116" s="5">
        <v>1.0595399999999999</v>
      </c>
      <c r="D1116" s="5">
        <v>1.0629900000000001</v>
      </c>
      <c r="E1116" s="5">
        <v>1.05785</v>
      </c>
      <c r="F1116" s="5">
        <v>1.0604199999999999</v>
      </c>
      <c r="G1116" s="5">
        <f t="shared" si="173"/>
        <v>1</v>
      </c>
      <c r="H1116" s="4">
        <f t="shared" si="177"/>
        <v>0</v>
      </c>
      <c r="I1116" s="4">
        <f t="shared" si="174"/>
        <v>-17.599999999999838</v>
      </c>
      <c r="K1116" s="4">
        <f t="shared" si="176"/>
        <v>3965.9</v>
      </c>
      <c r="L1116" s="5">
        <f t="shared" si="169"/>
        <v>0</v>
      </c>
      <c r="M1116" s="29" t="str">
        <f t="shared" si="170"/>
        <v/>
      </c>
      <c r="N1116" s="30">
        <f t="shared" si="175"/>
        <v>3965.9</v>
      </c>
    </row>
    <row r="1117" spans="1:14" x14ac:dyDescent="0.25">
      <c r="A1117" s="5">
        <v>1116</v>
      </c>
      <c r="B1117" s="28">
        <v>42836.958333333336</v>
      </c>
      <c r="C1117" s="5">
        <v>1.0604199999999999</v>
      </c>
      <c r="D1117" s="5">
        <v>1.06751</v>
      </c>
      <c r="E1117" s="5">
        <v>1.0589</v>
      </c>
      <c r="F1117" s="5">
        <v>1.0665100000000001</v>
      </c>
      <c r="G1117" s="5">
        <f t="shared" si="173"/>
        <v>1</v>
      </c>
      <c r="H1117" s="4">
        <f t="shared" si="177"/>
        <v>0</v>
      </c>
      <c r="I1117" s="4">
        <v>-41</v>
      </c>
      <c r="K1117" s="4">
        <f t="shared" si="176"/>
        <v>3924.9</v>
      </c>
      <c r="L1117" s="5">
        <f t="shared" si="169"/>
        <v>0</v>
      </c>
      <c r="M1117" s="29" t="str">
        <f t="shared" si="170"/>
        <v/>
      </c>
      <c r="N1117" s="30">
        <f t="shared" si="175"/>
        <v>3924.9</v>
      </c>
    </row>
    <row r="1118" spans="1:14" x14ac:dyDescent="0.25">
      <c r="A1118" s="5">
        <v>1117</v>
      </c>
      <c r="B1118" s="28">
        <v>42837.958333333336</v>
      </c>
      <c r="C1118" s="5">
        <v>1.0665100000000001</v>
      </c>
      <c r="D1118" s="5">
        <v>1.06775</v>
      </c>
      <c r="E1118" s="5">
        <v>1.06094</v>
      </c>
      <c r="F1118" s="5">
        <v>1.06131</v>
      </c>
      <c r="G1118" s="5">
        <f t="shared" si="173"/>
        <v>0</v>
      </c>
      <c r="H1118" s="4">
        <f t="shared" si="177"/>
        <v>0</v>
      </c>
      <c r="I1118" s="4">
        <f t="shared" ref="I1118:I1149" si="178">IF(AND(G1117=1,E1118&lt;C1117),(C1117-F1118)*10000,0)</f>
        <v>0</v>
      </c>
      <c r="K1118" s="4">
        <f t="shared" si="176"/>
        <v>3924.9</v>
      </c>
      <c r="L1118" s="5">
        <f t="shared" si="169"/>
        <v>0</v>
      </c>
      <c r="M1118" s="29" t="str">
        <f t="shared" si="170"/>
        <v/>
      </c>
      <c r="N1118" s="30">
        <f t="shared" si="175"/>
        <v>3924.9</v>
      </c>
    </row>
    <row r="1119" spans="1:14" x14ac:dyDescent="0.25">
      <c r="A1119" s="5">
        <v>1118</v>
      </c>
      <c r="B1119" s="28">
        <v>42838.958333333336</v>
      </c>
      <c r="C1119" s="5">
        <v>1.06131</v>
      </c>
      <c r="D1119" s="5">
        <v>1.06294</v>
      </c>
      <c r="E1119" s="5">
        <v>1.0606</v>
      </c>
      <c r="F1119" s="5">
        <v>1.06105</v>
      </c>
      <c r="G1119" s="5">
        <f t="shared" si="173"/>
        <v>0</v>
      </c>
      <c r="H1119" s="4">
        <f t="shared" si="177"/>
        <v>0</v>
      </c>
      <c r="I1119" s="4">
        <f t="shared" si="178"/>
        <v>0</v>
      </c>
      <c r="K1119" s="4">
        <f t="shared" si="176"/>
        <v>3924.9</v>
      </c>
      <c r="L1119" s="5">
        <f t="shared" si="169"/>
        <v>0</v>
      </c>
      <c r="M1119" s="29" t="str">
        <f t="shared" si="170"/>
        <v/>
      </c>
      <c r="N1119" s="30">
        <f t="shared" si="175"/>
        <v>3924.9</v>
      </c>
    </row>
    <row r="1120" spans="1:14" x14ac:dyDescent="0.25">
      <c r="A1120" s="5">
        <v>1119</v>
      </c>
      <c r="B1120" s="28">
        <v>42841.958333333336</v>
      </c>
      <c r="C1120" s="5">
        <v>1.0612900000000001</v>
      </c>
      <c r="D1120" s="5">
        <v>1.0670299999999999</v>
      </c>
      <c r="E1120" s="5">
        <v>1.0602799999999999</v>
      </c>
      <c r="F1120" s="5">
        <v>1.0642400000000001</v>
      </c>
      <c r="G1120" s="5">
        <f t="shared" si="173"/>
        <v>1</v>
      </c>
      <c r="H1120" s="4">
        <f t="shared" si="177"/>
        <v>29.300000000000992</v>
      </c>
      <c r="I1120" s="4">
        <f t="shared" si="178"/>
        <v>0</v>
      </c>
      <c r="K1120" s="4">
        <f t="shared" si="176"/>
        <v>3954.2000000000012</v>
      </c>
      <c r="L1120" s="5">
        <f t="shared" ref="L1120:L1183" si="179">MAX(J1120,L1119)</f>
        <v>0</v>
      </c>
      <c r="M1120" s="29" t="str">
        <f t="shared" ref="M1120:M1183" si="180">IF(J1120 &lt; J1119, 1-J1120/L1120,"")</f>
        <v/>
      </c>
      <c r="N1120" s="30">
        <f t="shared" si="175"/>
        <v>3954.2000000000012</v>
      </c>
    </row>
    <row r="1121" spans="1:14" x14ac:dyDescent="0.25">
      <c r="A1121" s="5">
        <v>1120</v>
      </c>
      <c r="B1121" s="28">
        <v>42842.958333333336</v>
      </c>
      <c r="C1121" s="5">
        <v>1.0641799999999999</v>
      </c>
      <c r="D1121" s="5">
        <v>1.07359</v>
      </c>
      <c r="E1121" s="5">
        <v>1.06372</v>
      </c>
      <c r="F1121" s="5">
        <v>1.0729599999999999</v>
      </c>
      <c r="G1121" s="5">
        <f t="shared" si="173"/>
        <v>1</v>
      </c>
      <c r="H1121" s="4">
        <f t="shared" si="177"/>
        <v>0</v>
      </c>
      <c r="I1121" s="4">
        <f t="shared" si="178"/>
        <v>0</v>
      </c>
      <c r="K1121" s="4">
        <f t="shared" si="176"/>
        <v>3954.2000000000012</v>
      </c>
      <c r="L1121" s="5">
        <f t="shared" si="179"/>
        <v>0</v>
      </c>
      <c r="M1121" s="29" t="str">
        <f t="shared" si="180"/>
        <v/>
      </c>
      <c r="N1121" s="30">
        <f t="shared" si="175"/>
        <v>3954.2000000000012</v>
      </c>
    </row>
    <row r="1122" spans="1:14" x14ac:dyDescent="0.25">
      <c r="A1122" s="5">
        <v>1121</v>
      </c>
      <c r="B1122" s="28">
        <v>42843.958333333336</v>
      </c>
      <c r="C1122" s="5">
        <v>1.0729599999999999</v>
      </c>
      <c r="D1122" s="5">
        <v>1.0736699999999999</v>
      </c>
      <c r="E1122" s="5">
        <v>1.0699799999999999</v>
      </c>
      <c r="F1122" s="5">
        <v>1.07101</v>
      </c>
      <c r="G1122" s="5">
        <f t="shared" si="173"/>
        <v>0</v>
      </c>
      <c r="H1122" s="4">
        <f t="shared" si="177"/>
        <v>0</v>
      </c>
      <c r="I1122" s="4">
        <f t="shared" si="178"/>
        <v>0</v>
      </c>
      <c r="K1122" s="4">
        <f t="shared" si="176"/>
        <v>3954.2000000000012</v>
      </c>
      <c r="L1122" s="5">
        <f t="shared" si="179"/>
        <v>0</v>
      </c>
      <c r="M1122" s="29" t="str">
        <f t="shared" si="180"/>
        <v/>
      </c>
      <c r="N1122" s="30">
        <f t="shared" si="175"/>
        <v>3954.2000000000012</v>
      </c>
    </row>
    <row r="1123" spans="1:14" x14ac:dyDescent="0.25">
      <c r="A1123" s="5">
        <v>1122</v>
      </c>
      <c r="B1123" s="28">
        <v>42844.958333333336</v>
      </c>
      <c r="C1123" s="5">
        <v>1.0709200000000001</v>
      </c>
      <c r="D1123" s="5">
        <v>1.07775</v>
      </c>
      <c r="E1123" s="5">
        <v>1.0708599999999999</v>
      </c>
      <c r="F1123" s="5">
        <v>1.07165</v>
      </c>
      <c r="G1123" s="5">
        <f t="shared" si="173"/>
        <v>1</v>
      </c>
      <c r="H1123" s="4">
        <f t="shared" si="177"/>
        <v>-13.099999999999223</v>
      </c>
      <c r="I1123" s="4">
        <f t="shared" si="178"/>
        <v>0</v>
      </c>
      <c r="K1123" s="4">
        <f t="shared" si="176"/>
        <v>3941.1000000000022</v>
      </c>
      <c r="L1123" s="5">
        <f t="shared" si="179"/>
        <v>0</v>
      </c>
      <c r="M1123" s="29" t="str">
        <f t="shared" si="180"/>
        <v/>
      </c>
      <c r="N1123" s="30">
        <f t="shared" si="175"/>
        <v>3941.1000000000022</v>
      </c>
    </row>
    <row r="1124" spans="1:14" x14ac:dyDescent="0.25">
      <c r="A1124" s="5">
        <v>1123</v>
      </c>
      <c r="B1124" s="28">
        <v>42845.958333333336</v>
      </c>
      <c r="C1124" s="5">
        <v>1.0716399999999999</v>
      </c>
      <c r="D1124" s="5">
        <v>1.07379</v>
      </c>
      <c r="E1124" s="5">
        <v>1.0682199999999999</v>
      </c>
      <c r="F1124" s="5">
        <v>1.07237</v>
      </c>
      <c r="G1124" s="5">
        <f t="shared" si="173"/>
        <v>1</v>
      </c>
      <c r="H1124" s="4">
        <f t="shared" si="177"/>
        <v>0</v>
      </c>
      <c r="I1124" s="4">
        <f t="shared" si="178"/>
        <v>-14.499999999999513</v>
      </c>
      <c r="K1124" s="4">
        <f t="shared" si="176"/>
        <v>3926.6000000000026</v>
      </c>
      <c r="L1124" s="5">
        <f t="shared" si="179"/>
        <v>0</v>
      </c>
      <c r="M1124" s="29" t="str">
        <f t="shared" si="180"/>
        <v/>
      </c>
      <c r="N1124" s="30">
        <f t="shared" si="175"/>
        <v>3926.6000000000026</v>
      </c>
    </row>
    <row r="1125" spans="1:14" x14ac:dyDescent="0.25">
      <c r="A1125" s="5">
        <v>1124</v>
      </c>
      <c r="B1125" s="28">
        <v>42848.958333333336</v>
      </c>
      <c r="C1125" s="5">
        <v>1.0916399999999999</v>
      </c>
      <c r="D1125" s="5">
        <v>1.0916399999999999</v>
      </c>
      <c r="E1125" s="5">
        <v>1.0820700000000001</v>
      </c>
      <c r="F1125" s="5">
        <v>1.0867199999999999</v>
      </c>
      <c r="G1125" s="5">
        <f t="shared" si="173"/>
        <v>1</v>
      </c>
      <c r="H1125" s="4">
        <f t="shared" si="177"/>
        <v>0</v>
      </c>
      <c r="I1125" s="4">
        <f t="shared" si="178"/>
        <v>0</v>
      </c>
      <c r="K1125" s="4">
        <f t="shared" si="176"/>
        <v>3926.6000000000026</v>
      </c>
      <c r="L1125" s="5">
        <f t="shared" si="179"/>
        <v>0</v>
      </c>
      <c r="M1125" s="29" t="str">
        <f t="shared" si="180"/>
        <v/>
      </c>
      <c r="N1125" s="30">
        <f t="shared" si="175"/>
        <v>3926.6000000000026</v>
      </c>
    </row>
    <row r="1126" spans="1:14" x14ac:dyDescent="0.25">
      <c r="A1126" s="5">
        <v>1125</v>
      </c>
      <c r="B1126" s="28">
        <v>42849.958333333336</v>
      </c>
      <c r="C1126" s="5">
        <v>1.0867199999999999</v>
      </c>
      <c r="D1126" s="5">
        <v>1.0949899999999999</v>
      </c>
      <c r="E1126" s="5">
        <v>1.0851200000000001</v>
      </c>
      <c r="F1126" s="5">
        <v>1.0925800000000001</v>
      </c>
      <c r="G1126" s="5">
        <f t="shared" si="173"/>
        <v>1</v>
      </c>
      <c r="H1126" s="4">
        <f t="shared" si="177"/>
        <v>0</v>
      </c>
      <c r="I1126" s="4">
        <f t="shared" si="178"/>
        <v>-9.4000000000016293</v>
      </c>
      <c r="K1126" s="4">
        <f t="shared" si="176"/>
        <v>3917.2000000000012</v>
      </c>
      <c r="L1126" s="5">
        <f t="shared" si="179"/>
        <v>0</v>
      </c>
      <c r="M1126" s="29" t="str">
        <f t="shared" si="180"/>
        <v/>
      </c>
      <c r="N1126" s="30">
        <f t="shared" si="175"/>
        <v>3917.2000000000012</v>
      </c>
    </row>
    <row r="1127" spans="1:14" x14ac:dyDescent="0.25">
      <c r="A1127" s="5">
        <v>1126</v>
      </c>
      <c r="B1127" s="28">
        <v>42850.958333333336</v>
      </c>
      <c r="C1127" s="5">
        <v>1.0924700000000001</v>
      </c>
      <c r="D1127" s="5">
        <v>1.09507</v>
      </c>
      <c r="E1127" s="5">
        <v>1.0855699999999999</v>
      </c>
      <c r="F1127" s="5">
        <v>1.0903700000000001</v>
      </c>
      <c r="G1127" s="5">
        <f t="shared" si="173"/>
        <v>0</v>
      </c>
      <c r="H1127" s="4">
        <f t="shared" si="177"/>
        <v>0</v>
      </c>
      <c r="I1127" s="4">
        <f t="shared" si="178"/>
        <v>-36.500000000001535</v>
      </c>
      <c r="K1127" s="4">
        <f t="shared" si="176"/>
        <v>3880.7</v>
      </c>
      <c r="L1127" s="5">
        <f t="shared" si="179"/>
        <v>0</v>
      </c>
      <c r="M1127" s="29" t="str">
        <f t="shared" si="180"/>
        <v/>
      </c>
      <c r="N1127" s="30">
        <f t="shared" si="175"/>
        <v>3880.7</v>
      </c>
    </row>
    <row r="1128" spans="1:14" x14ac:dyDescent="0.25">
      <c r="A1128" s="5">
        <v>1127</v>
      </c>
      <c r="B1128" s="28">
        <v>42851.958333333336</v>
      </c>
      <c r="C1128" s="5">
        <v>1.0903700000000001</v>
      </c>
      <c r="D1128" s="5">
        <v>1.09327</v>
      </c>
      <c r="E1128" s="5">
        <v>1.08517</v>
      </c>
      <c r="F1128" s="5">
        <v>1.08718</v>
      </c>
      <c r="G1128" s="5">
        <f t="shared" si="173"/>
        <v>0</v>
      </c>
      <c r="H1128" s="4">
        <v>-41</v>
      </c>
      <c r="I1128" s="4">
        <f t="shared" si="178"/>
        <v>0</v>
      </c>
      <c r="K1128" s="4">
        <f t="shared" si="176"/>
        <v>3839.7</v>
      </c>
      <c r="L1128" s="5">
        <f t="shared" si="179"/>
        <v>0</v>
      </c>
      <c r="M1128" s="29" t="str">
        <f t="shared" si="180"/>
        <v/>
      </c>
      <c r="N1128" s="30">
        <f t="shared" si="175"/>
        <v>3839.7</v>
      </c>
    </row>
    <row r="1129" spans="1:14" x14ac:dyDescent="0.25">
      <c r="A1129" s="5">
        <v>1128</v>
      </c>
      <c r="B1129" s="28">
        <v>42852.958333333336</v>
      </c>
      <c r="C1129" s="5">
        <v>1.0871599999999999</v>
      </c>
      <c r="D1129" s="5">
        <v>1.09474</v>
      </c>
      <c r="E1129" s="5">
        <v>1.08571</v>
      </c>
      <c r="F1129" s="5">
        <v>1.08961</v>
      </c>
      <c r="G1129" s="5">
        <f t="shared" si="173"/>
        <v>1</v>
      </c>
      <c r="H1129" s="4">
        <f t="shared" ref="H1129:H1160" si="181">IF(AND(G1128=0,D1129&gt;C1128),(F1129-C1128)*10000,0)</f>
        <v>-7.6000000000009393</v>
      </c>
      <c r="I1129" s="4">
        <f t="shared" si="178"/>
        <v>0</v>
      </c>
      <c r="K1129" s="4">
        <f t="shared" si="176"/>
        <v>3832.099999999999</v>
      </c>
      <c r="L1129" s="5">
        <f t="shared" si="179"/>
        <v>0</v>
      </c>
      <c r="M1129" s="29" t="str">
        <f t="shared" si="180"/>
        <v/>
      </c>
      <c r="N1129" s="30">
        <f t="shared" si="175"/>
        <v>3832.099999999999</v>
      </c>
    </row>
    <row r="1130" spans="1:14" x14ac:dyDescent="0.25">
      <c r="A1130" s="5">
        <v>1129</v>
      </c>
      <c r="B1130" s="28">
        <v>42855.958333333336</v>
      </c>
      <c r="C1130" s="5">
        <v>1.0909899999999999</v>
      </c>
      <c r="D1130" s="5">
        <v>1.09239</v>
      </c>
      <c r="E1130" s="5">
        <v>1.0884</v>
      </c>
      <c r="F1130" s="5">
        <v>1.08982</v>
      </c>
      <c r="G1130" s="5">
        <f t="shared" si="173"/>
        <v>1</v>
      </c>
      <c r="H1130" s="4">
        <f t="shared" si="181"/>
        <v>0</v>
      </c>
      <c r="I1130" s="4">
        <f t="shared" si="178"/>
        <v>0</v>
      </c>
      <c r="K1130" s="4">
        <f t="shared" si="176"/>
        <v>3832.099999999999</v>
      </c>
      <c r="L1130" s="5">
        <f t="shared" si="179"/>
        <v>0</v>
      </c>
      <c r="M1130" s="29" t="str">
        <f t="shared" si="180"/>
        <v/>
      </c>
      <c r="N1130" s="30">
        <f t="shared" si="175"/>
        <v>3832.099999999999</v>
      </c>
    </row>
    <row r="1131" spans="1:14" x14ac:dyDescent="0.25">
      <c r="A1131" s="5">
        <v>1130</v>
      </c>
      <c r="B1131" s="28">
        <v>42856.958333333336</v>
      </c>
      <c r="C1131" s="5">
        <v>1.08985</v>
      </c>
      <c r="D1131" s="5">
        <v>1.0932999999999999</v>
      </c>
      <c r="E1131" s="5">
        <v>1.0888100000000001</v>
      </c>
      <c r="F1131" s="5">
        <v>1.09293</v>
      </c>
      <c r="G1131" s="5">
        <f t="shared" si="173"/>
        <v>1</v>
      </c>
      <c r="H1131" s="4">
        <f t="shared" si="181"/>
        <v>0</v>
      </c>
      <c r="I1131" s="4">
        <f t="shared" si="178"/>
        <v>-19.400000000000528</v>
      </c>
      <c r="K1131" s="4">
        <f t="shared" si="176"/>
        <v>3812.6999999999985</v>
      </c>
      <c r="L1131" s="5">
        <f t="shared" si="179"/>
        <v>0</v>
      </c>
      <c r="M1131" s="29" t="str">
        <f t="shared" si="180"/>
        <v/>
      </c>
      <c r="N1131" s="30">
        <f t="shared" si="175"/>
        <v>3812.6999999999985</v>
      </c>
    </row>
    <row r="1132" spans="1:14" x14ac:dyDescent="0.25">
      <c r="A1132" s="5">
        <v>1131</v>
      </c>
      <c r="B1132" s="28">
        <v>42857.958333333336</v>
      </c>
      <c r="C1132" s="5">
        <v>1.09294</v>
      </c>
      <c r="D1132" s="5">
        <v>1.0936699999999999</v>
      </c>
      <c r="E1132" s="5">
        <v>1.0882700000000001</v>
      </c>
      <c r="F1132" s="5">
        <v>1.08856</v>
      </c>
      <c r="G1132" s="5">
        <f t="shared" si="173"/>
        <v>0</v>
      </c>
      <c r="H1132" s="4">
        <f t="shared" si="181"/>
        <v>0</v>
      </c>
      <c r="I1132" s="4">
        <f t="shared" si="178"/>
        <v>12.900000000000134</v>
      </c>
      <c r="K1132" s="4">
        <f t="shared" si="176"/>
        <v>3825.5999999999985</v>
      </c>
      <c r="L1132" s="5">
        <f t="shared" si="179"/>
        <v>0</v>
      </c>
      <c r="M1132" s="29" t="str">
        <f t="shared" si="180"/>
        <v/>
      </c>
      <c r="N1132" s="30">
        <f t="shared" si="175"/>
        <v>3825.5999999999985</v>
      </c>
    </row>
    <row r="1133" spans="1:14" x14ac:dyDescent="0.25">
      <c r="A1133" s="5">
        <v>1132</v>
      </c>
      <c r="B1133" s="28">
        <v>42858.958333333336</v>
      </c>
      <c r="C1133" s="5">
        <v>1.0884499999999999</v>
      </c>
      <c r="D1133" s="5">
        <v>1.0987</v>
      </c>
      <c r="E1133" s="5">
        <v>1.0874900000000001</v>
      </c>
      <c r="F1133" s="5">
        <v>1.0984499999999999</v>
      </c>
      <c r="G1133" s="5">
        <f t="shared" si="173"/>
        <v>1</v>
      </c>
      <c r="H1133" s="4">
        <f t="shared" si="181"/>
        <v>55.099999999999042</v>
      </c>
      <c r="I1133" s="4">
        <f t="shared" si="178"/>
        <v>0</v>
      </c>
      <c r="K1133" s="4">
        <f t="shared" si="176"/>
        <v>3880.6999999999975</v>
      </c>
      <c r="L1133" s="5">
        <f t="shared" si="179"/>
        <v>0</v>
      </c>
      <c r="M1133" s="29" t="str">
        <f t="shared" si="180"/>
        <v/>
      </c>
      <c r="N1133" s="30">
        <f t="shared" si="175"/>
        <v>3880.6999999999975</v>
      </c>
    </row>
    <row r="1134" spans="1:14" x14ac:dyDescent="0.25">
      <c r="A1134" s="5">
        <v>1133</v>
      </c>
      <c r="B1134" s="28">
        <v>42859.958333333336</v>
      </c>
      <c r="C1134" s="5">
        <v>1.09843</v>
      </c>
      <c r="D1134" s="5">
        <v>1.09995</v>
      </c>
      <c r="E1134" s="5">
        <v>1.09494</v>
      </c>
      <c r="F1134" s="5">
        <v>1.0994999999999999</v>
      </c>
      <c r="G1134" s="5">
        <f t="shared" si="173"/>
        <v>1</v>
      </c>
      <c r="H1134" s="4">
        <f t="shared" si="181"/>
        <v>0</v>
      </c>
      <c r="I1134" s="4">
        <f t="shared" si="178"/>
        <v>0</v>
      </c>
      <c r="K1134" s="4">
        <f t="shared" si="176"/>
        <v>3880.6999999999975</v>
      </c>
      <c r="L1134" s="5">
        <f t="shared" si="179"/>
        <v>0</v>
      </c>
      <c r="M1134" s="29" t="str">
        <f t="shared" si="180"/>
        <v/>
      </c>
      <c r="N1134" s="30">
        <f t="shared" si="175"/>
        <v>3880.6999999999975</v>
      </c>
    </row>
    <row r="1135" spans="1:14" x14ac:dyDescent="0.25">
      <c r="A1135" s="5">
        <v>1134</v>
      </c>
      <c r="B1135" s="28">
        <v>42862.958333333336</v>
      </c>
      <c r="C1135" s="5">
        <v>1.10188</v>
      </c>
      <c r="D1135" s="5">
        <v>1.10216</v>
      </c>
      <c r="E1135" s="5">
        <v>1.0916399999999999</v>
      </c>
      <c r="F1135" s="5">
        <v>1.0923499999999999</v>
      </c>
      <c r="G1135" s="5">
        <f t="shared" si="173"/>
        <v>0</v>
      </c>
      <c r="H1135" s="4">
        <f t="shared" si="181"/>
        <v>0</v>
      </c>
      <c r="I1135" s="4">
        <f t="shared" si="178"/>
        <v>60.80000000000085</v>
      </c>
      <c r="K1135" s="4">
        <f t="shared" si="176"/>
        <v>3941.4999999999982</v>
      </c>
      <c r="L1135" s="5">
        <f t="shared" si="179"/>
        <v>0</v>
      </c>
      <c r="M1135" s="29" t="str">
        <f t="shared" si="180"/>
        <v/>
      </c>
      <c r="N1135" s="30">
        <f t="shared" si="175"/>
        <v>3941.4999999999982</v>
      </c>
    </row>
    <row r="1136" spans="1:14" x14ac:dyDescent="0.25">
      <c r="A1136" s="5">
        <v>1135</v>
      </c>
      <c r="B1136" s="28">
        <v>42863.958333333336</v>
      </c>
      <c r="C1136" s="5">
        <v>1.0923700000000001</v>
      </c>
      <c r="D1136" s="5">
        <v>1.0933299999999999</v>
      </c>
      <c r="E1136" s="5">
        <v>1.08633</v>
      </c>
      <c r="F1136" s="5">
        <v>1.0872999999999999</v>
      </c>
      <c r="G1136" s="5">
        <f t="shared" si="173"/>
        <v>0</v>
      </c>
      <c r="H1136" s="4">
        <f t="shared" si="181"/>
        <v>0</v>
      </c>
      <c r="I1136" s="4">
        <f t="shared" si="178"/>
        <v>0</v>
      </c>
      <c r="K1136" s="4">
        <f t="shared" si="176"/>
        <v>3941.4999999999982</v>
      </c>
      <c r="L1136" s="5">
        <f t="shared" si="179"/>
        <v>0</v>
      </c>
      <c r="M1136" s="29" t="str">
        <f t="shared" si="180"/>
        <v/>
      </c>
      <c r="N1136" s="30">
        <f t="shared" si="175"/>
        <v>3941.4999999999982</v>
      </c>
    </row>
    <row r="1137" spans="1:14" x14ac:dyDescent="0.25">
      <c r="A1137" s="5">
        <v>1136</v>
      </c>
      <c r="B1137" s="28">
        <v>42864.958333333336</v>
      </c>
      <c r="C1137" s="5">
        <v>1.0872900000000001</v>
      </c>
      <c r="D1137" s="5">
        <v>1.0898000000000001</v>
      </c>
      <c r="E1137" s="5">
        <v>1.0853200000000001</v>
      </c>
      <c r="F1137" s="5">
        <v>1.08673</v>
      </c>
      <c r="G1137" s="5">
        <f t="shared" si="173"/>
        <v>0</v>
      </c>
      <c r="H1137" s="4">
        <f t="shared" si="181"/>
        <v>0</v>
      </c>
      <c r="I1137" s="4">
        <f t="shared" si="178"/>
        <v>0</v>
      </c>
      <c r="K1137" s="4">
        <f t="shared" si="176"/>
        <v>3941.4999999999982</v>
      </c>
      <c r="L1137" s="5">
        <f t="shared" si="179"/>
        <v>0</v>
      </c>
      <c r="M1137" s="29" t="str">
        <f t="shared" si="180"/>
        <v/>
      </c>
      <c r="N1137" s="30">
        <f t="shared" si="175"/>
        <v>3941.4999999999982</v>
      </c>
    </row>
    <row r="1138" spans="1:14" x14ac:dyDescent="0.25">
      <c r="A1138" s="5">
        <v>1137</v>
      </c>
      <c r="B1138" s="28">
        <v>42865.958333333336</v>
      </c>
      <c r="C1138" s="5">
        <v>1.0867199999999999</v>
      </c>
      <c r="D1138" s="5">
        <v>1.0892900000000001</v>
      </c>
      <c r="E1138" s="5">
        <v>1.0839000000000001</v>
      </c>
      <c r="F1138" s="5">
        <v>1.08612</v>
      </c>
      <c r="G1138" s="5">
        <f t="shared" si="173"/>
        <v>0</v>
      </c>
      <c r="H1138" s="4">
        <f t="shared" si="181"/>
        <v>-11.700000000001154</v>
      </c>
      <c r="I1138" s="4">
        <f t="shared" si="178"/>
        <v>0</v>
      </c>
      <c r="K1138" s="4">
        <f t="shared" si="176"/>
        <v>3929.799999999997</v>
      </c>
      <c r="L1138" s="5">
        <f t="shared" si="179"/>
        <v>0</v>
      </c>
      <c r="M1138" s="29" t="str">
        <f t="shared" si="180"/>
        <v/>
      </c>
      <c r="N1138" s="30">
        <f t="shared" si="175"/>
        <v>3929.799999999997</v>
      </c>
    </row>
    <row r="1139" spans="1:14" x14ac:dyDescent="0.25">
      <c r="A1139" s="5">
        <v>1138</v>
      </c>
      <c r="B1139" s="28">
        <v>42866.958333333336</v>
      </c>
      <c r="C1139" s="5">
        <v>1.08612</v>
      </c>
      <c r="D1139" s="5">
        <v>1.0934200000000001</v>
      </c>
      <c r="E1139" s="5">
        <v>1.0855600000000001</v>
      </c>
      <c r="F1139" s="5">
        <v>1.0931</v>
      </c>
      <c r="G1139" s="5">
        <f t="shared" si="173"/>
        <v>1</v>
      </c>
      <c r="H1139" s="4">
        <f t="shared" si="181"/>
        <v>63.800000000000523</v>
      </c>
      <c r="I1139" s="4">
        <f t="shared" si="178"/>
        <v>0</v>
      </c>
      <c r="K1139" s="4">
        <f t="shared" si="176"/>
        <v>3993.5999999999976</v>
      </c>
      <c r="L1139" s="5">
        <f t="shared" si="179"/>
        <v>0</v>
      </c>
      <c r="M1139" s="29" t="str">
        <f t="shared" si="180"/>
        <v/>
      </c>
      <c r="N1139" s="30">
        <f t="shared" si="175"/>
        <v>3993.5999999999976</v>
      </c>
    </row>
    <row r="1140" spans="1:14" x14ac:dyDescent="0.25">
      <c r="A1140" s="5">
        <v>1139</v>
      </c>
      <c r="B1140" s="28">
        <v>42869.958333333336</v>
      </c>
      <c r="C1140" s="5">
        <v>1.0928800000000001</v>
      </c>
      <c r="D1140" s="5">
        <v>1.09893</v>
      </c>
      <c r="E1140" s="5">
        <v>1.0922499999999999</v>
      </c>
      <c r="F1140" s="5">
        <v>1.0974900000000001</v>
      </c>
      <c r="G1140" s="5">
        <f t="shared" si="173"/>
        <v>1</v>
      </c>
      <c r="H1140" s="4">
        <f t="shared" si="181"/>
        <v>0</v>
      </c>
      <c r="I1140" s="4">
        <f t="shared" si="178"/>
        <v>0</v>
      </c>
      <c r="K1140" s="4">
        <f t="shared" si="176"/>
        <v>3993.5999999999976</v>
      </c>
      <c r="L1140" s="5">
        <f t="shared" si="179"/>
        <v>0</v>
      </c>
      <c r="M1140" s="29" t="str">
        <f t="shared" si="180"/>
        <v/>
      </c>
      <c r="N1140" s="30">
        <f t="shared" si="175"/>
        <v>3993.5999999999976</v>
      </c>
    </row>
    <row r="1141" spans="1:14" x14ac:dyDescent="0.25">
      <c r="A1141" s="5">
        <v>1140</v>
      </c>
      <c r="B1141" s="28">
        <v>42870.958333333336</v>
      </c>
      <c r="C1141" s="5">
        <v>1.09748</v>
      </c>
      <c r="D1141" s="5">
        <v>1.10971</v>
      </c>
      <c r="E1141" s="5">
        <v>1.09731</v>
      </c>
      <c r="F1141" s="5">
        <v>1.10826</v>
      </c>
      <c r="G1141" s="5">
        <f t="shared" si="173"/>
        <v>1</v>
      </c>
      <c r="H1141" s="4">
        <f t="shared" si="181"/>
        <v>0</v>
      </c>
      <c r="I1141" s="4">
        <f t="shared" si="178"/>
        <v>0</v>
      </c>
      <c r="K1141" s="4">
        <f t="shared" si="176"/>
        <v>3993.5999999999976</v>
      </c>
      <c r="L1141" s="5">
        <f t="shared" si="179"/>
        <v>0</v>
      </c>
      <c r="M1141" s="29" t="str">
        <f t="shared" si="180"/>
        <v/>
      </c>
      <c r="N1141" s="30">
        <f t="shared" si="175"/>
        <v>3993.5999999999976</v>
      </c>
    </row>
    <row r="1142" spans="1:14" x14ac:dyDescent="0.25">
      <c r="A1142" s="5">
        <v>1141</v>
      </c>
      <c r="B1142" s="28">
        <v>42871.958333333336</v>
      </c>
      <c r="C1142" s="5">
        <v>1.1082399999999999</v>
      </c>
      <c r="D1142" s="5">
        <v>1.1162000000000001</v>
      </c>
      <c r="E1142" s="5">
        <v>1.1079399999999999</v>
      </c>
      <c r="F1142" s="5">
        <v>1.1158399999999999</v>
      </c>
      <c r="G1142" s="5">
        <f t="shared" si="173"/>
        <v>1</v>
      </c>
      <c r="H1142" s="4">
        <f t="shared" si="181"/>
        <v>0</v>
      </c>
      <c r="I1142" s="4">
        <f t="shared" si="178"/>
        <v>0</v>
      </c>
      <c r="K1142" s="4">
        <f t="shared" si="176"/>
        <v>3993.5999999999976</v>
      </c>
      <c r="L1142" s="5">
        <f t="shared" si="179"/>
        <v>0</v>
      </c>
      <c r="M1142" s="29" t="str">
        <f t="shared" si="180"/>
        <v/>
      </c>
      <c r="N1142" s="30">
        <f t="shared" si="175"/>
        <v>3993.5999999999976</v>
      </c>
    </row>
    <row r="1143" spans="1:14" x14ac:dyDescent="0.25">
      <c r="A1143" s="5">
        <v>1142</v>
      </c>
      <c r="B1143" s="28">
        <v>42872.958333333336</v>
      </c>
      <c r="C1143" s="5">
        <v>1.1158399999999999</v>
      </c>
      <c r="D1143" s="5">
        <v>1.1171899999999999</v>
      </c>
      <c r="E1143" s="5">
        <v>1.1075699999999999</v>
      </c>
      <c r="F1143" s="5">
        <v>1.1102799999999999</v>
      </c>
      <c r="G1143" s="5">
        <f t="shared" si="173"/>
        <v>0</v>
      </c>
      <c r="H1143" s="4">
        <f t="shared" si="181"/>
        <v>0</v>
      </c>
      <c r="I1143" s="4">
        <f t="shared" si="178"/>
        <v>-20.400000000000418</v>
      </c>
      <c r="K1143" s="4">
        <f t="shared" si="176"/>
        <v>3973.1999999999971</v>
      </c>
      <c r="L1143" s="5">
        <f t="shared" si="179"/>
        <v>0</v>
      </c>
      <c r="M1143" s="29" t="str">
        <f t="shared" si="180"/>
        <v/>
      </c>
      <c r="N1143" s="30">
        <f t="shared" si="175"/>
        <v>3973.1999999999971</v>
      </c>
    </row>
    <row r="1144" spans="1:14" x14ac:dyDescent="0.25">
      <c r="A1144" s="5">
        <v>1143</v>
      </c>
      <c r="B1144" s="28">
        <v>42873.958333333336</v>
      </c>
      <c r="C1144" s="5">
        <v>1.11026</v>
      </c>
      <c r="D1144" s="5">
        <v>1.12117</v>
      </c>
      <c r="E1144" s="5">
        <v>1.10968</v>
      </c>
      <c r="F1144" s="5">
        <v>1.1206499999999999</v>
      </c>
      <c r="G1144" s="5">
        <f t="shared" si="173"/>
        <v>1</v>
      </c>
      <c r="H1144" s="4">
        <f t="shared" si="181"/>
        <v>48.09999999999981</v>
      </c>
      <c r="I1144" s="4">
        <f t="shared" si="178"/>
        <v>0</v>
      </c>
      <c r="K1144" s="4">
        <f t="shared" si="176"/>
        <v>4021.299999999997</v>
      </c>
      <c r="L1144" s="5">
        <f t="shared" si="179"/>
        <v>0</v>
      </c>
      <c r="M1144" s="29" t="str">
        <f t="shared" si="180"/>
        <v/>
      </c>
      <c r="N1144" s="30">
        <f t="shared" si="175"/>
        <v>4021.299999999997</v>
      </c>
    </row>
    <row r="1145" spans="1:14" x14ac:dyDescent="0.25">
      <c r="A1145" s="5">
        <v>1144</v>
      </c>
      <c r="B1145" s="28">
        <v>42876.958333333336</v>
      </c>
      <c r="C1145" s="5">
        <v>1.11917</v>
      </c>
      <c r="D1145" s="5">
        <v>1.1263399999999999</v>
      </c>
      <c r="E1145" s="5">
        <v>1.1161399999999999</v>
      </c>
      <c r="F1145" s="5">
        <v>1.1237200000000001</v>
      </c>
      <c r="G1145" s="5">
        <f t="shared" si="173"/>
        <v>1</v>
      </c>
      <c r="H1145" s="4">
        <f t="shared" si="181"/>
        <v>0</v>
      </c>
      <c r="I1145" s="4">
        <f t="shared" si="178"/>
        <v>0</v>
      </c>
      <c r="K1145" s="4">
        <f t="shared" si="176"/>
        <v>4021.299999999997</v>
      </c>
      <c r="L1145" s="5">
        <f t="shared" si="179"/>
        <v>0</v>
      </c>
      <c r="M1145" s="29" t="str">
        <f t="shared" si="180"/>
        <v/>
      </c>
      <c r="N1145" s="30">
        <f t="shared" si="175"/>
        <v>4021.299999999997</v>
      </c>
    </row>
    <row r="1146" spans="1:14" x14ac:dyDescent="0.25">
      <c r="A1146" s="5">
        <v>1145</v>
      </c>
      <c r="B1146" s="28">
        <v>42877.958333333336</v>
      </c>
      <c r="C1146" s="5">
        <v>1.1237200000000001</v>
      </c>
      <c r="D1146" s="5">
        <v>1.1268199999999999</v>
      </c>
      <c r="E1146" s="5">
        <v>1.1174999999999999</v>
      </c>
      <c r="F1146" s="5">
        <v>1.11826</v>
      </c>
      <c r="G1146" s="5">
        <f t="shared" si="173"/>
        <v>0</v>
      </c>
      <c r="H1146" s="4">
        <f t="shared" si="181"/>
        <v>0</v>
      </c>
      <c r="I1146" s="4">
        <f t="shared" si="178"/>
        <v>9.0999999999996639</v>
      </c>
      <c r="K1146" s="4">
        <f t="shared" si="176"/>
        <v>4030.3999999999965</v>
      </c>
      <c r="L1146" s="5">
        <f t="shared" si="179"/>
        <v>0</v>
      </c>
      <c r="M1146" s="29" t="str">
        <f t="shared" si="180"/>
        <v/>
      </c>
      <c r="N1146" s="30">
        <f t="shared" si="175"/>
        <v>4030.3999999999965</v>
      </c>
    </row>
    <row r="1147" spans="1:14" x14ac:dyDescent="0.25">
      <c r="A1147" s="5">
        <v>1146</v>
      </c>
      <c r="B1147" s="28">
        <v>42878.958333333336</v>
      </c>
      <c r="C1147" s="5">
        <v>1.11822</v>
      </c>
      <c r="D1147" s="5">
        <v>1.12199</v>
      </c>
      <c r="E1147" s="5">
        <v>1.1168499999999999</v>
      </c>
      <c r="F1147" s="5">
        <v>1.12185</v>
      </c>
      <c r="G1147" s="5">
        <f t="shared" si="173"/>
        <v>1</v>
      </c>
      <c r="H1147" s="4">
        <f t="shared" si="181"/>
        <v>0</v>
      </c>
      <c r="I1147" s="4">
        <f t="shared" si="178"/>
        <v>0</v>
      </c>
      <c r="K1147" s="4">
        <f t="shared" si="176"/>
        <v>4030.3999999999965</v>
      </c>
      <c r="L1147" s="5">
        <f t="shared" si="179"/>
        <v>0</v>
      </c>
      <c r="M1147" s="29" t="str">
        <f t="shared" si="180"/>
        <v/>
      </c>
      <c r="N1147" s="30">
        <f t="shared" si="175"/>
        <v>4030.3999999999965</v>
      </c>
    </row>
    <row r="1148" spans="1:14" x14ac:dyDescent="0.25">
      <c r="A1148" s="5">
        <v>1147</v>
      </c>
      <c r="B1148" s="28">
        <v>42879.958333333336</v>
      </c>
      <c r="C1148" s="5">
        <v>1.12182</v>
      </c>
      <c r="D1148" s="5">
        <v>1.12503</v>
      </c>
      <c r="E1148" s="5">
        <v>1.11937</v>
      </c>
      <c r="F1148" s="5">
        <v>1.1210199999999999</v>
      </c>
      <c r="G1148" s="5">
        <f t="shared" si="173"/>
        <v>0</v>
      </c>
      <c r="H1148" s="4">
        <f t="shared" si="181"/>
        <v>0</v>
      </c>
      <c r="I1148" s="4">
        <f t="shared" si="178"/>
        <v>0</v>
      </c>
      <c r="K1148" s="4">
        <f t="shared" si="176"/>
        <v>4030.3999999999965</v>
      </c>
      <c r="L1148" s="5">
        <f t="shared" si="179"/>
        <v>0</v>
      </c>
      <c r="M1148" s="29" t="str">
        <f t="shared" si="180"/>
        <v/>
      </c>
      <c r="N1148" s="30">
        <f t="shared" si="175"/>
        <v>4030.3999999999965</v>
      </c>
    </row>
    <row r="1149" spans="1:14" x14ac:dyDescent="0.25">
      <c r="A1149" s="5">
        <v>1148</v>
      </c>
      <c r="B1149" s="28">
        <v>42880.958333333336</v>
      </c>
      <c r="C1149" s="5">
        <v>1.1210100000000001</v>
      </c>
      <c r="D1149" s="5">
        <v>1.1234599999999999</v>
      </c>
      <c r="E1149" s="5">
        <v>1.11605</v>
      </c>
      <c r="F1149" s="5">
        <v>1.11799</v>
      </c>
      <c r="G1149" s="5">
        <f t="shared" si="173"/>
        <v>0</v>
      </c>
      <c r="H1149" s="4">
        <f t="shared" si="181"/>
        <v>-38.299999999999997</v>
      </c>
      <c r="I1149" s="4">
        <f t="shared" si="178"/>
        <v>0</v>
      </c>
      <c r="K1149" s="4">
        <f t="shared" si="176"/>
        <v>3992.0999999999963</v>
      </c>
      <c r="L1149" s="5">
        <f t="shared" si="179"/>
        <v>0</v>
      </c>
      <c r="M1149" s="29" t="str">
        <f t="shared" si="180"/>
        <v/>
      </c>
      <c r="N1149" s="30">
        <f t="shared" si="175"/>
        <v>3992.0999999999963</v>
      </c>
    </row>
    <row r="1150" spans="1:14" x14ac:dyDescent="0.25">
      <c r="A1150" s="5">
        <v>1149</v>
      </c>
      <c r="B1150" s="28">
        <v>42883.958333333336</v>
      </c>
      <c r="C1150" s="5">
        <v>1.1170100000000001</v>
      </c>
      <c r="D1150" s="5">
        <v>1.1189800000000001</v>
      </c>
      <c r="E1150" s="5">
        <v>1.1161799999999999</v>
      </c>
      <c r="F1150" s="5">
        <v>1.1162399999999999</v>
      </c>
      <c r="G1150" s="5">
        <f t="shared" si="173"/>
        <v>0</v>
      </c>
      <c r="H1150" s="4">
        <f t="shared" si="181"/>
        <v>0</v>
      </c>
      <c r="I1150" s="4">
        <f t="shared" ref="I1150:I1177" si="182">IF(AND(G1149=1,E1150&lt;C1149),(C1149-F1150)*10000,0)</f>
        <v>0</v>
      </c>
      <c r="K1150" s="4">
        <f t="shared" si="176"/>
        <v>3992.0999999999963</v>
      </c>
      <c r="L1150" s="5">
        <f t="shared" si="179"/>
        <v>0</v>
      </c>
      <c r="M1150" s="29" t="str">
        <f t="shared" si="180"/>
        <v/>
      </c>
      <c r="N1150" s="30">
        <f t="shared" si="175"/>
        <v>3992.0999999999963</v>
      </c>
    </row>
    <row r="1151" spans="1:14" x14ac:dyDescent="0.25">
      <c r="A1151" s="5">
        <v>1150</v>
      </c>
      <c r="B1151" s="28">
        <v>42884.958333333336</v>
      </c>
      <c r="C1151" s="5">
        <v>1.1162300000000001</v>
      </c>
      <c r="D1151" s="5">
        <v>1.1205400000000001</v>
      </c>
      <c r="E1151" s="5">
        <v>1.11094</v>
      </c>
      <c r="F1151" s="5">
        <v>1.11856</v>
      </c>
      <c r="G1151" s="5">
        <f t="shared" si="173"/>
        <v>1</v>
      </c>
      <c r="H1151" s="4">
        <f t="shared" si="181"/>
        <v>15.499999999999403</v>
      </c>
      <c r="I1151" s="4">
        <f t="shared" si="182"/>
        <v>0</v>
      </c>
      <c r="K1151" s="4">
        <f t="shared" si="176"/>
        <v>4007.5999999999958</v>
      </c>
      <c r="L1151" s="5">
        <f t="shared" si="179"/>
        <v>0</v>
      </c>
      <c r="M1151" s="29" t="str">
        <f t="shared" si="180"/>
        <v/>
      </c>
      <c r="N1151" s="30">
        <f t="shared" si="175"/>
        <v>4007.5999999999958</v>
      </c>
    </row>
    <row r="1152" spans="1:14" x14ac:dyDescent="0.25">
      <c r="A1152" s="5">
        <v>1151</v>
      </c>
      <c r="B1152" s="28">
        <v>42885.958333333336</v>
      </c>
      <c r="C1152" s="5">
        <v>1.1185400000000001</v>
      </c>
      <c r="D1152" s="5">
        <v>1.12521</v>
      </c>
      <c r="E1152" s="5">
        <v>1.1164499999999999</v>
      </c>
      <c r="F1152" s="5">
        <v>1.1243099999999999</v>
      </c>
      <c r="G1152" s="5">
        <f t="shared" si="173"/>
        <v>1</v>
      </c>
      <c r="H1152" s="4">
        <f t="shared" si="181"/>
        <v>0</v>
      </c>
      <c r="I1152" s="4">
        <f t="shared" si="182"/>
        <v>0</v>
      </c>
      <c r="K1152" s="4">
        <f t="shared" si="176"/>
        <v>4007.5999999999958</v>
      </c>
      <c r="L1152" s="5">
        <f t="shared" si="179"/>
        <v>0</v>
      </c>
      <c r="M1152" s="29" t="str">
        <f t="shared" si="180"/>
        <v/>
      </c>
      <c r="N1152" s="30">
        <f t="shared" si="175"/>
        <v>4007.5999999999958</v>
      </c>
    </row>
    <row r="1153" spans="1:14" x14ac:dyDescent="0.25">
      <c r="A1153" s="5">
        <v>1152</v>
      </c>
      <c r="B1153" s="28">
        <v>42886.958333333336</v>
      </c>
      <c r="C1153" s="5">
        <v>1.1243000000000001</v>
      </c>
      <c r="D1153" s="5">
        <v>1.1256600000000001</v>
      </c>
      <c r="E1153" s="5">
        <v>1.1202099999999999</v>
      </c>
      <c r="F1153" s="5">
        <v>1.1212200000000001</v>
      </c>
      <c r="G1153" s="5">
        <f t="shared" si="173"/>
        <v>0</v>
      </c>
      <c r="H1153" s="4">
        <f t="shared" si="181"/>
        <v>0</v>
      </c>
      <c r="I1153" s="4">
        <f t="shared" si="182"/>
        <v>0</v>
      </c>
      <c r="K1153" s="4">
        <f t="shared" si="176"/>
        <v>4007.5999999999958</v>
      </c>
      <c r="L1153" s="5">
        <f t="shared" si="179"/>
        <v>0</v>
      </c>
      <c r="M1153" s="29" t="str">
        <f t="shared" si="180"/>
        <v/>
      </c>
      <c r="N1153" s="30">
        <f t="shared" si="175"/>
        <v>4007.5999999999958</v>
      </c>
    </row>
    <row r="1154" spans="1:14" x14ac:dyDescent="0.25">
      <c r="A1154" s="5">
        <v>1153</v>
      </c>
      <c r="B1154" s="28">
        <v>42887.958333333336</v>
      </c>
      <c r="C1154" s="5">
        <v>1.12124</v>
      </c>
      <c r="D1154" s="5">
        <v>1.1285000000000001</v>
      </c>
      <c r="E1154" s="5">
        <v>1.12049</v>
      </c>
      <c r="F1154" s="5">
        <v>1.12825</v>
      </c>
      <c r="G1154" s="5">
        <f t="shared" si="173"/>
        <v>1</v>
      </c>
      <c r="H1154" s="4">
        <f t="shared" si="181"/>
        <v>39.499999999998977</v>
      </c>
      <c r="I1154" s="4">
        <f t="shared" si="182"/>
        <v>0</v>
      </c>
      <c r="K1154" s="4">
        <f t="shared" si="176"/>
        <v>4047.0999999999949</v>
      </c>
      <c r="L1154" s="5">
        <f t="shared" si="179"/>
        <v>0</v>
      </c>
      <c r="M1154" s="29" t="str">
        <f t="shared" si="180"/>
        <v/>
      </c>
      <c r="N1154" s="30">
        <f t="shared" si="175"/>
        <v>4047.0999999999949</v>
      </c>
    </row>
    <row r="1155" spans="1:14" x14ac:dyDescent="0.25">
      <c r="A1155" s="5">
        <v>1154</v>
      </c>
      <c r="B1155" s="28">
        <v>42890.958333333336</v>
      </c>
      <c r="C1155" s="5">
        <v>1.12703</v>
      </c>
      <c r="D1155" s="5">
        <v>1.1283700000000001</v>
      </c>
      <c r="E1155" s="5">
        <v>1.1234200000000001</v>
      </c>
      <c r="F1155" s="5">
        <v>1.12541</v>
      </c>
      <c r="G1155" s="5">
        <f t="shared" ref="G1155:G1218" si="183">IF(F1155&gt;F1154,1,0)</f>
        <v>0</v>
      </c>
      <c r="H1155" s="4">
        <f t="shared" si="181"/>
        <v>0</v>
      </c>
      <c r="I1155" s="4">
        <f t="shared" si="182"/>
        <v>0</v>
      </c>
      <c r="K1155" s="4">
        <f t="shared" si="176"/>
        <v>4047.0999999999949</v>
      </c>
      <c r="L1155" s="5">
        <f t="shared" si="179"/>
        <v>0</v>
      </c>
      <c r="M1155" s="29" t="str">
        <f t="shared" si="180"/>
        <v/>
      </c>
      <c r="N1155" s="30">
        <f t="shared" si="175"/>
        <v>4047.0999999999949</v>
      </c>
    </row>
    <row r="1156" spans="1:14" x14ac:dyDescent="0.25">
      <c r="A1156" s="5">
        <v>1155</v>
      </c>
      <c r="B1156" s="28">
        <v>42891.958333333336</v>
      </c>
      <c r="C1156" s="5">
        <v>1.1254299999999999</v>
      </c>
      <c r="D1156" s="5">
        <v>1.12842</v>
      </c>
      <c r="E1156" s="5">
        <v>1.1240399999999999</v>
      </c>
      <c r="F1156" s="5">
        <v>1.12771</v>
      </c>
      <c r="G1156" s="5">
        <f t="shared" si="183"/>
        <v>1</v>
      </c>
      <c r="H1156" s="4">
        <f t="shared" si="181"/>
        <v>6.8000000000001393</v>
      </c>
      <c r="I1156" s="4">
        <f t="shared" si="182"/>
        <v>0</v>
      </c>
      <c r="K1156" s="4">
        <f t="shared" si="176"/>
        <v>4053.8999999999951</v>
      </c>
      <c r="L1156" s="5">
        <f t="shared" si="179"/>
        <v>0</v>
      </c>
      <c r="M1156" s="29" t="str">
        <f t="shared" si="180"/>
        <v/>
      </c>
      <c r="N1156" s="30">
        <f t="shared" si="175"/>
        <v>4053.8999999999951</v>
      </c>
    </row>
    <row r="1157" spans="1:14" x14ac:dyDescent="0.25">
      <c r="A1157" s="5">
        <v>1156</v>
      </c>
      <c r="B1157" s="28">
        <v>42892.958333333336</v>
      </c>
      <c r="C1157" s="5">
        <v>1.12771</v>
      </c>
      <c r="D1157" s="5">
        <v>1.1282300000000001</v>
      </c>
      <c r="E1157" s="5">
        <v>1.12039</v>
      </c>
      <c r="F1157" s="5">
        <v>1.12554</v>
      </c>
      <c r="G1157" s="5">
        <f t="shared" si="183"/>
        <v>0</v>
      </c>
      <c r="H1157" s="4">
        <f t="shared" si="181"/>
        <v>0</v>
      </c>
      <c r="I1157" s="4">
        <f t="shared" si="182"/>
        <v>-1.100000000000545</v>
      </c>
      <c r="K1157" s="4">
        <f t="shared" si="176"/>
        <v>4052.7999999999947</v>
      </c>
      <c r="L1157" s="5">
        <f t="shared" si="179"/>
        <v>0</v>
      </c>
      <c r="M1157" s="29" t="str">
        <f t="shared" si="180"/>
        <v/>
      </c>
      <c r="N1157" s="30">
        <f t="shared" si="175"/>
        <v>4052.7999999999947</v>
      </c>
    </row>
    <row r="1158" spans="1:14" x14ac:dyDescent="0.25">
      <c r="A1158" s="5">
        <v>1157</v>
      </c>
      <c r="B1158" s="28">
        <v>42893.958333333336</v>
      </c>
      <c r="C1158" s="5">
        <v>1.1255200000000001</v>
      </c>
      <c r="D1158" s="5">
        <v>1.1269</v>
      </c>
      <c r="E1158" s="5">
        <v>1.11947</v>
      </c>
      <c r="F1158" s="5">
        <v>1.1212200000000001</v>
      </c>
      <c r="G1158" s="5">
        <f t="shared" si="183"/>
        <v>0</v>
      </c>
      <c r="H1158" s="4">
        <f t="shared" si="181"/>
        <v>0</v>
      </c>
      <c r="I1158" s="4">
        <f t="shared" si="182"/>
        <v>0</v>
      </c>
      <c r="K1158" s="4">
        <f t="shared" si="176"/>
        <v>4052.7999999999947</v>
      </c>
      <c r="L1158" s="5">
        <f t="shared" si="179"/>
        <v>0</v>
      </c>
      <c r="M1158" s="29" t="str">
        <f t="shared" si="180"/>
        <v/>
      </c>
      <c r="N1158" s="30">
        <f t="shared" si="175"/>
        <v>4052.7999999999947</v>
      </c>
    </row>
    <row r="1159" spans="1:14" x14ac:dyDescent="0.25">
      <c r="A1159" s="5">
        <v>1158</v>
      </c>
      <c r="B1159" s="28">
        <v>42894.958333333336</v>
      </c>
      <c r="C1159" s="5">
        <v>1.1212299999999999</v>
      </c>
      <c r="D1159" s="5">
        <v>1.1236600000000001</v>
      </c>
      <c r="E1159" s="5">
        <v>1.11663</v>
      </c>
      <c r="F1159" s="5">
        <v>1.11941</v>
      </c>
      <c r="G1159" s="5">
        <f t="shared" si="183"/>
        <v>0</v>
      </c>
      <c r="H1159" s="4">
        <f t="shared" si="181"/>
        <v>0</v>
      </c>
      <c r="I1159" s="4">
        <f t="shared" si="182"/>
        <v>0</v>
      </c>
      <c r="K1159" s="4">
        <f t="shared" si="176"/>
        <v>4052.7999999999947</v>
      </c>
      <c r="L1159" s="5">
        <f t="shared" si="179"/>
        <v>0</v>
      </c>
      <c r="M1159" s="29" t="str">
        <f t="shared" si="180"/>
        <v/>
      </c>
      <c r="N1159" s="30">
        <f t="shared" si="175"/>
        <v>4052.7999999999947</v>
      </c>
    </row>
    <row r="1160" spans="1:14" x14ac:dyDescent="0.25">
      <c r="A1160" s="5">
        <v>1159</v>
      </c>
      <c r="B1160" s="28">
        <v>42897.958333333336</v>
      </c>
      <c r="C1160" s="5">
        <v>1.1206100000000001</v>
      </c>
      <c r="D1160" s="5">
        <v>1.12321</v>
      </c>
      <c r="E1160" s="5">
        <v>1.1191800000000001</v>
      </c>
      <c r="F1160" s="5">
        <v>1.12029</v>
      </c>
      <c r="G1160" s="5">
        <f t="shared" si="183"/>
        <v>1</v>
      </c>
      <c r="H1160" s="4">
        <f t="shared" si="181"/>
        <v>-9.3999999999994088</v>
      </c>
      <c r="I1160" s="4">
        <f t="shared" si="182"/>
        <v>0</v>
      </c>
      <c r="K1160" s="4">
        <f t="shared" si="176"/>
        <v>4043.3999999999951</v>
      </c>
      <c r="L1160" s="5">
        <f t="shared" si="179"/>
        <v>0</v>
      </c>
      <c r="M1160" s="29" t="str">
        <f t="shared" si="180"/>
        <v/>
      </c>
      <c r="N1160" s="30">
        <f t="shared" si="175"/>
        <v>4043.3999999999951</v>
      </c>
    </row>
    <row r="1161" spans="1:14" x14ac:dyDescent="0.25">
      <c r="A1161" s="5">
        <v>1160</v>
      </c>
      <c r="B1161" s="28">
        <v>42898.958333333336</v>
      </c>
      <c r="C1161" s="5">
        <v>1.12033</v>
      </c>
      <c r="D1161" s="5">
        <v>1.12249</v>
      </c>
      <c r="E1161" s="5">
        <v>1.11852</v>
      </c>
      <c r="F1161" s="5">
        <v>1.12107</v>
      </c>
      <c r="G1161" s="5">
        <f t="shared" si="183"/>
        <v>1</v>
      </c>
      <c r="H1161" s="4">
        <f t="shared" ref="H1161:H1192" si="184">IF(AND(G1160=0,D1161&gt;C1160),(F1161-C1160)*10000,0)</f>
        <v>0</v>
      </c>
      <c r="I1161" s="4">
        <f t="shared" si="182"/>
        <v>-4.5999999999990493</v>
      </c>
      <c r="K1161" s="4">
        <f t="shared" si="176"/>
        <v>4038.7999999999961</v>
      </c>
      <c r="L1161" s="5">
        <f t="shared" si="179"/>
        <v>0</v>
      </c>
      <c r="M1161" s="29" t="str">
        <f t="shared" si="180"/>
        <v/>
      </c>
      <c r="N1161" s="30">
        <f t="shared" si="175"/>
        <v>4038.7999999999961</v>
      </c>
    </row>
    <row r="1162" spans="1:14" x14ac:dyDescent="0.25">
      <c r="A1162" s="5">
        <v>1161</v>
      </c>
      <c r="B1162" s="28">
        <v>42899.958333333336</v>
      </c>
      <c r="C1162" s="5">
        <v>1.1210599999999999</v>
      </c>
      <c r="D1162" s="5">
        <v>1.12958</v>
      </c>
      <c r="E1162" s="5">
        <v>1.1193</v>
      </c>
      <c r="F1162" s="5">
        <v>1.1216999999999999</v>
      </c>
      <c r="G1162" s="5">
        <f t="shared" si="183"/>
        <v>1</v>
      </c>
      <c r="H1162" s="4">
        <f t="shared" si="184"/>
        <v>0</v>
      </c>
      <c r="I1162" s="4">
        <f t="shared" si="182"/>
        <v>-13.699999999998713</v>
      </c>
      <c r="K1162" s="4">
        <f t="shared" si="176"/>
        <v>4025.0999999999972</v>
      </c>
      <c r="L1162" s="5">
        <f t="shared" si="179"/>
        <v>0</v>
      </c>
      <c r="M1162" s="29" t="str">
        <f t="shared" si="180"/>
        <v/>
      </c>
      <c r="N1162" s="30">
        <f t="shared" si="175"/>
        <v>4025.0999999999972</v>
      </c>
    </row>
    <row r="1163" spans="1:14" x14ac:dyDescent="0.25">
      <c r="A1163" s="5">
        <v>1162</v>
      </c>
      <c r="B1163" s="28">
        <v>42900.958333333336</v>
      </c>
      <c r="C1163" s="5">
        <v>1.1217299999999999</v>
      </c>
      <c r="D1163" s="5">
        <v>1.1228499999999999</v>
      </c>
      <c r="E1163" s="5">
        <v>1.11321</v>
      </c>
      <c r="F1163" s="5">
        <v>1.1145</v>
      </c>
      <c r="G1163" s="5">
        <f t="shared" si="183"/>
        <v>0</v>
      </c>
      <c r="H1163" s="4">
        <f t="shared" si="184"/>
        <v>0</v>
      </c>
      <c r="I1163" s="4">
        <f t="shared" si="182"/>
        <v>65.599999999999</v>
      </c>
      <c r="K1163" s="4">
        <f t="shared" si="176"/>
        <v>4090.6999999999962</v>
      </c>
      <c r="L1163" s="5">
        <f t="shared" si="179"/>
        <v>0</v>
      </c>
      <c r="M1163" s="29" t="str">
        <f t="shared" si="180"/>
        <v/>
      </c>
      <c r="N1163" s="30">
        <f t="shared" si="175"/>
        <v>4090.6999999999962</v>
      </c>
    </row>
    <row r="1164" spans="1:14" x14ac:dyDescent="0.25">
      <c r="A1164" s="5">
        <v>1163</v>
      </c>
      <c r="B1164" s="28">
        <v>42901.958333333336</v>
      </c>
      <c r="C1164" s="5">
        <v>1.1145</v>
      </c>
      <c r="D1164" s="5">
        <v>1.12016</v>
      </c>
      <c r="E1164" s="5">
        <v>1.1138399999999999</v>
      </c>
      <c r="F1164" s="5">
        <v>1.11968</v>
      </c>
      <c r="G1164" s="5">
        <f t="shared" si="183"/>
        <v>1</v>
      </c>
      <c r="H1164" s="4">
        <f t="shared" si="184"/>
        <v>0</v>
      </c>
      <c r="I1164" s="4">
        <f t="shared" si="182"/>
        <v>0</v>
      </c>
      <c r="K1164" s="4">
        <f t="shared" si="176"/>
        <v>4090.6999999999962</v>
      </c>
      <c r="L1164" s="5">
        <f t="shared" si="179"/>
        <v>0</v>
      </c>
      <c r="M1164" s="29" t="str">
        <f t="shared" si="180"/>
        <v/>
      </c>
      <c r="N1164" s="30">
        <f t="shared" si="175"/>
        <v>4090.6999999999962</v>
      </c>
    </row>
    <row r="1165" spans="1:14" x14ac:dyDescent="0.25">
      <c r="A1165" s="5">
        <v>1164</v>
      </c>
      <c r="B1165" s="28">
        <v>42904.958333333336</v>
      </c>
      <c r="C1165" s="5">
        <v>1.12053</v>
      </c>
      <c r="D1165" s="5">
        <v>1.1212800000000001</v>
      </c>
      <c r="E1165" s="5">
        <v>1.1143099999999999</v>
      </c>
      <c r="F1165" s="5">
        <v>1.11483</v>
      </c>
      <c r="G1165" s="5">
        <f t="shared" si="183"/>
        <v>0</v>
      </c>
      <c r="H1165" s="4">
        <f t="shared" si="184"/>
        <v>0</v>
      </c>
      <c r="I1165" s="4">
        <f t="shared" si="182"/>
        <v>-3.2999999999994145</v>
      </c>
      <c r="K1165" s="4">
        <f t="shared" si="176"/>
        <v>4087.3999999999969</v>
      </c>
      <c r="L1165" s="5">
        <f t="shared" si="179"/>
        <v>0</v>
      </c>
      <c r="M1165" s="29" t="str">
        <f t="shared" si="180"/>
        <v/>
      </c>
      <c r="N1165" s="30">
        <f t="shared" si="175"/>
        <v>4087.3999999999969</v>
      </c>
    </row>
    <row r="1166" spans="1:14" x14ac:dyDescent="0.25">
      <c r="A1166" s="5">
        <v>1165</v>
      </c>
      <c r="B1166" s="28">
        <v>42905.958333333336</v>
      </c>
      <c r="C1166" s="5">
        <v>1.1148</v>
      </c>
      <c r="D1166" s="5">
        <v>1.1164799999999999</v>
      </c>
      <c r="E1166" s="5">
        <v>1.11188</v>
      </c>
      <c r="F1166" s="5">
        <v>1.1133599999999999</v>
      </c>
      <c r="G1166" s="5">
        <f t="shared" si="183"/>
        <v>0</v>
      </c>
      <c r="H1166" s="4">
        <f t="shared" si="184"/>
        <v>0</v>
      </c>
      <c r="I1166" s="4">
        <f t="shared" si="182"/>
        <v>0</v>
      </c>
      <c r="K1166" s="4">
        <f t="shared" si="176"/>
        <v>4087.3999999999969</v>
      </c>
      <c r="L1166" s="5">
        <f t="shared" si="179"/>
        <v>0</v>
      </c>
      <c r="M1166" s="29" t="str">
        <f t="shared" si="180"/>
        <v/>
      </c>
      <c r="N1166" s="30">
        <f t="shared" si="175"/>
        <v>4087.3999999999969</v>
      </c>
    </row>
    <row r="1167" spans="1:14" x14ac:dyDescent="0.25">
      <c r="A1167" s="5">
        <v>1166</v>
      </c>
      <c r="B1167" s="28">
        <v>42906.958333333336</v>
      </c>
      <c r="C1167" s="5">
        <v>1.1133500000000001</v>
      </c>
      <c r="D1167" s="5">
        <v>1.1169</v>
      </c>
      <c r="E1167" s="5">
        <v>1.1127199999999999</v>
      </c>
      <c r="F1167" s="5">
        <v>1.1168</v>
      </c>
      <c r="G1167" s="5">
        <f t="shared" si="183"/>
        <v>1</v>
      </c>
      <c r="H1167" s="4">
        <f t="shared" si="184"/>
        <v>20.000000000000018</v>
      </c>
      <c r="I1167" s="4">
        <f t="shared" si="182"/>
        <v>0</v>
      </c>
      <c r="K1167" s="4">
        <f t="shared" si="176"/>
        <v>4107.3999999999969</v>
      </c>
      <c r="L1167" s="5">
        <f t="shared" si="179"/>
        <v>0</v>
      </c>
      <c r="M1167" s="29" t="str">
        <f t="shared" si="180"/>
        <v/>
      </c>
      <c r="N1167" s="30">
        <f t="shared" si="175"/>
        <v>4107.3999999999969</v>
      </c>
    </row>
    <row r="1168" spans="1:14" x14ac:dyDescent="0.25">
      <c r="A1168" s="5">
        <v>1167</v>
      </c>
      <c r="B1168" s="28">
        <v>42907.958333333336</v>
      </c>
      <c r="C1168" s="5">
        <v>1.1168100000000001</v>
      </c>
      <c r="D1168" s="5">
        <v>1.1177900000000001</v>
      </c>
      <c r="E1168" s="5">
        <v>1.11392</v>
      </c>
      <c r="F1168" s="5">
        <v>1.1151599999999999</v>
      </c>
      <c r="G1168" s="5">
        <f t="shared" si="183"/>
        <v>0</v>
      </c>
      <c r="H1168" s="4">
        <f t="shared" si="184"/>
        <v>0</v>
      </c>
      <c r="I1168" s="4">
        <f t="shared" si="182"/>
        <v>0</v>
      </c>
      <c r="K1168" s="4">
        <f t="shared" si="176"/>
        <v>4107.3999999999969</v>
      </c>
      <c r="L1168" s="5">
        <f t="shared" si="179"/>
        <v>0</v>
      </c>
      <c r="M1168" s="29" t="str">
        <f t="shared" si="180"/>
        <v/>
      </c>
      <c r="N1168" s="30">
        <f t="shared" si="175"/>
        <v>4107.3999999999969</v>
      </c>
    </row>
    <row r="1169" spans="1:14" x14ac:dyDescent="0.25">
      <c r="A1169" s="5">
        <v>1168</v>
      </c>
      <c r="B1169" s="28">
        <v>42908.958333333336</v>
      </c>
      <c r="C1169" s="5">
        <v>1.11511</v>
      </c>
      <c r="D1169" s="5">
        <v>1.1208899999999999</v>
      </c>
      <c r="E1169" s="5">
        <v>1.11452</v>
      </c>
      <c r="F1169" s="5">
        <v>1.1191800000000001</v>
      </c>
      <c r="G1169" s="5">
        <f t="shared" si="183"/>
        <v>1</v>
      </c>
      <c r="H1169" s="4">
        <f t="shared" si="184"/>
        <v>23.699999999999832</v>
      </c>
      <c r="I1169" s="4">
        <f t="shared" si="182"/>
        <v>0</v>
      </c>
      <c r="K1169" s="4">
        <f t="shared" si="176"/>
        <v>4131.0999999999967</v>
      </c>
      <c r="L1169" s="5">
        <f t="shared" si="179"/>
        <v>0</v>
      </c>
      <c r="M1169" s="29" t="str">
        <f t="shared" si="180"/>
        <v/>
      </c>
      <c r="N1169" s="30">
        <f t="shared" ref="N1169:N1232" si="185">IF(L1169=K1169,N1168,K1169-L1169)</f>
        <v>4131.0999999999967</v>
      </c>
    </row>
    <row r="1170" spans="1:14" x14ac:dyDescent="0.25">
      <c r="A1170" s="5">
        <v>1169</v>
      </c>
      <c r="B1170" s="28">
        <v>42911.958333333336</v>
      </c>
      <c r="C1170" s="5">
        <v>1.1196299999999999</v>
      </c>
      <c r="D1170" s="5">
        <v>1.12198</v>
      </c>
      <c r="E1170" s="5">
        <v>1.11717</v>
      </c>
      <c r="F1170" s="5">
        <v>1.11815</v>
      </c>
      <c r="G1170" s="5">
        <f t="shared" si="183"/>
        <v>0</v>
      </c>
      <c r="H1170" s="4">
        <f t="shared" si="184"/>
        <v>0</v>
      </c>
      <c r="I1170" s="4">
        <f t="shared" si="182"/>
        <v>0</v>
      </c>
      <c r="K1170" s="4">
        <f t="shared" ref="K1170:K1233" si="186">H1170+I1170+K1169</f>
        <v>4131.0999999999967</v>
      </c>
      <c r="L1170" s="5">
        <f t="shared" si="179"/>
        <v>0</v>
      </c>
      <c r="M1170" s="29" t="str">
        <f t="shared" si="180"/>
        <v/>
      </c>
      <c r="N1170" s="30">
        <f t="shared" si="185"/>
        <v>4131.0999999999967</v>
      </c>
    </row>
    <row r="1171" spans="1:14" x14ac:dyDescent="0.25">
      <c r="A1171" s="5">
        <v>1170</v>
      </c>
      <c r="B1171" s="28">
        <v>42912.958333333336</v>
      </c>
      <c r="C1171" s="5">
        <v>1.11822</v>
      </c>
      <c r="D1171" s="5">
        <v>1.1349400000000001</v>
      </c>
      <c r="E1171" s="5">
        <v>1.11788</v>
      </c>
      <c r="F1171" s="5">
        <v>1.13385</v>
      </c>
      <c r="G1171" s="5">
        <f t="shared" si="183"/>
        <v>1</v>
      </c>
      <c r="H1171" s="4">
        <f t="shared" si="184"/>
        <v>142.20000000000121</v>
      </c>
      <c r="I1171" s="4">
        <f t="shared" si="182"/>
        <v>0</v>
      </c>
      <c r="K1171" s="4">
        <f t="shared" si="186"/>
        <v>4273.2999999999984</v>
      </c>
      <c r="L1171" s="5">
        <f t="shared" si="179"/>
        <v>0</v>
      </c>
      <c r="M1171" s="29" t="str">
        <f t="shared" si="180"/>
        <v/>
      </c>
      <c r="N1171" s="30">
        <f t="shared" si="185"/>
        <v>4273.2999999999984</v>
      </c>
    </row>
    <row r="1172" spans="1:14" x14ac:dyDescent="0.25">
      <c r="A1172" s="5">
        <v>1171</v>
      </c>
      <c r="B1172" s="28">
        <v>42913.958333333336</v>
      </c>
      <c r="C1172" s="5">
        <v>1.13384</v>
      </c>
      <c r="D1172" s="5">
        <v>1.13906</v>
      </c>
      <c r="E1172" s="5">
        <v>1.12917</v>
      </c>
      <c r="F1172" s="5">
        <v>1.13775</v>
      </c>
      <c r="G1172" s="5">
        <f t="shared" si="183"/>
        <v>1</v>
      </c>
      <c r="H1172" s="4">
        <f t="shared" si="184"/>
        <v>0</v>
      </c>
      <c r="I1172" s="4">
        <f t="shared" si="182"/>
        <v>0</v>
      </c>
      <c r="K1172" s="4">
        <f t="shared" si="186"/>
        <v>4273.2999999999984</v>
      </c>
      <c r="L1172" s="5">
        <f t="shared" si="179"/>
        <v>0</v>
      </c>
      <c r="M1172" s="29" t="str">
        <f t="shared" si="180"/>
        <v/>
      </c>
      <c r="N1172" s="30">
        <f t="shared" si="185"/>
        <v>4273.2999999999984</v>
      </c>
    </row>
    <row r="1173" spans="1:14" x14ac:dyDescent="0.25">
      <c r="A1173" s="5">
        <v>1172</v>
      </c>
      <c r="B1173" s="28">
        <v>42914.958333333336</v>
      </c>
      <c r="C1173" s="5">
        <v>1.13775</v>
      </c>
      <c r="D1173" s="5">
        <v>1.14455</v>
      </c>
      <c r="E1173" s="5">
        <v>1.13744</v>
      </c>
      <c r="F1173" s="5">
        <v>1.14402</v>
      </c>
      <c r="G1173" s="5">
        <f t="shared" si="183"/>
        <v>1</v>
      </c>
      <c r="H1173" s="4">
        <f t="shared" si="184"/>
        <v>0</v>
      </c>
      <c r="I1173" s="4">
        <f t="shared" si="182"/>
        <v>0</v>
      </c>
      <c r="K1173" s="4">
        <f t="shared" si="186"/>
        <v>4273.2999999999984</v>
      </c>
      <c r="L1173" s="5">
        <f t="shared" si="179"/>
        <v>0</v>
      </c>
      <c r="M1173" s="29" t="str">
        <f t="shared" si="180"/>
        <v/>
      </c>
      <c r="N1173" s="30">
        <f t="shared" si="185"/>
        <v>4273.2999999999984</v>
      </c>
    </row>
    <row r="1174" spans="1:14" x14ac:dyDescent="0.25">
      <c r="A1174" s="5">
        <v>1173</v>
      </c>
      <c r="B1174" s="28">
        <v>42915.958333333336</v>
      </c>
      <c r="C1174" s="5">
        <v>1.1439999999999999</v>
      </c>
      <c r="D1174" s="5">
        <v>1.14452</v>
      </c>
      <c r="E1174" s="5">
        <v>1.1392100000000001</v>
      </c>
      <c r="F1174" s="5">
        <v>1.1425099999999999</v>
      </c>
      <c r="G1174" s="5">
        <f t="shared" si="183"/>
        <v>0</v>
      </c>
      <c r="H1174" s="4">
        <f t="shared" si="184"/>
        <v>0</v>
      </c>
      <c r="I1174" s="4">
        <f t="shared" si="182"/>
        <v>0</v>
      </c>
      <c r="K1174" s="4">
        <f t="shared" si="186"/>
        <v>4273.2999999999984</v>
      </c>
      <c r="L1174" s="5">
        <f t="shared" si="179"/>
        <v>0</v>
      </c>
      <c r="M1174" s="29" t="str">
        <f t="shared" si="180"/>
        <v/>
      </c>
      <c r="N1174" s="30">
        <f t="shared" si="185"/>
        <v>4273.2999999999984</v>
      </c>
    </row>
    <row r="1175" spans="1:14" x14ac:dyDescent="0.25">
      <c r="A1175" s="5">
        <v>1174</v>
      </c>
      <c r="B1175" s="28">
        <v>42918.958333333336</v>
      </c>
      <c r="C1175" s="5">
        <v>1.14175</v>
      </c>
      <c r="D1175" s="5">
        <v>1.14266</v>
      </c>
      <c r="E1175" s="5">
        <v>1.1355</v>
      </c>
      <c r="F1175" s="5">
        <v>1.1364099999999999</v>
      </c>
      <c r="G1175" s="5">
        <f t="shared" si="183"/>
        <v>0</v>
      </c>
      <c r="H1175" s="4">
        <f t="shared" si="184"/>
        <v>0</v>
      </c>
      <c r="I1175" s="4">
        <f t="shared" si="182"/>
        <v>0</v>
      </c>
      <c r="K1175" s="4">
        <f t="shared" si="186"/>
        <v>4273.2999999999984</v>
      </c>
      <c r="L1175" s="5">
        <f t="shared" si="179"/>
        <v>0</v>
      </c>
      <c r="M1175" s="29" t="str">
        <f t="shared" si="180"/>
        <v/>
      </c>
      <c r="N1175" s="30">
        <f t="shared" si="185"/>
        <v>4273.2999999999984</v>
      </c>
    </row>
    <row r="1176" spans="1:14" x14ac:dyDescent="0.25">
      <c r="A1176" s="5">
        <v>1175</v>
      </c>
      <c r="B1176" s="28">
        <v>42919.958333333336</v>
      </c>
      <c r="C1176" s="5">
        <v>1.1363799999999999</v>
      </c>
      <c r="D1176" s="5">
        <v>1.1376900000000001</v>
      </c>
      <c r="E1176" s="5">
        <v>1.1335900000000001</v>
      </c>
      <c r="F1176" s="5">
        <v>1.1342699999999999</v>
      </c>
      <c r="G1176" s="5">
        <f t="shared" si="183"/>
        <v>0</v>
      </c>
      <c r="H1176" s="4">
        <f t="shared" si="184"/>
        <v>0</v>
      </c>
      <c r="I1176" s="4">
        <f t="shared" si="182"/>
        <v>0</v>
      </c>
      <c r="K1176" s="4">
        <f t="shared" si="186"/>
        <v>4273.2999999999984</v>
      </c>
      <c r="L1176" s="5">
        <f t="shared" si="179"/>
        <v>0</v>
      </c>
      <c r="M1176" s="29" t="str">
        <f t="shared" si="180"/>
        <v/>
      </c>
      <c r="N1176" s="30">
        <f t="shared" si="185"/>
        <v>4273.2999999999984</v>
      </c>
    </row>
    <row r="1177" spans="1:14" x14ac:dyDescent="0.25">
      <c r="A1177" s="5">
        <v>1176</v>
      </c>
      <c r="B1177" s="28">
        <v>42920.958333333336</v>
      </c>
      <c r="C1177" s="5">
        <v>1.1341300000000001</v>
      </c>
      <c r="D1177" s="5">
        <v>1.1368499999999999</v>
      </c>
      <c r="E1177" s="5">
        <v>1.13123</v>
      </c>
      <c r="F1177" s="5">
        <v>1.13513</v>
      </c>
      <c r="G1177" s="5">
        <f t="shared" si="183"/>
        <v>1</v>
      </c>
      <c r="H1177" s="4">
        <f t="shared" si="184"/>
        <v>-12.499999999999734</v>
      </c>
      <c r="I1177" s="4">
        <f t="shared" si="182"/>
        <v>0</v>
      </c>
      <c r="K1177" s="4">
        <f t="shared" si="186"/>
        <v>4260.7999999999984</v>
      </c>
      <c r="L1177" s="5">
        <f t="shared" si="179"/>
        <v>0</v>
      </c>
      <c r="M1177" s="29" t="str">
        <f t="shared" si="180"/>
        <v/>
      </c>
      <c r="N1177" s="30">
        <f t="shared" si="185"/>
        <v>4260.7999999999984</v>
      </c>
    </row>
    <row r="1178" spans="1:14" x14ac:dyDescent="0.25">
      <c r="A1178" s="5">
        <v>1177</v>
      </c>
      <c r="B1178" s="28">
        <v>42921.958333333336</v>
      </c>
      <c r="C1178" s="5">
        <v>1.1351199999999999</v>
      </c>
      <c r="D1178" s="5">
        <v>1.1424700000000001</v>
      </c>
      <c r="E1178" s="5">
        <v>1.1329899999999999</v>
      </c>
      <c r="F1178" s="5">
        <v>1.14229</v>
      </c>
      <c r="G1178" s="5">
        <f t="shared" si="183"/>
        <v>1</v>
      </c>
      <c r="H1178" s="4">
        <f t="shared" si="184"/>
        <v>0</v>
      </c>
      <c r="I1178" s="4">
        <v>-41</v>
      </c>
      <c r="K1178" s="4">
        <f t="shared" si="186"/>
        <v>4219.7999999999984</v>
      </c>
      <c r="L1178" s="5">
        <f t="shared" si="179"/>
        <v>0</v>
      </c>
      <c r="M1178" s="29" t="str">
        <f t="shared" si="180"/>
        <v/>
      </c>
      <c r="N1178" s="30">
        <f t="shared" si="185"/>
        <v>4219.7999999999984</v>
      </c>
    </row>
    <row r="1179" spans="1:14" x14ac:dyDescent="0.25">
      <c r="A1179" s="5">
        <v>1178</v>
      </c>
      <c r="B1179" s="28">
        <v>42922.958333333336</v>
      </c>
      <c r="C1179" s="5">
        <v>1.1422099999999999</v>
      </c>
      <c r="D1179" s="5">
        <v>1.14398</v>
      </c>
      <c r="E1179" s="5">
        <v>1.1379600000000001</v>
      </c>
      <c r="F1179" s="5">
        <v>1.1399600000000001</v>
      </c>
      <c r="G1179" s="5">
        <f t="shared" si="183"/>
        <v>0</v>
      </c>
      <c r="H1179" s="4">
        <f t="shared" si="184"/>
        <v>0</v>
      </c>
      <c r="I1179" s="4">
        <f t="shared" ref="I1179:I1191" si="187">IF(AND(G1178=1,E1179&lt;C1178),(C1178-F1179)*10000,0)</f>
        <v>0</v>
      </c>
      <c r="K1179" s="4">
        <f t="shared" si="186"/>
        <v>4219.7999999999984</v>
      </c>
      <c r="L1179" s="5">
        <f t="shared" si="179"/>
        <v>0</v>
      </c>
      <c r="M1179" s="29" t="str">
        <f t="shared" si="180"/>
        <v/>
      </c>
      <c r="N1179" s="30">
        <f t="shared" si="185"/>
        <v>4219.7999999999984</v>
      </c>
    </row>
    <row r="1180" spans="1:14" x14ac:dyDescent="0.25">
      <c r="A1180" s="5">
        <v>1179</v>
      </c>
      <c r="B1180" s="28">
        <v>42925.958333333336</v>
      </c>
      <c r="C1180" s="5">
        <v>1.1396599999999999</v>
      </c>
      <c r="D1180" s="5">
        <v>1.1417999999999999</v>
      </c>
      <c r="E1180" s="5">
        <v>1.1381699999999999</v>
      </c>
      <c r="F1180" s="5">
        <v>1.13991</v>
      </c>
      <c r="G1180" s="5">
        <f t="shared" si="183"/>
        <v>0</v>
      </c>
      <c r="H1180" s="4">
        <f t="shared" si="184"/>
        <v>0</v>
      </c>
      <c r="I1180" s="4">
        <f t="shared" si="187"/>
        <v>0</v>
      </c>
      <c r="K1180" s="4">
        <f t="shared" si="186"/>
        <v>4219.7999999999984</v>
      </c>
      <c r="L1180" s="5">
        <f t="shared" si="179"/>
        <v>0</v>
      </c>
      <c r="M1180" s="29" t="str">
        <f t="shared" si="180"/>
        <v/>
      </c>
      <c r="N1180" s="30">
        <f t="shared" si="185"/>
        <v>4219.7999999999984</v>
      </c>
    </row>
    <row r="1181" spans="1:14" x14ac:dyDescent="0.25">
      <c r="A1181" s="5">
        <v>1180</v>
      </c>
      <c r="B1181" s="28">
        <v>42926.958333333336</v>
      </c>
      <c r="C1181" s="5">
        <v>1.13992</v>
      </c>
      <c r="D1181" s="5">
        <v>1.1479699999999999</v>
      </c>
      <c r="E1181" s="5">
        <v>1.13828</v>
      </c>
      <c r="F1181" s="5">
        <v>1.1467400000000001</v>
      </c>
      <c r="G1181" s="5">
        <f t="shared" si="183"/>
        <v>1</v>
      </c>
      <c r="H1181" s="4">
        <f t="shared" si="184"/>
        <v>70.800000000001972</v>
      </c>
      <c r="I1181" s="4">
        <f t="shared" si="187"/>
        <v>0</v>
      </c>
      <c r="K1181" s="4">
        <f t="shared" si="186"/>
        <v>4290.6000000000004</v>
      </c>
      <c r="L1181" s="5">
        <f t="shared" si="179"/>
        <v>0</v>
      </c>
      <c r="M1181" s="29" t="str">
        <f t="shared" si="180"/>
        <v/>
      </c>
      <c r="N1181" s="30">
        <f t="shared" si="185"/>
        <v>4290.6000000000004</v>
      </c>
    </row>
    <row r="1182" spans="1:14" x14ac:dyDescent="0.25">
      <c r="A1182" s="5">
        <v>1181</v>
      </c>
      <c r="B1182" s="28">
        <v>42927.958333333336</v>
      </c>
      <c r="C1182" s="5">
        <v>1.1467400000000001</v>
      </c>
      <c r="D1182" s="5">
        <v>1.14893</v>
      </c>
      <c r="E1182" s="5">
        <v>1.13916</v>
      </c>
      <c r="F1182" s="5">
        <v>1.14116</v>
      </c>
      <c r="G1182" s="5">
        <f t="shared" si="183"/>
        <v>0</v>
      </c>
      <c r="H1182" s="4">
        <f t="shared" si="184"/>
        <v>0</v>
      </c>
      <c r="I1182" s="4">
        <f t="shared" si="187"/>
        <v>-12.399999999999078</v>
      </c>
      <c r="K1182" s="4">
        <f t="shared" si="186"/>
        <v>4278.2000000000016</v>
      </c>
      <c r="L1182" s="5">
        <f t="shared" si="179"/>
        <v>0</v>
      </c>
      <c r="M1182" s="29" t="str">
        <f t="shared" si="180"/>
        <v/>
      </c>
      <c r="N1182" s="30">
        <f t="shared" si="185"/>
        <v>4278.2000000000016</v>
      </c>
    </row>
    <row r="1183" spans="1:14" x14ac:dyDescent="0.25">
      <c r="A1183" s="5">
        <v>1182</v>
      </c>
      <c r="B1183" s="28">
        <v>42928.958333333336</v>
      </c>
      <c r="C1183" s="5">
        <v>1.1411500000000001</v>
      </c>
      <c r="D1183" s="5">
        <v>1.14558</v>
      </c>
      <c r="E1183" s="5">
        <v>1.1370499999999999</v>
      </c>
      <c r="F1183" s="5">
        <v>1.1397299999999999</v>
      </c>
      <c r="G1183" s="5">
        <f t="shared" si="183"/>
        <v>0</v>
      </c>
      <c r="H1183" s="4">
        <f t="shared" si="184"/>
        <v>0</v>
      </c>
      <c r="I1183" s="4">
        <f t="shared" si="187"/>
        <v>0</v>
      </c>
      <c r="K1183" s="4">
        <f t="shared" si="186"/>
        <v>4278.2000000000016</v>
      </c>
      <c r="L1183" s="5">
        <f t="shared" si="179"/>
        <v>0</v>
      </c>
      <c r="M1183" s="29" t="str">
        <f t="shared" si="180"/>
        <v/>
      </c>
      <c r="N1183" s="30">
        <f t="shared" si="185"/>
        <v>4278.2000000000016</v>
      </c>
    </row>
    <row r="1184" spans="1:14" x14ac:dyDescent="0.25">
      <c r="A1184" s="5">
        <v>1183</v>
      </c>
      <c r="B1184" s="28">
        <v>42929.958333333336</v>
      </c>
      <c r="C1184" s="5">
        <v>1.1397299999999999</v>
      </c>
      <c r="D1184" s="5">
        <v>1.1471899999999999</v>
      </c>
      <c r="E1184" s="5">
        <v>1.13914</v>
      </c>
      <c r="F1184" s="5">
        <v>1.1468499999999999</v>
      </c>
      <c r="G1184" s="5">
        <f t="shared" si="183"/>
        <v>1</v>
      </c>
      <c r="H1184" s="4">
        <f t="shared" si="184"/>
        <v>56.999999999998167</v>
      </c>
      <c r="I1184" s="4">
        <f t="shared" si="187"/>
        <v>0</v>
      </c>
      <c r="K1184" s="4">
        <f t="shared" si="186"/>
        <v>4335.2</v>
      </c>
      <c r="L1184" s="5">
        <f t="shared" ref="L1184:L1247" si="188">MAX(J1184,L1183)</f>
        <v>0</v>
      </c>
      <c r="M1184" s="29" t="str">
        <f t="shared" ref="M1184:M1247" si="189">IF(J1184 &lt; J1183, 1-J1184/L1184,"")</f>
        <v/>
      </c>
      <c r="N1184" s="30">
        <f t="shared" si="185"/>
        <v>4335.2</v>
      </c>
    </row>
    <row r="1185" spans="1:14" x14ac:dyDescent="0.25">
      <c r="A1185" s="5">
        <v>1184</v>
      </c>
      <c r="B1185" s="28">
        <v>42932.958333333336</v>
      </c>
      <c r="C1185" s="5">
        <v>1.147</v>
      </c>
      <c r="D1185" s="5">
        <v>1.1487000000000001</v>
      </c>
      <c r="E1185" s="5">
        <v>1.1434800000000001</v>
      </c>
      <c r="F1185" s="5">
        <v>1.1477999999999999</v>
      </c>
      <c r="G1185" s="5">
        <f t="shared" si="183"/>
        <v>1</v>
      </c>
      <c r="H1185" s="4">
        <f t="shared" si="184"/>
        <v>0</v>
      </c>
      <c r="I1185" s="4">
        <f t="shared" si="187"/>
        <v>0</v>
      </c>
      <c r="K1185" s="4">
        <f t="shared" si="186"/>
        <v>4335.2</v>
      </c>
      <c r="L1185" s="5">
        <f t="shared" si="188"/>
        <v>0</v>
      </c>
      <c r="M1185" s="29" t="str">
        <f t="shared" si="189"/>
        <v/>
      </c>
      <c r="N1185" s="30">
        <f t="shared" si="185"/>
        <v>4335.2</v>
      </c>
    </row>
    <row r="1186" spans="1:14" x14ac:dyDescent="0.25">
      <c r="A1186" s="5">
        <v>1185</v>
      </c>
      <c r="B1186" s="28">
        <v>42933.958333333336</v>
      </c>
      <c r="C1186" s="5">
        <v>1.1478299999999999</v>
      </c>
      <c r="D1186" s="5">
        <v>1.15831</v>
      </c>
      <c r="E1186" s="5">
        <v>1.14714</v>
      </c>
      <c r="F1186" s="5">
        <v>1.1553800000000001</v>
      </c>
      <c r="G1186" s="5">
        <f t="shared" si="183"/>
        <v>1</v>
      </c>
      <c r="H1186" s="4">
        <f t="shared" si="184"/>
        <v>0</v>
      </c>
      <c r="I1186" s="4">
        <f t="shared" si="187"/>
        <v>0</v>
      </c>
      <c r="K1186" s="4">
        <f t="shared" si="186"/>
        <v>4335.2</v>
      </c>
      <c r="L1186" s="5">
        <f t="shared" si="188"/>
        <v>0</v>
      </c>
      <c r="M1186" s="29" t="str">
        <f t="shared" si="189"/>
        <v/>
      </c>
      <c r="N1186" s="30">
        <f t="shared" si="185"/>
        <v>4335.2</v>
      </c>
    </row>
    <row r="1187" spans="1:14" x14ac:dyDescent="0.25">
      <c r="A1187" s="5">
        <v>1186</v>
      </c>
      <c r="B1187" s="28">
        <v>42934.958333333336</v>
      </c>
      <c r="C1187" s="5">
        <v>1.15537</v>
      </c>
      <c r="D1187" s="5">
        <v>1.15561</v>
      </c>
      <c r="E1187" s="5">
        <v>1.15099</v>
      </c>
      <c r="F1187" s="5">
        <v>1.1514200000000001</v>
      </c>
      <c r="G1187" s="5">
        <f t="shared" si="183"/>
        <v>0</v>
      </c>
      <c r="H1187" s="4">
        <f t="shared" si="184"/>
        <v>0</v>
      </c>
      <c r="I1187" s="4">
        <f t="shared" si="187"/>
        <v>0</v>
      </c>
      <c r="K1187" s="4">
        <f t="shared" si="186"/>
        <v>4335.2</v>
      </c>
      <c r="L1187" s="5">
        <f t="shared" si="188"/>
        <v>0</v>
      </c>
      <c r="M1187" s="29" t="str">
        <f t="shared" si="189"/>
        <v/>
      </c>
      <c r="N1187" s="30">
        <f t="shared" si="185"/>
        <v>4335.2</v>
      </c>
    </row>
    <row r="1188" spans="1:14" x14ac:dyDescent="0.25">
      <c r="A1188" s="5">
        <v>1187</v>
      </c>
      <c r="B1188" s="28">
        <v>42935.958333333336</v>
      </c>
      <c r="C1188" s="5">
        <v>1.15144</v>
      </c>
      <c r="D1188" s="5">
        <v>1.1657999999999999</v>
      </c>
      <c r="E1188" s="5">
        <v>1.1479200000000001</v>
      </c>
      <c r="F1188" s="5">
        <v>1.1630400000000001</v>
      </c>
      <c r="G1188" s="5">
        <f t="shared" si="183"/>
        <v>1</v>
      </c>
      <c r="H1188" s="4">
        <f t="shared" si="184"/>
        <v>76.700000000000657</v>
      </c>
      <c r="I1188" s="4">
        <f t="shared" si="187"/>
        <v>0</v>
      </c>
      <c r="K1188" s="4">
        <f t="shared" si="186"/>
        <v>4411.9000000000005</v>
      </c>
      <c r="L1188" s="5">
        <f t="shared" si="188"/>
        <v>0</v>
      </c>
      <c r="M1188" s="29" t="str">
        <f t="shared" si="189"/>
        <v/>
      </c>
      <c r="N1188" s="30">
        <f t="shared" si="185"/>
        <v>4411.9000000000005</v>
      </c>
    </row>
    <row r="1189" spans="1:14" x14ac:dyDescent="0.25">
      <c r="A1189" s="5">
        <v>1188</v>
      </c>
      <c r="B1189" s="28">
        <v>42936.958333333336</v>
      </c>
      <c r="C1189" s="5">
        <v>1.16286</v>
      </c>
      <c r="D1189" s="5">
        <v>1.16828</v>
      </c>
      <c r="E1189" s="5">
        <v>1.1618999999999999</v>
      </c>
      <c r="F1189" s="5">
        <v>1.16622</v>
      </c>
      <c r="G1189" s="5">
        <f t="shared" si="183"/>
        <v>1</v>
      </c>
      <c r="H1189" s="4">
        <f t="shared" si="184"/>
        <v>0</v>
      </c>
      <c r="I1189" s="4">
        <f t="shared" si="187"/>
        <v>0</v>
      </c>
      <c r="K1189" s="4">
        <f t="shared" si="186"/>
        <v>4411.9000000000005</v>
      </c>
      <c r="L1189" s="5">
        <f t="shared" si="188"/>
        <v>0</v>
      </c>
      <c r="M1189" s="29" t="str">
        <f t="shared" si="189"/>
        <v/>
      </c>
      <c r="N1189" s="30">
        <f t="shared" si="185"/>
        <v>4411.9000000000005</v>
      </c>
    </row>
    <row r="1190" spans="1:14" x14ac:dyDescent="0.25">
      <c r="A1190" s="5">
        <v>1189</v>
      </c>
      <c r="B1190" s="28">
        <v>42939.958333333336</v>
      </c>
      <c r="C1190" s="5">
        <v>1.16635</v>
      </c>
      <c r="D1190" s="5">
        <v>1.16842</v>
      </c>
      <c r="E1190" s="5">
        <v>1.16259</v>
      </c>
      <c r="F1190" s="5">
        <v>1.1641300000000001</v>
      </c>
      <c r="G1190" s="5">
        <f t="shared" si="183"/>
        <v>0</v>
      </c>
      <c r="H1190" s="4">
        <f t="shared" si="184"/>
        <v>0</v>
      </c>
      <c r="I1190" s="4">
        <f t="shared" si="187"/>
        <v>-12.700000000001044</v>
      </c>
      <c r="K1190" s="4">
        <f t="shared" si="186"/>
        <v>4399.2</v>
      </c>
      <c r="L1190" s="5">
        <f t="shared" si="188"/>
        <v>0</v>
      </c>
      <c r="M1190" s="29" t="str">
        <f t="shared" si="189"/>
        <v/>
      </c>
      <c r="N1190" s="30">
        <f t="shared" si="185"/>
        <v>4399.2</v>
      </c>
    </row>
    <row r="1191" spans="1:14" x14ac:dyDescent="0.25">
      <c r="A1191" s="5">
        <v>1190</v>
      </c>
      <c r="B1191" s="28">
        <v>42940.958333333336</v>
      </c>
      <c r="C1191" s="5">
        <v>1.1640699999999999</v>
      </c>
      <c r="D1191" s="5">
        <v>1.1712100000000001</v>
      </c>
      <c r="E1191" s="5">
        <v>1.1630799999999999</v>
      </c>
      <c r="F1191" s="5">
        <v>1.1646700000000001</v>
      </c>
      <c r="G1191" s="5">
        <f t="shared" si="183"/>
        <v>1</v>
      </c>
      <c r="H1191" s="4">
        <f t="shared" si="184"/>
        <v>-16.799999999999038</v>
      </c>
      <c r="I1191" s="4">
        <f t="shared" si="187"/>
        <v>0</v>
      </c>
      <c r="K1191" s="4">
        <f t="shared" si="186"/>
        <v>4382.4000000000005</v>
      </c>
      <c r="L1191" s="5">
        <f t="shared" si="188"/>
        <v>0</v>
      </c>
      <c r="M1191" s="29" t="str">
        <f t="shared" si="189"/>
        <v/>
      </c>
      <c r="N1191" s="30">
        <f t="shared" si="185"/>
        <v>4382.4000000000005</v>
      </c>
    </row>
    <row r="1192" spans="1:14" x14ac:dyDescent="0.25">
      <c r="A1192" s="5">
        <v>1191</v>
      </c>
      <c r="B1192" s="28">
        <v>42941.958333333336</v>
      </c>
      <c r="C1192" s="5">
        <v>1.1646399999999999</v>
      </c>
      <c r="D1192" s="5">
        <v>1.1739900000000001</v>
      </c>
      <c r="E1192" s="5">
        <v>1.1612499999999999</v>
      </c>
      <c r="F1192" s="5">
        <v>1.1733199999999999</v>
      </c>
      <c r="G1192" s="5">
        <f t="shared" si="183"/>
        <v>1</v>
      </c>
      <c r="H1192" s="4">
        <f t="shared" si="184"/>
        <v>0</v>
      </c>
      <c r="I1192" s="4">
        <v>-41</v>
      </c>
      <c r="K1192" s="4">
        <f t="shared" si="186"/>
        <v>4341.4000000000005</v>
      </c>
      <c r="L1192" s="5">
        <f t="shared" si="188"/>
        <v>0</v>
      </c>
      <c r="M1192" s="29" t="str">
        <f t="shared" si="189"/>
        <v/>
      </c>
      <c r="N1192" s="30">
        <f t="shared" si="185"/>
        <v>4341.4000000000005</v>
      </c>
    </row>
    <row r="1193" spans="1:14" x14ac:dyDescent="0.25">
      <c r="A1193" s="5">
        <v>1192</v>
      </c>
      <c r="B1193" s="28">
        <v>42942.958333333336</v>
      </c>
      <c r="C1193" s="5">
        <v>1.1733</v>
      </c>
      <c r="D1193" s="5">
        <v>1.17767</v>
      </c>
      <c r="E1193" s="5">
        <v>1.1650100000000001</v>
      </c>
      <c r="F1193" s="5">
        <v>1.16753</v>
      </c>
      <c r="G1193" s="5">
        <f t="shared" si="183"/>
        <v>0</v>
      </c>
      <c r="H1193" s="4">
        <f t="shared" ref="H1193:H1216" si="190">IF(AND(G1192=0,D1193&gt;C1192),(F1193-C1192)*10000,0)</f>
        <v>0</v>
      </c>
      <c r="I1193" s="4">
        <f t="shared" ref="I1193:I1203" si="191">IF(AND(G1192=1,E1193&lt;C1192),(C1192-F1193)*10000,0)</f>
        <v>0</v>
      </c>
      <c r="K1193" s="4">
        <f t="shared" si="186"/>
        <v>4341.4000000000005</v>
      </c>
      <c r="L1193" s="5">
        <f t="shared" si="188"/>
        <v>0</v>
      </c>
      <c r="M1193" s="29" t="str">
        <f t="shared" si="189"/>
        <v/>
      </c>
      <c r="N1193" s="30">
        <f t="shared" si="185"/>
        <v>4341.4000000000005</v>
      </c>
    </row>
    <row r="1194" spans="1:14" x14ac:dyDescent="0.25">
      <c r="A1194" s="5">
        <v>1193</v>
      </c>
      <c r="B1194" s="28">
        <v>42943.958333333336</v>
      </c>
      <c r="C1194" s="5">
        <v>1.1675199999999999</v>
      </c>
      <c r="D1194" s="5">
        <v>1.17639</v>
      </c>
      <c r="E1194" s="5">
        <v>1.1671100000000001</v>
      </c>
      <c r="F1194" s="5">
        <v>1.1747799999999999</v>
      </c>
      <c r="G1194" s="5">
        <f t="shared" si="183"/>
        <v>1</v>
      </c>
      <c r="H1194" s="4">
        <f t="shared" si="190"/>
        <v>14.799999999999258</v>
      </c>
      <c r="I1194" s="4">
        <f t="shared" si="191"/>
        <v>0</v>
      </c>
      <c r="K1194" s="4">
        <f t="shared" si="186"/>
        <v>4356.2</v>
      </c>
      <c r="L1194" s="5">
        <f t="shared" si="188"/>
        <v>0</v>
      </c>
      <c r="M1194" s="29" t="str">
        <f t="shared" si="189"/>
        <v/>
      </c>
      <c r="N1194" s="30">
        <f t="shared" si="185"/>
        <v>4356.2</v>
      </c>
    </row>
    <row r="1195" spans="1:14" x14ac:dyDescent="0.25">
      <c r="A1195" s="5">
        <v>1194</v>
      </c>
      <c r="B1195" s="28">
        <v>42946.958333333336</v>
      </c>
      <c r="C1195" s="5">
        <v>1.17456</v>
      </c>
      <c r="D1195" s="5">
        <v>1.1845399999999999</v>
      </c>
      <c r="E1195" s="5">
        <v>1.17231</v>
      </c>
      <c r="F1195" s="5">
        <v>1.18414</v>
      </c>
      <c r="G1195" s="5">
        <f t="shared" si="183"/>
        <v>1</v>
      </c>
      <c r="H1195" s="4">
        <f t="shared" si="190"/>
        <v>0</v>
      </c>
      <c r="I1195" s="4">
        <f t="shared" si="191"/>
        <v>0</v>
      </c>
      <c r="K1195" s="4">
        <f t="shared" si="186"/>
        <v>4356.2</v>
      </c>
      <c r="L1195" s="5">
        <f t="shared" si="188"/>
        <v>0</v>
      </c>
      <c r="M1195" s="29" t="str">
        <f t="shared" si="189"/>
        <v/>
      </c>
      <c r="N1195" s="30">
        <f t="shared" si="185"/>
        <v>4356.2</v>
      </c>
    </row>
    <row r="1196" spans="1:14" x14ac:dyDescent="0.25">
      <c r="A1196" s="5">
        <v>1195</v>
      </c>
      <c r="B1196" s="28">
        <v>42947.958333333336</v>
      </c>
      <c r="C1196" s="5">
        <v>1.18414</v>
      </c>
      <c r="D1196" s="5">
        <v>1.1844300000000001</v>
      </c>
      <c r="E1196" s="5">
        <v>1.17852</v>
      </c>
      <c r="F1196" s="5">
        <v>1.18014</v>
      </c>
      <c r="G1196" s="5">
        <f t="shared" si="183"/>
        <v>0</v>
      </c>
      <c r="H1196" s="4">
        <f t="shared" si="190"/>
        <v>0</v>
      </c>
      <c r="I1196" s="4">
        <f t="shared" si="191"/>
        <v>0</v>
      </c>
      <c r="K1196" s="4">
        <f t="shared" si="186"/>
        <v>4356.2</v>
      </c>
      <c r="L1196" s="5">
        <f t="shared" si="188"/>
        <v>0</v>
      </c>
      <c r="M1196" s="29" t="str">
        <f t="shared" si="189"/>
        <v/>
      </c>
      <c r="N1196" s="30">
        <f t="shared" si="185"/>
        <v>4356.2</v>
      </c>
    </row>
    <row r="1197" spans="1:14" x14ac:dyDescent="0.25">
      <c r="A1197" s="5">
        <v>1196</v>
      </c>
      <c r="B1197" s="28">
        <v>42948.958333333336</v>
      </c>
      <c r="C1197" s="5">
        <v>1.18014</v>
      </c>
      <c r="D1197" s="5">
        <v>1.1910000000000001</v>
      </c>
      <c r="E1197" s="5">
        <v>1.17937</v>
      </c>
      <c r="F1197" s="5">
        <v>1.1855500000000001</v>
      </c>
      <c r="G1197" s="5">
        <f t="shared" si="183"/>
        <v>1</v>
      </c>
      <c r="H1197" s="4">
        <f t="shared" si="190"/>
        <v>14.100000000001334</v>
      </c>
      <c r="I1197" s="4">
        <f t="shared" si="191"/>
        <v>0</v>
      </c>
      <c r="K1197" s="4">
        <f t="shared" si="186"/>
        <v>4370.3000000000011</v>
      </c>
      <c r="L1197" s="5">
        <f t="shared" si="188"/>
        <v>0</v>
      </c>
      <c r="M1197" s="29" t="str">
        <f t="shared" si="189"/>
        <v/>
      </c>
      <c r="N1197" s="30">
        <f t="shared" si="185"/>
        <v>4370.3000000000011</v>
      </c>
    </row>
    <row r="1198" spans="1:14" x14ac:dyDescent="0.25">
      <c r="A1198" s="5">
        <v>1197</v>
      </c>
      <c r="B1198" s="28">
        <v>42949.958333333336</v>
      </c>
      <c r="C1198" s="5">
        <v>1.1855500000000001</v>
      </c>
      <c r="D1198" s="5">
        <v>1.1893</v>
      </c>
      <c r="E1198" s="5">
        <v>1.1830499999999999</v>
      </c>
      <c r="F1198" s="5">
        <v>1.1869000000000001</v>
      </c>
      <c r="G1198" s="5">
        <f t="shared" si="183"/>
        <v>1</v>
      </c>
      <c r="H1198" s="4">
        <f t="shared" si="190"/>
        <v>0</v>
      </c>
      <c r="I1198" s="4">
        <f t="shared" si="191"/>
        <v>0</v>
      </c>
      <c r="K1198" s="4">
        <f t="shared" si="186"/>
        <v>4370.3000000000011</v>
      </c>
      <c r="L1198" s="5">
        <f t="shared" si="188"/>
        <v>0</v>
      </c>
      <c r="M1198" s="29" t="str">
        <f t="shared" si="189"/>
        <v/>
      </c>
      <c r="N1198" s="30">
        <f t="shared" si="185"/>
        <v>4370.3000000000011</v>
      </c>
    </row>
    <row r="1199" spans="1:14" x14ac:dyDescent="0.25">
      <c r="A1199" s="5">
        <v>1198</v>
      </c>
      <c r="B1199" s="28">
        <v>42950.958333333336</v>
      </c>
      <c r="C1199" s="5">
        <v>1.1868799999999999</v>
      </c>
      <c r="D1199" s="5">
        <v>1.1889099999999999</v>
      </c>
      <c r="E1199" s="5">
        <v>1.1728099999999999</v>
      </c>
      <c r="F1199" s="5">
        <v>1.1773</v>
      </c>
      <c r="G1199" s="5">
        <f t="shared" si="183"/>
        <v>0</v>
      </c>
      <c r="H1199" s="4">
        <f t="shared" si="190"/>
        <v>0</v>
      </c>
      <c r="I1199" s="4">
        <f t="shared" si="191"/>
        <v>82.500000000000909</v>
      </c>
      <c r="K1199" s="4">
        <f t="shared" si="186"/>
        <v>4452.800000000002</v>
      </c>
      <c r="L1199" s="5">
        <f t="shared" si="188"/>
        <v>0</v>
      </c>
      <c r="M1199" s="29" t="str">
        <f t="shared" si="189"/>
        <v/>
      </c>
      <c r="N1199" s="30">
        <f t="shared" si="185"/>
        <v>4452.800000000002</v>
      </c>
    </row>
    <row r="1200" spans="1:14" x14ac:dyDescent="0.25">
      <c r="A1200" s="5">
        <v>1199</v>
      </c>
      <c r="B1200" s="28">
        <v>42953.958333333336</v>
      </c>
      <c r="C1200" s="5">
        <v>1.1773400000000001</v>
      </c>
      <c r="D1200" s="5">
        <v>1.1814</v>
      </c>
      <c r="E1200" s="5">
        <v>1.17706</v>
      </c>
      <c r="F1200" s="5">
        <v>1.1795100000000001</v>
      </c>
      <c r="G1200" s="5">
        <f t="shared" si="183"/>
        <v>1</v>
      </c>
      <c r="H1200" s="4">
        <f t="shared" si="190"/>
        <v>0</v>
      </c>
      <c r="I1200" s="4">
        <f t="shared" si="191"/>
        <v>0</v>
      </c>
      <c r="K1200" s="4">
        <f t="shared" si="186"/>
        <v>4452.800000000002</v>
      </c>
      <c r="L1200" s="5">
        <f t="shared" si="188"/>
        <v>0</v>
      </c>
      <c r="M1200" s="29" t="str">
        <f t="shared" si="189"/>
        <v/>
      </c>
      <c r="N1200" s="30">
        <f t="shared" si="185"/>
        <v>4452.800000000002</v>
      </c>
    </row>
    <row r="1201" spans="1:14" x14ac:dyDescent="0.25">
      <c r="A1201" s="5">
        <v>1200</v>
      </c>
      <c r="B1201" s="28">
        <v>42954.958333333336</v>
      </c>
      <c r="C1201" s="5">
        <v>1.1795199999999999</v>
      </c>
      <c r="D1201" s="5">
        <v>1.18238</v>
      </c>
      <c r="E1201" s="5">
        <v>1.1715100000000001</v>
      </c>
      <c r="F1201" s="5">
        <v>1.17509</v>
      </c>
      <c r="G1201" s="5">
        <f t="shared" si="183"/>
        <v>0</v>
      </c>
      <c r="H1201" s="4">
        <f t="shared" si="190"/>
        <v>0</v>
      </c>
      <c r="I1201" s="4">
        <f t="shared" si="191"/>
        <v>22.500000000000853</v>
      </c>
      <c r="K1201" s="4">
        <f t="shared" si="186"/>
        <v>4475.3000000000029</v>
      </c>
      <c r="L1201" s="5">
        <f t="shared" si="188"/>
        <v>0</v>
      </c>
      <c r="M1201" s="29" t="str">
        <f t="shared" si="189"/>
        <v/>
      </c>
      <c r="N1201" s="30">
        <f t="shared" si="185"/>
        <v>4475.3000000000029</v>
      </c>
    </row>
    <row r="1202" spans="1:14" x14ac:dyDescent="0.25">
      <c r="A1202" s="5">
        <v>1201</v>
      </c>
      <c r="B1202" s="28">
        <v>42955.958333333336</v>
      </c>
      <c r="C1202" s="5">
        <v>1.17509</v>
      </c>
      <c r="D1202" s="5">
        <v>1.17639</v>
      </c>
      <c r="E1202" s="5">
        <v>1.1689099999999999</v>
      </c>
      <c r="F1202" s="5">
        <v>1.1758599999999999</v>
      </c>
      <c r="G1202" s="5">
        <f t="shared" si="183"/>
        <v>1</v>
      </c>
      <c r="H1202" s="4">
        <f t="shared" si="190"/>
        <v>0</v>
      </c>
      <c r="I1202" s="4">
        <f t="shared" si="191"/>
        <v>0</v>
      </c>
      <c r="K1202" s="4">
        <f t="shared" si="186"/>
        <v>4475.3000000000029</v>
      </c>
      <c r="L1202" s="5">
        <f t="shared" si="188"/>
        <v>0</v>
      </c>
      <c r="M1202" s="29" t="str">
        <f t="shared" si="189"/>
        <v/>
      </c>
      <c r="N1202" s="30">
        <f t="shared" si="185"/>
        <v>4475.3000000000029</v>
      </c>
    </row>
    <row r="1203" spans="1:14" x14ac:dyDescent="0.25">
      <c r="A1203" s="5">
        <v>1202</v>
      </c>
      <c r="B1203" s="28">
        <v>42956.958333333336</v>
      </c>
      <c r="C1203" s="5">
        <v>1.1758299999999999</v>
      </c>
      <c r="D1203" s="5">
        <v>1.1785099999999999</v>
      </c>
      <c r="E1203" s="5">
        <v>1.17041</v>
      </c>
      <c r="F1203" s="5">
        <v>1.1771400000000001</v>
      </c>
      <c r="G1203" s="5">
        <f t="shared" si="183"/>
        <v>1</v>
      </c>
      <c r="H1203" s="4">
        <f t="shared" si="190"/>
        <v>0</v>
      </c>
      <c r="I1203" s="4">
        <f t="shared" si="191"/>
        <v>-20.500000000001073</v>
      </c>
      <c r="K1203" s="4">
        <f t="shared" si="186"/>
        <v>4454.800000000002</v>
      </c>
      <c r="L1203" s="5">
        <f t="shared" si="188"/>
        <v>0</v>
      </c>
      <c r="M1203" s="29" t="str">
        <f t="shared" si="189"/>
        <v/>
      </c>
      <c r="N1203" s="30">
        <f t="shared" si="185"/>
        <v>4454.800000000002</v>
      </c>
    </row>
    <row r="1204" spans="1:14" x14ac:dyDescent="0.25">
      <c r="A1204" s="5">
        <v>1203</v>
      </c>
      <c r="B1204" s="28">
        <v>42957.958333333336</v>
      </c>
      <c r="C1204" s="5">
        <v>1.1771499999999999</v>
      </c>
      <c r="D1204" s="5">
        <v>1.18472</v>
      </c>
      <c r="E1204" s="5">
        <v>1.1748499999999999</v>
      </c>
      <c r="F1204" s="5">
        <v>1.1819900000000001</v>
      </c>
      <c r="G1204" s="5">
        <f t="shared" si="183"/>
        <v>1</v>
      </c>
      <c r="H1204" s="4">
        <f t="shared" si="190"/>
        <v>0</v>
      </c>
      <c r="I1204" s="4">
        <v>-41</v>
      </c>
      <c r="K1204" s="4">
        <f t="shared" si="186"/>
        <v>4413.800000000002</v>
      </c>
      <c r="L1204" s="5">
        <f t="shared" si="188"/>
        <v>0</v>
      </c>
      <c r="M1204" s="29" t="str">
        <f t="shared" si="189"/>
        <v/>
      </c>
      <c r="N1204" s="30">
        <f t="shared" si="185"/>
        <v>4413.800000000002</v>
      </c>
    </row>
    <row r="1205" spans="1:14" x14ac:dyDescent="0.25">
      <c r="A1205" s="5">
        <v>1204</v>
      </c>
      <c r="B1205" s="28">
        <v>42960.958333333336</v>
      </c>
      <c r="C1205" s="5">
        <v>1.1819999999999999</v>
      </c>
      <c r="D1205" s="5">
        <v>1.1838200000000001</v>
      </c>
      <c r="E1205" s="5">
        <v>1.17699</v>
      </c>
      <c r="F1205" s="5">
        <v>1.1778599999999999</v>
      </c>
      <c r="G1205" s="5">
        <f t="shared" si="183"/>
        <v>0</v>
      </c>
      <c r="H1205" s="4">
        <f t="shared" si="190"/>
        <v>0</v>
      </c>
      <c r="I1205" s="4">
        <f t="shared" ref="I1205:I1236" si="192">IF(AND(G1204=1,E1205&lt;C1204),(C1204-F1205)*10000,0)</f>
        <v>-7.0999999999998842</v>
      </c>
      <c r="K1205" s="4">
        <f t="shared" si="186"/>
        <v>4406.7000000000025</v>
      </c>
      <c r="L1205" s="5">
        <f t="shared" si="188"/>
        <v>0</v>
      </c>
      <c r="M1205" s="29" t="str">
        <f t="shared" si="189"/>
        <v/>
      </c>
      <c r="N1205" s="30">
        <f t="shared" si="185"/>
        <v>4406.7000000000025</v>
      </c>
    </row>
    <row r="1206" spans="1:14" x14ac:dyDescent="0.25">
      <c r="A1206" s="5">
        <v>1205</v>
      </c>
      <c r="B1206" s="28">
        <v>42961.958333333336</v>
      </c>
      <c r="C1206" s="5">
        <v>1.1778599999999999</v>
      </c>
      <c r="D1206" s="5">
        <v>1.1792800000000001</v>
      </c>
      <c r="E1206" s="5">
        <v>1.16872</v>
      </c>
      <c r="F1206" s="5">
        <v>1.17344</v>
      </c>
      <c r="G1206" s="5">
        <f t="shared" si="183"/>
        <v>0</v>
      </c>
      <c r="H1206" s="4">
        <f t="shared" si="190"/>
        <v>0</v>
      </c>
      <c r="I1206" s="4">
        <f t="shared" si="192"/>
        <v>0</v>
      </c>
      <c r="K1206" s="4">
        <f t="shared" si="186"/>
        <v>4406.7000000000025</v>
      </c>
      <c r="L1206" s="5">
        <f t="shared" si="188"/>
        <v>0</v>
      </c>
      <c r="M1206" s="29" t="str">
        <f t="shared" si="189"/>
        <v/>
      </c>
      <c r="N1206" s="30">
        <f t="shared" si="185"/>
        <v>4406.7000000000025</v>
      </c>
    </row>
    <row r="1207" spans="1:14" x14ac:dyDescent="0.25">
      <c r="A1207" s="5">
        <v>1206</v>
      </c>
      <c r="B1207" s="28">
        <v>42962.958333333336</v>
      </c>
      <c r="C1207" s="5">
        <v>1.17344</v>
      </c>
      <c r="D1207" s="5">
        <v>1.1778599999999999</v>
      </c>
      <c r="E1207" s="5">
        <v>1.1681600000000001</v>
      </c>
      <c r="F1207" s="5">
        <v>1.17665</v>
      </c>
      <c r="G1207" s="5">
        <f t="shared" si="183"/>
        <v>1</v>
      </c>
      <c r="H1207" s="4">
        <f t="shared" si="190"/>
        <v>0</v>
      </c>
      <c r="I1207" s="4">
        <f t="shared" si="192"/>
        <v>0</v>
      </c>
      <c r="K1207" s="4">
        <f t="shared" si="186"/>
        <v>4406.7000000000025</v>
      </c>
      <c r="L1207" s="5">
        <f t="shared" si="188"/>
        <v>0</v>
      </c>
      <c r="M1207" s="29" t="str">
        <f t="shared" si="189"/>
        <v/>
      </c>
      <c r="N1207" s="30">
        <f t="shared" si="185"/>
        <v>4406.7000000000025</v>
      </c>
    </row>
    <row r="1208" spans="1:14" x14ac:dyDescent="0.25">
      <c r="A1208" s="5">
        <v>1207</v>
      </c>
      <c r="B1208" s="28">
        <v>42963.958333333336</v>
      </c>
      <c r="C1208" s="5">
        <v>1.17665</v>
      </c>
      <c r="D1208" s="5">
        <v>1.17899</v>
      </c>
      <c r="E1208" s="5">
        <v>1.16622</v>
      </c>
      <c r="F1208" s="5">
        <v>1.1722600000000001</v>
      </c>
      <c r="G1208" s="5">
        <f t="shared" si="183"/>
        <v>0</v>
      </c>
      <c r="H1208" s="4">
        <f t="shared" si="190"/>
        <v>0</v>
      </c>
      <c r="I1208" s="4">
        <f t="shared" si="192"/>
        <v>11.799999999999589</v>
      </c>
      <c r="K1208" s="4">
        <f t="shared" si="186"/>
        <v>4418.5000000000018</v>
      </c>
      <c r="L1208" s="5">
        <f t="shared" si="188"/>
        <v>0</v>
      </c>
      <c r="M1208" s="29" t="str">
        <f t="shared" si="189"/>
        <v/>
      </c>
      <c r="N1208" s="30">
        <f t="shared" si="185"/>
        <v>4418.5000000000018</v>
      </c>
    </row>
    <row r="1209" spans="1:14" x14ac:dyDescent="0.25">
      <c r="A1209" s="5">
        <v>1208</v>
      </c>
      <c r="B1209" s="28">
        <v>42964.958333333336</v>
      </c>
      <c r="C1209" s="5">
        <v>1.1722600000000001</v>
      </c>
      <c r="D1209" s="5">
        <v>1.17743</v>
      </c>
      <c r="E1209" s="5">
        <v>1.17083</v>
      </c>
      <c r="F1209" s="5">
        <v>1.17591</v>
      </c>
      <c r="G1209" s="5">
        <f t="shared" si="183"/>
        <v>1</v>
      </c>
      <c r="H1209" s="4">
        <f t="shared" si="190"/>
        <v>-7.3999999999996291</v>
      </c>
      <c r="I1209" s="4">
        <f t="shared" si="192"/>
        <v>0</v>
      </c>
      <c r="K1209" s="4">
        <f t="shared" si="186"/>
        <v>4411.1000000000022</v>
      </c>
      <c r="L1209" s="5">
        <f t="shared" si="188"/>
        <v>0</v>
      </c>
      <c r="M1209" s="29" t="str">
        <f t="shared" si="189"/>
        <v/>
      </c>
      <c r="N1209" s="30">
        <f t="shared" si="185"/>
        <v>4411.1000000000022</v>
      </c>
    </row>
    <row r="1210" spans="1:14" x14ac:dyDescent="0.25">
      <c r="A1210" s="5">
        <v>1209</v>
      </c>
      <c r="B1210" s="28">
        <v>42967.958333333336</v>
      </c>
      <c r="C1210" s="5">
        <v>1.17578</v>
      </c>
      <c r="D1210" s="5">
        <v>1.1828000000000001</v>
      </c>
      <c r="E1210" s="5">
        <v>1.1731100000000001</v>
      </c>
      <c r="F1210" s="5">
        <v>1.1814499999999999</v>
      </c>
      <c r="G1210" s="5">
        <f t="shared" si="183"/>
        <v>1</v>
      </c>
      <c r="H1210" s="4">
        <f t="shared" si="190"/>
        <v>0</v>
      </c>
      <c r="I1210" s="4">
        <f t="shared" si="192"/>
        <v>0</v>
      </c>
      <c r="K1210" s="4">
        <f t="shared" si="186"/>
        <v>4411.1000000000022</v>
      </c>
      <c r="L1210" s="5">
        <f t="shared" si="188"/>
        <v>0</v>
      </c>
      <c r="M1210" s="29" t="str">
        <f t="shared" si="189"/>
        <v/>
      </c>
      <c r="N1210" s="30">
        <f t="shared" si="185"/>
        <v>4411.1000000000022</v>
      </c>
    </row>
    <row r="1211" spans="1:14" x14ac:dyDescent="0.25">
      <c r="A1211" s="5">
        <v>1210</v>
      </c>
      <c r="B1211" s="28">
        <v>42968.958333333336</v>
      </c>
      <c r="C1211" s="5">
        <v>1.18147</v>
      </c>
      <c r="D1211" s="5">
        <v>1.18241</v>
      </c>
      <c r="E1211" s="5">
        <v>1.1745099999999999</v>
      </c>
      <c r="F1211" s="5">
        <v>1.1761200000000001</v>
      </c>
      <c r="G1211" s="5">
        <f t="shared" si="183"/>
        <v>0</v>
      </c>
      <c r="H1211" s="4">
        <f t="shared" si="190"/>
        <v>0</v>
      </c>
      <c r="I1211" s="4">
        <f t="shared" si="192"/>
        <v>-3.4000000000000696</v>
      </c>
      <c r="K1211" s="4">
        <f t="shared" si="186"/>
        <v>4407.7000000000025</v>
      </c>
      <c r="L1211" s="5">
        <f t="shared" si="188"/>
        <v>0</v>
      </c>
      <c r="M1211" s="29" t="str">
        <f t="shared" si="189"/>
        <v/>
      </c>
      <c r="N1211" s="30">
        <f t="shared" si="185"/>
        <v>4407.7000000000025</v>
      </c>
    </row>
    <row r="1212" spans="1:14" x14ac:dyDescent="0.25">
      <c r="A1212" s="5">
        <v>1211</v>
      </c>
      <c r="B1212" s="28">
        <v>42969.958333333336</v>
      </c>
      <c r="C1212" s="5">
        <v>1.17611</v>
      </c>
      <c r="D1212" s="5">
        <v>1.18232</v>
      </c>
      <c r="E1212" s="5">
        <v>1.1740299999999999</v>
      </c>
      <c r="F1212" s="5">
        <v>1.18066</v>
      </c>
      <c r="G1212" s="5">
        <f t="shared" si="183"/>
        <v>1</v>
      </c>
      <c r="H1212" s="4">
        <f t="shared" si="190"/>
        <v>-8.099999999999774</v>
      </c>
      <c r="I1212" s="4">
        <f t="shared" si="192"/>
        <v>0</v>
      </c>
      <c r="K1212" s="4">
        <f t="shared" si="186"/>
        <v>4399.6000000000031</v>
      </c>
      <c r="L1212" s="5">
        <f t="shared" si="188"/>
        <v>0</v>
      </c>
      <c r="M1212" s="29" t="str">
        <f t="shared" si="189"/>
        <v/>
      </c>
      <c r="N1212" s="30">
        <f t="shared" si="185"/>
        <v>4399.6000000000031</v>
      </c>
    </row>
    <row r="1213" spans="1:14" x14ac:dyDescent="0.25">
      <c r="A1213" s="5">
        <v>1212</v>
      </c>
      <c r="B1213" s="28">
        <v>42970.958333333336</v>
      </c>
      <c r="C1213" s="5">
        <v>1.18065</v>
      </c>
      <c r="D1213" s="5">
        <v>1.1817800000000001</v>
      </c>
      <c r="E1213" s="5">
        <v>1.17841</v>
      </c>
      <c r="F1213" s="5">
        <v>1.1798999999999999</v>
      </c>
      <c r="G1213" s="5">
        <f t="shared" si="183"/>
        <v>0</v>
      </c>
      <c r="H1213" s="4">
        <f t="shared" si="190"/>
        <v>0</v>
      </c>
      <c r="I1213" s="4">
        <f t="shared" si="192"/>
        <v>0</v>
      </c>
      <c r="K1213" s="4">
        <f t="shared" si="186"/>
        <v>4399.6000000000031</v>
      </c>
      <c r="L1213" s="5">
        <f t="shared" si="188"/>
        <v>0</v>
      </c>
      <c r="M1213" s="29" t="str">
        <f t="shared" si="189"/>
        <v/>
      </c>
      <c r="N1213" s="30">
        <f t="shared" si="185"/>
        <v>4399.6000000000031</v>
      </c>
    </row>
    <row r="1214" spans="1:14" x14ac:dyDescent="0.25">
      <c r="A1214" s="5">
        <v>1213</v>
      </c>
      <c r="B1214" s="28">
        <v>42971.958333333336</v>
      </c>
      <c r="C1214" s="5">
        <v>1.1798999999999999</v>
      </c>
      <c r="D1214" s="5">
        <v>1.19414</v>
      </c>
      <c r="E1214" s="5">
        <v>1.17733</v>
      </c>
      <c r="F1214" s="5">
        <v>1.1921900000000001</v>
      </c>
      <c r="G1214" s="5">
        <f t="shared" si="183"/>
        <v>1</v>
      </c>
      <c r="H1214" s="4">
        <f t="shared" si="190"/>
        <v>115.40000000000106</v>
      </c>
      <c r="I1214" s="4">
        <f t="shared" si="192"/>
        <v>0</v>
      </c>
      <c r="K1214" s="4">
        <f t="shared" si="186"/>
        <v>4515.0000000000045</v>
      </c>
      <c r="L1214" s="5">
        <f t="shared" si="188"/>
        <v>0</v>
      </c>
      <c r="M1214" s="29" t="str">
        <f t="shared" si="189"/>
        <v/>
      </c>
      <c r="N1214" s="30">
        <f t="shared" si="185"/>
        <v>4515.0000000000045</v>
      </c>
    </row>
    <row r="1215" spans="1:14" x14ac:dyDescent="0.25">
      <c r="A1215" s="5">
        <v>1214</v>
      </c>
      <c r="B1215" s="28">
        <v>42974.958333333336</v>
      </c>
      <c r="C1215" s="5">
        <v>1.19431</v>
      </c>
      <c r="D1215" s="5">
        <v>1.1983600000000001</v>
      </c>
      <c r="E1215" s="5">
        <v>1.1916800000000001</v>
      </c>
      <c r="F1215" s="5">
        <v>1.19784</v>
      </c>
      <c r="G1215" s="5">
        <f t="shared" si="183"/>
        <v>1</v>
      </c>
      <c r="H1215" s="4">
        <f t="shared" si="190"/>
        <v>0</v>
      </c>
      <c r="I1215" s="4">
        <f t="shared" si="192"/>
        <v>0</v>
      </c>
      <c r="K1215" s="4">
        <f t="shared" si="186"/>
        <v>4515.0000000000045</v>
      </c>
      <c r="L1215" s="5">
        <f t="shared" si="188"/>
        <v>0</v>
      </c>
      <c r="M1215" s="29" t="str">
        <f t="shared" si="189"/>
        <v/>
      </c>
      <c r="N1215" s="30">
        <f t="shared" si="185"/>
        <v>4515.0000000000045</v>
      </c>
    </row>
    <row r="1216" spans="1:14" x14ac:dyDescent="0.25">
      <c r="A1216" s="5">
        <v>1215</v>
      </c>
      <c r="B1216" s="28">
        <v>42975.958333333336</v>
      </c>
      <c r="C1216" s="5">
        <v>1.1978599999999999</v>
      </c>
      <c r="D1216" s="5">
        <v>1.2070099999999999</v>
      </c>
      <c r="E1216" s="5">
        <v>1.19465</v>
      </c>
      <c r="F1216" s="5">
        <v>1.1971700000000001</v>
      </c>
      <c r="G1216" s="5">
        <f t="shared" si="183"/>
        <v>0</v>
      </c>
      <c r="H1216" s="4">
        <f t="shared" si="190"/>
        <v>0</v>
      </c>
      <c r="I1216" s="4">
        <f t="shared" si="192"/>
        <v>0</v>
      </c>
      <c r="K1216" s="4">
        <f t="shared" si="186"/>
        <v>4515.0000000000045</v>
      </c>
      <c r="L1216" s="5">
        <f t="shared" si="188"/>
        <v>0</v>
      </c>
      <c r="M1216" s="29" t="str">
        <f t="shared" si="189"/>
        <v/>
      </c>
      <c r="N1216" s="30">
        <f t="shared" si="185"/>
        <v>4515.0000000000045</v>
      </c>
    </row>
    <row r="1217" spans="1:14" x14ac:dyDescent="0.25">
      <c r="A1217" s="5">
        <v>1216</v>
      </c>
      <c r="B1217" s="28">
        <v>42976.958333333336</v>
      </c>
      <c r="C1217" s="5">
        <v>1.1971700000000001</v>
      </c>
      <c r="D1217" s="5">
        <v>1.1984300000000001</v>
      </c>
      <c r="E1217" s="5">
        <v>1.18804</v>
      </c>
      <c r="F1217" s="5">
        <v>1.18832</v>
      </c>
      <c r="G1217" s="5">
        <f t="shared" si="183"/>
        <v>0</v>
      </c>
      <c r="H1217" s="4">
        <v>-41</v>
      </c>
      <c r="I1217" s="4">
        <f t="shared" si="192"/>
        <v>0</v>
      </c>
      <c r="K1217" s="4">
        <f t="shared" si="186"/>
        <v>4474.0000000000045</v>
      </c>
      <c r="L1217" s="5">
        <f t="shared" si="188"/>
        <v>0</v>
      </c>
      <c r="M1217" s="29" t="str">
        <f t="shared" si="189"/>
        <v/>
      </c>
      <c r="N1217" s="30">
        <f t="shared" si="185"/>
        <v>4474.0000000000045</v>
      </c>
    </row>
    <row r="1218" spans="1:14" x14ac:dyDescent="0.25">
      <c r="A1218" s="5">
        <v>1217</v>
      </c>
      <c r="B1218" s="28">
        <v>42977.958333333336</v>
      </c>
      <c r="C1218" s="5">
        <v>1.1883300000000001</v>
      </c>
      <c r="D1218" s="5">
        <v>1.19126</v>
      </c>
      <c r="E1218" s="5">
        <v>1.18231</v>
      </c>
      <c r="F1218" s="5">
        <v>1.19093</v>
      </c>
      <c r="G1218" s="5">
        <f t="shared" si="183"/>
        <v>1</v>
      </c>
      <c r="H1218" s="4">
        <f t="shared" ref="H1218:H1249" si="193">IF(AND(G1217=0,D1218&gt;C1217),(F1218-C1217)*10000,0)</f>
        <v>0</v>
      </c>
      <c r="I1218" s="4">
        <f t="shared" si="192"/>
        <v>0</v>
      </c>
      <c r="K1218" s="4">
        <f t="shared" si="186"/>
        <v>4474.0000000000045</v>
      </c>
      <c r="L1218" s="5">
        <f t="shared" si="188"/>
        <v>0</v>
      </c>
      <c r="M1218" s="29" t="str">
        <f t="shared" si="189"/>
        <v/>
      </c>
      <c r="N1218" s="30">
        <f t="shared" si="185"/>
        <v>4474.0000000000045</v>
      </c>
    </row>
    <row r="1219" spans="1:14" x14ac:dyDescent="0.25">
      <c r="A1219" s="5">
        <v>1218</v>
      </c>
      <c r="B1219" s="28">
        <v>42978.958333333336</v>
      </c>
      <c r="C1219" s="5">
        <v>1.1909000000000001</v>
      </c>
      <c r="D1219" s="5">
        <v>1.19798</v>
      </c>
      <c r="E1219" s="5">
        <v>1.18499</v>
      </c>
      <c r="F1219" s="5">
        <v>1.18597</v>
      </c>
      <c r="G1219" s="5">
        <f t="shared" ref="G1219:G1282" si="194">IF(F1219&gt;F1218,1,0)</f>
        <v>0</v>
      </c>
      <c r="H1219" s="4">
        <f t="shared" si="193"/>
        <v>0</v>
      </c>
      <c r="I1219" s="4">
        <f t="shared" si="192"/>
        <v>23.600000000001398</v>
      </c>
      <c r="K1219" s="4">
        <f t="shared" si="186"/>
        <v>4497.6000000000058</v>
      </c>
      <c r="L1219" s="5">
        <f t="shared" si="188"/>
        <v>0</v>
      </c>
      <c r="M1219" s="29" t="str">
        <f t="shared" si="189"/>
        <v/>
      </c>
      <c r="N1219" s="30">
        <f t="shared" si="185"/>
        <v>4497.6000000000058</v>
      </c>
    </row>
    <row r="1220" spans="1:14" x14ac:dyDescent="0.25">
      <c r="A1220" s="5">
        <v>1219</v>
      </c>
      <c r="B1220" s="28">
        <v>42981.958333333336</v>
      </c>
      <c r="C1220" s="5">
        <v>1.18815</v>
      </c>
      <c r="D1220" s="5">
        <v>1.19218</v>
      </c>
      <c r="E1220" s="5">
        <v>1.1873800000000001</v>
      </c>
      <c r="F1220" s="5">
        <v>1.1896500000000001</v>
      </c>
      <c r="G1220" s="5">
        <f t="shared" si="194"/>
        <v>1</v>
      </c>
      <c r="H1220" s="4">
        <f t="shared" si="193"/>
        <v>-12.499999999999734</v>
      </c>
      <c r="I1220" s="4">
        <f t="shared" si="192"/>
        <v>0</v>
      </c>
      <c r="K1220" s="4">
        <f t="shared" si="186"/>
        <v>4485.1000000000058</v>
      </c>
      <c r="L1220" s="5">
        <f t="shared" si="188"/>
        <v>0</v>
      </c>
      <c r="M1220" s="29" t="str">
        <f t="shared" si="189"/>
        <v/>
      </c>
      <c r="N1220" s="30">
        <f t="shared" si="185"/>
        <v>4485.1000000000058</v>
      </c>
    </row>
    <row r="1221" spans="1:14" x14ac:dyDescent="0.25">
      <c r="A1221" s="5">
        <v>1220</v>
      </c>
      <c r="B1221" s="28">
        <v>42982.958333333336</v>
      </c>
      <c r="C1221" s="5">
        <v>1.1896500000000001</v>
      </c>
      <c r="D1221" s="5">
        <v>1.1940599999999999</v>
      </c>
      <c r="E1221" s="5">
        <v>1.18682</v>
      </c>
      <c r="F1221" s="5">
        <v>1.1913499999999999</v>
      </c>
      <c r="G1221" s="5">
        <f t="shared" si="194"/>
        <v>1</v>
      </c>
      <c r="H1221" s="4">
        <f t="shared" si="193"/>
        <v>0</v>
      </c>
      <c r="I1221" s="4">
        <f t="shared" si="192"/>
        <v>-31.999999999998696</v>
      </c>
      <c r="K1221" s="4">
        <f t="shared" si="186"/>
        <v>4453.1000000000067</v>
      </c>
      <c r="L1221" s="5">
        <f t="shared" si="188"/>
        <v>0</v>
      </c>
      <c r="M1221" s="29" t="str">
        <f t="shared" si="189"/>
        <v/>
      </c>
      <c r="N1221" s="30">
        <f t="shared" si="185"/>
        <v>4453.1000000000067</v>
      </c>
    </row>
    <row r="1222" spans="1:14" x14ac:dyDescent="0.25">
      <c r="A1222" s="5">
        <v>1221</v>
      </c>
      <c r="B1222" s="28">
        <v>42983.958333333336</v>
      </c>
      <c r="C1222" s="5">
        <v>1.19136</v>
      </c>
      <c r="D1222" s="5">
        <v>1.19499</v>
      </c>
      <c r="E1222" s="5">
        <v>1.19028</v>
      </c>
      <c r="F1222" s="5">
        <v>1.1916599999999999</v>
      </c>
      <c r="G1222" s="5">
        <f t="shared" si="194"/>
        <v>1</v>
      </c>
      <c r="H1222" s="4">
        <f t="shared" si="193"/>
        <v>0</v>
      </c>
      <c r="I1222" s="4">
        <f t="shared" si="192"/>
        <v>0</v>
      </c>
      <c r="K1222" s="4">
        <f t="shared" si="186"/>
        <v>4453.1000000000067</v>
      </c>
      <c r="L1222" s="5">
        <f t="shared" si="188"/>
        <v>0</v>
      </c>
      <c r="M1222" s="29" t="str">
        <f t="shared" si="189"/>
        <v/>
      </c>
      <c r="N1222" s="30">
        <f t="shared" si="185"/>
        <v>4453.1000000000067</v>
      </c>
    </row>
    <row r="1223" spans="1:14" x14ac:dyDescent="0.25">
      <c r="A1223" s="5">
        <v>1222</v>
      </c>
      <c r="B1223" s="28">
        <v>42984.958333333336</v>
      </c>
      <c r="C1223" s="5">
        <v>1.19164</v>
      </c>
      <c r="D1223" s="5">
        <v>1.2059200000000001</v>
      </c>
      <c r="E1223" s="5">
        <v>1.1914</v>
      </c>
      <c r="F1223" s="5">
        <v>1.2022600000000001</v>
      </c>
      <c r="G1223" s="5">
        <f t="shared" si="194"/>
        <v>1</v>
      </c>
      <c r="H1223" s="4">
        <f t="shared" si="193"/>
        <v>0</v>
      </c>
      <c r="I1223" s="4">
        <f t="shared" si="192"/>
        <v>0</v>
      </c>
      <c r="K1223" s="4">
        <f t="shared" si="186"/>
        <v>4453.1000000000067</v>
      </c>
      <c r="L1223" s="5">
        <f t="shared" si="188"/>
        <v>0</v>
      </c>
      <c r="M1223" s="29" t="str">
        <f t="shared" si="189"/>
        <v/>
      </c>
      <c r="N1223" s="30">
        <f t="shared" si="185"/>
        <v>4453.1000000000067</v>
      </c>
    </row>
    <row r="1224" spans="1:14" x14ac:dyDescent="0.25">
      <c r="A1224" s="5">
        <v>1223</v>
      </c>
      <c r="B1224" s="28">
        <v>42985.958333333336</v>
      </c>
      <c r="C1224" s="5">
        <v>1.2021599999999999</v>
      </c>
      <c r="D1224" s="5">
        <v>1.20923</v>
      </c>
      <c r="E1224" s="5">
        <v>1.20146</v>
      </c>
      <c r="F1224" s="5">
        <v>1.20347</v>
      </c>
      <c r="G1224" s="5">
        <f t="shared" si="194"/>
        <v>1</v>
      </c>
      <c r="H1224" s="4">
        <f t="shared" si="193"/>
        <v>0</v>
      </c>
      <c r="I1224" s="4">
        <f t="shared" si="192"/>
        <v>0</v>
      </c>
      <c r="K1224" s="4">
        <f t="shared" si="186"/>
        <v>4453.1000000000067</v>
      </c>
      <c r="L1224" s="5">
        <f t="shared" si="188"/>
        <v>0</v>
      </c>
      <c r="M1224" s="29" t="str">
        <f t="shared" si="189"/>
        <v/>
      </c>
      <c r="N1224" s="30">
        <f t="shared" si="185"/>
        <v>4453.1000000000067</v>
      </c>
    </row>
    <row r="1225" spans="1:14" x14ac:dyDescent="0.25">
      <c r="A1225" s="5">
        <v>1224</v>
      </c>
      <c r="B1225" s="28">
        <v>42988.958333333336</v>
      </c>
      <c r="C1225" s="5">
        <v>1.2013799999999999</v>
      </c>
      <c r="D1225" s="5">
        <v>1.20295</v>
      </c>
      <c r="E1225" s="5">
        <v>1.19476</v>
      </c>
      <c r="F1225" s="5">
        <v>1.1952199999999999</v>
      </c>
      <c r="G1225" s="5">
        <f t="shared" si="194"/>
        <v>0</v>
      </c>
      <c r="H1225" s="4">
        <f t="shared" si="193"/>
        <v>0</v>
      </c>
      <c r="I1225" s="4">
        <f t="shared" si="192"/>
        <v>69.399999999999466</v>
      </c>
      <c r="K1225" s="4">
        <f t="shared" si="186"/>
        <v>4522.5000000000064</v>
      </c>
      <c r="L1225" s="5">
        <f t="shared" si="188"/>
        <v>0</v>
      </c>
      <c r="M1225" s="29" t="str">
        <f t="shared" si="189"/>
        <v/>
      </c>
      <c r="N1225" s="30">
        <f t="shared" si="185"/>
        <v>4522.5000000000064</v>
      </c>
    </row>
    <row r="1226" spans="1:14" x14ac:dyDescent="0.25">
      <c r="A1226" s="5">
        <v>1225</v>
      </c>
      <c r="B1226" s="28">
        <v>42989.958333333336</v>
      </c>
      <c r="C1226" s="5">
        <v>1.1952</v>
      </c>
      <c r="D1226" s="5">
        <v>1.1978</v>
      </c>
      <c r="E1226" s="5">
        <v>1.19262</v>
      </c>
      <c r="F1226" s="5">
        <v>1.19662</v>
      </c>
      <c r="G1226" s="5">
        <f t="shared" si="194"/>
        <v>1</v>
      </c>
      <c r="H1226" s="4">
        <f t="shared" si="193"/>
        <v>0</v>
      </c>
      <c r="I1226" s="4">
        <f t="shared" si="192"/>
        <v>0</v>
      </c>
      <c r="K1226" s="4">
        <f t="shared" si="186"/>
        <v>4522.5000000000064</v>
      </c>
      <c r="L1226" s="5">
        <f t="shared" si="188"/>
        <v>0</v>
      </c>
      <c r="M1226" s="29" t="str">
        <f t="shared" si="189"/>
        <v/>
      </c>
      <c r="N1226" s="30">
        <f t="shared" si="185"/>
        <v>4522.5000000000064</v>
      </c>
    </row>
    <row r="1227" spans="1:14" x14ac:dyDescent="0.25">
      <c r="A1227" s="5">
        <v>1226</v>
      </c>
      <c r="B1227" s="28">
        <v>42990.958333333336</v>
      </c>
      <c r="C1227" s="5">
        <v>1.19658</v>
      </c>
      <c r="D1227" s="5">
        <v>1.19947</v>
      </c>
      <c r="E1227" s="5">
        <v>1.1873</v>
      </c>
      <c r="F1227" s="5">
        <v>1.18848</v>
      </c>
      <c r="G1227" s="5">
        <f t="shared" si="194"/>
        <v>0</v>
      </c>
      <c r="H1227" s="4">
        <f t="shared" si="193"/>
        <v>0</v>
      </c>
      <c r="I1227" s="4">
        <f t="shared" si="192"/>
        <v>67.200000000000585</v>
      </c>
      <c r="K1227" s="4">
        <f t="shared" si="186"/>
        <v>4589.7000000000071</v>
      </c>
      <c r="L1227" s="5">
        <f t="shared" si="188"/>
        <v>0</v>
      </c>
      <c r="M1227" s="29" t="str">
        <f t="shared" si="189"/>
        <v/>
      </c>
      <c r="N1227" s="30">
        <f t="shared" si="185"/>
        <v>4589.7000000000071</v>
      </c>
    </row>
    <row r="1228" spans="1:14" x14ac:dyDescent="0.25">
      <c r="A1228" s="5">
        <v>1227</v>
      </c>
      <c r="B1228" s="28">
        <v>42991.958333333336</v>
      </c>
      <c r="C1228" s="5">
        <v>1.18848</v>
      </c>
      <c r="D1228" s="5">
        <v>1.1921999999999999</v>
      </c>
      <c r="E1228" s="5">
        <v>1.1838</v>
      </c>
      <c r="F1228" s="5">
        <v>1.1918599999999999</v>
      </c>
      <c r="G1228" s="5">
        <f t="shared" si="194"/>
        <v>1</v>
      </c>
      <c r="H1228" s="4">
        <f t="shared" si="193"/>
        <v>0</v>
      </c>
      <c r="I1228" s="4">
        <f t="shared" si="192"/>
        <v>0</v>
      </c>
      <c r="K1228" s="4">
        <f t="shared" si="186"/>
        <v>4589.7000000000071</v>
      </c>
      <c r="L1228" s="5">
        <f t="shared" si="188"/>
        <v>0</v>
      </c>
      <c r="M1228" s="29" t="str">
        <f t="shared" si="189"/>
        <v/>
      </c>
      <c r="N1228" s="30">
        <f t="shared" si="185"/>
        <v>4589.7000000000071</v>
      </c>
    </row>
    <row r="1229" spans="1:14" x14ac:dyDescent="0.25">
      <c r="A1229" s="5">
        <v>1228</v>
      </c>
      <c r="B1229" s="28">
        <v>42992.958333333336</v>
      </c>
      <c r="C1229" s="5">
        <v>1.19184</v>
      </c>
      <c r="D1229" s="5">
        <v>1.1987300000000001</v>
      </c>
      <c r="E1229" s="5">
        <v>1.19011</v>
      </c>
      <c r="F1229" s="5">
        <v>1.1944699999999999</v>
      </c>
      <c r="G1229" s="5">
        <f t="shared" si="194"/>
        <v>1</v>
      </c>
      <c r="H1229" s="4">
        <f t="shared" si="193"/>
        <v>0</v>
      </c>
      <c r="I1229" s="4">
        <f t="shared" si="192"/>
        <v>0</v>
      </c>
      <c r="K1229" s="4">
        <f t="shared" si="186"/>
        <v>4589.7000000000071</v>
      </c>
      <c r="L1229" s="5">
        <f t="shared" si="188"/>
        <v>0</v>
      </c>
      <c r="M1229" s="29" t="str">
        <f t="shared" si="189"/>
        <v/>
      </c>
      <c r="N1229" s="30">
        <f t="shared" si="185"/>
        <v>4589.7000000000071</v>
      </c>
    </row>
    <row r="1230" spans="1:14" x14ac:dyDescent="0.25">
      <c r="A1230" s="5">
        <v>1229</v>
      </c>
      <c r="B1230" s="28">
        <v>42995.958333333336</v>
      </c>
      <c r="C1230" s="5">
        <v>1.1919599999999999</v>
      </c>
      <c r="D1230" s="5">
        <v>1.19692</v>
      </c>
      <c r="E1230" s="5">
        <v>1.1915</v>
      </c>
      <c r="F1230" s="5">
        <v>1.1953499999999999</v>
      </c>
      <c r="G1230" s="5">
        <f t="shared" si="194"/>
        <v>1</v>
      </c>
      <c r="H1230" s="4">
        <f t="shared" si="193"/>
        <v>0</v>
      </c>
      <c r="I1230" s="4">
        <f t="shared" si="192"/>
        <v>-35.099999999999021</v>
      </c>
      <c r="K1230" s="4">
        <f t="shared" si="186"/>
        <v>4554.6000000000076</v>
      </c>
      <c r="L1230" s="5">
        <f t="shared" si="188"/>
        <v>0</v>
      </c>
      <c r="M1230" s="29" t="str">
        <f t="shared" si="189"/>
        <v/>
      </c>
      <c r="N1230" s="30">
        <f t="shared" si="185"/>
        <v>4554.6000000000076</v>
      </c>
    </row>
    <row r="1231" spans="1:14" x14ac:dyDescent="0.25">
      <c r="A1231" s="5">
        <v>1230</v>
      </c>
      <c r="B1231" s="28">
        <v>42996.958333333336</v>
      </c>
      <c r="C1231" s="5">
        <v>1.1952</v>
      </c>
      <c r="D1231" s="5">
        <v>1.2006399999999999</v>
      </c>
      <c r="E1231" s="5">
        <v>1.19499</v>
      </c>
      <c r="F1231" s="5">
        <v>1.1994</v>
      </c>
      <c r="G1231" s="5">
        <f t="shared" si="194"/>
        <v>1</v>
      </c>
      <c r="H1231" s="4">
        <f t="shared" si="193"/>
        <v>0</v>
      </c>
      <c r="I1231" s="4">
        <f t="shared" si="192"/>
        <v>0</v>
      </c>
      <c r="K1231" s="4">
        <f t="shared" si="186"/>
        <v>4554.6000000000076</v>
      </c>
      <c r="L1231" s="5">
        <f t="shared" si="188"/>
        <v>0</v>
      </c>
      <c r="M1231" s="29" t="str">
        <f t="shared" si="189"/>
        <v/>
      </c>
      <c r="N1231" s="30">
        <f t="shared" si="185"/>
        <v>4554.6000000000076</v>
      </c>
    </row>
    <row r="1232" spans="1:14" x14ac:dyDescent="0.25">
      <c r="A1232" s="5">
        <v>1231</v>
      </c>
      <c r="B1232" s="28">
        <v>42997.958333333336</v>
      </c>
      <c r="C1232" s="5">
        <v>1.19939</v>
      </c>
      <c r="D1232" s="5">
        <v>1.2034199999999999</v>
      </c>
      <c r="E1232" s="5">
        <v>1.1861299999999999</v>
      </c>
      <c r="F1232" s="5">
        <v>1.1892400000000001</v>
      </c>
      <c r="G1232" s="5">
        <f t="shared" si="194"/>
        <v>0</v>
      </c>
      <c r="H1232" s="4">
        <f t="shared" si="193"/>
        <v>0</v>
      </c>
      <c r="I1232" s="4">
        <f t="shared" si="192"/>
        <v>59.599999999999653</v>
      </c>
      <c r="K1232" s="4">
        <f t="shared" si="186"/>
        <v>4614.2000000000071</v>
      </c>
      <c r="L1232" s="5">
        <f t="shared" si="188"/>
        <v>0</v>
      </c>
      <c r="M1232" s="29" t="str">
        <f t="shared" si="189"/>
        <v/>
      </c>
      <c r="N1232" s="30">
        <f t="shared" si="185"/>
        <v>4614.2000000000071</v>
      </c>
    </row>
    <row r="1233" spans="1:14" x14ac:dyDescent="0.25">
      <c r="A1233" s="5">
        <v>1232</v>
      </c>
      <c r="B1233" s="28">
        <v>42998.958333333336</v>
      </c>
      <c r="C1233" s="5">
        <v>1.18923</v>
      </c>
      <c r="D1233" s="5">
        <v>1.1953499999999999</v>
      </c>
      <c r="E1233" s="5">
        <v>1.1865600000000001</v>
      </c>
      <c r="F1233" s="5">
        <v>1.19408</v>
      </c>
      <c r="G1233" s="5">
        <f t="shared" si="194"/>
        <v>1</v>
      </c>
      <c r="H1233" s="4">
        <f t="shared" si="193"/>
        <v>0</v>
      </c>
      <c r="I1233" s="4">
        <f t="shared" si="192"/>
        <v>0</v>
      </c>
      <c r="K1233" s="4">
        <f t="shared" si="186"/>
        <v>4614.2000000000071</v>
      </c>
      <c r="L1233" s="5">
        <f t="shared" si="188"/>
        <v>0</v>
      </c>
      <c r="M1233" s="29" t="str">
        <f t="shared" si="189"/>
        <v/>
      </c>
      <c r="N1233" s="30">
        <f t="shared" ref="N1233:N1296" si="195">IF(L1233=K1233,N1232,K1233-L1233)</f>
        <v>4614.2000000000071</v>
      </c>
    </row>
    <row r="1234" spans="1:14" x14ac:dyDescent="0.25">
      <c r="A1234" s="5">
        <v>1233</v>
      </c>
      <c r="B1234" s="28">
        <v>42999.958333333336</v>
      </c>
      <c r="C1234" s="5">
        <v>1.1940900000000001</v>
      </c>
      <c r="D1234" s="5">
        <v>1.20044</v>
      </c>
      <c r="E1234" s="5">
        <v>1.1936899999999999</v>
      </c>
      <c r="F1234" s="5">
        <v>1.1946600000000001</v>
      </c>
      <c r="G1234" s="5">
        <f t="shared" si="194"/>
        <v>1</v>
      </c>
      <c r="H1234" s="4">
        <f t="shared" si="193"/>
        <v>0</v>
      </c>
      <c r="I1234" s="4">
        <f t="shared" si="192"/>
        <v>0</v>
      </c>
      <c r="K1234" s="4">
        <f t="shared" ref="K1234:K1297" si="196">H1234+I1234+K1233</f>
        <v>4614.2000000000071</v>
      </c>
      <c r="L1234" s="5">
        <f t="shared" si="188"/>
        <v>0</v>
      </c>
      <c r="M1234" s="29" t="str">
        <f t="shared" si="189"/>
        <v/>
      </c>
      <c r="N1234" s="30">
        <f t="shared" si="195"/>
        <v>4614.2000000000071</v>
      </c>
    </row>
    <row r="1235" spans="1:14" x14ac:dyDescent="0.25">
      <c r="A1235" s="5">
        <v>1234</v>
      </c>
      <c r="B1235" s="28">
        <v>43002.958333333336</v>
      </c>
      <c r="C1235" s="5">
        <v>1.18947</v>
      </c>
      <c r="D1235" s="5">
        <v>1.1936500000000001</v>
      </c>
      <c r="E1235" s="5">
        <v>1.18319</v>
      </c>
      <c r="F1235" s="5">
        <v>1.18476</v>
      </c>
      <c r="G1235" s="5">
        <f t="shared" si="194"/>
        <v>0</v>
      </c>
      <c r="H1235" s="4">
        <f t="shared" si="193"/>
        <v>0</v>
      </c>
      <c r="I1235" s="4">
        <f t="shared" si="192"/>
        <v>93.300000000000608</v>
      </c>
      <c r="K1235" s="4">
        <f t="shared" si="196"/>
        <v>4707.5000000000073</v>
      </c>
      <c r="L1235" s="5">
        <f t="shared" si="188"/>
        <v>0</v>
      </c>
      <c r="M1235" s="29" t="str">
        <f t="shared" si="189"/>
        <v/>
      </c>
      <c r="N1235" s="30">
        <f t="shared" si="195"/>
        <v>4707.5000000000073</v>
      </c>
    </row>
    <row r="1236" spans="1:14" x14ac:dyDescent="0.25">
      <c r="A1236" s="5">
        <v>1235</v>
      </c>
      <c r="B1236" s="28">
        <v>43003.958333333336</v>
      </c>
      <c r="C1236" s="5">
        <v>1.18476</v>
      </c>
      <c r="D1236" s="5">
        <v>1.18615</v>
      </c>
      <c r="E1236" s="5">
        <v>1.17574</v>
      </c>
      <c r="F1236" s="5">
        <v>1.1792499999999999</v>
      </c>
      <c r="G1236" s="5">
        <f t="shared" si="194"/>
        <v>0</v>
      </c>
      <c r="H1236" s="4">
        <f t="shared" si="193"/>
        <v>0</v>
      </c>
      <c r="I1236" s="4">
        <f t="shared" si="192"/>
        <v>0</v>
      </c>
      <c r="K1236" s="4">
        <f t="shared" si="196"/>
        <v>4707.5000000000073</v>
      </c>
      <c r="L1236" s="5">
        <f t="shared" si="188"/>
        <v>0</v>
      </c>
      <c r="M1236" s="29" t="str">
        <f t="shared" si="189"/>
        <v/>
      </c>
      <c r="N1236" s="30">
        <f t="shared" si="195"/>
        <v>4707.5000000000073</v>
      </c>
    </row>
    <row r="1237" spans="1:14" x14ac:dyDescent="0.25">
      <c r="A1237" s="5">
        <v>1236</v>
      </c>
      <c r="B1237" s="28">
        <v>43004.958333333336</v>
      </c>
      <c r="C1237" s="5">
        <v>1.1792800000000001</v>
      </c>
      <c r="D1237" s="5">
        <v>1.1795</v>
      </c>
      <c r="E1237" s="5">
        <v>1.17171</v>
      </c>
      <c r="F1237" s="5">
        <v>1.1744600000000001</v>
      </c>
      <c r="G1237" s="5">
        <f t="shared" si="194"/>
        <v>0</v>
      </c>
      <c r="H1237" s="4">
        <f t="shared" si="193"/>
        <v>0</v>
      </c>
      <c r="I1237" s="4">
        <f t="shared" ref="I1237:I1267" si="197">IF(AND(G1236=1,E1237&lt;C1236),(C1236-F1237)*10000,0)</f>
        <v>0</v>
      </c>
      <c r="K1237" s="4">
        <f t="shared" si="196"/>
        <v>4707.5000000000073</v>
      </c>
      <c r="L1237" s="5">
        <f t="shared" si="188"/>
        <v>0</v>
      </c>
      <c r="M1237" s="29" t="str">
        <f t="shared" si="189"/>
        <v/>
      </c>
      <c r="N1237" s="30">
        <f t="shared" si="195"/>
        <v>4707.5000000000073</v>
      </c>
    </row>
    <row r="1238" spans="1:14" x14ac:dyDescent="0.25">
      <c r="A1238" s="5">
        <v>1237</v>
      </c>
      <c r="B1238" s="28">
        <v>43005.958333333336</v>
      </c>
      <c r="C1238" s="5">
        <v>1.1744600000000001</v>
      </c>
      <c r="D1238" s="5">
        <v>1.1803999999999999</v>
      </c>
      <c r="E1238" s="5">
        <v>1.1721200000000001</v>
      </c>
      <c r="F1238" s="5">
        <v>1.17855</v>
      </c>
      <c r="G1238" s="5">
        <f t="shared" si="194"/>
        <v>1</v>
      </c>
      <c r="H1238" s="4">
        <f t="shared" si="193"/>
        <v>-7.3000000000011944</v>
      </c>
      <c r="I1238" s="4">
        <f t="shared" si="197"/>
        <v>0</v>
      </c>
      <c r="K1238" s="4">
        <f t="shared" si="196"/>
        <v>4700.2000000000062</v>
      </c>
      <c r="L1238" s="5">
        <f t="shared" si="188"/>
        <v>0</v>
      </c>
      <c r="M1238" s="29" t="str">
        <f t="shared" si="189"/>
        <v/>
      </c>
      <c r="N1238" s="30">
        <f t="shared" si="195"/>
        <v>4700.2000000000062</v>
      </c>
    </row>
    <row r="1239" spans="1:14" x14ac:dyDescent="0.25">
      <c r="A1239" s="5">
        <v>1238</v>
      </c>
      <c r="B1239" s="28">
        <v>43006.958333333336</v>
      </c>
      <c r="C1239" s="5">
        <v>1.17862</v>
      </c>
      <c r="D1239" s="5">
        <v>1.1832499999999999</v>
      </c>
      <c r="E1239" s="5">
        <v>1.17726</v>
      </c>
      <c r="F1239" s="5">
        <v>1.18137</v>
      </c>
      <c r="G1239" s="5">
        <f t="shared" si="194"/>
        <v>1</v>
      </c>
      <c r="H1239" s="4">
        <f t="shared" si="193"/>
        <v>0</v>
      </c>
      <c r="I1239" s="4">
        <f t="shared" si="197"/>
        <v>0</v>
      </c>
      <c r="K1239" s="4">
        <f t="shared" si="196"/>
        <v>4700.2000000000062</v>
      </c>
      <c r="L1239" s="5">
        <f t="shared" si="188"/>
        <v>0</v>
      </c>
      <c r="M1239" s="29" t="str">
        <f t="shared" si="189"/>
        <v/>
      </c>
      <c r="N1239" s="30">
        <f t="shared" si="195"/>
        <v>4700.2000000000062</v>
      </c>
    </row>
    <row r="1240" spans="1:14" x14ac:dyDescent="0.25">
      <c r="A1240" s="5">
        <v>1239</v>
      </c>
      <c r="B1240" s="28">
        <v>43009.958333333336</v>
      </c>
      <c r="C1240" s="5">
        <v>1.17886</v>
      </c>
      <c r="D1240" s="5">
        <v>1.1815100000000001</v>
      </c>
      <c r="E1240" s="5">
        <v>1.1730100000000001</v>
      </c>
      <c r="F1240" s="5">
        <v>1.1732400000000001</v>
      </c>
      <c r="G1240" s="5">
        <f t="shared" si="194"/>
        <v>0</v>
      </c>
      <c r="H1240" s="4">
        <f t="shared" si="193"/>
        <v>0</v>
      </c>
      <c r="I1240" s="4">
        <f t="shared" si="197"/>
        <v>53.7999999999994</v>
      </c>
      <c r="K1240" s="4">
        <f t="shared" si="196"/>
        <v>4754.0000000000055</v>
      </c>
      <c r="L1240" s="5">
        <f t="shared" si="188"/>
        <v>0</v>
      </c>
      <c r="M1240" s="29" t="str">
        <f t="shared" si="189"/>
        <v/>
      </c>
      <c r="N1240" s="30">
        <f t="shared" si="195"/>
        <v>4754.0000000000055</v>
      </c>
    </row>
    <row r="1241" spans="1:14" x14ac:dyDescent="0.25">
      <c r="A1241" s="5">
        <v>1240</v>
      </c>
      <c r="B1241" s="28">
        <v>43010.958333333336</v>
      </c>
      <c r="C1241" s="5">
        <v>1.1732400000000001</v>
      </c>
      <c r="D1241" s="5">
        <v>1.1773199999999999</v>
      </c>
      <c r="E1241" s="5">
        <v>1.16961</v>
      </c>
      <c r="F1241" s="5">
        <v>1.17432</v>
      </c>
      <c r="G1241" s="5">
        <f t="shared" si="194"/>
        <v>1</v>
      </c>
      <c r="H1241" s="4">
        <f t="shared" si="193"/>
        <v>0</v>
      </c>
      <c r="I1241" s="4">
        <f t="shared" si="197"/>
        <v>0</v>
      </c>
      <c r="K1241" s="4">
        <f t="shared" si="196"/>
        <v>4754.0000000000055</v>
      </c>
      <c r="L1241" s="5">
        <f t="shared" si="188"/>
        <v>0</v>
      </c>
      <c r="M1241" s="29" t="str">
        <f t="shared" si="189"/>
        <v/>
      </c>
      <c r="N1241" s="30">
        <f t="shared" si="195"/>
        <v>4754.0000000000055</v>
      </c>
    </row>
    <row r="1242" spans="1:14" x14ac:dyDescent="0.25">
      <c r="A1242" s="5">
        <v>1241</v>
      </c>
      <c r="B1242" s="28">
        <v>43011.958333333336</v>
      </c>
      <c r="C1242" s="5">
        <v>1.17431</v>
      </c>
      <c r="D1242" s="5">
        <v>1.1787700000000001</v>
      </c>
      <c r="E1242" s="5">
        <v>1.1735</v>
      </c>
      <c r="F1242" s="5">
        <v>1.17587</v>
      </c>
      <c r="G1242" s="5">
        <f t="shared" si="194"/>
        <v>1</v>
      </c>
      <c r="H1242" s="4">
        <f t="shared" si="193"/>
        <v>0</v>
      </c>
      <c r="I1242" s="4">
        <f t="shared" si="197"/>
        <v>0</v>
      </c>
      <c r="K1242" s="4">
        <f t="shared" si="196"/>
        <v>4754.0000000000055</v>
      </c>
      <c r="L1242" s="5">
        <f t="shared" si="188"/>
        <v>0</v>
      </c>
      <c r="M1242" s="29" t="str">
        <f t="shared" si="189"/>
        <v/>
      </c>
      <c r="N1242" s="30">
        <f t="shared" si="195"/>
        <v>4754.0000000000055</v>
      </c>
    </row>
    <row r="1243" spans="1:14" x14ac:dyDescent="0.25">
      <c r="A1243" s="5">
        <v>1242</v>
      </c>
      <c r="B1243" s="28">
        <v>43012.958333333336</v>
      </c>
      <c r="C1243" s="5">
        <v>1.1758999999999999</v>
      </c>
      <c r="D1243" s="5">
        <v>1.17787</v>
      </c>
      <c r="E1243" s="5">
        <v>1.1698999999999999</v>
      </c>
      <c r="F1243" s="5">
        <v>1.1710499999999999</v>
      </c>
      <c r="G1243" s="5">
        <f t="shared" si="194"/>
        <v>0</v>
      </c>
      <c r="H1243" s="4">
        <f t="shared" si="193"/>
        <v>0</v>
      </c>
      <c r="I1243" s="4">
        <f t="shared" si="197"/>
        <v>32.600000000000406</v>
      </c>
      <c r="K1243" s="4">
        <f t="shared" si="196"/>
        <v>4786.6000000000058</v>
      </c>
      <c r="L1243" s="5">
        <f t="shared" si="188"/>
        <v>0</v>
      </c>
      <c r="M1243" s="29" t="str">
        <f t="shared" si="189"/>
        <v/>
      </c>
      <c r="N1243" s="30">
        <f t="shared" si="195"/>
        <v>4786.6000000000058</v>
      </c>
    </row>
    <row r="1244" spans="1:14" x14ac:dyDescent="0.25">
      <c r="A1244" s="5">
        <v>1243</v>
      </c>
      <c r="B1244" s="28">
        <v>43013.958333333336</v>
      </c>
      <c r="C1244" s="5">
        <v>1.17113</v>
      </c>
      <c r="D1244" s="5">
        <v>1.17387</v>
      </c>
      <c r="E1244" s="5">
        <v>1.16692</v>
      </c>
      <c r="F1244" s="5">
        <v>1.17299</v>
      </c>
      <c r="G1244" s="5">
        <f t="shared" si="194"/>
        <v>1</v>
      </c>
      <c r="H1244" s="4">
        <f t="shared" si="193"/>
        <v>0</v>
      </c>
      <c r="I1244" s="4">
        <f t="shared" si="197"/>
        <v>0</v>
      </c>
      <c r="K1244" s="4">
        <f t="shared" si="196"/>
        <v>4786.6000000000058</v>
      </c>
      <c r="L1244" s="5">
        <f t="shared" si="188"/>
        <v>0</v>
      </c>
      <c r="M1244" s="29" t="str">
        <f t="shared" si="189"/>
        <v/>
      </c>
      <c r="N1244" s="30">
        <f t="shared" si="195"/>
        <v>4786.6000000000058</v>
      </c>
    </row>
    <row r="1245" spans="1:14" x14ac:dyDescent="0.25">
      <c r="A1245" s="5">
        <v>1244</v>
      </c>
      <c r="B1245" s="28">
        <v>43016.958333333336</v>
      </c>
      <c r="C1245" s="5">
        <v>1.1727099999999999</v>
      </c>
      <c r="D1245" s="5">
        <v>1.17561</v>
      </c>
      <c r="E1245" s="5">
        <v>1.17195</v>
      </c>
      <c r="F1245" s="5">
        <v>1.17401</v>
      </c>
      <c r="G1245" s="5">
        <f t="shared" si="194"/>
        <v>1</v>
      </c>
      <c r="H1245" s="4">
        <f t="shared" si="193"/>
        <v>0</v>
      </c>
      <c r="I1245" s="4">
        <f t="shared" si="197"/>
        <v>0</v>
      </c>
      <c r="K1245" s="4">
        <f t="shared" si="196"/>
        <v>4786.6000000000058</v>
      </c>
      <c r="L1245" s="5">
        <f t="shared" si="188"/>
        <v>0</v>
      </c>
      <c r="M1245" s="29" t="str">
        <f t="shared" si="189"/>
        <v/>
      </c>
      <c r="N1245" s="30">
        <f t="shared" si="195"/>
        <v>4786.6000000000058</v>
      </c>
    </row>
    <row r="1246" spans="1:14" x14ac:dyDescent="0.25">
      <c r="A1246" s="5">
        <v>1245</v>
      </c>
      <c r="B1246" s="28">
        <v>43017.958333333336</v>
      </c>
      <c r="C1246" s="5">
        <v>1.1740299999999999</v>
      </c>
      <c r="D1246" s="5">
        <v>1.1825399999999999</v>
      </c>
      <c r="E1246" s="5">
        <v>1.1739200000000001</v>
      </c>
      <c r="F1246" s="5">
        <v>1.18076</v>
      </c>
      <c r="G1246" s="5">
        <f t="shared" si="194"/>
        <v>1</v>
      </c>
      <c r="H1246" s="4">
        <f t="shared" si="193"/>
        <v>0</v>
      </c>
      <c r="I1246" s="4">
        <f t="shared" si="197"/>
        <v>0</v>
      </c>
      <c r="K1246" s="4">
        <f t="shared" si="196"/>
        <v>4786.6000000000058</v>
      </c>
      <c r="L1246" s="5">
        <f t="shared" si="188"/>
        <v>0</v>
      </c>
      <c r="M1246" s="29" t="str">
        <f t="shared" si="189"/>
        <v/>
      </c>
      <c r="N1246" s="30">
        <f t="shared" si="195"/>
        <v>4786.6000000000058</v>
      </c>
    </row>
    <row r="1247" spans="1:14" x14ac:dyDescent="0.25">
      <c r="A1247" s="5">
        <v>1246</v>
      </c>
      <c r="B1247" s="28">
        <v>43018.958333333336</v>
      </c>
      <c r="C1247" s="5">
        <v>1.1807399999999999</v>
      </c>
      <c r="D1247" s="5">
        <v>1.1869000000000001</v>
      </c>
      <c r="E1247" s="5">
        <v>1.1795199999999999</v>
      </c>
      <c r="F1247" s="5">
        <v>1.1858</v>
      </c>
      <c r="G1247" s="5">
        <f t="shared" si="194"/>
        <v>1</v>
      </c>
      <c r="H1247" s="4">
        <f t="shared" si="193"/>
        <v>0</v>
      </c>
      <c r="I1247" s="4">
        <f t="shared" si="197"/>
        <v>0</v>
      </c>
      <c r="K1247" s="4">
        <f t="shared" si="196"/>
        <v>4786.6000000000058</v>
      </c>
      <c r="L1247" s="5">
        <f t="shared" si="188"/>
        <v>0</v>
      </c>
      <c r="M1247" s="29" t="str">
        <f t="shared" si="189"/>
        <v/>
      </c>
      <c r="N1247" s="30">
        <f t="shared" si="195"/>
        <v>4786.6000000000058</v>
      </c>
    </row>
    <row r="1248" spans="1:14" x14ac:dyDescent="0.25">
      <c r="A1248" s="5">
        <v>1247</v>
      </c>
      <c r="B1248" s="28">
        <v>43019.958333333336</v>
      </c>
      <c r="C1248" s="5">
        <v>1.18567</v>
      </c>
      <c r="D1248" s="5">
        <v>1.18797</v>
      </c>
      <c r="E1248" s="5">
        <v>1.18269</v>
      </c>
      <c r="F1248" s="5">
        <v>1.1829400000000001</v>
      </c>
      <c r="G1248" s="5">
        <f t="shared" si="194"/>
        <v>0</v>
      </c>
      <c r="H1248" s="4">
        <f t="shared" si="193"/>
        <v>0</v>
      </c>
      <c r="I1248" s="4">
        <f t="shared" si="197"/>
        <v>0</v>
      </c>
      <c r="K1248" s="4">
        <f t="shared" si="196"/>
        <v>4786.6000000000058</v>
      </c>
      <c r="L1248" s="5">
        <f t="shared" ref="L1248:L1311" si="198">MAX(J1248,L1247)</f>
        <v>0</v>
      </c>
      <c r="M1248" s="29" t="str">
        <f t="shared" ref="M1248:M1311" si="199">IF(J1248 &lt; J1247, 1-J1248/L1248,"")</f>
        <v/>
      </c>
      <c r="N1248" s="30">
        <f t="shared" si="195"/>
        <v>4786.6000000000058</v>
      </c>
    </row>
    <row r="1249" spans="1:14" x14ac:dyDescent="0.25">
      <c r="A1249" s="5">
        <v>1248</v>
      </c>
      <c r="B1249" s="28">
        <v>43020.958333333336</v>
      </c>
      <c r="C1249" s="5">
        <v>1.18292</v>
      </c>
      <c r="D1249" s="5">
        <v>1.1874800000000001</v>
      </c>
      <c r="E1249" s="5">
        <v>1.1805300000000001</v>
      </c>
      <c r="F1249" s="5">
        <v>1.18191</v>
      </c>
      <c r="G1249" s="5">
        <f t="shared" si="194"/>
        <v>0</v>
      </c>
      <c r="H1249" s="4">
        <f t="shared" si="193"/>
        <v>-37.599999999999852</v>
      </c>
      <c r="I1249" s="4">
        <f t="shared" si="197"/>
        <v>0</v>
      </c>
      <c r="K1249" s="4">
        <f t="shared" si="196"/>
        <v>4749.0000000000064</v>
      </c>
      <c r="L1249" s="5">
        <f t="shared" si="198"/>
        <v>0</v>
      </c>
      <c r="M1249" s="29" t="str">
        <f t="shared" si="199"/>
        <v/>
      </c>
      <c r="N1249" s="30">
        <f t="shared" si="195"/>
        <v>4749.0000000000064</v>
      </c>
    </row>
    <row r="1250" spans="1:14" x14ac:dyDescent="0.25">
      <c r="A1250" s="5">
        <v>1249</v>
      </c>
      <c r="B1250" s="28">
        <v>43023.958333333336</v>
      </c>
      <c r="C1250" s="5">
        <v>1.1810700000000001</v>
      </c>
      <c r="D1250" s="5">
        <v>1.1819599999999999</v>
      </c>
      <c r="E1250" s="5">
        <v>1.17805</v>
      </c>
      <c r="F1250" s="5">
        <v>1.1795599999999999</v>
      </c>
      <c r="G1250" s="5">
        <f t="shared" si="194"/>
        <v>0</v>
      </c>
      <c r="H1250" s="4">
        <f t="shared" ref="H1250:H1281" si="200">IF(AND(G1249=0,D1250&gt;C1249),(F1250-C1249)*10000,0)</f>
        <v>0</v>
      </c>
      <c r="I1250" s="4">
        <f t="shared" si="197"/>
        <v>0</v>
      </c>
      <c r="K1250" s="4">
        <f t="shared" si="196"/>
        <v>4749.0000000000064</v>
      </c>
      <c r="L1250" s="5">
        <f t="shared" si="198"/>
        <v>0</v>
      </c>
      <c r="M1250" s="29" t="str">
        <f t="shared" si="199"/>
        <v/>
      </c>
      <c r="N1250" s="30">
        <f t="shared" si="195"/>
        <v>4749.0000000000064</v>
      </c>
    </row>
    <row r="1251" spans="1:14" x14ac:dyDescent="0.25">
      <c r="A1251" s="5">
        <v>1250</v>
      </c>
      <c r="B1251" s="28">
        <v>43024.958333333336</v>
      </c>
      <c r="C1251" s="5">
        <v>1.1795800000000001</v>
      </c>
      <c r="D1251" s="5">
        <v>1.18</v>
      </c>
      <c r="E1251" s="5">
        <v>1.17361</v>
      </c>
      <c r="F1251" s="5">
        <v>1.17658</v>
      </c>
      <c r="G1251" s="5">
        <f t="shared" si="194"/>
        <v>0</v>
      </c>
      <c r="H1251" s="4">
        <f t="shared" si="200"/>
        <v>0</v>
      </c>
      <c r="I1251" s="4">
        <f t="shared" si="197"/>
        <v>0</v>
      </c>
      <c r="K1251" s="4">
        <f t="shared" si="196"/>
        <v>4749.0000000000064</v>
      </c>
      <c r="L1251" s="5">
        <f t="shared" si="198"/>
        <v>0</v>
      </c>
      <c r="M1251" s="29" t="str">
        <f t="shared" si="199"/>
        <v/>
      </c>
      <c r="N1251" s="30">
        <f t="shared" si="195"/>
        <v>4749.0000000000064</v>
      </c>
    </row>
    <row r="1252" spans="1:14" x14ac:dyDescent="0.25">
      <c r="A1252" s="5">
        <v>1251</v>
      </c>
      <c r="B1252" s="28">
        <v>43025.958333333336</v>
      </c>
      <c r="C1252" s="5">
        <v>1.1766000000000001</v>
      </c>
      <c r="D1252" s="5">
        <v>1.1805300000000001</v>
      </c>
      <c r="E1252" s="5">
        <v>1.17302</v>
      </c>
      <c r="F1252" s="5">
        <v>1.1787000000000001</v>
      </c>
      <c r="G1252" s="5">
        <f t="shared" si="194"/>
        <v>1</v>
      </c>
      <c r="H1252" s="4">
        <f t="shared" si="200"/>
        <v>-8.799999999999919</v>
      </c>
      <c r="I1252" s="4">
        <f t="shared" si="197"/>
        <v>0</v>
      </c>
      <c r="K1252" s="4">
        <f t="shared" si="196"/>
        <v>4740.2000000000062</v>
      </c>
      <c r="L1252" s="5">
        <f t="shared" si="198"/>
        <v>0</v>
      </c>
      <c r="M1252" s="29" t="str">
        <f t="shared" si="199"/>
        <v/>
      </c>
      <c r="N1252" s="30">
        <f t="shared" si="195"/>
        <v>4740.2000000000062</v>
      </c>
    </row>
    <row r="1253" spans="1:14" x14ac:dyDescent="0.25">
      <c r="A1253" s="5">
        <v>1252</v>
      </c>
      <c r="B1253" s="28">
        <v>43026.958333333336</v>
      </c>
      <c r="C1253" s="5">
        <v>1.17872</v>
      </c>
      <c r="D1253" s="5">
        <v>1.1857899999999999</v>
      </c>
      <c r="E1253" s="5">
        <v>1.17679</v>
      </c>
      <c r="F1253" s="5">
        <v>1.1851799999999999</v>
      </c>
      <c r="G1253" s="5">
        <f t="shared" si="194"/>
        <v>1</v>
      </c>
      <c r="H1253" s="4">
        <f t="shared" si="200"/>
        <v>0</v>
      </c>
      <c r="I1253" s="4">
        <f t="shared" si="197"/>
        <v>0</v>
      </c>
      <c r="K1253" s="4">
        <f t="shared" si="196"/>
        <v>4740.2000000000062</v>
      </c>
      <c r="L1253" s="5">
        <f t="shared" si="198"/>
        <v>0</v>
      </c>
      <c r="M1253" s="29" t="str">
        <f t="shared" si="199"/>
        <v/>
      </c>
      <c r="N1253" s="30">
        <f t="shared" si="195"/>
        <v>4740.2000000000062</v>
      </c>
    </row>
    <row r="1254" spans="1:14" x14ac:dyDescent="0.25">
      <c r="A1254" s="5">
        <v>1253</v>
      </c>
      <c r="B1254" s="28">
        <v>43027.958333333336</v>
      </c>
      <c r="C1254" s="5">
        <v>1.1851799999999999</v>
      </c>
      <c r="D1254" s="5">
        <v>1.1857899999999999</v>
      </c>
      <c r="E1254" s="5">
        <v>1.17624</v>
      </c>
      <c r="F1254" s="5">
        <v>1.1781699999999999</v>
      </c>
      <c r="G1254" s="5">
        <f t="shared" si="194"/>
        <v>0</v>
      </c>
      <c r="H1254" s="4">
        <f t="shared" si="200"/>
        <v>0</v>
      </c>
      <c r="I1254" s="4">
        <f t="shared" si="197"/>
        <v>5.5000000000005045</v>
      </c>
      <c r="K1254" s="4">
        <f t="shared" si="196"/>
        <v>4745.7000000000071</v>
      </c>
      <c r="L1254" s="5">
        <f t="shared" si="198"/>
        <v>0</v>
      </c>
      <c r="M1254" s="29" t="str">
        <f t="shared" si="199"/>
        <v/>
      </c>
      <c r="N1254" s="30">
        <f t="shared" si="195"/>
        <v>4745.7000000000071</v>
      </c>
    </row>
    <row r="1255" spans="1:14" x14ac:dyDescent="0.25">
      <c r="A1255" s="5">
        <v>1254</v>
      </c>
      <c r="B1255" s="28">
        <v>43030.958333333336</v>
      </c>
      <c r="C1255" s="5">
        <v>1.17641</v>
      </c>
      <c r="D1255" s="5">
        <v>1.17774</v>
      </c>
      <c r="E1255" s="5">
        <v>1.1725000000000001</v>
      </c>
      <c r="F1255" s="5">
        <v>1.1748499999999999</v>
      </c>
      <c r="G1255" s="5">
        <f t="shared" si="194"/>
        <v>0</v>
      </c>
      <c r="H1255" s="4">
        <f t="shared" si="200"/>
        <v>0</v>
      </c>
      <c r="I1255" s="4">
        <f t="shared" si="197"/>
        <v>0</v>
      </c>
      <c r="K1255" s="4">
        <f t="shared" si="196"/>
        <v>4745.7000000000071</v>
      </c>
      <c r="L1255" s="5">
        <f t="shared" si="198"/>
        <v>0</v>
      </c>
      <c r="M1255" s="29" t="str">
        <f t="shared" si="199"/>
        <v/>
      </c>
      <c r="N1255" s="30">
        <f t="shared" si="195"/>
        <v>4745.7000000000071</v>
      </c>
    </row>
    <row r="1256" spans="1:14" x14ac:dyDescent="0.25">
      <c r="A1256" s="5">
        <v>1255</v>
      </c>
      <c r="B1256" s="28">
        <v>43031.958333333336</v>
      </c>
      <c r="C1256" s="5">
        <v>1.17486</v>
      </c>
      <c r="D1256" s="5">
        <v>1.17927</v>
      </c>
      <c r="E1256" s="5">
        <v>1.17428</v>
      </c>
      <c r="F1256" s="5">
        <v>1.1760900000000001</v>
      </c>
      <c r="G1256" s="5">
        <f t="shared" si="194"/>
        <v>1</v>
      </c>
      <c r="H1256" s="4">
        <f t="shared" si="200"/>
        <v>-3.1999999999987594</v>
      </c>
      <c r="I1256" s="4">
        <f t="shared" si="197"/>
        <v>0</v>
      </c>
      <c r="K1256" s="4">
        <f t="shared" si="196"/>
        <v>4742.5000000000082</v>
      </c>
      <c r="L1256" s="5">
        <f t="shared" si="198"/>
        <v>0</v>
      </c>
      <c r="M1256" s="29" t="str">
        <f t="shared" si="199"/>
        <v/>
      </c>
      <c r="N1256" s="30">
        <f t="shared" si="195"/>
        <v>4742.5000000000082</v>
      </c>
    </row>
    <row r="1257" spans="1:14" x14ac:dyDescent="0.25">
      <c r="A1257" s="5">
        <v>1256</v>
      </c>
      <c r="B1257" s="28">
        <v>43032.958333333336</v>
      </c>
      <c r="C1257" s="5">
        <v>1.17605</v>
      </c>
      <c r="D1257" s="5">
        <v>1.1817599999999999</v>
      </c>
      <c r="E1257" s="5">
        <v>1.1753</v>
      </c>
      <c r="F1257" s="5">
        <v>1.1812499999999999</v>
      </c>
      <c r="G1257" s="5">
        <f t="shared" si="194"/>
        <v>1</v>
      </c>
      <c r="H1257" s="4">
        <f t="shared" si="200"/>
        <v>0</v>
      </c>
      <c r="I1257" s="4">
        <f t="shared" si="197"/>
        <v>0</v>
      </c>
      <c r="K1257" s="4">
        <f t="shared" si="196"/>
        <v>4742.5000000000082</v>
      </c>
      <c r="L1257" s="5">
        <f t="shared" si="198"/>
        <v>0</v>
      </c>
      <c r="M1257" s="29" t="str">
        <f t="shared" si="199"/>
        <v/>
      </c>
      <c r="N1257" s="30">
        <f t="shared" si="195"/>
        <v>4742.5000000000082</v>
      </c>
    </row>
    <row r="1258" spans="1:14" x14ac:dyDescent="0.25">
      <c r="A1258" s="5">
        <v>1257</v>
      </c>
      <c r="B1258" s="28">
        <v>43033.958333333336</v>
      </c>
      <c r="C1258" s="5">
        <v>1.18126</v>
      </c>
      <c r="D1258" s="5">
        <v>1.18367</v>
      </c>
      <c r="E1258" s="5">
        <v>1.16404</v>
      </c>
      <c r="F1258" s="5">
        <v>1.16503</v>
      </c>
      <c r="G1258" s="5">
        <f t="shared" si="194"/>
        <v>0</v>
      </c>
      <c r="H1258" s="4">
        <f t="shared" si="200"/>
        <v>0</v>
      </c>
      <c r="I1258" s="4">
        <f t="shared" si="197"/>
        <v>110.2000000000003</v>
      </c>
      <c r="K1258" s="4">
        <f t="shared" si="196"/>
        <v>4852.7000000000089</v>
      </c>
      <c r="L1258" s="5">
        <f t="shared" si="198"/>
        <v>0</v>
      </c>
      <c r="M1258" s="29" t="str">
        <f t="shared" si="199"/>
        <v/>
      </c>
      <c r="N1258" s="30">
        <f t="shared" si="195"/>
        <v>4852.7000000000089</v>
      </c>
    </row>
    <row r="1259" spans="1:14" x14ac:dyDescent="0.25">
      <c r="A1259" s="5">
        <v>1258</v>
      </c>
      <c r="B1259" s="28">
        <v>43034.958333333336</v>
      </c>
      <c r="C1259" s="5">
        <v>1.1650499999999999</v>
      </c>
      <c r="D1259" s="5">
        <v>1.16571</v>
      </c>
      <c r="E1259" s="5">
        <v>1.15741</v>
      </c>
      <c r="F1259" s="5">
        <v>1.16083</v>
      </c>
      <c r="G1259" s="5">
        <f t="shared" si="194"/>
        <v>0</v>
      </c>
      <c r="H1259" s="4">
        <f t="shared" si="200"/>
        <v>0</v>
      </c>
      <c r="I1259" s="4">
        <f t="shared" si="197"/>
        <v>0</v>
      </c>
      <c r="K1259" s="4">
        <f t="shared" si="196"/>
        <v>4852.7000000000089</v>
      </c>
      <c r="L1259" s="5">
        <f t="shared" si="198"/>
        <v>0</v>
      </c>
      <c r="M1259" s="29" t="str">
        <f t="shared" si="199"/>
        <v/>
      </c>
      <c r="N1259" s="30">
        <f t="shared" si="195"/>
        <v>4852.7000000000089</v>
      </c>
    </row>
    <row r="1260" spans="1:14" x14ac:dyDescent="0.25">
      <c r="A1260" s="5">
        <v>1259</v>
      </c>
      <c r="B1260" s="28">
        <v>43037.958333333336</v>
      </c>
      <c r="C1260" s="5">
        <v>1.1606700000000001</v>
      </c>
      <c r="D1260" s="5">
        <v>1.1657900000000001</v>
      </c>
      <c r="E1260" s="5">
        <v>1.15937</v>
      </c>
      <c r="F1260" s="5">
        <v>1.1650499999999999</v>
      </c>
      <c r="G1260" s="5">
        <f t="shared" si="194"/>
        <v>1</v>
      </c>
      <c r="H1260" s="4">
        <f t="shared" si="200"/>
        <v>0</v>
      </c>
      <c r="I1260" s="4">
        <f t="shared" si="197"/>
        <v>0</v>
      </c>
      <c r="K1260" s="4">
        <f t="shared" si="196"/>
        <v>4852.7000000000089</v>
      </c>
      <c r="L1260" s="5">
        <f t="shared" si="198"/>
        <v>0</v>
      </c>
      <c r="M1260" s="29" t="str">
        <f t="shared" si="199"/>
        <v/>
      </c>
      <c r="N1260" s="30">
        <f t="shared" si="195"/>
        <v>4852.7000000000089</v>
      </c>
    </row>
    <row r="1261" spans="1:14" x14ac:dyDescent="0.25">
      <c r="A1261" s="5">
        <v>1260</v>
      </c>
      <c r="B1261" s="28">
        <v>43038.958333333336</v>
      </c>
      <c r="C1261" s="5">
        <v>1.16503</v>
      </c>
      <c r="D1261" s="5">
        <v>1.1661300000000001</v>
      </c>
      <c r="E1261" s="5">
        <v>1.16248</v>
      </c>
      <c r="F1261" s="5">
        <v>1.1645399999999999</v>
      </c>
      <c r="G1261" s="5">
        <f t="shared" si="194"/>
        <v>0</v>
      </c>
      <c r="H1261" s="4">
        <f t="shared" si="200"/>
        <v>0</v>
      </c>
      <c r="I1261" s="4">
        <f t="shared" si="197"/>
        <v>0</v>
      </c>
      <c r="K1261" s="4">
        <f t="shared" si="196"/>
        <v>4852.7000000000089</v>
      </c>
      <c r="L1261" s="5">
        <f t="shared" si="198"/>
        <v>0</v>
      </c>
      <c r="M1261" s="29" t="str">
        <f t="shared" si="199"/>
        <v/>
      </c>
      <c r="N1261" s="30">
        <f t="shared" si="195"/>
        <v>4852.7000000000089</v>
      </c>
    </row>
    <row r="1262" spans="1:14" x14ac:dyDescent="0.25">
      <c r="A1262" s="5">
        <v>1261</v>
      </c>
      <c r="B1262" s="28">
        <v>43039.958333333336</v>
      </c>
      <c r="C1262" s="5">
        <v>1.1645300000000001</v>
      </c>
      <c r="D1262" s="5">
        <v>1.1657</v>
      </c>
      <c r="E1262" s="5">
        <v>1.1606399999999999</v>
      </c>
      <c r="F1262" s="5">
        <v>1.1618299999999999</v>
      </c>
      <c r="G1262" s="5">
        <f t="shared" si="194"/>
        <v>0</v>
      </c>
      <c r="H1262" s="4">
        <f t="shared" si="200"/>
        <v>-32.000000000000917</v>
      </c>
      <c r="I1262" s="4">
        <f t="shared" si="197"/>
        <v>0</v>
      </c>
      <c r="K1262" s="4">
        <f t="shared" si="196"/>
        <v>4820.700000000008</v>
      </c>
      <c r="L1262" s="5">
        <f t="shared" si="198"/>
        <v>0</v>
      </c>
      <c r="M1262" s="29" t="str">
        <f t="shared" si="199"/>
        <v/>
      </c>
      <c r="N1262" s="30">
        <f t="shared" si="195"/>
        <v>4820.700000000008</v>
      </c>
    </row>
    <row r="1263" spans="1:14" x14ac:dyDescent="0.25">
      <c r="A1263" s="5">
        <v>1262</v>
      </c>
      <c r="B1263" s="28">
        <v>43040.958333333336</v>
      </c>
      <c r="C1263" s="5">
        <v>1.16178</v>
      </c>
      <c r="D1263" s="5">
        <v>1.16873</v>
      </c>
      <c r="E1263" s="5">
        <v>1.1613</v>
      </c>
      <c r="F1263" s="5">
        <v>1.1657900000000001</v>
      </c>
      <c r="G1263" s="5">
        <f t="shared" si="194"/>
        <v>1</v>
      </c>
      <c r="H1263" s="4">
        <f t="shared" si="200"/>
        <v>12.600000000000389</v>
      </c>
      <c r="I1263" s="4">
        <f t="shared" si="197"/>
        <v>0</v>
      </c>
      <c r="K1263" s="4">
        <f t="shared" si="196"/>
        <v>4833.3000000000084</v>
      </c>
      <c r="L1263" s="5">
        <f t="shared" si="198"/>
        <v>0</v>
      </c>
      <c r="M1263" s="29" t="str">
        <f t="shared" si="199"/>
        <v/>
      </c>
      <c r="N1263" s="30">
        <f t="shared" si="195"/>
        <v>4833.3000000000084</v>
      </c>
    </row>
    <row r="1264" spans="1:14" x14ac:dyDescent="0.25">
      <c r="A1264" s="5">
        <v>1263</v>
      </c>
      <c r="B1264" s="28">
        <v>43041.958333333336</v>
      </c>
      <c r="C1264" s="5">
        <v>1.16578</v>
      </c>
      <c r="D1264" s="5">
        <v>1.1690400000000001</v>
      </c>
      <c r="E1264" s="5">
        <v>1.15991</v>
      </c>
      <c r="F1264" s="5">
        <v>1.1606000000000001</v>
      </c>
      <c r="G1264" s="5">
        <f t="shared" si="194"/>
        <v>0</v>
      </c>
      <c r="H1264" s="4">
        <f t="shared" si="200"/>
        <v>0</v>
      </c>
      <c r="I1264" s="4">
        <f t="shared" si="197"/>
        <v>11.799999999999589</v>
      </c>
      <c r="K1264" s="4">
        <f t="shared" si="196"/>
        <v>4845.1000000000076</v>
      </c>
      <c r="L1264" s="5">
        <f t="shared" si="198"/>
        <v>0</v>
      </c>
      <c r="M1264" s="29" t="str">
        <f t="shared" si="199"/>
        <v/>
      </c>
      <c r="N1264" s="30">
        <f t="shared" si="195"/>
        <v>4845.1000000000076</v>
      </c>
    </row>
    <row r="1265" spans="1:14" x14ac:dyDescent="0.25">
      <c r="A1265" s="5">
        <v>1264</v>
      </c>
      <c r="B1265" s="28">
        <v>43045</v>
      </c>
      <c r="C1265" s="5">
        <v>1.1615500000000001</v>
      </c>
      <c r="D1265" s="5">
        <v>1.1624000000000001</v>
      </c>
      <c r="E1265" s="5">
        <v>1.15802</v>
      </c>
      <c r="F1265" s="5">
        <v>1.16093</v>
      </c>
      <c r="G1265" s="5">
        <f t="shared" si="194"/>
        <v>1</v>
      </c>
      <c r="H1265" s="4">
        <f t="shared" si="200"/>
        <v>0</v>
      </c>
      <c r="I1265" s="4">
        <f t="shared" si="197"/>
        <v>0</v>
      </c>
      <c r="K1265" s="4">
        <f t="shared" si="196"/>
        <v>4845.1000000000076</v>
      </c>
      <c r="L1265" s="5">
        <f t="shared" si="198"/>
        <v>0</v>
      </c>
      <c r="M1265" s="29" t="str">
        <f t="shared" si="199"/>
        <v/>
      </c>
      <c r="N1265" s="30">
        <f t="shared" si="195"/>
        <v>4845.1000000000076</v>
      </c>
    </row>
    <row r="1266" spans="1:14" x14ac:dyDescent="0.25">
      <c r="A1266" s="5">
        <v>1265</v>
      </c>
      <c r="B1266" s="28">
        <v>43046</v>
      </c>
      <c r="C1266" s="5">
        <v>1.1609100000000001</v>
      </c>
      <c r="D1266" s="5">
        <v>1.16154</v>
      </c>
      <c r="E1266" s="5">
        <v>1.1553899999999999</v>
      </c>
      <c r="F1266" s="5">
        <v>1.1585700000000001</v>
      </c>
      <c r="G1266" s="5">
        <f t="shared" si="194"/>
        <v>0</v>
      </c>
      <c r="H1266" s="4">
        <f t="shared" si="200"/>
        <v>0</v>
      </c>
      <c r="I1266" s="4">
        <f t="shared" si="197"/>
        <v>29.799999999999827</v>
      </c>
      <c r="K1266" s="4">
        <f t="shared" si="196"/>
        <v>4874.9000000000078</v>
      </c>
      <c r="L1266" s="5">
        <f t="shared" si="198"/>
        <v>0</v>
      </c>
      <c r="M1266" s="29" t="str">
        <f t="shared" si="199"/>
        <v/>
      </c>
      <c r="N1266" s="30">
        <f t="shared" si="195"/>
        <v>4874.9000000000078</v>
      </c>
    </row>
    <row r="1267" spans="1:14" x14ac:dyDescent="0.25">
      <c r="A1267" s="5">
        <v>1266</v>
      </c>
      <c r="B1267" s="28">
        <v>43047</v>
      </c>
      <c r="C1267" s="5">
        <v>1.15859</v>
      </c>
      <c r="D1267" s="5">
        <v>1.1611100000000001</v>
      </c>
      <c r="E1267" s="5">
        <v>1.1579200000000001</v>
      </c>
      <c r="F1267" s="5">
        <v>1.15943</v>
      </c>
      <c r="G1267" s="5">
        <f t="shared" si="194"/>
        <v>1</v>
      </c>
      <c r="H1267" s="4">
        <f t="shared" si="200"/>
        <v>-14.800000000001479</v>
      </c>
      <c r="I1267" s="4">
        <f t="shared" si="197"/>
        <v>0</v>
      </c>
      <c r="K1267" s="4">
        <f t="shared" si="196"/>
        <v>4860.1000000000067</v>
      </c>
      <c r="L1267" s="5">
        <f t="shared" si="198"/>
        <v>0</v>
      </c>
      <c r="M1267" s="29" t="str">
        <f t="shared" si="199"/>
        <v/>
      </c>
      <c r="N1267" s="30">
        <f t="shared" si="195"/>
        <v>4860.1000000000067</v>
      </c>
    </row>
    <row r="1268" spans="1:14" x14ac:dyDescent="0.25">
      <c r="A1268" s="5">
        <v>1267</v>
      </c>
      <c r="B1268" s="28">
        <v>43048</v>
      </c>
      <c r="C1268" s="5">
        <v>1.1594199999999999</v>
      </c>
      <c r="D1268" s="5">
        <v>1.1654800000000001</v>
      </c>
      <c r="E1268" s="5">
        <v>1.15856</v>
      </c>
      <c r="F1268" s="5">
        <v>1.16412</v>
      </c>
      <c r="G1268" s="5">
        <f t="shared" si="194"/>
        <v>1</v>
      </c>
      <c r="H1268" s="4">
        <f t="shared" si="200"/>
        <v>0</v>
      </c>
      <c r="I1268" s="4">
        <v>-41</v>
      </c>
      <c r="K1268" s="4">
        <f t="shared" si="196"/>
        <v>4819.1000000000067</v>
      </c>
      <c r="L1268" s="5">
        <f t="shared" si="198"/>
        <v>0</v>
      </c>
      <c r="M1268" s="29" t="str">
        <f t="shared" si="199"/>
        <v/>
      </c>
      <c r="N1268" s="30">
        <f t="shared" si="195"/>
        <v>4819.1000000000067</v>
      </c>
    </row>
    <row r="1269" spans="1:14" x14ac:dyDescent="0.25">
      <c r="A1269" s="5">
        <v>1268</v>
      </c>
      <c r="B1269" s="28">
        <v>43049</v>
      </c>
      <c r="C1269" s="5">
        <v>1.1640999999999999</v>
      </c>
      <c r="D1269" s="5">
        <v>1.16778</v>
      </c>
      <c r="E1269" s="5">
        <v>1.1622699999999999</v>
      </c>
      <c r="F1269" s="5">
        <v>1.16638</v>
      </c>
      <c r="G1269" s="5">
        <f t="shared" si="194"/>
        <v>1</v>
      </c>
      <c r="H1269" s="4">
        <f t="shared" si="200"/>
        <v>0</v>
      </c>
      <c r="I1269" s="4">
        <f t="shared" ref="I1269:I1276" si="201">IF(AND(G1268=1,E1269&lt;C1268),(C1268-F1269)*10000,0)</f>
        <v>0</v>
      </c>
      <c r="K1269" s="4">
        <f t="shared" si="196"/>
        <v>4819.1000000000067</v>
      </c>
      <c r="L1269" s="5">
        <f t="shared" si="198"/>
        <v>0</v>
      </c>
      <c r="M1269" s="29" t="str">
        <f t="shared" si="199"/>
        <v/>
      </c>
      <c r="N1269" s="30">
        <f t="shared" si="195"/>
        <v>4819.1000000000067</v>
      </c>
    </row>
    <row r="1270" spans="1:14" x14ac:dyDescent="0.25">
      <c r="A1270" s="5">
        <v>1269</v>
      </c>
      <c r="B1270" s="28">
        <v>43052</v>
      </c>
      <c r="C1270" s="5">
        <v>1.1657200000000001</v>
      </c>
      <c r="D1270" s="5">
        <v>1.16751</v>
      </c>
      <c r="E1270" s="5">
        <v>1.1637299999999999</v>
      </c>
      <c r="F1270" s="5">
        <v>1.1667000000000001</v>
      </c>
      <c r="G1270" s="5">
        <f t="shared" si="194"/>
        <v>1</v>
      </c>
      <c r="H1270" s="4">
        <f t="shared" si="200"/>
        <v>0</v>
      </c>
      <c r="I1270" s="4">
        <f t="shared" si="201"/>
        <v>-26.000000000001577</v>
      </c>
      <c r="K1270" s="4">
        <f t="shared" si="196"/>
        <v>4793.1000000000049</v>
      </c>
      <c r="L1270" s="5">
        <f t="shared" si="198"/>
        <v>0</v>
      </c>
      <c r="M1270" s="29" t="str">
        <f t="shared" si="199"/>
        <v/>
      </c>
      <c r="N1270" s="30">
        <f t="shared" si="195"/>
        <v>4793.1000000000049</v>
      </c>
    </row>
    <row r="1271" spans="1:14" x14ac:dyDescent="0.25">
      <c r="A1271" s="5">
        <v>1270</v>
      </c>
      <c r="B1271" s="28">
        <v>43053</v>
      </c>
      <c r="C1271" s="5">
        <v>1.16666</v>
      </c>
      <c r="D1271" s="5">
        <v>1.1805000000000001</v>
      </c>
      <c r="E1271" s="5">
        <v>1.16614</v>
      </c>
      <c r="F1271" s="5">
        <v>1.1797500000000001</v>
      </c>
      <c r="G1271" s="5">
        <f t="shared" si="194"/>
        <v>1</v>
      </c>
      <c r="H1271" s="4">
        <f t="shared" si="200"/>
        <v>0</v>
      </c>
      <c r="I1271" s="4">
        <f t="shared" si="201"/>
        <v>0</v>
      </c>
      <c r="K1271" s="4">
        <f t="shared" si="196"/>
        <v>4793.1000000000049</v>
      </c>
      <c r="L1271" s="5">
        <f t="shared" si="198"/>
        <v>0</v>
      </c>
      <c r="M1271" s="29" t="str">
        <f t="shared" si="199"/>
        <v/>
      </c>
      <c r="N1271" s="30">
        <f t="shared" si="195"/>
        <v>4793.1000000000049</v>
      </c>
    </row>
    <row r="1272" spans="1:14" x14ac:dyDescent="0.25">
      <c r="A1272" s="5">
        <v>1271</v>
      </c>
      <c r="B1272" s="28">
        <v>43054</v>
      </c>
      <c r="C1272" s="5">
        <v>1.1797500000000001</v>
      </c>
      <c r="D1272" s="5">
        <v>1.18604</v>
      </c>
      <c r="E1272" s="5">
        <v>1.1784600000000001</v>
      </c>
      <c r="F1272" s="5">
        <v>1.1790700000000001</v>
      </c>
      <c r="G1272" s="5">
        <f t="shared" si="194"/>
        <v>0</v>
      </c>
      <c r="H1272" s="4">
        <f t="shared" si="200"/>
        <v>0</v>
      </c>
      <c r="I1272" s="4">
        <f t="shared" si="201"/>
        <v>0</v>
      </c>
      <c r="K1272" s="4">
        <f t="shared" si="196"/>
        <v>4793.1000000000049</v>
      </c>
      <c r="L1272" s="5">
        <f t="shared" si="198"/>
        <v>0</v>
      </c>
      <c r="M1272" s="29" t="str">
        <f t="shared" si="199"/>
        <v/>
      </c>
      <c r="N1272" s="30">
        <f t="shared" si="195"/>
        <v>4793.1000000000049</v>
      </c>
    </row>
    <row r="1273" spans="1:14" x14ac:dyDescent="0.25">
      <c r="A1273" s="5">
        <v>1272</v>
      </c>
      <c r="B1273" s="28">
        <v>43055</v>
      </c>
      <c r="C1273" s="5">
        <v>1.1790499999999999</v>
      </c>
      <c r="D1273" s="5">
        <v>1.18008</v>
      </c>
      <c r="E1273" s="5">
        <v>1.1756899999999999</v>
      </c>
      <c r="F1273" s="5">
        <v>1.1769700000000001</v>
      </c>
      <c r="G1273" s="5">
        <f t="shared" si="194"/>
        <v>0</v>
      </c>
      <c r="H1273" s="4">
        <f t="shared" si="200"/>
        <v>-27.800000000000047</v>
      </c>
      <c r="I1273" s="4">
        <f t="shared" si="201"/>
        <v>0</v>
      </c>
      <c r="K1273" s="4">
        <f t="shared" si="196"/>
        <v>4765.3000000000047</v>
      </c>
      <c r="L1273" s="5">
        <f t="shared" si="198"/>
        <v>0</v>
      </c>
      <c r="M1273" s="29" t="str">
        <f t="shared" si="199"/>
        <v/>
      </c>
      <c r="N1273" s="30">
        <f t="shared" si="195"/>
        <v>4765.3000000000047</v>
      </c>
    </row>
    <row r="1274" spans="1:14" x14ac:dyDescent="0.25">
      <c r="A1274" s="5">
        <v>1273</v>
      </c>
      <c r="B1274" s="28">
        <v>43056</v>
      </c>
      <c r="C1274" s="5">
        <v>1.1769400000000001</v>
      </c>
      <c r="D1274" s="5">
        <v>1.1821699999999999</v>
      </c>
      <c r="E1274" s="5">
        <v>1.1765300000000001</v>
      </c>
      <c r="F1274" s="5">
        <v>1.17879</v>
      </c>
      <c r="G1274" s="5">
        <f t="shared" si="194"/>
        <v>1</v>
      </c>
      <c r="H1274" s="4">
        <f t="shared" si="200"/>
        <v>-2.5999999999992696</v>
      </c>
      <c r="I1274" s="4">
        <f t="shared" si="201"/>
        <v>0</v>
      </c>
      <c r="K1274" s="4">
        <f t="shared" si="196"/>
        <v>4762.7000000000053</v>
      </c>
      <c r="L1274" s="5">
        <f t="shared" si="198"/>
        <v>0</v>
      </c>
      <c r="M1274" s="29" t="str">
        <f t="shared" si="199"/>
        <v/>
      </c>
      <c r="N1274" s="30">
        <f t="shared" si="195"/>
        <v>4762.7000000000053</v>
      </c>
    </row>
    <row r="1275" spans="1:14" x14ac:dyDescent="0.25">
      <c r="A1275" s="5">
        <v>1274</v>
      </c>
      <c r="B1275" s="28">
        <v>43059</v>
      </c>
      <c r="C1275" s="5">
        <v>1.1785699999999999</v>
      </c>
      <c r="D1275" s="5">
        <v>1.18085</v>
      </c>
      <c r="E1275" s="5">
        <v>1.1722300000000001</v>
      </c>
      <c r="F1275" s="5">
        <v>1.1732800000000001</v>
      </c>
      <c r="G1275" s="5">
        <f t="shared" si="194"/>
        <v>0</v>
      </c>
      <c r="H1275" s="4">
        <f t="shared" si="200"/>
        <v>0</v>
      </c>
      <c r="I1275" s="4">
        <f t="shared" si="201"/>
        <v>36.599999999999966</v>
      </c>
      <c r="K1275" s="4">
        <f t="shared" si="196"/>
        <v>4799.3000000000056</v>
      </c>
      <c r="L1275" s="5">
        <f t="shared" si="198"/>
        <v>0</v>
      </c>
      <c r="M1275" s="29" t="str">
        <f t="shared" si="199"/>
        <v/>
      </c>
      <c r="N1275" s="30">
        <f t="shared" si="195"/>
        <v>4799.3000000000056</v>
      </c>
    </row>
    <row r="1276" spans="1:14" x14ac:dyDescent="0.25">
      <c r="A1276" s="5">
        <v>1275</v>
      </c>
      <c r="B1276" s="28">
        <v>43060</v>
      </c>
      <c r="C1276" s="5">
        <v>1.17323</v>
      </c>
      <c r="D1276" s="5">
        <v>1.17577</v>
      </c>
      <c r="E1276" s="5">
        <v>1.1712800000000001</v>
      </c>
      <c r="F1276" s="5">
        <v>1.17378</v>
      </c>
      <c r="G1276" s="5">
        <f t="shared" si="194"/>
        <v>1</v>
      </c>
      <c r="H1276" s="4">
        <f t="shared" si="200"/>
        <v>0</v>
      </c>
      <c r="I1276" s="4">
        <f t="shared" si="201"/>
        <v>0</v>
      </c>
      <c r="K1276" s="4">
        <f t="shared" si="196"/>
        <v>4799.3000000000056</v>
      </c>
      <c r="L1276" s="5">
        <f t="shared" si="198"/>
        <v>0</v>
      </c>
      <c r="M1276" s="29" t="str">
        <f t="shared" si="199"/>
        <v/>
      </c>
      <c r="N1276" s="30">
        <f t="shared" si="195"/>
        <v>4799.3000000000056</v>
      </c>
    </row>
    <row r="1277" spans="1:14" x14ac:dyDescent="0.25">
      <c r="A1277" s="5">
        <v>1276</v>
      </c>
      <c r="B1277" s="28">
        <v>43061</v>
      </c>
      <c r="C1277" s="5">
        <v>1.17378</v>
      </c>
      <c r="D1277" s="5">
        <v>1.18269</v>
      </c>
      <c r="E1277" s="5">
        <v>1.1732100000000001</v>
      </c>
      <c r="F1277" s="5">
        <v>1.18215</v>
      </c>
      <c r="G1277" s="5">
        <f t="shared" si="194"/>
        <v>1</v>
      </c>
      <c r="H1277" s="4">
        <f t="shared" si="200"/>
        <v>0</v>
      </c>
      <c r="I1277" s="4">
        <v>-41</v>
      </c>
      <c r="K1277" s="4">
        <f t="shared" si="196"/>
        <v>4758.3000000000056</v>
      </c>
      <c r="L1277" s="5">
        <f t="shared" si="198"/>
        <v>0</v>
      </c>
      <c r="M1277" s="29" t="str">
        <f t="shared" si="199"/>
        <v/>
      </c>
      <c r="N1277" s="30">
        <f t="shared" si="195"/>
        <v>4758.3000000000056</v>
      </c>
    </row>
    <row r="1278" spans="1:14" x14ac:dyDescent="0.25">
      <c r="A1278" s="5">
        <v>1277</v>
      </c>
      <c r="B1278" s="28">
        <v>43062</v>
      </c>
      <c r="C1278" s="5">
        <v>1.18214</v>
      </c>
      <c r="D1278" s="5">
        <v>1.1855899999999999</v>
      </c>
      <c r="E1278" s="5">
        <v>1.1813199999999999</v>
      </c>
      <c r="F1278" s="5">
        <v>1.1849099999999999</v>
      </c>
      <c r="G1278" s="5">
        <f t="shared" si="194"/>
        <v>1</v>
      </c>
      <c r="H1278" s="4">
        <f t="shared" si="200"/>
        <v>0</v>
      </c>
      <c r="I1278" s="4">
        <f>IF(AND(G1277=1,E1278&lt;C1277),(C1277-F1278)*10000,0)</f>
        <v>0</v>
      </c>
      <c r="K1278" s="4">
        <f t="shared" si="196"/>
        <v>4758.3000000000056</v>
      </c>
      <c r="L1278" s="5">
        <f t="shared" si="198"/>
        <v>0</v>
      </c>
      <c r="M1278" s="29" t="str">
        <f t="shared" si="199"/>
        <v/>
      </c>
      <c r="N1278" s="30">
        <f t="shared" si="195"/>
        <v>4758.3000000000056</v>
      </c>
    </row>
    <row r="1279" spans="1:14" x14ac:dyDescent="0.25">
      <c r="A1279" s="5">
        <v>1278</v>
      </c>
      <c r="B1279" s="28">
        <v>43063</v>
      </c>
      <c r="C1279" s="5">
        <v>1.1849099999999999</v>
      </c>
      <c r="D1279" s="5">
        <v>1.1944300000000001</v>
      </c>
      <c r="E1279" s="5">
        <v>1.18367</v>
      </c>
      <c r="F1279" s="5">
        <v>1.19286</v>
      </c>
      <c r="G1279" s="5">
        <f t="shared" si="194"/>
        <v>1</v>
      </c>
      <c r="H1279" s="4">
        <f t="shared" si="200"/>
        <v>0</v>
      </c>
      <c r="I1279" s="4">
        <f>IF(AND(G1278=1,E1279&lt;C1278),(C1278-F1279)*10000,0)</f>
        <v>0</v>
      </c>
      <c r="K1279" s="4">
        <f t="shared" si="196"/>
        <v>4758.3000000000056</v>
      </c>
      <c r="L1279" s="5">
        <f t="shared" si="198"/>
        <v>0</v>
      </c>
      <c r="M1279" s="29" t="str">
        <f t="shared" si="199"/>
        <v/>
      </c>
      <c r="N1279" s="30">
        <f t="shared" si="195"/>
        <v>4758.3000000000056</v>
      </c>
    </row>
    <row r="1280" spans="1:14" x14ac:dyDescent="0.25">
      <c r="A1280" s="5">
        <v>1279</v>
      </c>
      <c r="B1280" s="28">
        <v>43066</v>
      </c>
      <c r="C1280" s="5">
        <v>1.19255</v>
      </c>
      <c r="D1280" s="5">
        <v>1.19611</v>
      </c>
      <c r="E1280" s="5">
        <v>1.18956</v>
      </c>
      <c r="F1280" s="5">
        <v>1.1898200000000001</v>
      </c>
      <c r="G1280" s="5">
        <f t="shared" si="194"/>
        <v>0</v>
      </c>
      <c r="H1280" s="4">
        <f t="shared" si="200"/>
        <v>0</v>
      </c>
      <c r="I1280" s="4">
        <f>IF(AND(G1279=1,E1280&lt;C1279),(C1279-F1280)*10000,0)</f>
        <v>0</v>
      </c>
      <c r="K1280" s="4">
        <f t="shared" si="196"/>
        <v>4758.3000000000056</v>
      </c>
      <c r="L1280" s="5">
        <f t="shared" si="198"/>
        <v>0</v>
      </c>
      <c r="M1280" s="29" t="str">
        <f t="shared" si="199"/>
        <v/>
      </c>
      <c r="N1280" s="30">
        <f t="shared" si="195"/>
        <v>4758.3000000000056</v>
      </c>
    </row>
    <row r="1281" spans="1:14" x14ac:dyDescent="0.25">
      <c r="A1281" s="5">
        <v>1280</v>
      </c>
      <c r="B1281" s="28">
        <v>43067</v>
      </c>
      <c r="C1281" s="5">
        <v>1.18977</v>
      </c>
      <c r="D1281" s="5">
        <v>1.19198</v>
      </c>
      <c r="E1281" s="5">
        <v>1.1827099999999999</v>
      </c>
      <c r="F1281" s="5">
        <v>1.18387</v>
      </c>
      <c r="G1281" s="5">
        <f t="shared" si="194"/>
        <v>0</v>
      </c>
      <c r="H1281" s="4">
        <f t="shared" si="200"/>
        <v>0</v>
      </c>
      <c r="I1281" s="4">
        <f>IF(AND(G1280=1,E1281&lt;C1280),(C1280-F1281)*10000,0)</f>
        <v>0</v>
      </c>
      <c r="K1281" s="4">
        <f t="shared" si="196"/>
        <v>4758.3000000000056</v>
      </c>
      <c r="L1281" s="5">
        <f t="shared" si="198"/>
        <v>0</v>
      </c>
      <c r="M1281" s="29" t="str">
        <f t="shared" si="199"/>
        <v/>
      </c>
      <c r="N1281" s="30">
        <f t="shared" si="195"/>
        <v>4758.3000000000056</v>
      </c>
    </row>
    <row r="1282" spans="1:14" x14ac:dyDescent="0.25">
      <c r="A1282" s="5">
        <v>1281</v>
      </c>
      <c r="B1282" s="28">
        <v>43068</v>
      </c>
      <c r="C1282" s="5">
        <v>1.1838200000000001</v>
      </c>
      <c r="D1282" s="5">
        <v>1.1882699999999999</v>
      </c>
      <c r="E1282" s="5">
        <v>1.18167</v>
      </c>
      <c r="F1282" s="5">
        <v>1.18468</v>
      </c>
      <c r="G1282" s="5">
        <f t="shared" si="194"/>
        <v>1</v>
      </c>
      <c r="H1282" s="4">
        <f t="shared" ref="H1282:H1315" si="202">IF(AND(G1281=0,D1282&gt;C1281),(F1282-C1281)*10000,0)</f>
        <v>0</v>
      </c>
      <c r="I1282" s="4">
        <f>IF(AND(G1281=1,E1282&lt;C1281),(C1281-F1282)*10000,0)</f>
        <v>0</v>
      </c>
      <c r="K1282" s="4">
        <f t="shared" si="196"/>
        <v>4758.3000000000056</v>
      </c>
      <c r="L1282" s="5">
        <f t="shared" si="198"/>
        <v>0</v>
      </c>
      <c r="M1282" s="29" t="str">
        <f t="shared" si="199"/>
        <v/>
      </c>
      <c r="N1282" s="30">
        <f t="shared" si="195"/>
        <v>4758.3000000000056</v>
      </c>
    </row>
    <row r="1283" spans="1:14" x14ac:dyDescent="0.25">
      <c r="A1283" s="5">
        <v>1282</v>
      </c>
      <c r="B1283" s="28">
        <v>43069</v>
      </c>
      <c r="C1283" s="5">
        <v>1.18468</v>
      </c>
      <c r="D1283" s="5">
        <v>1.1931499999999999</v>
      </c>
      <c r="E1283" s="5">
        <v>1.1809000000000001</v>
      </c>
      <c r="F1283" s="5">
        <v>1.1903600000000001</v>
      </c>
      <c r="G1283" s="5">
        <f t="shared" ref="G1283:G1346" si="203">IF(F1283&gt;F1282,1,0)</f>
        <v>1</v>
      </c>
      <c r="H1283" s="4">
        <f t="shared" si="202"/>
        <v>0</v>
      </c>
      <c r="I1283" s="4">
        <v>-41</v>
      </c>
      <c r="K1283" s="4">
        <f t="shared" si="196"/>
        <v>4717.3000000000056</v>
      </c>
      <c r="L1283" s="5">
        <f t="shared" si="198"/>
        <v>0</v>
      </c>
      <c r="M1283" s="29" t="str">
        <f t="shared" si="199"/>
        <v/>
      </c>
      <c r="N1283" s="30">
        <f t="shared" si="195"/>
        <v>4717.3000000000056</v>
      </c>
    </row>
    <row r="1284" spans="1:14" x14ac:dyDescent="0.25">
      <c r="A1284" s="5">
        <v>1283</v>
      </c>
      <c r="B1284" s="28">
        <v>43070</v>
      </c>
      <c r="C1284" s="5">
        <v>1.1903600000000001</v>
      </c>
      <c r="D1284" s="5">
        <v>1.1940299999999999</v>
      </c>
      <c r="E1284" s="5">
        <v>1.1850799999999999</v>
      </c>
      <c r="F1284" s="5">
        <v>1.1894199999999999</v>
      </c>
      <c r="G1284" s="5">
        <f t="shared" si="203"/>
        <v>0</v>
      </c>
      <c r="H1284" s="4">
        <f t="shared" si="202"/>
        <v>0</v>
      </c>
      <c r="I1284" s="4">
        <f t="shared" ref="I1284:I1311" si="204">IF(AND(G1283=1,E1284&lt;C1283),(C1283-F1284)*10000,0)</f>
        <v>0</v>
      </c>
      <c r="K1284" s="4">
        <f t="shared" si="196"/>
        <v>4717.3000000000056</v>
      </c>
      <c r="L1284" s="5">
        <f t="shared" si="198"/>
        <v>0</v>
      </c>
      <c r="M1284" s="29" t="str">
        <f t="shared" si="199"/>
        <v/>
      </c>
      <c r="N1284" s="30">
        <f t="shared" si="195"/>
        <v>4717.3000000000056</v>
      </c>
    </row>
    <row r="1285" spans="1:14" x14ac:dyDescent="0.25">
      <c r="A1285" s="5">
        <v>1284</v>
      </c>
      <c r="B1285" s="28">
        <v>43073</v>
      </c>
      <c r="C1285" s="5">
        <v>1.18607</v>
      </c>
      <c r="D1285" s="5">
        <v>1.1878500000000001</v>
      </c>
      <c r="E1285" s="5">
        <v>1.1829099999999999</v>
      </c>
      <c r="F1285" s="5">
        <v>1.18655</v>
      </c>
      <c r="G1285" s="5">
        <f t="shared" si="203"/>
        <v>0</v>
      </c>
      <c r="H1285" s="4">
        <f t="shared" si="202"/>
        <v>0</v>
      </c>
      <c r="I1285" s="4">
        <f t="shared" si="204"/>
        <v>0</v>
      </c>
      <c r="K1285" s="4">
        <f t="shared" si="196"/>
        <v>4717.3000000000056</v>
      </c>
      <c r="L1285" s="5">
        <f t="shared" si="198"/>
        <v>0</v>
      </c>
      <c r="M1285" s="29" t="str">
        <f t="shared" si="199"/>
        <v/>
      </c>
      <c r="N1285" s="30">
        <f t="shared" si="195"/>
        <v>4717.3000000000056</v>
      </c>
    </row>
    <row r="1286" spans="1:14" x14ac:dyDescent="0.25">
      <c r="A1286" s="5">
        <v>1285</v>
      </c>
      <c r="B1286" s="28">
        <v>43074</v>
      </c>
      <c r="C1286" s="5">
        <v>1.18655</v>
      </c>
      <c r="D1286" s="5">
        <v>1.1876599999999999</v>
      </c>
      <c r="E1286" s="5">
        <v>1.18007</v>
      </c>
      <c r="F1286" s="5">
        <v>1.18259</v>
      </c>
      <c r="G1286" s="5">
        <f t="shared" si="203"/>
        <v>0</v>
      </c>
      <c r="H1286" s="4">
        <f t="shared" si="202"/>
        <v>-34.799999999999272</v>
      </c>
      <c r="I1286" s="4">
        <f t="shared" si="204"/>
        <v>0</v>
      </c>
      <c r="K1286" s="4">
        <f t="shared" si="196"/>
        <v>4682.5000000000064</v>
      </c>
      <c r="L1286" s="5">
        <f t="shared" si="198"/>
        <v>0</v>
      </c>
      <c r="M1286" s="29" t="str">
        <f t="shared" si="199"/>
        <v/>
      </c>
      <c r="N1286" s="30">
        <f t="shared" si="195"/>
        <v>4682.5000000000064</v>
      </c>
    </row>
    <row r="1287" spans="1:14" x14ac:dyDescent="0.25">
      <c r="A1287" s="5">
        <v>1286</v>
      </c>
      <c r="B1287" s="28">
        <v>43075</v>
      </c>
      <c r="C1287" s="5">
        <v>1.1825699999999999</v>
      </c>
      <c r="D1287" s="5">
        <v>1.1848000000000001</v>
      </c>
      <c r="E1287" s="5">
        <v>1.1780600000000001</v>
      </c>
      <c r="F1287" s="5">
        <v>1.1795199999999999</v>
      </c>
      <c r="G1287" s="5">
        <f t="shared" si="203"/>
        <v>0</v>
      </c>
      <c r="H1287" s="4">
        <f t="shared" si="202"/>
        <v>0</v>
      </c>
      <c r="I1287" s="4">
        <f t="shared" si="204"/>
        <v>0</v>
      </c>
      <c r="K1287" s="4">
        <f t="shared" si="196"/>
        <v>4682.5000000000064</v>
      </c>
      <c r="L1287" s="5">
        <f t="shared" si="198"/>
        <v>0</v>
      </c>
      <c r="M1287" s="29" t="str">
        <f t="shared" si="199"/>
        <v/>
      </c>
      <c r="N1287" s="30">
        <f t="shared" si="195"/>
        <v>4682.5000000000064</v>
      </c>
    </row>
    <row r="1288" spans="1:14" x14ac:dyDescent="0.25">
      <c r="A1288" s="5">
        <v>1287</v>
      </c>
      <c r="B1288" s="28">
        <v>43076</v>
      </c>
      <c r="C1288" s="5">
        <v>1.1795</v>
      </c>
      <c r="D1288" s="5">
        <v>1.18146</v>
      </c>
      <c r="E1288" s="5">
        <v>1.1771799999999999</v>
      </c>
      <c r="F1288" s="5">
        <v>1.1772499999999999</v>
      </c>
      <c r="G1288" s="5">
        <f t="shared" si="203"/>
        <v>0</v>
      </c>
      <c r="H1288" s="4">
        <f t="shared" si="202"/>
        <v>0</v>
      </c>
      <c r="I1288" s="4">
        <f t="shared" si="204"/>
        <v>0</v>
      </c>
      <c r="K1288" s="4">
        <f t="shared" si="196"/>
        <v>4682.5000000000064</v>
      </c>
      <c r="L1288" s="5">
        <f t="shared" si="198"/>
        <v>0</v>
      </c>
      <c r="M1288" s="29" t="str">
        <f t="shared" si="199"/>
        <v/>
      </c>
      <c r="N1288" s="30">
        <f t="shared" si="195"/>
        <v>4682.5000000000064</v>
      </c>
    </row>
    <row r="1289" spans="1:14" x14ac:dyDescent="0.25">
      <c r="A1289" s="5">
        <v>1288</v>
      </c>
      <c r="B1289" s="28">
        <v>43077</v>
      </c>
      <c r="C1289" s="5">
        <v>1.17727</v>
      </c>
      <c r="D1289" s="5">
        <v>1.1776500000000001</v>
      </c>
      <c r="E1289" s="5">
        <v>1.1730100000000001</v>
      </c>
      <c r="F1289" s="5">
        <v>1.1772</v>
      </c>
      <c r="G1289" s="5">
        <f t="shared" si="203"/>
        <v>0</v>
      </c>
      <c r="H1289" s="4">
        <f t="shared" si="202"/>
        <v>0</v>
      </c>
      <c r="I1289" s="4">
        <f t="shared" si="204"/>
        <v>0</v>
      </c>
      <c r="K1289" s="4">
        <f t="shared" si="196"/>
        <v>4682.5000000000064</v>
      </c>
      <c r="L1289" s="5">
        <f t="shared" si="198"/>
        <v>0</v>
      </c>
      <c r="M1289" s="29" t="str">
        <f t="shared" si="199"/>
        <v/>
      </c>
      <c r="N1289" s="30">
        <f t="shared" si="195"/>
        <v>4682.5000000000064</v>
      </c>
    </row>
    <row r="1290" spans="1:14" x14ac:dyDescent="0.25">
      <c r="A1290" s="5">
        <v>1289</v>
      </c>
      <c r="B1290" s="28">
        <v>43080</v>
      </c>
      <c r="C1290" s="5">
        <v>1.1765099999999999</v>
      </c>
      <c r="D1290" s="5">
        <v>1.1811700000000001</v>
      </c>
      <c r="E1290" s="5">
        <v>1.1763600000000001</v>
      </c>
      <c r="F1290" s="5">
        <v>1.17685</v>
      </c>
      <c r="G1290" s="5">
        <f t="shared" si="203"/>
        <v>0</v>
      </c>
      <c r="H1290" s="4">
        <f t="shared" si="202"/>
        <v>-4.2000000000008697</v>
      </c>
      <c r="I1290" s="4">
        <f t="shared" si="204"/>
        <v>0</v>
      </c>
      <c r="K1290" s="4">
        <f t="shared" si="196"/>
        <v>4678.3000000000056</v>
      </c>
      <c r="L1290" s="5">
        <f t="shared" si="198"/>
        <v>0</v>
      </c>
      <c r="M1290" s="29" t="str">
        <f t="shared" si="199"/>
        <v/>
      </c>
      <c r="N1290" s="30">
        <f t="shared" si="195"/>
        <v>4678.3000000000056</v>
      </c>
    </row>
    <row r="1291" spans="1:14" x14ac:dyDescent="0.25">
      <c r="A1291" s="5">
        <v>1290</v>
      </c>
      <c r="B1291" s="28">
        <v>43081</v>
      </c>
      <c r="C1291" s="5">
        <v>1.17685</v>
      </c>
      <c r="D1291" s="5">
        <v>1.17926</v>
      </c>
      <c r="E1291" s="5">
        <v>1.17174</v>
      </c>
      <c r="F1291" s="5">
        <v>1.1741299999999999</v>
      </c>
      <c r="G1291" s="5">
        <f t="shared" si="203"/>
        <v>0</v>
      </c>
      <c r="H1291" s="4">
        <f t="shared" si="202"/>
        <v>-23.800000000000487</v>
      </c>
      <c r="I1291" s="4">
        <f t="shared" si="204"/>
        <v>0</v>
      </c>
      <c r="K1291" s="4">
        <f t="shared" si="196"/>
        <v>4654.5000000000055</v>
      </c>
      <c r="L1291" s="5">
        <f t="shared" si="198"/>
        <v>0</v>
      </c>
      <c r="M1291" s="29" t="str">
        <f t="shared" si="199"/>
        <v/>
      </c>
      <c r="N1291" s="30">
        <f t="shared" si="195"/>
        <v>4654.5000000000055</v>
      </c>
    </row>
    <row r="1292" spans="1:14" x14ac:dyDescent="0.25">
      <c r="A1292" s="5">
        <v>1291</v>
      </c>
      <c r="B1292" s="28">
        <v>43082</v>
      </c>
      <c r="C1292" s="5">
        <v>1.1741200000000001</v>
      </c>
      <c r="D1292" s="5">
        <v>1.18316</v>
      </c>
      <c r="E1292" s="5">
        <v>1.1729400000000001</v>
      </c>
      <c r="F1292" s="5">
        <v>1.1825600000000001</v>
      </c>
      <c r="G1292" s="5">
        <f t="shared" si="203"/>
        <v>1</v>
      </c>
      <c r="H1292" s="4">
        <f t="shared" si="202"/>
        <v>57.100000000001039</v>
      </c>
      <c r="I1292" s="4">
        <f t="shared" si="204"/>
        <v>0</v>
      </c>
      <c r="K1292" s="4">
        <f t="shared" si="196"/>
        <v>4711.6000000000067</v>
      </c>
      <c r="L1292" s="5">
        <f t="shared" si="198"/>
        <v>0</v>
      </c>
      <c r="M1292" s="29" t="str">
        <f t="shared" si="199"/>
        <v/>
      </c>
      <c r="N1292" s="30">
        <f t="shared" si="195"/>
        <v>4711.6000000000067</v>
      </c>
    </row>
    <row r="1293" spans="1:14" x14ac:dyDescent="0.25">
      <c r="A1293" s="5">
        <v>1292</v>
      </c>
      <c r="B1293" s="28">
        <v>43083</v>
      </c>
      <c r="C1293" s="5">
        <v>1.1825399999999999</v>
      </c>
      <c r="D1293" s="5">
        <v>1.18625</v>
      </c>
      <c r="E1293" s="5">
        <v>1.1770700000000001</v>
      </c>
      <c r="F1293" s="5">
        <v>1.1777299999999999</v>
      </c>
      <c r="G1293" s="5">
        <f t="shared" si="203"/>
        <v>0</v>
      </c>
      <c r="H1293" s="4">
        <f t="shared" si="202"/>
        <v>0</v>
      </c>
      <c r="I1293" s="4">
        <f t="shared" si="204"/>
        <v>0</v>
      </c>
      <c r="K1293" s="4">
        <f t="shared" si="196"/>
        <v>4711.6000000000067</v>
      </c>
      <c r="L1293" s="5">
        <f t="shared" si="198"/>
        <v>0</v>
      </c>
      <c r="M1293" s="29" t="str">
        <f t="shared" si="199"/>
        <v/>
      </c>
      <c r="N1293" s="30">
        <f t="shared" si="195"/>
        <v>4711.6000000000067</v>
      </c>
    </row>
    <row r="1294" spans="1:14" x14ac:dyDescent="0.25">
      <c r="A1294" s="5">
        <v>1293</v>
      </c>
      <c r="B1294" s="28">
        <v>43084</v>
      </c>
      <c r="C1294" s="5">
        <v>1.1778</v>
      </c>
      <c r="D1294" s="5">
        <v>1.18123</v>
      </c>
      <c r="E1294" s="5">
        <v>1.1748799999999999</v>
      </c>
      <c r="F1294" s="5">
        <v>1.17492</v>
      </c>
      <c r="G1294" s="5">
        <f t="shared" si="203"/>
        <v>0</v>
      </c>
      <c r="H1294" s="4">
        <f t="shared" si="202"/>
        <v>0</v>
      </c>
      <c r="I1294" s="4">
        <f t="shared" si="204"/>
        <v>0</v>
      </c>
      <c r="K1294" s="4">
        <f t="shared" si="196"/>
        <v>4711.6000000000067</v>
      </c>
      <c r="L1294" s="5">
        <f t="shared" si="198"/>
        <v>0</v>
      </c>
      <c r="M1294" s="29" t="str">
        <f t="shared" si="199"/>
        <v/>
      </c>
      <c r="N1294" s="30">
        <f t="shared" si="195"/>
        <v>4711.6000000000067</v>
      </c>
    </row>
    <row r="1295" spans="1:14" x14ac:dyDescent="0.25">
      <c r="A1295" s="5">
        <v>1294</v>
      </c>
      <c r="B1295" s="28">
        <v>43087</v>
      </c>
      <c r="C1295" s="5">
        <v>1.17441</v>
      </c>
      <c r="D1295" s="5">
        <v>1.1834199999999999</v>
      </c>
      <c r="E1295" s="5">
        <v>1.17377</v>
      </c>
      <c r="F1295" s="5">
        <v>1.1781299999999999</v>
      </c>
      <c r="G1295" s="5">
        <f t="shared" si="203"/>
        <v>1</v>
      </c>
      <c r="H1295" s="4">
        <f t="shared" si="202"/>
        <v>3.2999999999994145</v>
      </c>
      <c r="I1295" s="4">
        <f t="shared" si="204"/>
        <v>0</v>
      </c>
      <c r="K1295" s="4">
        <f t="shared" si="196"/>
        <v>4714.900000000006</v>
      </c>
      <c r="L1295" s="5">
        <f t="shared" si="198"/>
        <v>0</v>
      </c>
      <c r="M1295" s="29" t="str">
        <f t="shared" si="199"/>
        <v/>
      </c>
      <c r="N1295" s="30">
        <f t="shared" si="195"/>
        <v>4714.900000000006</v>
      </c>
    </row>
    <row r="1296" spans="1:14" x14ac:dyDescent="0.25">
      <c r="A1296" s="5">
        <v>1295</v>
      </c>
      <c r="B1296" s="28">
        <v>43088</v>
      </c>
      <c r="C1296" s="5">
        <v>1.1781299999999999</v>
      </c>
      <c r="D1296" s="5">
        <v>1.1848700000000001</v>
      </c>
      <c r="E1296" s="5">
        <v>1.17764</v>
      </c>
      <c r="F1296" s="5">
        <v>1.1838900000000001</v>
      </c>
      <c r="G1296" s="5">
        <f t="shared" si="203"/>
        <v>1</v>
      </c>
      <c r="H1296" s="4">
        <f t="shared" si="202"/>
        <v>0</v>
      </c>
      <c r="I1296" s="4">
        <f t="shared" si="204"/>
        <v>0</v>
      </c>
      <c r="K1296" s="4">
        <f t="shared" si="196"/>
        <v>4714.900000000006</v>
      </c>
      <c r="L1296" s="5">
        <f t="shared" si="198"/>
        <v>0</v>
      </c>
      <c r="M1296" s="29" t="str">
        <f t="shared" si="199"/>
        <v/>
      </c>
      <c r="N1296" s="30">
        <f t="shared" si="195"/>
        <v>4714.900000000006</v>
      </c>
    </row>
    <row r="1297" spans="1:14" x14ac:dyDescent="0.25">
      <c r="A1297" s="5">
        <v>1296</v>
      </c>
      <c r="B1297" s="28">
        <v>43089</v>
      </c>
      <c r="C1297" s="5">
        <v>1.18388</v>
      </c>
      <c r="D1297" s="5">
        <v>1.19017</v>
      </c>
      <c r="E1297" s="5">
        <v>1.18289</v>
      </c>
      <c r="F1297" s="5">
        <v>1.1870700000000001</v>
      </c>
      <c r="G1297" s="5">
        <f t="shared" si="203"/>
        <v>1</v>
      </c>
      <c r="H1297" s="4">
        <f t="shared" si="202"/>
        <v>0</v>
      </c>
      <c r="I1297" s="4">
        <f t="shared" si="204"/>
        <v>0</v>
      </c>
      <c r="K1297" s="4">
        <f t="shared" si="196"/>
        <v>4714.900000000006</v>
      </c>
      <c r="L1297" s="5">
        <f t="shared" si="198"/>
        <v>0</v>
      </c>
      <c r="M1297" s="29" t="str">
        <f t="shared" si="199"/>
        <v/>
      </c>
      <c r="N1297" s="30">
        <f t="shared" ref="N1297:N1360" si="205">IF(L1297=K1297,N1296,K1297-L1297)</f>
        <v>4714.900000000006</v>
      </c>
    </row>
    <row r="1298" spans="1:14" x14ac:dyDescent="0.25">
      <c r="A1298" s="5">
        <v>1297</v>
      </c>
      <c r="B1298" s="28">
        <v>43090</v>
      </c>
      <c r="C1298" s="5">
        <v>1.18703</v>
      </c>
      <c r="D1298" s="5">
        <v>1.18895</v>
      </c>
      <c r="E1298" s="5">
        <v>1.18493</v>
      </c>
      <c r="F1298" s="5">
        <v>1.1873400000000001</v>
      </c>
      <c r="G1298" s="5">
        <f t="shared" si="203"/>
        <v>1</v>
      </c>
      <c r="H1298" s="4">
        <f t="shared" si="202"/>
        <v>0</v>
      </c>
      <c r="I1298" s="4">
        <f t="shared" si="204"/>
        <v>0</v>
      </c>
      <c r="K1298" s="4">
        <f t="shared" ref="K1298:K1361" si="206">H1298+I1298+K1297</f>
        <v>4714.900000000006</v>
      </c>
      <c r="L1298" s="5">
        <f t="shared" si="198"/>
        <v>0</v>
      </c>
      <c r="M1298" s="29" t="str">
        <f t="shared" si="199"/>
        <v/>
      </c>
      <c r="N1298" s="30">
        <f t="shared" si="205"/>
        <v>4714.900000000006</v>
      </c>
    </row>
    <row r="1299" spans="1:14" x14ac:dyDescent="0.25">
      <c r="A1299" s="5">
        <v>1298</v>
      </c>
      <c r="B1299" s="28">
        <v>43091</v>
      </c>
      <c r="C1299" s="5">
        <v>1.18729</v>
      </c>
      <c r="D1299" s="5">
        <v>1.18754</v>
      </c>
      <c r="E1299" s="5">
        <v>1.1816899999999999</v>
      </c>
      <c r="F1299" s="5">
        <v>1.18607</v>
      </c>
      <c r="G1299" s="5">
        <f t="shared" si="203"/>
        <v>0</v>
      </c>
      <c r="H1299" s="4">
        <f t="shared" si="202"/>
        <v>0</v>
      </c>
      <c r="I1299" s="4">
        <f t="shared" si="204"/>
        <v>9.6000000000007191</v>
      </c>
      <c r="K1299" s="4">
        <f t="shared" si="206"/>
        <v>4724.5000000000064</v>
      </c>
      <c r="L1299" s="5">
        <f t="shared" si="198"/>
        <v>0</v>
      </c>
      <c r="M1299" s="29" t="str">
        <f t="shared" si="199"/>
        <v/>
      </c>
      <c r="N1299" s="30">
        <f t="shared" si="205"/>
        <v>4724.5000000000064</v>
      </c>
    </row>
    <row r="1300" spans="1:14" x14ac:dyDescent="0.25">
      <c r="A1300" s="5">
        <v>1299</v>
      </c>
      <c r="B1300" s="28">
        <v>43094</v>
      </c>
      <c r="C1300" s="5">
        <v>1.1843999999999999</v>
      </c>
      <c r="D1300" s="5">
        <v>1.1876599999999999</v>
      </c>
      <c r="E1300" s="5">
        <v>1.1842900000000001</v>
      </c>
      <c r="F1300" s="5">
        <v>1.1875500000000001</v>
      </c>
      <c r="G1300" s="5">
        <f t="shared" si="203"/>
        <v>1</v>
      </c>
      <c r="H1300" s="4">
        <f t="shared" si="202"/>
        <v>2.60000000000149</v>
      </c>
      <c r="I1300" s="4">
        <f t="shared" si="204"/>
        <v>0</v>
      </c>
      <c r="K1300" s="4">
        <f t="shared" si="206"/>
        <v>4727.1000000000076</v>
      </c>
      <c r="L1300" s="5">
        <f t="shared" si="198"/>
        <v>0</v>
      </c>
      <c r="M1300" s="29" t="str">
        <f t="shared" si="199"/>
        <v/>
      </c>
      <c r="N1300" s="30">
        <f t="shared" si="205"/>
        <v>4727.1000000000076</v>
      </c>
    </row>
    <row r="1301" spans="1:14" x14ac:dyDescent="0.25">
      <c r="A1301" s="5">
        <v>1300</v>
      </c>
      <c r="B1301" s="28">
        <v>43095</v>
      </c>
      <c r="C1301" s="5">
        <v>1.1871100000000001</v>
      </c>
      <c r="D1301" s="5">
        <v>1.18787</v>
      </c>
      <c r="E1301" s="5">
        <v>1.18465</v>
      </c>
      <c r="F1301" s="5">
        <v>1.18581</v>
      </c>
      <c r="G1301" s="5">
        <f t="shared" si="203"/>
        <v>0</v>
      </c>
      <c r="H1301" s="4">
        <f t="shared" si="202"/>
        <v>0</v>
      </c>
      <c r="I1301" s="4">
        <f t="shared" si="204"/>
        <v>0</v>
      </c>
      <c r="K1301" s="4">
        <f t="shared" si="206"/>
        <v>4727.1000000000076</v>
      </c>
      <c r="L1301" s="5">
        <f t="shared" si="198"/>
        <v>0</v>
      </c>
      <c r="M1301" s="29" t="str">
        <f t="shared" si="199"/>
        <v/>
      </c>
      <c r="N1301" s="30">
        <f t="shared" si="205"/>
        <v>4727.1000000000076</v>
      </c>
    </row>
    <row r="1302" spans="1:14" x14ac:dyDescent="0.25">
      <c r="A1302" s="5">
        <v>1301</v>
      </c>
      <c r="B1302" s="28">
        <v>43096</v>
      </c>
      <c r="C1302" s="5">
        <v>1.1857899999999999</v>
      </c>
      <c r="D1302" s="5">
        <v>1.19102</v>
      </c>
      <c r="E1302" s="5">
        <v>1.1855</v>
      </c>
      <c r="F1302" s="5">
        <v>1.18872</v>
      </c>
      <c r="G1302" s="5">
        <f t="shared" si="203"/>
        <v>1</v>
      </c>
      <c r="H1302" s="4">
        <f t="shared" si="202"/>
        <v>16.099999999998893</v>
      </c>
      <c r="I1302" s="4">
        <f t="shared" si="204"/>
        <v>0</v>
      </c>
      <c r="K1302" s="4">
        <f t="shared" si="206"/>
        <v>4743.2000000000062</v>
      </c>
      <c r="L1302" s="5">
        <f t="shared" si="198"/>
        <v>0</v>
      </c>
      <c r="M1302" s="29" t="str">
        <f t="shared" si="199"/>
        <v/>
      </c>
      <c r="N1302" s="30">
        <f t="shared" si="205"/>
        <v>4743.2000000000062</v>
      </c>
    </row>
    <row r="1303" spans="1:14" x14ac:dyDescent="0.25">
      <c r="A1303" s="5">
        <v>1302</v>
      </c>
      <c r="B1303" s="28">
        <v>43097</v>
      </c>
      <c r="C1303" s="5">
        <v>1.1887000000000001</v>
      </c>
      <c r="D1303" s="5">
        <v>1.1958899999999999</v>
      </c>
      <c r="E1303" s="5">
        <v>1.18865</v>
      </c>
      <c r="F1303" s="5">
        <v>1.1942200000000001</v>
      </c>
      <c r="G1303" s="5">
        <f t="shared" si="203"/>
        <v>1</v>
      </c>
      <c r="H1303" s="4">
        <f t="shared" si="202"/>
        <v>0</v>
      </c>
      <c r="I1303" s="4">
        <f t="shared" si="204"/>
        <v>0</v>
      </c>
      <c r="K1303" s="4">
        <f t="shared" si="206"/>
        <v>4743.2000000000062</v>
      </c>
      <c r="L1303" s="5">
        <f t="shared" si="198"/>
        <v>0</v>
      </c>
      <c r="M1303" s="29" t="str">
        <f t="shared" si="199"/>
        <v/>
      </c>
      <c r="N1303" s="30">
        <f t="shared" si="205"/>
        <v>4743.2000000000062</v>
      </c>
    </row>
    <row r="1304" spans="1:14" x14ac:dyDescent="0.25">
      <c r="A1304" s="5">
        <v>1303</v>
      </c>
      <c r="B1304" s="28">
        <v>43098</v>
      </c>
      <c r="C1304" s="5">
        <v>1.1942200000000001</v>
      </c>
      <c r="D1304" s="5">
        <v>1.2025399999999999</v>
      </c>
      <c r="E1304" s="5">
        <v>1.1936</v>
      </c>
      <c r="F1304" s="5">
        <v>1.1998500000000001</v>
      </c>
      <c r="G1304" s="5">
        <f t="shared" si="203"/>
        <v>1</v>
      </c>
      <c r="H1304" s="4">
        <f t="shared" si="202"/>
        <v>0</v>
      </c>
      <c r="I1304" s="4">
        <f t="shared" si="204"/>
        <v>0</v>
      </c>
      <c r="K1304" s="4">
        <f t="shared" si="206"/>
        <v>4743.2000000000062</v>
      </c>
      <c r="L1304" s="5">
        <f t="shared" si="198"/>
        <v>0</v>
      </c>
      <c r="M1304" s="29" t="str">
        <f t="shared" si="199"/>
        <v/>
      </c>
      <c r="N1304" s="30">
        <f t="shared" si="205"/>
        <v>4743.2000000000062</v>
      </c>
    </row>
    <row r="1305" spans="1:14" x14ac:dyDescent="0.25">
      <c r="A1305" s="5">
        <v>1304</v>
      </c>
      <c r="B1305" s="28">
        <v>43102</v>
      </c>
      <c r="C1305" s="5">
        <v>1.20102</v>
      </c>
      <c r="D1305" s="5">
        <v>1.20811</v>
      </c>
      <c r="E1305" s="5">
        <v>1.20007</v>
      </c>
      <c r="F1305" s="5">
        <v>1.20583</v>
      </c>
      <c r="G1305" s="5">
        <f t="shared" si="203"/>
        <v>1</v>
      </c>
      <c r="H1305" s="4">
        <f t="shared" si="202"/>
        <v>0</v>
      </c>
      <c r="I1305" s="4">
        <f t="shared" si="204"/>
        <v>0</v>
      </c>
      <c r="K1305" s="4">
        <f t="shared" si="206"/>
        <v>4743.2000000000062</v>
      </c>
      <c r="L1305" s="5">
        <f t="shared" si="198"/>
        <v>0</v>
      </c>
      <c r="M1305" s="29" t="str">
        <f t="shared" si="199"/>
        <v/>
      </c>
      <c r="N1305" s="30">
        <f t="shared" si="205"/>
        <v>4743.2000000000062</v>
      </c>
    </row>
    <row r="1306" spans="1:14" x14ac:dyDescent="0.25">
      <c r="A1306" s="5">
        <v>1305</v>
      </c>
      <c r="B1306" s="28">
        <v>43103</v>
      </c>
      <c r="C1306" s="5">
        <v>1.20581</v>
      </c>
      <c r="D1306" s="5">
        <v>1.20662</v>
      </c>
      <c r="E1306" s="5">
        <v>1.20011</v>
      </c>
      <c r="F1306" s="5">
        <v>1.2014100000000001</v>
      </c>
      <c r="G1306" s="5">
        <f t="shared" si="203"/>
        <v>0</v>
      </c>
      <c r="H1306" s="4">
        <f t="shared" si="202"/>
        <v>0</v>
      </c>
      <c r="I1306" s="4">
        <f t="shared" si="204"/>
        <v>-3.9000000000011248</v>
      </c>
      <c r="K1306" s="4">
        <f t="shared" si="206"/>
        <v>4739.3000000000047</v>
      </c>
      <c r="L1306" s="5">
        <f t="shared" si="198"/>
        <v>0</v>
      </c>
      <c r="M1306" s="29" t="str">
        <f t="shared" si="199"/>
        <v/>
      </c>
      <c r="N1306" s="30">
        <f t="shared" si="205"/>
        <v>4739.3000000000047</v>
      </c>
    </row>
    <row r="1307" spans="1:14" x14ac:dyDescent="0.25">
      <c r="A1307" s="5">
        <v>1306</v>
      </c>
      <c r="B1307" s="28">
        <v>43104</v>
      </c>
      <c r="C1307" s="5">
        <v>1.2014199999999999</v>
      </c>
      <c r="D1307" s="5">
        <v>1.20889</v>
      </c>
      <c r="E1307" s="5">
        <v>1.20044</v>
      </c>
      <c r="F1307" s="5">
        <v>1.2068000000000001</v>
      </c>
      <c r="G1307" s="5">
        <f t="shared" si="203"/>
        <v>1</v>
      </c>
      <c r="H1307" s="4">
        <f t="shared" si="202"/>
        <v>9.900000000000464</v>
      </c>
      <c r="I1307" s="4">
        <f t="shared" si="204"/>
        <v>0</v>
      </c>
      <c r="K1307" s="4">
        <f t="shared" si="206"/>
        <v>4749.2000000000053</v>
      </c>
      <c r="L1307" s="5">
        <f t="shared" si="198"/>
        <v>0</v>
      </c>
      <c r="M1307" s="29" t="str">
        <f t="shared" si="199"/>
        <v/>
      </c>
      <c r="N1307" s="30">
        <f t="shared" si="205"/>
        <v>4749.2000000000053</v>
      </c>
    </row>
    <row r="1308" spans="1:14" x14ac:dyDescent="0.25">
      <c r="A1308" s="5">
        <v>1307</v>
      </c>
      <c r="B1308" s="28">
        <v>43105</v>
      </c>
      <c r="C1308" s="5">
        <v>1.20679</v>
      </c>
      <c r="D1308" s="5">
        <v>1.2082900000000001</v>
      </c>
      <c r="E1308" s="5">
        <v>1.2020500000000001</v>
      </c>
      <c r="F1308" s="5">
        <v>1.2030400000000001</v>
      </c>
      <c r="G1308" s="5">
        <f t="shared" si="203"/>
        <v>0</v>
      </c>
      <c r="H1308" s="4">
        <f t="shared" si="202"/>
        <v>0</v>
      </c>
      <c r="I1308" s="4">
        <f t="shared" si="204"/>
        <v>0</v>
      </c>
      <c r="K1308" s="4">
        <f t="shared" si="206"/>
        <v>4749.2000000000053</v>
      </c>
      <c r="L1308" s="5">
        <f t="shared" si="198"/>
        <v>0</v>
      </c>
      <c r="M1308" s="29" t="str">
        <f t="shared" si="199"/>
        <v/>
      </c>
      <c r="N1308" s="30">
        <f t="shared" si="205"/>
        <v>4749.2000000000053</v>
      </c>
    </row>
    <row r="1309" spans="1:14" x14ac:dyDescent="0.25">
      <c r="A1309" s="5">
        <v>1308</v>
      </c>
      <c r="B1309" s="28">
        <v>43108</v>
      </c>
      <c r="C1309" s="5">
        <v>1.20265</v>
      </c>
      <c r="D1309" s="5">
        <v>1.2052099999999999</v>
      </c>
      <c r="E1309" s="5">
        <v>1.1956</v>
      </c>
      <c r="F1309" s="5">
        <v>1.1966600000000001</v>
      </c>
      <c r="G1309" s="5">
        <f t="shared" si="203"/>
        <v>0</v>
      </c>
      <c r="H1309" s="4">
        <f t="shared" si="202"/>
        <v>0</v>
      </c>
      <c r="I1309" s="4">
        <f t="shared" si="204"/>
        <v>0</v>
      </c>
      <c r="K1309" s="4">
        <f t="shared" si="206"/>
        <v>4749.2000000000053</v>
      </c>
      <c r="L1309" s="5">
        <f t="shared" si="198"/>
        <v>0</v>
      </c>
      <c r="M1309" s="29" t="str">
        <f t="shared" si="199"/>
        <v/>
      </c>
      <c r="N1309" s="30">
        <f t="shared" si="205"/>
        <v>4749.2000000000053</v>
      </c>
    </row>
    <row r="1310" spans="1:14" x14ac:dyDescent="0.25">
      <c r="A1310" s="5">
        <v>1309</v>
      </c>
      <c r="B1310" s="28">
        <v>43109</v>
      </c>
      <c r="C1310" s="5">
        <v>1.1966600000000001</v>
      </c>
      <c r="D1310" s="5">
        <v>1.1975499999999999</v>
      </c>
      <c r="E1310" s="5">
        <v>1.19156</v>
      </c>
      <c r="F1310" s="5">
        <v>1.19363</v>
      </c>
      <c r="G1310" s="5">
        <f t="shared" si="203"/>
        <v>0</v>
      </c>
      <c r="H1310" s="4">
        <f t="shared" si="202"/>
        <v>0</v>
      </c>
      <c r="I1310" s="4">
        <f t="shared" si="204"/>
        <v>0</v>
      </c>
      <c r="K1310" s="4">
        <f t="shared" si="206"/>
        <v>4749.2000000000053</v>
      </c>
      <c r="L1310" s="5">
        <f t="shared" si="198"/>
        <v>0</v>
      </c>
      <c r="M1310" s="29" t="str">
        <f t="shared" si="199"/>
        <v/>
      </c>
      <c r="N1310" s="30">
        <f t="shared" si="205"/>
        <v>4749.2000000000053</v>
      </c>
    </row>
    <row r="1311" spans="1:14" x14ac:dyDescent="0.25">
      <c r="A1311" s="5">
        <v>1310</v>
      </c>
      <c r="B1311" s="28">
        <v>43110</v>
      </c>
      <c r="C1311" s="5">
        <v>1.19363</v>
      </c>
      <c r="D1311" s="5">
        <v>1.2017899999999999</v>
      </c>
      <c r="E1311" s="5">
        <v>1.19231</v>
      </c>
      <c r="F1311" s="5">
        <v>1.1947099999999999</v>
      </c>
      <c r="G1311" s="5">
        <f t="shared" si="203"/>
        <v>1</v>
      </c>
      <c r="H1311" s="4">
        <f t="shared" si="202"/>
        <v>-19.500000000001183</v>
      </c>
      <c r="I1311" s="4">
        <f t="shared" si="204"/>
        <v>0</v>
      </c>
      <c r="K1311" s="4">
        <f t="shared" si="206"/>
        <v>4729.7000000000044</v>
      </c>
      <c r="L1311" s="5">
        <f t="shared" si="198"/>
        <v>0</v>
      </c>
      <c r="M1311" s="29" t="str">
        <f t="shared" si="199"/>
        <v/>
      </c>
      <c r="N1311" s="30">
        <f t="shared" si="205"/>
        <v>4729.7000000000044</v>
      </c>
    </row>
    <row r="1312" spans="1:14" x14ac:dyDescent="0.25">
      <c r="A1312" s="5">
        <v>1311</v>
      </c>
      <c r="B1312" s="28">
        <v>43111</v>
      </c>
      <c r="C1312" s="5">
        <v>1.1947000000000001</v>
      </c>
      <c r="D1312" s="5">
        <v>1.2058899999999999</v>
      </c>
      <c r="E1312" s="5">
        <v>1.1929099999999999</v>
      </c>
      <c r="F1312" s="5">
        <v>1.20319</v>
      </c>
      <c r="G1312" s="5">
        <f t="shared" si="203"/>
        <v>1</v>
      </c>
      <c r="H1312" s="4">
        <f t="shared" si="202"/>
        <v>0</v>
      </c>
      <c r="I1312" s="4">
        <v>-41</v>
      </c>
      <c r="K1312" s="4">
        <f t="shared" si="206"/>
        <v>4688.7000000000044</v>
      </c>
      <c r="L1312" s="5">
        <f t="shared" ref="L1312:L1375" si="207">MAX(J1312,L1311)</f>
        <v>0</v>
      </c>
      <c r="M1312" s="29" t="str">
        <f t="shared" ref="M1312:M1375" si="208">IF(J1312 &lt; J1311, 1-J1312/L1312,"")</f>
        <v/>
      </c>
      <c r="N1312" s="30">
        <f t="shared" si="205"/>
        <v>4688.7000000000044</v>
      </c>
    </row>
    <row r="1313" spans="1:14" x14ac:dyDescent="0.25">
      <c r="A1313" s="5">
        <v>1312</v>
      </c>
      <c r="B1313" s="28">
        <v>43112</v>
      </c>
      <c r="C1313" s="5">
        <v>1.20319</v>
      </c>
      <c r="D1313" s="5">
        <v>1.22184</v>
      </c>
      <c r="E1313" s="5">
        <v>1.2030799999999999</v>
      </c>
      <c r="F1313" s="5">
        <v>1.21993</v>
      </c>
      <c r="G1313" s="5">
        <f t="shared" si="203"/>
        <v>1</v>
      </c>
      <c r="H1313" s="4">
        <f t="shared" si="202"/>
        <v>0</v>
      </c>
      <c r="I1313" s="4">
        <f t="shared" ref="I1313:I1326" si="209">IF(AND(G1312=1,E1313&lt;C1312),(C1312-F1313)*10000,0)</f>
        <v>0</v>
      </c>
      <c r="K1313" s="4">
        <f t="shared" si="206"/>
        <v>4688.7000000000044</v>
      </c>
      <c r="L1313" s="5">
        <f t="shared" si="207"/>
        <v>0</v>
      </c>
      <c r="M1313" s="29" t="str">
        <f t="shared" si="208"/>
        <v/>
      </c>
      <c r="N1313" s="30">
        <f t="shared" si="205"/>
        <v>4688.7000000000044</v>
      </c>
    </row>
    <row r="1314" spans="1:14" x14ac:dyDescent="0.25">
      <c r="A1314" s="5">
        <v>1313</v>
      </c>
      <c r="B1314" s="28">
        <v>43115</v>
      </c>
      <c r="C1314" s="5">
        <v>1.21933</v>
      </c>
      <c r="D1314" s="5">
        <v>1.2296400000000001</v>
      </c>
      <c r="E1314" s="5">
        <v>1.2187600000000001</v>
      </c>
      <c r="F1314" s="5">
        <v>1.22634</v>
      </c>
      <c r="G1314" s="5">
        <f t="shared" si="203"/>
        <v>1</v>
      </c>
      <c r="H1314" s="4">
        <f t="shared" si="202"/>
        <v>0</v>
      </c>
      <c r="I1314" s="4">
        <f t="shared" si="209"/>
        <v>0</v>
      </c>
      <c r="K1314" s="4">
        <f t="shared" si="206"/>
        <v>4688.7000000000044</v>
      </c>
      <c r="L1314" s="5">
        <f t="shared" si="207"/>
        <v>0</v>
      </c>
      <c r="M1314" s="29" t="str">
        <f t="shared" si="208"/>
        <v/>
      </c>
      <c r="N1314" s="30">
        <f t="shared" si="205"/>
        <v>4688.7000000000044</v>
      </c>
    </row>
    <row r="1315" spans="1:14" x14ac:dyDescent="0.25">
      <c r="A1315" s="5">
        <v>1314</v>
      </c>
      <c r="B1315" s="28">
        <v>43116</v>
      </c>
      <c r="C1315" s="5">
        <v>1.22634</v>
      </c>
      <c r="D1315" s="5">
        <v>1.22828</v>
      </c>
      <c r="E1315" s="5">
        <v>1.2195199999999999</v>
      </c>
      <c r="F1315" s="5">
        <v>1.22601</v>
      </c>
      <c r="G1315" s="5">
        <f t="shared" si="203"/>
        <v>0</v>
      </c>
      <c r="H1315" s="4">
        <f t="shared" si="202"/>
        <v>0</v>
      </c>
      <c r="I1315" s="4">
        <f t="shared" si="209"/>
        <v>0</v>
      </c>
      <c r="K1315" s="4">
        <f t="shared" si="206"/>
        <v>4688.7000000000044</v>
      </c>
      <c r="L1315" s="5">
        <f t="shared" si="207"/>
        <v>0</v>
      </c>
      <c r="M1315" s="29" t="str">
        <f t="shared" si="208"/>
        <v/>
      </c>
      <c r="N1315" s="30">
        <f t="shared" si="205"/>
        <v>4688.7000000000044</v>
      </c>
    </row>
    <row r="1316" spans="1:14" x14ac:dyDescent="0.25">
      <c r="A1316" s="5">
        <v>1315</v>
      </c>
      <c r="B1316" s="28">
        <v>43117</v>
      </c>
      <c r="C1316" s="5">
        <v>1.2259500000000001</v>
      </c>
      <c r="D1316" s="5">
        <v>1.23231</v>
      </c>
      <c r="E1316" s="5">
        <v>1.2177</v>
      </c>
      <c r="F1316" s="5">
        <v>1.21851</v>
      </c>
      <c r="G1316" s="5">
        <f t="shared" si="203"/>
        <v>0</v>
      </c>
      <c r="H1316" s="4">
        <v>-41</v>
      </c>
      <c r="I1316" s="4">
        <f t="shared" si="209"/>
        <v>0</v>
      </c>
      <c r="K1316" s="4">
        <f t="shared" si="206"/>
        <v>4647.7000000000044</v>
      </c>
      <c r="L1316" s="5">
        <f t="shared" si="207"/>
        <v>0</v>
      </c>
      <c r="M1316" s="29" t="str">
        <f t="shared" si="208"/>
        <v/>
      </c>
      <c r="N1316" s="30">
        <f t="shared" si="205"/>
        <v>4647.7000000000044</v>
      </c>
    </row>
    <row r="1317" spans="1:14" x14ac:dyDescent="0.25">
      <c r="A1317" s="5">
        <v>1316</v>
      </c>
      <c r="B1317" s="28">
        <v>43118</v>
      </c>
      <c r="C1317" s="5">
        <v>1.2184600000000001</v>
      </c>
      <c r="D1317" s="5">
        <v>1.22648</v>
      </c>
      <c r="E1317" s="5">
        <v>1.2164999999999999</v>
      </c>
      <c r="F1317" s="5">
        <v>1.22377</v>
      </c>
      <c r="G1317" s="5">
        <f t="shared" si="203"/>
        <v>1</v>
      </c>
      <c r="H1317" s="4">
        <f t="shared" ref="H1317:H1329" si="210">IF(AND(G1316=0,D1317&gt;C1316),(F1317-C1316)*10000,0)</f>
        <v>-21.800000000000708</v>
      </c>
      <c r="I1317" s="4">
        <f t="shared" si="209"/>
        <v>0</v>
      </c>
      <c r="K1317" s="4">
        <f t="shared" si="206"/>
        <v>4625.9000000000033</v>
      </c>
      <c r="L1317" s="5">
        <f t="shared" si="207"/>
        <v>0</v>
      </c>
      <c r="M1317" s="29" t="str">
        <f t="shared" si="208"/>
        <v/>
      </c>
      <c r="N1317" s="30">
        <f t="shared" si="205"/>
        <v>4625.9000000000033</v>
      </c>
    </row>
    <row r="1318" spans="1:14" x14ac:dyDescent="0.25">
      <c r="A1318" s="5">
        <v>1317</v>
      </c>
      <c r="B1318" s="28">
        <v>43119</v>
      </c>
      <c r="C1318" s="5">
        <v>1.22374</v>
      </c>
      <c r="D1318" s="5">
        <v>1.22953</v>
      </c>
      <c r="E1318" s="5">
        <v>1.2214499999999999</v>
      </c>
      <c r="F1318" s="5">
        <v>1.2214499999999999</v>
      </c>
      <c r="G1318" s="5">
        <f t="shared" si="203"/>
        <v>0</v>
      </c>
      <c r="H1318" s="4">
        <f t="shared" si="210"/>
        <v>0</v>
      </c>
      <c r="I1318" s="4">
        <f t="shared" si="209"/>
        <v>0</v>
      </c>
      <c r="K1318" s="4">
        <f t="shared" si="206"/>
        <v>4625.9000000000033</v>
      </c>
      <c r="L1318" s="5">
        <f t="shared" si="207"/>
        <v>0</v>
      </c>
      <c r="M1318" s="29" t="str">
        <f t="shared" si="208"/>
        <v/>
      </c>
      <c r="N1318" s="30">
        <f t="shared" si="205"/>
        <v>4625.9000000000033</v>
      </c>
    </row>
    <row r="1319" spans="1:14" x14ac:dyDescent="0.25">
      <c r="A1319" s="5">
        <v>1318</v>
      </c>
      <c r="B1319" s="28">
        <v>43122</v>
      </c>
      <c r="C1319" s="5">
        <v>1.22702</v>
      </c>
      <c r="D1319" s="5">
        <v>1.22726</v>
      </c>
      <c r="E1319" s="5">
        <v>1.2213799999999999</v>
      </c>
      <c r="F1319" s="5">
        <v>1.22614</v>
      </c>
      <c r="G1319" s="5">
        <f t="shared" si="203"/>
        <v>1</v>
      </c>
      <c r="H1319" s="4">
        <f t="shared" si="210"/>
        <v>23.999999999999577</v>
      </c>
      <c r="I1319" s="4">
        <f t="shared" si="209"/>
        <v>0</v>
      </c>
      <c r="K1319" s="4">
        <f t="shared" si="206"/>
        <v>4649.9000000000033</v>
      </c>
      <c r="L1319" s="5">
        <f t="shared" si="207"/>
        <v>0</v>
      </c>
      <c r="M1319" s="29" t="str">
        <f t="shared" si="208"/>
        <v/>
      </c>
      <c r="N1319" s="30">
        <f t="shared" si="205"/>
        <v>4649.9000000000033</v>
      </c>
    </row>
    <row r="1320" spans="1:14" x14ac:dyDescent="0.25">
      <c r="A1320" s="5">
        <v>1319</v>
      </c>
      <c r="B1320" s="28">
        <v>43123</v>
      </c>
      <c r="C1320" s="5">
        <v>1.2261200000000001</v>
      </c>
      <c r="D1320" s="5">
        <v>1.23061</v>
      </c>
      <c r="E1320" s="5">
        <v>1.2222999999999999</v>
      </c>
      <c r="F1320" s="5">
        <v>1.2298199999999999</v>
      </c>
      <c r="G1320" s="5">
        <f t="shared" si="203"/>
        <v>1</v>
      </c>
      <c r="H1320" s="4">
        <f t="shared" si="210"/>
        <v>0</v>
      </c>
      <c r="I1320" s="4">
        <f t="shared" si="209"/>
        <v>-27.999999999999137</v>
      </c>
      <c r="K1320" s="4">
        <f t="shared" si="206"/>
        <v>4621.9000000000042</v>
      </c>
      <c r="L1320" s="5">
        <f t="shared" si="207"/>
        <v>0</v>
      </c>
      <c r="M1320" s="29" t="str">
        <f t="shared" si="208"/>
        <v/>
      </c>
      <c r="N1320" s="30">
        <f t="shared" si="205"/>
        <v>4621.9000000000042</v>
      </c>
    </row>
    <row r="1321" spans="1:14" x14ac:dyDescent="0.25">
      <c r="A1321" s="5">
        <v>1320</v>
      </c>
      <c r="B1321" s="28">
        <v>43124</v>
      </c>
      <c r="C1321" s="5">
        <v>1.22984</v>
      </c>
      <c r="D1321" s="5">
        <v>1.24149</v>
      </c>
      <c r="E1321" s="5">
        <v>1.2292000000000001</v>
      </c>
      <c r="F1321" s="5">
        <v>1.2407600000000001</v>
      </c>
      <c r="G1321" s="5">
        <f t="shared" si="203"/>
        <v>1</v>
      </c>
      <c r="H1321" s="4">
        <f t="shared" si="210"/>
        <v>0</v>
      </c>
      <c r="I1321" s="4">
        <f t="shared" si="209"/>
        <v>0</v>
      </c>
      <c r="K1321" s="4">
        <f t="shared" si="206"/>
        <v>4621.9000000000042</v>
      </c>
      <c r="L1321" s="5">
        <f t="shared" si="207"/>
        <v>0</v>
      </c>
      <c r="M1321" s="29" t="str">
        <f t="shared" si="208"/>
        <v/>
      </c>
      <c r="N1321" s="30">
        <f t="shared" si="205"/>
        <v>4621.9000000000042</v>
      </c>
    </row>
    <row r="1322" spans="1:14" x14ac:dyDescent="0.25">
      <c r="A1322" s="5">
        <v>1321</v>
      </c>
      <c r="B1322" s="28">
        <v>43125</v>
      </c>
      <c r="C1322" s="5">
        <v>1.24071</v>
      </c>
      <c r="D1322" s="5">
        <v>1.25373</v>
      </c>
      <c r="E1322" s="5">
        <v>1.2363900000000001</v>
      </c>
      <c r="F1322" s="5">
        <v>1.2392799999999999</v>
      </c>
      <c r="G1322" s="5">
        <f t="shared" si="203"/>
        <v>0</v>
      </c>
      <c r="H1322" s="4">
        <f t="shared" si="210"/>
        <v>0</v>
      </c>
      <c r="I1322" s="4">
        <f t="shared" si="209"/>
        <v>0</v>
      </c>
      <c r="K1322" s="4">
        <f t="shared" si="206"/>
        <v>4621.9000000000042</v>
      </c>
      <c r="L1322" s="5">
        <f t="shared" si="207"/>
        <v>0</v>
      </c>
      <c r="M1322" s="29" t="str">
        <f t="shared" si="208"/>
        <v/>
      </c>
      <c r="N1322" s="30">
        <f t="shared" si="205"/>
        <v>4621.9000000000042</v>
      </c>
    </row>
    <row r="1323" spans="1:14" x14ac:dyDescent="0.25">
      <c r="A1323" s="5">
        <v>1322</v>
      </c>
      <c r="B1323" s="28">
        <v>43126</v>
      </c>
      <c r="C1323" s="5">
        <v>1.2392799999999999</v>
      </c>
      <c r="D1323" s="5">
        <v>1.24936</v>
      </c>
      <c r="E1323" s="5">
        <v>1.23699</v>
      </c>
      <c r="F1323" s="5">
        <v>1.2428300000000001</v>
      </c>
      <c r="G1323" s="5">
        <f t="shared" si="203"/>
        <v>1</v>
      </c>
      <c r="H1323" s="4">
        <f t="shared" si="210"/>
        <v>21.200000000001218</v>
      </c>
      <c r="I1323" s="4">
        <f t="shared" si="209"/>
        <v>0</v>
      </c>
      <c r="K1323" s="4">
        <f t="shared" si="206"/>
        <v>4643.1000000000058</v>
      </c>
      <c r="L1323" s="5">
        <f t="shared" si="207"/>
        <v>0</v>
      </c>
      <c r="M1323" s="29" t="str">
        <f t="shared" si="208"/>
        <v/>
      </c>
      <c r="N1323" s="30">
        <f t="shared" si="205"/>
        <v>4643.1000000000058</v>
      </c>
    </row>
    <row r="1324" spans="1:14" x14ac:dyDescent="0.25">
      <c r="A1324" s="5">
        <v>1323</v>
      </c>
      <c r="B1324" s="28">
        <v>43129</v>
      </c>
      <c r="C1324" s="5">
        <v>1.2423200000000001</v>
      </c>
      <c r="D1324" s="5">
        <v>1.24322</v>
      </c>
      <c r="E1324" s="5">
        <v>1.23367</v>
      </c>
      <c r="F1324" s="5">
        <v>1.2382299999999999</v>
      </c>
      <c r="G1324" s="5">
        <f t="shared" si="203"/>
        <v>0</v>
      </c>
      <c r="H1324" s="4">
        <f t="shared" si="210"/>
        <v>0</v>
      </c>
      <c r="I1324" s="4">
        <f t="shared" si="209"/>
        <v>10.499999999999954</v>
      </c>
      <c r="K1324" s="4">
        <f t="shared" si="206"/>
        <v>4653.6000000000058</v>
      </c>
      <c r="L1324" s="5">
        <f t="shared" si="207"/>
        <v>0</v>
      </c>
      <c r="M1324" s="29" t="str">
        <f t="shared" si="208"/>
        <v/>
      </c>
      <c r="N1324" s="30">
        <f t="shared" si="205"/>
        <v>4653.6000000000058</v>
      </c>
    </row>
    <row r="1325" spans="1:14" x14ac:dyDescent="0.25">
      <c r="A1325" s="5">
        <v>1324</v>
      </c>
      <c r="B1325" s="28">
        <v>43130</v>
      </c>
      <c r="C1325" s="5">
        <v>1.2381800000000001</v>
      </c>
      <c r="D1325" s="5">
        <v>1.2453799999999999</v>
      </c>
      <c r="E1325" s="5">
        <v>1.2335</v>
      </c>
      <c r="F1325" s="5">
        <v>1.2402299999999999</v>
      </c>
      <c r="G1325" s="5">
        <f t="shared" si="203"/>
        <v>1</v>
      </c>
      <c r="H1325" s="4">
        <f t="shared" si="210"/>
        <v>-20.900000000001473</v>
      </c>
      <c r="I1325" s="4">
        <f t="shared" si="209"/>
        <v>0</v>
      </c>
      <c r="K1325" s="4">
        <f t="shared" si="206"/>
        <v>4632.7000000000044</v>
      </c>
      <c r="L1325" s="5">
        <f t="shared" si="207"/>
        <v>0</v>
      </c>
      <c r="M1325" s="29" t="str">
        <f t="shared" si="208"/>
        <v/>
      </c>
      <c r="N1325" s="30">
        <f t="shared" si="205"/>
        <v>4632.7000000000044</v>
      </c>
    </row>
    <row r="1326" spans="1:14" x14ac:dyDescent="0.25">
      <c r="A1326" s="5">
        <v>1325</v>
      </c>
      <c r="B1326" s="28">
        <v>43131</v>
      </c>
      <c r="C1326" s="5">
        <v>1.2401800000000001</v>
      </c>
      <c r="D1326" s="5">
        <v>1.2474799999999999</v>
      </c>
      <c r="E1326" s="5">
        <v>1.23868</v>
      </c>
      <c r="F1326" s="5">
        <v>1.2413000000000001</v>
      </c>
      <c r="G1326" s="5">
        <f t="shared" si="203"/>
        <v>1</v>
      </c>
      <c r="H1326" s="4">
        <f t="shared" si="210"/>
        <v>0</v>
      </c>
      <c r="I1326" s="4">
        <f t="shared" si="209"/>
        <v>0</v>
      </c>
      <c r="K1326" s="4">
        <f t="shared" si="206"/>
        <v>4632.7000000000044</v>
      </c>
      <c r="L1326" s="5">
        <f t="shared" si="207"/>
        <v>0</v>
      </c>
      <c r="M1326" s="29" t="str">
        <f t="shared" si="208"/>
        <v/>
      </c>
      <c r="N1326" s="30">
        <f t="shared" si="205"/>
        <v>4632.7000000000044</v>
      </c>
    </row>
    <row r="1327" spans="1:14" x14ac:dyDescent="0.25">
      <c r="A1327" s="5">
        <v>1326</v>
      </c>
      <c r="B1327" s="28">
        <v>43132</v>
      </c>
      <c r="C1327" s="5">
        <v>1.2413099999999999</v>
      </c>
      <c r="D1327" s="5">
        <v>1.2522899999999999</v>
      </c>
      <c r="E1327" s="5">
        <v>1.23854</v>
      </c>
      <c r="F1327" s="5">
        <v>1.2507600000000001</v>
      </c>
      <c r="G1327" s="5">
        <f t="shared" si="203"/>
        <v>1</v>
      </c>
      <c r="H1327" s="4">
        <f t="shared" si="210"/>
        <v>0</v>
      </c>
      <c r="I1327" s="4">
        <v>-41</v>
      </c>
      <c r="K1327" s="4">
        <f t="shared" si="206"/>
        <v>4591.7000000000044</v>
      </c>
      <c r="L1327" s="5">
        <f t="shared" si="207"/>
        <v>0</v>
      </c>
      <c r="M1327" s="29" t="str">
        <f t="shared" si="208"/>
        <v/>
      </c>
      <c r="N1327" s="30">
        <f t="shared" si="205"/>
        <v>4591.7000000000044</v>
      </c>
    </row>
    <row r="1328" spans="1:14" x14ac:dyDescent="0.25">
      <c r="A1328" s="5">
        <v>1327</v>
      </c>
      <c r="B1328" s="28">
        <v>43133</v>
      </c>
      <c r="C1328" s="5">
        <v>1.25075</v>
      </c>
      <c r="D1328" s="5">
        <v>1.2518199999999999</v>
      </c>
      <c r="E1328" s="5">
        <v>1.24092</v>
      </c>
      <c r="F1328" s="5">
        <v>1.24559</v>
      </c>
      <c r="G1328" s="5">
        <f t="shared" si="203"/>
        <v>0</v>
      </c>
      <c r="H1328" s="4">
        <f t="shared" si="210"/>
        <v>0</v>
      </c>
      <c r="I1328" s="4">
        <v>-41</v>
      </c>
      <c r="K1328" s="4">
        <f t="shared" si="206"/>
        <v>4550.7000000000044</v>
      </c>
      <c r="L1328" s="5">
        <f t="shared" si="207"/>
        <v>0</v>
      </c>
      <c r="M1328" s="29" t="str">
        <f t="shared" si="208"/>
        <v/>
      </c>
      <c r="N1328" s="30">
        <f t="shared" si="205"/>
        <v>4550.7000000000044</v>
      </c>
    </row>
    <row r="1329" spans="1:14" x14ac:dyDescent="0.25">
      <c r="A1329" s="5">
        <v>1328</v>
      </c>
      <c r="B1329" s="28">
        <v>43136</v>
      </c>
      <c r="C1329" s="5">
        <v>1.2432000000000001</v>
      </c>
      <c r="D1329" s="5">
        <v>1.2474799999999999</v>
      </c>
      <c r="E1329" s="5">
        <v>1.2362599999999999</v>
      </c>
      <c r="F1329" s="5">
        <v>1.23661</v>
      </c>
      <c r="G1329" s="5">
        <f t="shared" si="203"/>
        <v>0</v>
      </c>
      <c r="H1329" s="4">
        <f t="shared" si="210"/>
        <v>0</v>
      </c>
      <c r="I1329" s="4">
        <f>IF(AND(G1328=1,E1329&lt;C1328),(C1328-F1329)*10000,0)</f>
        <v>0</v>
      </c>
      <c r="K1329" s="4">
        <f t="shared" si="206"/>
        <v>4550.7000000000044</v>
      </c>
      <c r="L1329" s="5">
        <f t="shared" si="207"/>
        <v>0</v>
      </c>
      <c r="M1329" s="29" t="str">
        <f t="shared" si="208"/>
        <v/>
      </c>
      <c r="N1329" s="30">
        <f t="shared" si="205"/>
        <v>4550.7000000000044</v>
      </c>
    </row>
    <row r="1330" spans="1:14" x14ac:dyDescent="0.25">
      <c r="A1330" s="5">
        <v>1329</v>
      </c>
      <c r="B1330" s="28">
        <v>43137</v>
      </c>
      <c r="C1330" s="5">
        <v>1.23661</v>
      </c>
      <c r="D1330" s="5">
        <v>1.24343</v>
      </c>
      <c r="E1330" s="5">
        <v>1.2313799999999999</v>
      </c>
      <c r="F1330" s="5">
        <v>1.23766</v>
      </c>
      <c r="G1330" s="5">
        <f t="shared" si="203"/>
        <v>1</v>
      </c>
      <c r="H1330" s="4">
        <v>-41</v>
      </c>
      <c r="I1330" s="4">
        <f>IF(AND(G1329=1,E1330&lt;C1329),(C1329-F1330)*10000,0)</f>
        <v>0</v>
      </c>
      <c r="K1330" s="4">
        <f t="shared" si="206"/>
        <v>4509.7000000000044</v>
      </c>
      <c r="L1330" s="5">
        <f t="shared" si="207"/>
        <v>0</v>
      </c>
      <c r="M1330" s="29" t="str">
        <f t="shared" si="208"/>
        <v/>
      </c>
      <c r="N1330" s="30">
        <f t="shared" si="205"/>
        <v>4509.7000000000044</v>
      </c>
    </row>
    <row r="1331" spans="1:14" x14ac:dyDescent="0.25">
      <c r="A1331" s="5">
        <v>1330</v>
      </c>
      <c r="B1331" s="28">
        <v>43138</v>
      </c>
      <c r="C1331" s="5">
        <v>1.23766</v>
      </c>
      <c r="D1331" s="5">
        <v>1.24055</v>
      </c>
      <c r="E1331" s="5">
        <v>1.2245900000000001</v>
      </c>
      <c r="F1331" s="5">
        <v>1.2262599999999999</v>
      </c>
      <c r="G1331" s="5">
        <f t="shared" si="203"/>
        <v>0</v>
      </c>
      <c r="H1331" s="4">
        <f t="shared" ref="H1331:H1369" si="211">IF(AND(G1330=0,D1331&gt;C1330),(F1331-C1330)*10000,0)</f>
        <v>0</v>
      </c>
      <c r="I1331" s="4">
        <f>IF(AND(G1330=1,E1331&lt;C1330),(C1330-F1331)*10000,0)</f>
        <v>103.50000000000081</v>
      </c>
      <c r="K1331" s="4">
        <f t="shared" si="206"/>
        <v>4613.2000000000053</v>
      </c>
      <c r="L1331" s="5">
        <f t="shared" si="207"/>
        <v>0</v>
      </c>
      <c r="M1331" s="29" t="str">
        <f t="shared" si="208"/>
        <v/>
      </c>
      <c r="N1331" s="30">
        <f t="shared" si="205"/>
        <v>4613.2000000000053</v>
      </c>
    </row>
    <row r="1332" spans="1:14" x14ac:dyDescent="0.25">
      <c r="A1332" s="5">
        <v>1331</v>
      </c>
      <c r="B1332" s="28">
        <v>43139</v>
      </c>
      <c r="C1332" s="5">
        <v>1.2262500000000001</v>
      </c>
      <c r="D1332" s="5">
        <v>1.2294799999999999</v>
      </c>
      <c r="E1332" s="5">
        <v>1.2212000000000001</v>
      </c>
      <c r="F1332" s="5">
        <v>1.22465</v>
      </c>
      <c r="G1332" s="5">
        <f t="shared" si="203"/>
        <v>0</v>
      </c>
      <c r="H1332" s="4">
        <f t="shared" si="211"/>
        <v>0</v>
      </c>
      <c r="I1332" s="4">
        <f>IF(AND(G1331=1,E1332&lt;C1331),(C1331-F1332)*10000,0)</f>
        <v>0</v>
      </c>
      <c r="K1332" s="4">
        <f t="shared" si="206"/>
        <v>4613.2000000000053</v>
      </c>
      <c r="L1332" s="5">
        <f t="shared" si="207"/>
        <v>0</v>
      </c>
      <c r="M1332" s="29" t="str">
        <f t="shared" si="208"/>
        <v/>
      </c>
      <c r="N1332" s="30">
        <f t="shared" si="205"/>
        <v>4613.2000000000053</v>
      </c>
    </row>
    <row r="1333" spans="1:14" x14ac:dyDescent="0.25">
      <c r="A1333" s="5">
        <v>1332</v>
      </c>
      <c r="B1333" s="28">
        <v>43140</v>
      </c>
      <c r="C1333" s="5">
        <v>1.2246600000000001</v>
      </c>
      <c r="D1333" s="5">
        <v>1.2287300000000001</v>
      </c>
      <c r="E1333" s="5">
        <v>1.22054</v>
      </c>
      <c r="F1333" s="5">
        <v>1.2251000000000001</v>
      </c>
      <c r="G1333" s="5">
        <f t="shared" si="203"/>
        <v>1</v>
      </c>
      <c r="H1333" s="4">
        <f t="shared" si="211"/>
        <v>-11.499999999999844</v>
      </c>
      <c r="I1333" s="4">
        <f>IF(AND(G1332=1,E1333&lt;C1332),(C1332-F1333)*10000,0)</f>
        <v>0</v>
      </c>
      <c r="K1333" s="4">
        <f t="shared" si="206"/>
        <v>4601.7000000000053</v>
      </c>
      <c r="L1333" s="5">
        <f t="shared" si="207"/>
        <v>0</v>
      </c>
      <c r="M1333" s="29" t="str">
        <f t="shared" si="208"/>
        <v/>
      </c>
      <c r="N1333" s="30">
        <f t="shared" si="205"/>
        <v>4601.7000000000053</v>
      </c>
    </row>
    <row r="1334" spans="1:14" x14ac:dyDescent="0.25">
      <c r="A1334" s="5">
        <v>1333</v>
      </c>
      <c r="B1334" s="28">
        <v>43143</v>
      </c>
      <c r="C1334" s="5">
        <v>1.2248300000000001</v>
      </c>
      <c r="D1334" s="5">
        <v>1.2297</v>
      </c>
      <c r="E1334" s="5">
        <v>1.2235</v>
      </c>
      <c r="F1334" s="5">
        <v>1.2291399999999999</v>
      </c>
      <c r="G1334" s="5">
        <f t="shared" si="203"/>
        <v>1</v>
      </c>
      <c r="H1334" s="4">
        <f t="shared" si="211"/>
        <v>0</v>
      </c>
      <c r="I1334" s="4">
        <v>-41</v>
      </c>
      <c r="K1334" s="4">
        <f t="shared" si="206"/>
        <v>4560.7000000000053</v>
      </c>
      <c r="L1334" s="5">
        <f t="shared" si="207"/>
        <v>0</v>
      </c>
      <c r="M1334" s="29" t="str">
        <f t="shared" si="208"/>
        <v/>
      </c>
      <c r="N1334" s="30">
        <f t="shared" si="205"/>
        <v>4560.7000000000053</v>
      </c>
    </row>
    <row r="1335" spans="1:14" x14ac:dyDescent="0.25">
      <c r="A1335" s="5">
        <v>1334</v>
      </c>
      <c r="B1335" s="28">
        <v>43144</v>
      </c>
      <c r="C1335" s="5">
        <v>1.2291399999999999</v>
      </c>
      <c r="D1335" s="5">
        <v>1.2371000000000001</v>
      </c>
      <c r="E1335" s="5">
        <v>1.22844</v>
      </c>
      <c r="F1335" s="5">
        <v>1.2350300000000001</v>
      </c>
      <c r="G1335" s="5">
        <f t="shared" si="203"/>
        <v>1</v>
      </c>
      <c r="H1335" s="4">
        <f t="shared" si="211"/>
        <v>0</v>
      </c>
      <c r="I1335" s="4">
        <f>IF(AND(G1334=1,E1335&lt;C1334),(C1334-F1335)*10000,0)</f>
        <v>0</v>
      </c>
      <c r="K1335" s="4">
        <f t="shared" si="206"/>
        <v>4560.7000000000053</v>
      </c>
      <c r="L1335" s="5">
        <f t="shared" si="207"/>
        <v>0</v>
      </c>
      <c r="M1335" s="29" t="str">
        <f t="shared" si="208"/>
        <v/>
      </c>
      <c r="N1335" s="30">
        <f t="shared" si="205"/>
        <v>4560.7000000000053</v>
      </c>
    </row>
    <row r="1336" spans="1:14" x14ac:dyDescent="0.25">
      <c r="A1336" s="5">
        <v>1335</v>
      </c>
      <c r="B1336" s="28">
        <v>43145</v>
      </c>
      <c r="C1336" s="5">
        <v>1.23499</v>
      </c>
      <c r="D1336" s="5">
        <v>1.24651</v>
      </c>
      <c r="E1336" s="5">
        <v>1.2275799999999999</v>
      </c>
      <c r="F1336" s="5">
        <v>1.2448600000000001</v>
      </c>
      <c r="G1336" s="5">
        <f t="shared" si="203"/>
        <v>1</v>
      </c>
      <c r="H1336" s="4">
        <f t="shared" si="211"/>
        <v>0</v>
      </c>
      <c r="I1336" s="4">
        <v>-41</v>
      </c>
      <c r="K1336" s="4">
        <f t="shared" si="206"/>
        <v>4519.7000000000053</v>
      </c>
      <c r="L1336" s="5">
        <f t="shared" si="207"/>
        <v>0</v>
      </c>
      <c r="M1336" s="29" t="str">
        <f t="shared" si="208"/>
        <v/>
      </c>
      <c r="N1336" s="30">
        <f t="shared" si="205"/>
        <v>4519.7000000000053</v>
      </c>
    </row>
    <row r="1337" spans="1:14" x14ac:dyDescent="0.25">
      <c r="A1337" s="5">
        <v>1336</v>
      </c>
      <c r="B1337" s="28">
        <v>43146</v>
      </c>
      <c r="C1337" s="5">
        <v>1.2449600000000001</v>
      </c>
      <c r="D1337" s="5">
        <v>1.2510300000000001</v>
      </c>
      <c r="E1337" s="5">
        <v>1.24478</v>
      </c>
      <c r="F1337" s="5">
        <v>1.25058</v>
      </c>
      <c r="G1337" s="5">
        <f t="shared" si="203"/>
        <v>1</v>
      </c>
      <c r="H1337" s="4">
        <f t="shared" si="211"/>
        <v>0</v>
      </c>
      <c r="I1337" s="4">
        <f t="shared" ref="I1337:I1373" si="212">IF(AND(G1336=1,E1337&lt;C1336),(C1336-F1337)*10000,0)</f>
        <v>0</v>
      </c>
      <c r="K1337" s="4">
        <f t="shared" si="206"/>
        <v>4519.7000000000053</v>
      </c>
      <c r="L1337" s="5">
        <f t="shared" si="207"/>
        <v>0</v>
      </c>
      <c r="M1337" s="29" t="str">
        <f t="shared" si="208"/>
        <v/>
      </c>
      <c r="N1337" s="30">
        <f t="shared" si="205"/>
        <v>4519.7000000000053</v>
      </c>
    </row>
    <row r="1338" spans="1:14" x14ac:dyDescent="0.25">
      <c r="A1338" s="5">
        <v>1337</v>
      </c>
      <c r="B1338" s="28">
        <v>43147</v>
      </c>
      <c r="C1338" s="5">
        <v>1.2505599999999999</v>
      </c>
      <c r="D1338" s="5">
        <v>1.25553</v>
      </c>
      <c r="E1338" s="5">
        <v>1.2393099999999999</v>
      </c>
      <c r="F1338" s="5">
        <v>1.24041</v>
      </c>
      <c r="G1338" s="5">
        <f t="shared" si="203"/>
        <v>0</v>
      </c>
      <c r="H1338" s="4">
        <f t="shared" si="211"/>
        <v>0</v>
      </c>
      <c r="I1338" s="4">
        <f t="shared" si="212"/>
        <v>45.50000000000054</v>
      </c>
      <c r="K1338" s="4">
        <f t="shared" si="206"/>
        <v>4565.2000000000062</v>
      </c>
      <c r="L1338" s="5">
        <f t="shared" si="207"/>
        <v>0</v>
      </c>
      <c r="M1338" s="29" t="str">
        <f t="shared" si="208"/>
        <v/>
      </c>
      <c r="N1338" s="30">
        <f t="shared" si="205"/>
        <v>4565.2000000000062</v>
      </c>
    </row>
    <row r="1339" spans="1:14" x14ac:dyDescent="0.25">
      <c r="A1339" s="5">
        <v>1338</v>
      </c>
      <c r="B1339" s="28">
        <v>43150</v>
      </c>
      <c r="C1339" s="5">
        <v>1.2401500000000001</v>
      </c>
      <c r="D1339" s="5">
        <v>1.24349</v>
      </c>
      <c r="E1339" s="5">
        <v>1.2369000000000001</v>
      </c>
      <c r="F1339" s="5">
        <v>1.24065</v>
      </c>
      <c r="G1339" s="5">
        <f t="shared" si="203"/>
        <v>1</v>
      </c>
      <c r="H1339" s="4">
        <f t="shared" si="211"/>
        <v>0</v>
      </c>
      <c r="I1339" s="4">
        <f t="shared" si="212"/>
        <v>0</v>
      </c>
      <c r="K1339" s="4">
        <f t="shared" si="206"/>
        <v>4565.2000000000062</v>
      </c>
      <c r="L1339" s="5">
        <f t="shared" si="207"/>
        <v>0</v>
      </c>
      <c r="M1339" s="29" t="str">
        <f t="shared" si="208"/>
        <v/>
      </c>
      <c r="N1339" s="30">
        <f t="shared" si="205"/>
        <v>4565.2000000000062</v>
      </c>
    </row>
    <row r="1340" spans="1:14" x14ac:dyDescent="0.25">
      <c r="A1340" s="5">
        <v>1339</v>
      </c>
      <c r="B1340" s="28">
        <v>43151</v>
      </c>
      <c r="C1340" s="5">
        <v>1.24064</v>
      </c>
      <c r="D1340" s="5">
        <v>1.24122</v>
      </c>
      <c r="E1340" s="5">
        <v>1.2319899999999999</v>
      </c>
      <c r="F1340" s="5">
        <v>1.23373</v>
      </c>
      <c r="G1340" s="5">
        <f t="shared" si="203"/>
        <v>0</v>
      </c>
      <c r="H1340" s="4">
        <f t="shared" si="211"/>
        <v>0</v>
      </c>
      <c r="I1340" s="4">
        <f t="shared" si="212"/>
        <v>64.200000000000927</v>
      </c>
      <c r="K1340" s="4">
        <f t="shared" si="206"/>
        <v>4629.4000000000069</v>
      </c>
      <c r="L1340" s="5">
        <f t="shared" si="207"/>
        <v>0</v>
      </c>
      <c r="M1340" s="29" t="str">
        <f t="shared" si="208"/>
        <v/>
      </c>
      <c r="N1340" s="30">
        <f t="shared" si="205"/>
        <v>4629.4000000000069</v>
      </c>
    </row>
    <row r="1341" spans="1:14" x14ac:dyDescent="0.25">
      <c r="A1341" s="5">
        <v>1340</v>
      </c>
      <c r="B1341" s="28">
        <v>43152</v>
      </c>
      <c r="C1341" s="5">
        <v>1.23376</v>
      </c>
      <c r="D1341" s="5">
        <v>1.2359800000000001</v>
      </c>
      <c r="E1341" s="5">
        <v>1.2281</v>
      </c>
      <c r="F1341" s="5">
        <v>1.2282900000000001</v>
      </c>
      <c r="G1341" s="5">
        <f t="shared" si="203"/>
        <v>0</v>
      </c>
      <c r="H1341" s="4">
        <f t="shared" si="211"/>
        <v>0</v>
      </c>
      <c r="I1341" s="4">
        <f t="shared" si="212"/>
        <v>0</v>
      </c>
      <c r="K1341" s="4">
        <f t="shared" si="206"/>
        <v>4629.4000000000069</v>
      </c>
      <c r="L1341" s="5">
        <f t="shared" si="207"/>
        <v>0</v>
      </c>
      <c r="M1341" s="29" t="str">
        <f t="shared" si="208"/>
        <v/>
      </c>
      <c r="N1341" s="30">
        <f t="shared" si="205"/>
        <v>4629.4000000000069</v>
      </c>
    </row>
    <row r="1342" spans="1:14" x14ac:dyDescent="0.25">
      <c r="A1342" s="5">
        <v>1341</v>
      </c>
      <c r="B1342" s="28">
        <v>43153</v>
      </c>
      <c r="C1342" s="5">
        <v>1.22828</v>
      </c>
      <c r="D1342" s="5">
        <v>1.2352000000000001</v>
      </c>
      <c r="E1342" s="5">
        <v>1.22597</v>
      </c>
      <c r="F1342" s="5">
        <v>1.23305</v>
      </c>
      <c r="G1342" s="5">
        <f t="shared" si="203"/>
        <v>1</v>
      </c>
      <c r="H1342" s="4">
        <f t="shared" si="211"/>
        <v>-7.0999999999998842</v>
      </c>
      <c r="I1342" s="4">
        <f t="shared" si="212"/>
        <v>0</v>
      </c>
      <c r="K1342" s="4">
        <f t="shared" si="206"/>
        <v>4622.3000000000075</v>
      </c>
      <c r="L1342" s="5">
        <f t="shared" si="207"/>
        <v>0</v>
      </c>
      <c r="M1342" s="29" t="str">
        <f t="shared" si="208"/>
        <v/>
      </c>
      <c r="N1342" s="30">
        <f t="shared" si="205"/>
        <v>4622.3000000000075</v>
      </c>
    </row>
    <row r="1343" spans="1:14" x14ac:dyDescent="0.25">
      <c r="A1343" s="5">
        <v>1342</v>
      </c>
      <c r="B1343" s="28">
        <v>43154</v>
      </c>
      <c r="C1343" s="5">
        <v>1.2330099999999999</v>
      </c>
      <c r="D1343" s="5">
        <v>1.2337199999999999</v>
      </c>
      <c r="E1343" s="5">
        <v>1.2297800000000001</v>
      </c>
      <c r="F1343" s="5">
        <v>1.2293700000000001</v>
      </c>
      <c r="G1343" s="5">
        <f t="shared" si="203"/>
        <v>0</v>
      </c>
      <c r="H1343" s="4">
        <f t="shared" si="211"/>
        <v>0</v>
      </c>
      <c r="I1343" s="4">
        <f t="shared" si="212"/>
        <v>0</v>
      </c>
      <c r="K1343" s="4">
        <f t="shared" si="206"/>
        <v>4622.3000000000075</v>
      </c>
      <c r="L1343" s="5">
        <f t="shared" si="207"/>
        <v>0</v>
      </c>
      <c r="M1343" s="29" t="str">
        <f t="shared" si="208"/>
        <v/>
      </c>
      <c r="N1343" s="30">
        <f t="shared" si="205"/>
        <v>4622.3000000000075</v>
      </c>
    </row>
    <row r="1344" spans="1:14" x14ac:dyDescent="0.25">
      <c r="A1344" s="5">
        <v>1343</v>
      </c>
      <c r="B1344" s="28">
        <v>43157</v>
      </c>
      <c r="C1344" s="5">
        <v>1.2292799999999999</v>
      </c>
      <c r="D1344" s="5">
        <v>1.2355</v>
      </c>
      <c r="E1344" s="5">
        <v>1.22776</v>
      </c>
      <c r="F1344" s="5">
        <v>1.2318800000000001</v>
      </c>
      <c r="G1344" s="5">
        <f t="shared" si="203"/>
        <v>1</v>
      </c>
      <c r="H1344" s="4">
        <f t="shared" si="211"/>
        <v>-11.299999999998533</v>
      </c>
      <c r="I1344" s="4">
        <f t="shared" si="212"/>
        <v>0</v>
      </c>
      <c r="K1344" s="4">
        <f t="shared" si="206"/>
        <v>4611.0000000000091</v>
      </c>
      <c r="L1344" s="5">
        <f t="shared" si="207"/>
        <v>0</v>
      </c>
      <c r="M1344" s="29" t="str">
        <f t="shared" si="208"/>
        <v/>
      </c>
      <c r="N1344" s="30">
        <f t="shared" si="205"/>
        <v>4611.0000000000091</v>
      </c>
    </row>
    <row r="1345" spans="1:14" x14ac:dyDescent="0.25">
      <c r="A1345" s="5">
        <v>1344</v>
      </c>
      <c r="B1345" s="28">
        <v>43158</v>
      </c>
      <c r="C1345" s="5">
        <v>1.23169</v>
      </c>
      <c r="D1345" s="5">
        <v>1.2346200000000001</v>
      </c>
      <c r="E1345" s="5">
        <v>1.2221599999999999</v>
      </c>
      <c r="F1345" s="5">
        <v>1.2228600000000001</v>
      </c>
      <c r="G1345" s="5">
        <f t="shared" si="203"/>
        <v>0</v>
      </c>
      <c r="H1345" s="4">
        <f t="shared" si="211"/>
        <v>0</v>
      </c>
      <c r="I1345" s="4">
        <f t="shared" si="212"/>
        <v>64.19999999999871</v>
      </c>
      <c r="K1345" s="4">
        <f t="shared" si="206"/>
        <v>4675.200000000008</v>
      </c>
      <c r="L1345" s="5">
        <f t="shared" si="207"/>
        <v>0</v>
      </c>
      <c r="M1345" s="29" t="str">
        <f t="shared" si="208"/>
        <v/>
      </c>
      <c r="N1345" s="30">
        <f t="shared" si="205"/>
        <v>4675.200000000008</v>
      </c>
    </row>
    <row r="1346" spans="1:14" x14ac:dyDescent="0.25">
      <c r="A1346" s="5">
        <v>1345</v>
      </c>
      <c r="B1346" s="28">
        <v>43159</v>
      </c>
      <c r="C1346" s="5">
        <v>1.2233000000000001</v>
      </c>
      <c r="D1346" s="5">
        <v>1.2241200000000001</v>
      </c>
      <c r="E1346" s="5">
        <v>1.21878</v>
      </c>
      <c r="F1346" s="5">
        <v>1.21939</v>
      </c>
      <c r="G1346" s="5">
        <f t="shared" si="203"/>
        <v>0</v>
      </c>
      <c r="H1346" s="4">
        <f t="shared" si="211"/>
        <v>0</v>
      </c>
      <c r="I1346" s="4">
        <f t="shared" si="212"/>
        <v>0</v>
      </c>
      <c r="K1346" s="4">
        <f t="shared" si="206"/>
        <v>4675.200000000008</v>
      </c>
      <c r="L1346" s="5">
        <f t="shared" si="207"/>
        <v>0</v>
      </c>
      <c r="M1346" s="29" t="str">
        <f t="shared" si="208"/>
        <v/>
      </c>
      <c r="N1346" s="30">
        <f t="shared" si="205"/>
        <v>4675.200000000008</v>
      </c>
    </row>
    <row r="1347" spans="1:14" x14ac:dyDescent="0.25">
      <c r="A1347" s="5">
        <v>1346</v>
      </c>
      <c r="B1347" s="28">
        <v>43160</v>
      </c>
      <c r="C1347" s="5">
        <v>1.21936</v>
      </c>
      <c r="D1347" s="5">
        <v>1.2222200000000001</v>
      </c>
      <c r="E1347" s="5">
        <v>1.21546</v>
      </c>
      <c r="F1347" s="5">
        <v>1.22671</v>
      </c>
      <c r="G1347" s="5">
        <f t="shared" ref="G1347:G1403" si="213">IF(F1347&gt;F1346,1,0)</f>
        <v>1</v>
      </c>
      <c r="H1347" s="4">
        <f t="shared" si="211"/>
        <v>0</v>
      </c>
      <c r="I1347" s="4">
        <f t="shared" si="212"/>
        <v>0</v>
      </c>
      <c r="K1347" s="4">
        <f t="shared" si="206"/>
        <v>4675.200000000008</v>
      </c>
      <c r="L1347" s="5">
        <f t="shared" si="207"/>
        <v>0</v>
      </c>
      <c r="M1347" s="29" t="str">
        <f t="shared" si="208"/>
        <v/>
      </c>
      <c r="N1347" s="30">
        <f t="shared" si="205"/>
        <v>4675.200000000008</v>
      </c>
    </row>
    <row r="1348" spans="1:14" x14ac:dyDescent="0.25">
      <c r="A1348" s="5">
        <v>1347</v>
      </c>
      <c r="B1348" s="28">
        <v>43161</v>
      </c>
      <c r="C1348" s="5">
        <v>1.22658</v>
      </c>
      <c r="D1348" s="5">
        <v>1.2335799999999999</v>
      </c>
      <c r="E1348" s="5">
        <v>1.2251399999999999</v>
      </c>
      <c r="F1348" s="5">
        <v>1.23186</v>
      </c>
      <c r="G1348" s="5">
        <f t="shared" si="213"/>
        <v>1</v>
      </c>
      <c r="H1348" s="4">
        <f t="shared" si="211"/>
        <v>0</v>
      </c>
      <c r="I1348" s="4">
        <f t="shared" si="212"/>
        <v>0</v>
      </c>
      <c r="K1348" s="4">
        <f t="shared" si="206"/>
        <v>4675.200000000008</v>
      </c>
      <c r="L1348" s="5">
        <f t="shared" si="207"/>
        <v>0</v>
      </c>
      <c r="M1348" s="29" t="str">
        <f t="shared" si="208"/>
        <v/>
      </c>
      <c r="N1348" s="30">
        <f t="shared" si="205"/>
        <v>4675.200000000008</v>
      </c>
    </row>
    <row r="1349" spans="1:14" x14ac:dyDescent="0.25">
      <c r="A1349" s="5">
        <v>1348</v>
      </c>
      <c r="B1349" s="28">
        <v>43164</v>
      </c>
      <c r="C1349" s="5">
        <v>1.23248</v>
      </c>
      <c r="D1349" s="5">
        <v>1.23641</v>
      </c>
      <c r="E1349" s="5">
        <v>1.22688</v>
      </c>
      <c r="F1349" s="5">
        <v>1.23356</v>
      </c>
      <c r="G1349" s="5">
        <f t="shared" si="213"/>
        <v>1</v>
      </c>
      <c r="H1349" s="4">
        <f t="shared" si="211"/>
        <v>0</v>
      </c>
      <c r="I1349" s="4">
        <f t="shared" si="212"/>
        <v>0</v>
      </c>
      <c r="K1349" s="4">
        <f t="shared" si="206"/>
        <v>4675.200000000008</v>
      </c>
      <c r="L1349" s="5">
        <f t="shared" si="207"/>
        <v>0</v>
      </c>
      <c r="M1349" s="29" t="str">
        <f t="shared" si="208"/>
        <v/>
      </c>
      <c r="N1349" s="30">
        <f t="shared" si="205"/>
        <v>4675.200000000008</v>
      </c>
    </row>
    <row r="1350" spans="1:14" x14ac:dyDescent="0.25">
      <c r="A1350" s="5">
        <v>1349</v>
      </c>
      <c r="B1350" s="28">
        <v>43165</v>
      </c>
      <c r="C1350" s="5">
        <v>1.23356</v>
      </c>
      <c r="D1350" s="5">
        <v>1.2419899999999999</v>
      </c>
      <c r="E1350" s="5">
        <v>1.23281</v>
      </c>
      <c r="F1350" s="5">
        <v>1.24038</v>
      </c>
      <c r="G1350" s="5">
        <f t="shared" si="213"/>
        <v>1</v>
      </c>
      <c r="H1350" s="4">
        <f t="shared" si="211"/>
        <v>0</v>
      </c>
      <c r="I1350" s="4">
        <f t="shared" si="212"/>
        <v>0</v>
      </c>
      <c r="K1350" s="4">
        <f t="shared" si="206"/>
        <v>4675.200000000008</v>
      </c>
      <c r="L1350" s="5">
        <f t="shared" si="207"/>
        <v>0</v>
      </c>
      <c r="M1350" s="29" t="str">
        <f t="shared" si="208"/>
        <v/>
      </c>
      <c r="N1350" s="30">
        <f t="shared" si="205"/>
        <v>4675.200000000008</v>
      </c>
    </row>
    <row r="1351" spans="1:14" x14ac:dyDescent="0.25">
      <c r="A1351" s="5">
        <v>1350</v>
      </c>
      <c r="B1351" s="28">
        <v>43166</v>
      </c>
      <c r="C1351" s="5">
        <v>1.24037</v>
      </c>
      <c r="D1351" s="5">
        <v>1.2444999999999999</v>
      </c>
      <c r="E1351" s="5">
        <v>1.23847</v>
      </c>
      <c r="F1351" s="5">
        <v>1.2411000000000001</v>
      </c>
      <c r="G1351" s="5">
        <f t="shared" si="213"/>
        <v>1</v>
      </c>
      <c r="H1351" s="4">
        <f t="shared" si="211"/>
        <v>0</v>
      </c>
      <c r="I1351" s="4">
        <f t="shared" si="212"/>
        <v>0</v>
      </c>
      <c r="K1351" s="4">
        <f t="shared" si="206"/>
        <v>4675.200000000008</v>
      </c>
      <c r="L1351" s="5">
        <f t="shared" si="207"/>
        <v>0</v>
      </c>
      <c r="M1351" s="29" t="str">
        <f t="shared" si="208"/>
        <v/>
      </c>
      <c r="N1351" s="30">
        <f t="shared" si="205"/>
        <v>4675.200000000008</v>
      </c>
    </row>
    <row r="1352" spans="1:14" x14ac:dyDescent="0.25">
      <c r="A1352" s="5">
        <v>1351</v>
      </c>
      <c r="B1352" s="28">
        <v>43167</v>
      </c>
      <c r="C1352" s="5">
        <v>1.24108</v>
      </c>
      <c r="D1352" s="5">
        <v>1.2445999999999999</v>
      </c>
      <c r="E1352" s="5">
        <v>1.2297899999999999</v>
      </c>
      <c r="F1352" s="5">
        <v>1.2310399999999999</v>
      </c>
      <c r="G1352" s="5">
        <f t="shared" si="213"/>
        <v>0</v>
      </c>
      <c r="H1352" s="4">
        <f t="shared" si="211"/>
        <v>0</v>
      </c>
      <c r="I1352" s="4">
        <f t="shared" si="212"/>
        <v>93.300000000000608</v>
      </c>
      <c r="K1352" s="4">
        <f t="shared" si="206"/>
        <v>4768.5000000000082</v>
      </c>
      <c r="L1352" s="5">
        <f t="shared" si="207"/>
        <v>0</v>
      </c>
      <c r="M1352" s="29" t="str">
        <f t="shared" si="208"/>
        <v/>
      </c>
      <c r="N1352" s="30">
        <f t="shared" si="205"/>
        <v>4768.5000000000082</v>
      </c>
    </row>
    <row r="1353" spans="1:14" x14ac:dyDescent="0.25">
      <c r="A1353" s="5">
        <v>1352</v>
      </c>
      <c r="B1353" s="28">
        <v>43168</v>
      </c>
      <c r="C1353" s="5">
        <v>1.2310300000000001</v>
      </c>
      <c r="D1353" s="5">
        <v>1.23342</v>
      </c>
      <c r="E1353" s="5">
        <v>1.2273000000000001</v>
      </c>
      <c r="F1353" s="5">
        <v>1.23041</v>
      </c>
      <c r="G1353" s="5">
        <f t="shared" si="213"/>
        <v>0</v>
      </c>
      <c r="H1353" s="4">
        <f t="shared" si="211"/>
        <v>0</v>
      </c>
      <c r="I1353" s="4">
        <f t="shared" si="212"/>
        <v>0</v>
      </c>
      <c r="K1353" s="4">
        <f t="shared" si="206"/>
        <v>4768.5000000000082</v>
      </c>
      <c r="L1353" s="5">
        <f t="shared" si="207"/>
        <v>0</v>
      </c>
      <c r="M1353" s="29" t="str">
        <f t="shared" si="208"/>
        <v/>
      </c>
      <c r="N1353" s="30">
        <f t="shared" si="205"/>
        <v>4768.5000000000082</v>
      </c>
    </row>
    <row r="1354" spans="1:14" x14ac:dyDescent="0.25">
      <c r="A1354" s="5">
        <v>1353</v>
      </c>
      <c r="B1354" s="28">
        <v>43171</v>
      </c>
      <c r="C1354" s="5">
        <v>1.2309399999999999</v>
      </c>
      <c r="D1354" s="5">
        <v>1.23455</v>
      </c>
      <c r="E1354" s="5">
        <v>1.2290300000000001</v>
      </c>
      <c r="F1354" s="5">
        <v>1.23339</v>
      </c>
      <c r="G1354" s="5">
        <f t="shared" si="213"/>
        <v>1</v>
      </c>
      <c r="H1354" s="4">
        <f t="shared" si="211"/>
        <v>23.599999999999177</v>
      </c>
      <c r="I1354" s="4">
        <f t="shared" si="212"/>
        <v>0</v>
      </c>
      <c r="K1354" s="4">
        <f t="shared" si="206"/>
        <v>4792.1000000000076</v>
      </c>
      <c r="L1354" s="5">
        <f t="shared" si="207"/>
        <v>0</v>
      </c>
      <c r="M1354" s="29" t="str">
        <f t="shared" si="208"/>
        <v/>
      </c>
      <c r="N1354" s="30">
        <f t="shared" si="205"/>
        <v>4792.1000000000076</v>
      </c>
    </row>
    <row r="1355" spans="1:14" x14ac:dyDescent="0.25">
      <c r="A1355" s="5">
        <v>1354</v>
      </c>
      <c r="B1355" s="28">
        <v>43172</v>
      </c>
      <c r="C1355" s="5">
        <v>1.2332000000000001</v>
      </c>
      <c r="D1355" s="5">
        <v>1.24074</v>
      </c>
      <c r="E1355" s="5">
        <v>1.2314499999999999</v>
      </c>
      <c r="F1355" s="5">
        <v>1.2389399999999999</v>
      </c>
      <c r="G1355" s="5">
        <f t="shared" si="213"/>
        <v>1</v>
      </c>
      <c r="H1355" s="4">
        <f t="shared" si="211"/>
        <v>0</v>
      </c>
      <c r="I1355" s="4">
        <f t="shared" si="212"/>
        <v>0</v>
      </c>
      <c r="K1355" s="4">
        <f t="shared" si="206"/>
        <v>4792.1000000000076</v>
      </c>
      <c r="L1355" s="5">
        <f t="shared" si="207"/>
        <v>0</v>
      </c>
      <c r="M1355" s="29" t="str">
        <f t="shared" si="208"/>
        <v/>
      </c>
      <c r="N1355" s="30">
        <f t="shared" si="205"/>
        <v>4792.1000000000076</v>
      </c>
    </row>
    <row r="1356" spans="1:14" x14ac:dyDescent="0.25">
      <c r="A1356" s="5">
        <v>1355</v>
      </c>
      <c r="B1356" s="28">
        <v>43173</v>
      </c>
      <c r="C1356" s="5">
        <v>1.2389300000000001</v>
      </c>
      <c r="D1356" s="5">
        <v>1.24125</v>
      </c>
      <c r="E1356" s="5">
        <v>1.23471</v>
      </c>
      <c r="F1356" s="5">
        <v>1.2367300000000001</v>
      </c>
      <c r="G1356" s="5">
        <f t="shared" si="213"/>
        <v>0</v>
      </c>
      <c r="H1356" s="4">
        <f t="shared" si="211"/>
        <v>0</v>
      </c>
      <c r="I1356" s="4">
        <f t="shared" si="212"/>
        <v>0</v>
      </c>
      <c r="K1356" s="4">
        <f t="shared" si="206"/>
        <v>4792.1000000000076</v>
      </c>
      <c r="L1356" s="5">
        <f t="shared" si="207"/>
        <v>0</v>
      </c>
      <c r="M1356" s="29" t="str">
        <f t="shared" si="208"/>
        <v/>
      </c>
      <c r="N1356" s="30">
        <f t="shared" si="205"/>
        <v>4792.1000000000076</v>
      </c>
    </row>
    <row r="1357" spans="1:14" x14ac:dyDescent="0.25">
      <c r="A1357" s="5">
        <v>1356</v>
      </c>
      <c r="B1357" s="28">
        <v>43174</v>
      </c>
      <c r="C1357" s="5">
        <v>1.23671</v>
      </c>
      <c r="D1357" s="5">
        <v>1.2383599999999999</v>
      </c>
      <c r="E1357" s="5">
        <v>1.23001</v>
      </c>
      <c r="F1357" s="5">
        <v>1.2304299999999999</v>
      </c>
      <c r="G1357" s="5">
        <f t="shared" si="213"/>
        <v>0</v>
      </c>
      <c r="H1357" s="4">
        <f t="shared" si="211"/>
        <v>0</v>
      </c>
      <c r="I1357" s="4">
        <f t="shared" si="212"/>
        <v>0</v>
      </c>
      <c r="K1357" s="4">
        <f t="shared" si="206"/>
        <v>4792.1000000000076</v>
      </c>
      <c r="L1357" s="5">
        <f t="shared" si="207"/>
        <v>0</v>
      </c>
      <c r="M1357" s="29" t="str">
        <f t="shared" si="208"/>
        <v/>
      </c>
      <c r="N1357" s="30">
        <f t="shared" si="205"/>
        <v>4792.1000000000076</v>
      </c>
    </row>
    <row r="1358" spans="1:14" x14ac:dyDescent="0.25">
      <c r="A1358" s="5">
        <v>1357</v>
      </c>
      <c r="B1358" s="28">
        <v>43175</v>
      </c>
      <c r="C1358" s="5">
        <v>1.2303900000000001</v>
      </c>
      <c r="D1358" s="5">
        <v>1.2336</v>
      </c>
      <c r="E1358" s="5">
        <v>1.2260200000000001</v>
      </c>
      <c r="F1358" s="5">
        <v>1.22889</v>
      </c>
      <c r="G1358" s="5">
        <f t="shared" si="213"/>
        <v>0</v>
      </c>
      <c r="H1358" s="4">
        <f t="shared" si="211"/>
        <v>0</v>
      </c>
      <c r="I1358" s="4">
        <f t="shared" si="212"/>
        <v>0</v>
      </c>
      <c r="K1358" s="4">
        <f t="shared" si="206"/>
        <v>4792.1000000000076</v>
      </c>
      <c r="L1358" s="5">
        <f t="shared" si="207"/>
        <v>0</v>
      </c>
      <c r="M1358" s="29" t="str">
        <f t="shared" si="208"/>
        <v/>
      </c>
      <c r="N1358" s="30">
        <f t="shared" si="205"/>
        <v>4792.1000000000076</v>
      </c>
    </row>
    <row r="1359" spans="1:14" x14ac:dyDescent="0.25">
      <c r="A1359" s="5">
        <v>1358</v>
      </c>
      <c r="B1359" s="28">
        <v>43178</v>
      </c>
      <c r="C1359" s="5">
        <v>1.22817</v>
      </c>
      <c r="D1359" s="5">
        <v>1.23586</v>
      </c>
      <c r="E1359" s="5">
        <v>1.2257899999999999</v>
      </c>
      <c r="F1359" s="5">
        <v>1.2334799999999999</v>
      </c>
      <c r="G1359" s="5">
        <f t="shared" si="213"/>
        <v>1</v>
      </c>
      <c r="H1359" s="4">
        <f t="shared" si="211"/>
        <v>30.899999999998151</v>
      </c>
      <c r="I1359" s="4">
        <f t="shared" si="212"/>
        <v>0</v>
      </c>
      <c r="K1359" s="4">
        <f t="shared" si="206"/>
        <v>4823.0000000000055</v>
      </c>
      <c r="L1359" s="5">
        <f t="shared" si="207"/>
        <v>0</v>
      </c>
      <c r="M1359" s="29" t="str">
        <f t="shared" si="208"/>
        <v/>
      </c>
      <c r="N1359" s="30">
        <f t="shared" si="205"/>
        <v>4823.0000000000055</v>
      </c>
    </row>
    <row r="1360" spans="1:14" x14ac:dyDescent="0.25">
      <c r="A1360" s="5">
        <v>1359</v>
      </c>
      <c r="B1360" s="28">
        <v>43179</v>
      </c>
      <c r="C1360" s="5">
        <v>1.2334799999999999</v>
      </c>
      <c r="D1360" s="5">
        <v>1.2354499999999999</v>
      </c>
      <c r="E1360" s="5">
        <v>1.2239899999999999</v>
      </c>
      <c r="F1360" s="5">
        <v>1.2241299999999999</v>
      </c>
      <c r="G1360" s="5">
        <f t="shared" si="213"/>
        <v>0</v>
      </c>
      <c r="H1360" s="4">
        <f t="shared" si="211"/>
        <v>0</v>
      </c>
      <c r="I1360" s="4">
        <f t="shared" si="212"/>
        <v>40.400000000000432</v>
      </c>
      <c r="K1360" s="4">
        <f t="shared" si="206"/>
        <v>4863.400000000006</v>
      </c>
      <c r="L1360" s="5">
        <f t="shared" si="207"/>
        <v>0</v>
      </c>
      <c r="M1360" s="29" t="str">
        <f t="shared" si="208"/>
        <v/>
      </c>
      <c r="N1360" s="30">
        <f t="shared" si="205"/>
        <v>4863.400000000006</v>
      </c>
    </row>
    <row r="1361" spans="1:14" x14ac:dyDescent="0.25">
      <c r="A1361" s="5">
        <v>1360</v>
      </c>
      <c r="B1361" s="28">
        <v>43180</v>
      </c>
      <c r="C1361" s="5">
        <v>1.2241200000000001</v>
      </c>
      <c r="D1361" s="5">
        <v>1.23499</v>
      </c>
      <c r="E1361" s="5">
        <v>1.224</v>
      </c>
      <c r="F1361" s="5">
        <v>1.2337800000000001</v>
      </c>
      <c r="G1361" s="5">
        <f t="shared" si="213"/>
        <v>1</v>
      </c>
      <c r="H1361" s="4">
        <f t="shared" si="211"/>
        <v>3.00000000000189</v>
      </c>
      <c r="I1361" s="4">
        <f t="shared" si="212"/>
        <v>0</v>
      </c>
      <c r="K1361" s="4">
        <f t="shared" si="206"/>
        <v>4866.4000000000078</v>
      </c>
      <c r="L1361" s="5">
        <f t="shared" si="207"/>
        <v>0</v>
      </c>
      <c r="M1361" s="29" t="str">
        <f t="shared" si="208"/>
        <v/>
      </c>
      <c r="N1361" s="30">
        <f t="shared" ref="N1361:N1403" si="214">IF(L1361=K1361,N1360,K1361-L1361)</f>
        <v>4866.4000000000078</v>
      </c>
    </row>
    <row r="1362" spans="1:14" x14ac:dyDescent="0.25">
      <c r="A1362" s="5">
        <v>1361</v>
      </c>
      <c r="B1362" s="28">
        <v>43181</v>
      </c>
      <c r="C1362" s="5">
        <v>1.23376</v>
      </c>
      <c r="D1362" s="5">
        <v>1.2388399999999999</v>
      </c>
      <c r="E1362" s="5">
        <v>1.22855</v>
      </c>
      <c r="F1362" s="5">
        <v>1.2311799999999999</v>
      </c>
      <c r="G1362" s="5">
        <f t="shared" si="213"/>
        <v>0</v>
      </c>
      <c r="H1362" s="4">
        <f t="shared" si="211"/>
        <v>0</v>
      </c>
      <c r="I1362" s="4">
        <f t="shared" si="212"/>
        <v>0</v>
      </c>
      <c r="K1362" s="4">
        <f t="shared" ref="K1362:K1403" si="215">H1362+I1362+K1361</f>
        <v>4866.4000000000078</v>
      </c>
      <c r="L1362" s="5">
        <f t="shared" si="207"/>
        <v>0</v>
      </c>
      <c r="M1362" s="29" t="str">
        <f t="shared" si="208"/>
        <v/>
      </c>
      <c r="N1362" s="30">
        <f t="shared" si="214"/>
        <v>4866.4000000000078</v>
      </c>
    </row>
    <row r="1363" spans="1:14" x14ac:dyDescent="0.25">
      <c r="A1363" s="5">
        <v>1362</v>
      </c>
      <c r="B1363" s="28">
        <v>43182</v>
      </c>
      <c r="C1363" s="5">
        <v>1.23017</v>
      </c>
      <c r="D1363" s="5">
        <v>1.23733</v>
      </c>
      <c r="E1363" s="5">
        <v>1.23001</v>
      </c>
      <c r="F1363" s="5">
        <v>1.23522</v>
      </c>
      <c r="G1363" s="5">
        <f t="shared" si="213"/>
        <v>1</v>
      </c>
      <c r="H1363" s="4">
        <f t="shared" si="211"/>
        <v>14.600000000000168</v>
      </c>
      <c r="I1363" s="4">
        <f t="shared" si="212"/>
        <v>0</v>
      </c>
      <c r="K1363" s="4">
        <f t="shared" si="215"/>
        <v>4881.0000000000082</v>
      </c>
      <c r="L1363" s="5">
        <f t="shared" si="207"/>
        <v>0</v>
      </c>
      <c r="M1363" s="29" t="str">
        <f t="shared" si="208"/>
        <v/>
      </c>
      <c r="N1363" s="30">
        <f t="shared" si="214"/>
        <v>4881.0000000000082</v>
      </c>
    </row>
    <row r="1364" spans="1:14" x14ac:dyDescent="0.25">
      <c r="A1364" s="5">
        <v>1363</v>
      </c>
      <c r="B1364" s="28">
        <v>43185</v>
      </c>
      <c r="C1364" s="5">
        <v>1.2346999999999999</v>
      </c>
      <c r="D1364" s="5">
        <v>1.2461500000000001</v>
      </c>
      <c r="E1364" s="5">
        <v>1.2346999999999999</v>
      </c>
      <c r="F1364" s="5">
        <v>1.2443599999999999</v>
      </c>
      <c r="G1364" s="5">
        <f t="shared" si="213"/>
        <v>1</v>
      </c>
      <c r="H1364" s="4">
        <f t="shared" si="211"/>
        <v>0</v>
      </c>
      <c r="I1364" s="4">
        <f t="shared" si="212"/>
        <v>0</v>
      </c>
      <c r="K1364" s="4">
        <f t="shared" si="215"/>
        <v>4881.0000000000082</v>
      </c>
      <c r="L1364" s="5">
        <f t="shared" si="207"/>
        <v>0</v>
      </c>
      <c r="M1364" s="29" t="str">
        <f t="shared" si="208"/>
        <v/>
      </c>
      <c r="N1364" s="30">
        <f t="shared" si="214"/>
        <v>4881.0000000000082</v>
      </c>
    </row>
    <row r="1365" spans="1:14" x14ac:dyDescent="0.25">
      <c r="A1365" s="5">
        <v>1364</v>
      </c>
      <c r="B1365" s="28">
        <v>43186</v>
      </c>
      <c r="C1365" s="5">
        <v>1.2443299999999999</v>
      </c>
      <c r="D1365" s="5">
        <v>1.2476499999999999</v>
      </c>
      <c r="E1365" s="5">
        <v>1.2372300000000001</v>
      </c>
      <c r="F1365" s="5">
        <v>1.2402200000000001</v>
      </c>
      <c r="G1365" s="5">
        <f t="shared" si="213"/>
        <v>0</v>
      </c>
      <c r="H1365" s="4">
        <f t="shared" si="211"/>
        <v>0</v>
      </c>
      <c r="I1365" s="4">
        <f t="shared" si="212"/>
        <v>0</v>
      </c>
      <c r="K1365" s="4">
        <f t="shared" si="215"/>
        <v>4881.0000000000082</v>
      </c>
      <c r="L1365" s="5">
        <f t="shared" si="207"/>
        <v>0</v>
      </c>
      <c r="M1365" s="29" t="str">
        <f t="shared" si="208"/>
        <v/>
      </c>
      <c r="N1365" s="30">
        <f t="shared" si="214"/>
        <v>4881.0000000000082</v>
      </c>
    </row>
    <row r="1366" spans="1:14" x14ac:dyDescent="0.25">
      <c r="A1366" s="5">
        <v>1365</v>
      </c>
      <c r="B1366" s="28">
        <v>43187</v>
      </c>
      <c r="C1366" s="5">
        <v>1.2401800000000001</v>
      </c>
      <c r="D1366" s="5">
        <v>1.2421500000000001</v>
      </c>
      <c r="E1366" s="5">
        <v>1.23001</v>
      </c>
      <c r="F1366" s="5">
        <v>1.23085</v>
      </c>
      <c r="G1366" s="5">
        <f t="shared" si="213"/>
        <v>0</v>
      </c>
      <c r="H1366" s="4">
        <f t="shared" si="211"/>
        <v>0</v>
      </c>
      <c r="I1366" s="4">
        <f t="shared" si="212"/>
        <v>0</v>
      </c>
      <c r="K1366" s="4">
        <f t="shared" si="215"/>
        <v>4881.0000000000082</v>
      </c>
      <c r="L1366" s="5">
        <f t="shared" si="207"/>
        <v>0</v>
      </c>
      <c r="M1366" s="29" t="str">
        <f t="shared" si="208"/>
        <v/>
      </c>
      <c r="N1366" s="30">
        <f t="shared" si="214"/>
        <v>4881.0000000000082</v>
      </c>
    </row>
    <row r="1367" spans="1:14" x14ac:dyDescent="0.25">
      <c r="A1367" s="5">
        <v>1366</v>
      </c>
      <c r="B1367" s="28">
        <v>43188</v>
      </c>
      <c r="C1367" s="5">
        <v>1.23081</v>
      </c>
      <c r="D1367" s="5">
        <v>1.2335199999999999</v>
      </c>
      <c r="E1367" s="5">
        <v>1.22838</v>
      </c>
      <c r="F1367" s="5">
        <v>1.2300199999999999</v>
      </c>
      <c r="G1367" s="5">
        <f t="shared" si="213"/>
        <v>0</v>
      </c>
      <c r="H1367" s="4">
        <f t="shared" si="211"/>
        <v>0</v>
      </c>
      <c r="I1367" s="4">
        <f t="shared" si="212"/>
        <v>0</v>
      </c>
      <c r="K1367" s="4">
        <f t="shared" si="215"/>
        <v>4881.0000000000082</v>
      </c>
      <c r="L1367" s="5">
        <f t="shared" si="207"/>
        <v>0</v>
      </c>
      <c r="M1367" s="29" t="str">
        <f t="shared" si="208"/>
        <v/>
      </c>
      <c r="N1367" s="30">
        <f t="shared" si="214"/>
        <v>4881.0000000000082</v>
      </c>
    </row>
    <row r="1368" spans="1:14" x14ac:dyDescent="0.25">
      <c r="A1368" s="5">
        <v>1367</v>
      </c>
      <c r="B1368" s="28">
        <v>43189</v>
      </c>
      <c r="C1368" s="5">
        <v>1.23003</v>
      </c>
      <c r="D1368" s="5">
        <v>1.23305</v>
      </c>
      <c r="E1368" s="5">
        <v>1.22898</v>
      </c>
      <c r="F1368" s="5">
        <v>1.232</v>
      </c>
      <c r="G1368" s="5">
        <f t="shared" si="213"/>
        <v>1</v>
      </c>
      <c r="H1368" s="4">
        <f t="shared" si="211"/>
        <v>11.900000000000244</v>
      </c>
      <c r="I1368" s="4">
        <f t="shared" si="212"/>
        <v>0</v>
      </c>
      <c r="K1368" s="4">
        <f t="shared" si="215"/>
        <v>4892.9000000000087</v>
      </c>
      <c r="L1368" s="5">
        <f t="shared" si="207"/>
        <v>0</v>
      </c>
      <c r="M1368" s="29" t="str">
        <f t="shared" si="208"/>
        <v/>
      </c>
      <c r="N1368" s="30">
        <f t="shared" si="214"/>
        <v>4892.9000000000087</v>
      </c>
    </row>
    <row r="1369" spans="1:14" x14ac:dyDescent="0.25">
      <c r="A1369" s="5">
        <v>1368</v>
      </c>
      <c r="B1369" s="28">
        <v>43192</v>
      </c>
      <c r="C1369" s="5">
        <v>1.2319899999999999</v>
      </c>
      <c r="D1369" s="5">
        <v>1.2344900000000001</v>
      </c>
      <c r="E1369" s="5">
        <v>1.2282</v>
      </c>
      <c r="F1369" s="5">
        <v>1.2301</v>
      </c>
      <c r="G1369" s="5">
        <f t="shared" si="213"/>
        <v>0</v>
      </c>
      <c r="H1369" s="4">
        <f t="shared" si="211"/>
        <v>0</v>
      </c>
      <c r="I1369" s="4">
        <f t="shared" si="212"/>
        <v>-0.70000000000014495</v>
      </c>
      <c r="K1369" s="4">
        <f t="shared" si="215"/>
        <v>4892.2000000000089</v>
      </c>
      <c r="L1369" s="5">
        <f t="shared" si="207"/>
        <v>0</v>
      </c>
      <c r="M1369" s="29" t="str">
        <f t="shared" si="208"/>
        <v/>
      </c>
      <c r="N1369" s="30">
        <f t="shared" si="214"/>
        <v>4892.2000000000089</v>
      </c>
    </row>
    <row r="1370" spans="1:14" x14ac:dyDescent="0.25">
      <c r="A1370" s="5">
        <v>1369</v>
      </c>
      <c r="B1370" s="28">
        <v>43193</v>
      </c>
      <c r="C1370" s="5">
        <v>1.2300800000000001</v>
      </c>
      <c r="D1370" s="5">
        <v>1.2335199999999999</v>
      </c>
      <c r="E1370" s="5">
        <v>1.2253700000000001</v>
      </c>
      <c r="F1370" s="5">
        <v>1.22705</v>
      </c>
      <c r="G1370" s="5">
        <f t="shared" si="213"/>
        <v>0</v>
      </c>
      <c r="H1370" s="4">
        <v>-41</v>
      </c>
      <c r="I1370" s="4">
        <f t="shared" si="212"/>
        <v>0</v>
      </c>
      <c r="K1370" s="4">
        <f t="shared" si="215"/>
        <v>4851.2000000000089</v>
      </c>
      <c r="L1370" s="5">
        <f t="shared" si="207"/>
        <v>0</v>
      </c>
      <c r="M1370" s="29" t="str">
        <f t="shared" si="208"/>
        <v/>
      </c>
      <c r="N1370" s="30">
        <f t="shared" si="214"/>
        <v>4851.2000000000089</v>
      </c>
    </row>
    <row r="1371" spans="1:14" x14ac:dyDescent="0.25">
      <c r="A1371" s="5">
        <v>1370</v>
      </c>
      <c r="B1371" s="28">
        <v>43194</v>
      </c>
      <c r="C1371" s="5">
        <v>1.2270399999999999</v>
      </c>
      <c r="D1371" s="5">
        <v>1.2314499999999999</v>
      </c>
      <c r="E1371" s="5">
        <v>1.2257</v>
      </c>
      <c r="F1371" s="5">
        <v>1.22776</v>
      </c>
      <c r="G1371" s="5">
        <f t="shared" si="213"/>
        <v>1</v>
      </c>
      <c r="H1371" s="4">
        <f t="shared" ref="H1371:H1403" si="216">IF(AND(G1370=0,D1371&gt;C1370),(F1371-C1370)*10000,0)</f>
        <v>-23.200000000000998</v>
      </c>
      <c r="I1371" s="4">
        <f t="shared" si="212"/>
        <v>0</v>
      </c>
      <c r="K1371" s="4">
        <f t="shared" si="215"/>
        <v>4828.0000000000082</v>
      </c>
      <c r="L1371" s="5">
        <f t="shared" si="207"/>
        <v>0</v>
      </c>
      <c r="M1371" s="29" t="str">
        <f t="shared" si="208"/>
        <v/>
      </c>
      <c r="N1371" s="30">
        <f t="shared" si="214"/>
        <v>4828.0000000000082</v>
      </c>
    </row>
    <row r="1372" spans="1:14" x14ac:dyDescent="0.25">
      <c r="A1372" s="5">
        <v>1371</v>
      </c>
      <c r="B1372" s="28">
        <v>43195</v>
      </c>
      <c r="C1372" s="31">
        <v>1.2277199999999999</v>
      </c>
      <c r="D1372" s="31">
        <v>1.2218199999999999</v>
      </c>
      <c r="E1372" s="31">
        <v>1.2290099999999999</v>
      </c>
      <c r="F1372" s="31">
        <v>1.22397</v>
      </c>
      <c r="G1372" s="5">
        <f t="shared" si="213"/>
        <v>0</v>
      </c>
      <c r="H1372" s="4">
        <f t="shared" si="216"/>
        <v>0</v>
      </c>
      <c r="I1372" s="4">
        <f t="shared" si="212"/>
        <v>0</v>
      </c>
      <c r="K1372" s="4">
        <f t="shared" si="215"/>
        <v>4828.0000000000082</v>
      </c>
      <c r="L1372" s="5">
        <f t="shared" si="207"/>
        <v>0</v>
      </c>
      <c r="M1372" s="29" t="str">
        <f t="shared" si="208"/>
        <v/>
      </c>
      <c r="N1372" s="30">
        <f t="shared" si="214"/>
        <v>4828.0000000000082</v>
      </c>
    </row>
    <row r="1373" spans="1:14" x14ac:dyDescent="0.25">
      <c r="A1373" s="5">
        <v>1372</v>
      </c>
      <c r="B1373" s="28">
        <v>43196</v>
      </c>
      <c r="C1373" s="31">
        <v>1.2239800000000001</v>
      </c>
      <c r="D1373" s="31">
        <v>1.2290700000000001</v>
      </c>
      <c r="E1373" s="31">
        <v>1.2215100000000001</v>
      </c>
      <c r="F1373" s="31">
        <v>1.2279199999999999</v>
      </c>
      <c r="G1373" s="5">
        <f t="shared" si="213"/>
        <v>1</v>
      </c>
      <c r="H1373" s="4">
        <f t="shared" si="216"/>
        <v>1.9999999999997797</v>
      </c>
      <c r="I1373" s="4">
        <f t="shared" si="212"/>
        <v>0</v>
      </c>
      <c r="K1373" s="4">
        <f t="shared" si="215"/>
        <v>4830.0000000000082</v>
      </c>
      <c r="L1373" s="5">
        <f t="shared" si="207"/>
        <v>0</v>
      </c>
      <c r="M1373" s="29" t="str">
        <f t="shared" si="208"/>
        <v/>
      </c>
      <c r="N1373" s="30">
        <f t="shared" si="214"/>
        <v>4830.0000000000082</v>
      </c>
    </row>
    <row r="1374" spans="1:14" x14ac:dyDescent="0.25">
      <c r="A1374" s="5">
        <v>1373</v>
      </c>
      <c r="B1374" s="28">
        <v>43199</v>
      </c>
      <c r="C1374" s="31">
        <v>1.2262500000000001</v>
      </c>
      <c r="D1374" s="31">
        <v>1.2294799999999999</v>
      </c>
      <c r="E1374" s="31">
        <v>1.2212000000000001</v>
      </c>
      <c r="F1374" s="31">
        <v>1.23204</v>
      </c>
      <c r="G1374" s="5">
        <f t="shared" si="213"/>
        <v>1</v>
      </c>
      <c r="H1374" s="4">
        <f t="shared" si="216"/>
        <v>0</v>
      </c>
      <c r="I1374" s="4">
        <v>-41</v>
      </c>
      <c r="K1374" s="4">
        <f t="shared" si="215"/>
        <v>4789.0000000000082</v>
      </c>
      <c r="L1374" s="5">
        <f t="shared" si="207"/>
        <v>0</v>
      </c>
      <c r="M1374" s="29" t="str">
        <f t="shared" si="208"/>
        <v/>
      </c>
      <c r="N1374" s="30">
        <f t="shared" si="214"/>
        <v>4789.0000000000082</v>
      </c>
    </row>
    <row r="1375" spans="1:14" x14ac:dyDescent="0.25">
      <c r="A1375" s="5">
        <v>1374</v>
      </c>
      <c r="B1375" s="28">
        <v>43200</v>
      </c>
      <c r="C1375" s="31">
        <v>1.2320500000000001</v>
      </c>
      <c r="D1375" s="31">
        <v>1.23776</v>
      </c>
      <c r="E1375" s="31">
        <v>1.23027</v>
      </c>
      <c r="F1375" s="31">
        <v>1.2355499999999999</v>
      </c>
      <c r="G1375" s="5">
        <f t="shared" si="213"/>
        <v>1</v>
      </c>
      <c r="H1375" s="4">
        <f t="shared" si="216"/>
        <v>0</v>
      </c>
      <c r="I1375" s="4">
        <f>IF(AND(G1374=1,E1375&lt;C1374),(C1374-F1375)*10000,0)</f>
        <v>0</v>
      </c>
      <c r="K1375" s="4">
        <f t="shared" si="215"/>
        <v>4789.0000000000082</v>
      </c>
      <c r="L1375" s="5">
        <f t="shared" si="207"/>
        <v>0</v>
      </c>
      <c r="M1375" s="29" t="str">
        <f t="shared" si="208"/>
        <v/>
      </c>
      <c r="N1375" s="30">
        <f t="shared" si="214"/>
        <v>4789.0000000000082</v>
      </c>
    </row>
    <row r="1376" spans="1:14" x14ac:dyDescent="0.25">
      <c r="A1376" s="5">
        <v>1375</v>
      </c>
      <c r="B1376" s="28">
        <v>43201</v>
      </c>
      <c r="C1376" s="31">
        <v>1.2355400000000001</v>
      </c>
      <c r="D1376" s="31">
        <v>1.2396100000000001</v>
      </c>
      <c r="E1376" s="31">
        <v>1.2350300000000001</v>
      </c>
      <c r="F1376" s="31">
        <v>1.2366600000000001</v>
      </c>
      <c r="G1376" s="5">
        <f t="shared" si="213"/>
        <v>1</v>
      </c>
      <c r="H1376" s="4">
        <f t="shared" si="216"/>
        <v>0</v>
      </c>
      <c r="I1376" s="4">
        <f>IF(AND(G1375=1,E1376&lt;C1375),(C1375-F1376)*10000,0)</f>
        <v>0</v>
      </c>
      <c r="K1376" s="4">
        <f t="shared" si="215"/>
        <v>4789.0000000000082</v>
      </c>
      <c r="L1376" s="5">
        <f t="shared" ref="L1376:L1403" si="217">MAX(J1376,L1375)</f>
        <v>0</v>
      </c>
      <c r="M1376" s="29" t="str">
        <f t="shared" ref="M1376:M1403" si="218">IF(J1376 &lt; J1375, 1-J1376/L1376,"")</f>
        <v/>
      </c>
      <c r="N1376" s="30">
        <f t="shared" si="214"/>
        <v>4789.0000000000082</v>
      </c>
    </row>
    <row r="1377" spans="1:14" x14ac:dyDescent="0.25">
      <c r="A1377" s="5">
        <v>1376</v>
      </c>
      <c r="B1377" s="28">
        <v>43202</v>
      </c>
      <c r="C1377" s="31">
        <v>1.23664</v>
      </c>
      <c r="D1377" s="31">
        <v>1.23797</v>
      </c>
      <c r="E1377" s="31">
        <v>1.22993</v>
      </c>
      <c r="F1377" s="31">
        <v>1.23264</v>
      </c>
      <c r="G1377" s="5">
        <f t="shared" si="213"/>
        <v>0</v>
      </c>
      <c r="H1377" s="4">
        <f t="shared" si="216"/>
        <v>0</v>
      </c>
      <c r="I1377" s="4">
        <f>IF(AND(G1376=1,E1377&lt;C1376),(C1376-F1377)*10000,0)</f>
        <v>29.000000000001247</v>
      </c>
      <c r="K1377" s="4">
        <f t="shared" si="215"/>
        <v>4818.0000000000091</v>
      </c>
      <c r="L1377" s="5">
        <f t="shared" si="217"/>
        <v>0</v>
      </c>
      <c r="M1377" s="29" t="str">
        <f t="shared" si="218"/>
        <v/>
      </c>
      <c r="N1377" s="30">
        <f t="shared" si="214"/>
        <v>4818.0000000000091</v>
      </c>
    </row>
    <row r="1378" spans="1:14" x14ac:dyDescent="0.25">
      <c r="A1378" s="5">
        <v>1377</v>
      </c>
      <c r="B1378" s="28">
        <v>43203</v>
      </c>
      <c r="C1378" s="31">
        <v>1.2326299999999999</v>
      </c>
      <c r="D1378" s="31">
        <v>1.23458</v>
      </c>
      <c r="E1378" s="31">
        <v>1.2306999999999999</v>
      </c>
      <c r="F1378" s="31">
        <v>1.23282</v>
      </c>
      <c r="G1378" s="5">
        <f t="shared" si="213"/>
        <v>1</v>
      </c>
      <c r="H1378" s="4">
        <f t="shared" si="216"/>
        <v>0</v>
      </c>
      <c r="I1378" s="4">
        <f>IF(AND(G1377=1,E1378&lt;C1377),(C1377-F1378)*10000,0)</f>
        <v>0</v>
      </c>
      <c r="K1378" s="4">
        <f t="shared" si="215"/>
        <v>4818.0000000000091</v>
      </c>
      <c r="L1378" s="5">
        <f t="shared" si="217"/>
        <v>0</v>
      </c>
      <c r="M1378" s="29" t="str">
        <f t="shared" si="218"/>
        <v/>
      </c>
      <c r="N1378" s="30">
        <f t="shared" si="214"/>
        <v>4818.0000000000091</v>
      </c>
    </row>
    <row r="1379" spans="1:14" x14ac:dyDescent="0.25">
      <c r="A1379" s="5">
        <v>1378</v>
      </c>
      <c r="B1379" s="28">
        <v>43206</v>
      </c>
      <c r="C1379" s="31">
        <v>1.23278</v>
      </c>
      <c r="D1379" s="31">
        <v>1.2394499999999999</v>
      </c>
      <c r="E1379" s="31">
        <v>1.23231</v>
      </c>
      <c r="F1379" s="31">
        <v>1.2379100000000001</v>
      </c>
      <c r="G1379" s="5">
        <f t="shared" si="213"/>
        <v>1</v>
      </c>
      <c r="H1379" s="4">
        <f t="shared" si="216"/>
        <v>0</v>
      </c>
      <c r="I1379" s="4">
        <v>-41</v>
      </c>
      <c r="K1379" s="4">
        <f t="shared" si="215"/>
        <v>4777.0000000000091</v>
      </c>
      <c r="L1379" s="5">
        <f t="shared" si="217"/>
        <v>0</v>
      </c>
      <c r="M1379" s="29" t="str">
        <f t="shared" si="218"/>
        <v/>
      </c>
      <c r="N1379" s="30">
        <f t="shared" si="214"/>
        <v>4777.0000000000091</v>
      </c>
    </row>
    <row r="1380" spans="1:14" x14ac:dyDescent="0.25">
      <c r="A1380" s="5">
        <v>1379</v>
      </c>
      <c r="B1380" s="28">
        <v>43207</v>
      </c>
      <c r="C1380" s="31">
        <v>1.23783</v>
      </c>
      <c r="D1380" s="31">
        <v>1.24136</v>
      </c>
      <c r="E1380" s="31">
        <v>1.2336199999999999</v>
      </c>
      <c r="F1380" s="31">
        <v>1.2369600000000001</v>
      </c>
      <c r="G1380" s="5">
        <f t="shared" si="213"/>
        <v>0</v>
      </c>
      <c r="H1380" s="4">
        <f t="shared" si="216"/>
        <v>0</v>
      </c>
      <c r="I1380" s="4">
        <f t="shared" ref="I1380:I1403" si="219">IF(AND(G1379=1,E1380&lt;C1379),(C1379-F1380)*10000,0)</f>
        <v>0</v>
      </c>
      <c r="K1380" s="4">
        <f t="shared" si="215"/>
        <v>4777.0000000000091</v>
      </c>
      <c r="L1380" s="5">
        <f t="shared" si="217"/>
        <v>0</v>
      </c>
      <c r="M1380" s="29" t="str">
        <f t="shared" si="218"/>
        <v/>
      </c>
      <c r="N1380" s="30">
        <f t="shared" si="214"/>
        <v>4777.0000000000091</v>
      </c>
    </row>
    <row r="1381" spans="1:14" x14ac:dyDescent="0.25">
      <c r="A1381" s="5">
        <v>1380</v>
      </c>
      <c r="B1381" s="28">
        <v>43208</v>
      </c>
      <c r="C1381" s="31">
        <v>1.2369300000000001</v>
      </c>
      <c r="D1381" s="31">
        <v>1.2397100000000001</v>
      </c>
      <c r="E1381" s="31">
        <v>1.2341800000000001</v>
      </c>
      <c r="F1381" s="31">
        <v>1.23736</v>
      </c>
      <c r="G1381" s="5">
        <f t="shared" si="213"/>
        <v>1</v>
      </c>
      <c r="H1381" s="4">
        <f t="shared" si="216"/>
        <v>-4.6999999999997044</v>
      </c>
      <c r="I1381" s="4">
        <f t="shared" si="219"/>
        <v>0</v>
      </c>
      <c r="K1381" s="4">
        <f t="shared" si="215"/>
        <v>4772.3000000000093</v>
      </c>
      <c r="L1381" s="5">
        <f t="shared" si="217"/>
        <v>0</v>
      </c>
      <c r="M1381" s="29" t="str">
        <f t="shared" si="218"/>
        <v/>
      </c>
      <c r="N1381" s="30">
        <f t="shared" si="214"/>
        <v>4772.3000000000093</v>
      </c>
    </row>
    <row r="1382" spans="1:14" x14ac:dyDescent="0.25">
      <c r="A1382" s="5">
        <v>1381</v>
      </c>
      <c r="B1382" s="28">
        <v>43209</v>
      </c>
      <c r="C1382" s="31">
        <v>1.2373700000000001</v>
      </c>
      <c r="D1382" s="31">
        <v>1.2400100000000001</v>
      </c>
      <c r="E1382" s="31">
        <v>1.2329000000000001</v>
      </c>
      <c r="F1382" s="31">
        <v>1.2345299999999999</v>
      </c>
      <c r="G1382" s="5">
        <f t="shared" si="213"/>
        <v>0</v>
      </c>
      <c r="H1382" s="4">
        <f t="shared" si="216"/>
        <v>0</v>
      </c>
      <c r="I1382" s="4">
        <f t="shared" si="219"/>
        <v>24.000000000001798</v>
      </c>
      <c r="K1382" s="4">
        <f t="shared" si="215"/>
        <v>4796.3000000000111</v>
      </c>
      <c r="L1382" s="5">
        <f t="shared" si="217"/>
        <v>0</v>
      </c>
      <c r="M1382" s="29" t="str">
        <f t="shared" si="218"/>
        <v/>
      </c>
      <c r="N1382" s="30">
        <f t="shared" si="214"/>
        <v>4796.3000000000111</v>
      </c>
    </row>
    <row r="1383" spans="1:14" x14ac:dyDescent="0.25">
      <c r="A1383" s="5">
        <v>1382</v>
      </c>
      <c r="B1383" s="28">
        <v>43210</v>
      </c>
      <c r="C1383" s="31">
        <v>1.23451</v>
      </c>
      <c r="D1383" s="31">
        <v>1.23529</v>
      </c>
      <c r="E1383" s="31">
        <v>1.22499</v>
      </c>
      <c r="F1383" s="31">
        <v>1.2284600000000001</v>
      </c>
      <c r="G1383" s="5">
        <f t="shared" si="213"/>
        <v>0</v>
      </c>
      <c r="H1383" s="4">
        <f t="shared" si="216"/>
        <v>0</v>
      </c>
      <c r="I1383" s="4">
        <f t="shared" si="219"/>
        <v>0</v>
      </c>
      <c r="K1383" s="4">
        <f t="shared" si="215"/>
        <v>4796.3000000000111</v>
      </c>
      <c r="L1383" s="5">
        <f t="shared" si="217"/>
        <v>0</v>
      </c>
      <c r="M1383" s="29" t="str">
        <f t="shared" si="218"/>
        <v/>
      </c>
      <c r="N1383" s="30">
        <f t="shared" si="214"/>
        <v>4796.3000000000111</v>
      </c>
    </row>
    <row r="1384" spans="1:14" x14ac:dyDescent="0.25">
      <c r="A1384" s="5">
        <v>1383</v>
      </c>
      <c r="B1384" s="28">
        <v>43213</v>
      </c>
      <c r="C1384" s="31">
        <v>1.22699</v>
      </c>
      <c r="D1384" s="31">
        <v>1.2289399999999999</v>
      </c>
      <c r="E1384" s="31">
        <v>1.21977</v>
      </c>
      <c r="F1384" s="31">
        <v>1.2206699999999999</v>
      </c>
      <c r="G1384" s="5">
        <f t="shared" si="213"/>
        <v>0</v>
      </c>
      <c r="H1384" s="4">
        <f t="shared" si="216"/>
        <v>0</v>
      </c>
      <c r="I1384" s="4">
        <f t="shared" si="219"/>
        <v>0</v>
      </c>
      <c r="K1384" s="4">
        <f t="shared" si="215"/>
        <v>4796.3000000000111</v>
      </c>
      <c r="L1384" s="5">
        <f t="shared" si="217"/>
        <v>0</v>
      </c>
      <c r="M1384" s="29" t="str">
        <f t="shared" si="218"/>
        <v/>
      </c>
      <c r="N1384" s="30">
        <f t="shared" si="214"/>
        <v>4796.3000000000111</v>
      </c>
    </row>
    <row r="1385" spans="1:14" x14ac:dyDescent="0.25">
      <c r="A1385" s="5">
        <v>1384</v>
      </c>
      <c r="B1385" s="28">
        <v>43214</v>
      </c>
      <c r="C1385" s="31">
        <v>1.22082</v>
      </c>
      <c r="D1385" s="31">
        <v>1.22237</v>
      </c>
      <c r="E1385" s="31">
        <v>1.21817</v>
      </c>
      <c r="F1385" s="31">
        <v>1.2232000000000001</v>
      </c>
      <c r="G1385" s="5">
        <f t="shared" si="213"/>
        <v>1</v>
      </c>
      <c r="H1385" s="4">
        <f t="shared" si="216"/>
        <v>0</v>
      </c>
      <c r="I1385" s="4">
        <f t="shared" si="219"/>
        <v>0</v>
      </c>
      <c r="K1385" s="4">
        <f t="shared" si="215"/>
        <v>4796.3000000000111</v>
      </c>
      <c r="L1385" s="5">
        <f t="shared" si="217"/>
        <v>0</v>
      </c>
      <c r="M1385" s="29" t="str">
        <f t="shared" si="218"/>
        <v/>
      </c>
      <c r="N1385" s="30">
        <f t="shared" si="214"/>
        <v>4796.3000000000111</v>
      </c>
    </row>
    <row r="1386" spans="1:14" x14ac:dyDescent="0.25">
      <c r="A1386" s="5">
        <v>1385</v>
      </c>
      <c r="B1386" s="28">
        <v>43215</v>
      </c>
      <c r="C1386" s="31">
        <v>1.2231799999999999</v>
      </c>
      <c r="D1386" s="31">
        <v>1.22387</v>
      </c>
      <c r="E1386" s="31">
        <v>1.216</v>
      </c>
      <c r="F1386" s="31">
        <v>1.2160500000000001</v>
      </c>
      <c r="G1386" s="5">
        <f t="shared" si="213"/>
        <v>0</v>
      </c>
      <c r="H1386" s="4">
        <f t="shared" si="216"/>
        <v>0</v>
      </c>
      <c r="I1386" s="4">
        <f t="shared" si="219"/>
        <v>47.699999999999406</v>
      </c>
      <c r="K1386" s="4">
        <f t="shared" si="215"/>
        <v>4844.0000000000109</v>
      </c>
      <c r="L1386" s="5">
        <f t="shared" si="217"/>
        <v>0</v>
      </c>
      <c r="M1386" s="29" t="str">
        <f t="shared" si="218"/>
        <v/>
      </c>
      <c r="N1386" s="30">
        <f t="shared" si="214"/>
        <v>4844.0000000000109</v>
      </c>
    </row>
    <row r="1387" spans="1:14" x14ac:dyDescent="0.25">
      <c r="A1387" s="5">
        <v>1386</v>
      </c>
      <c r="B1387" s="28">
        <v>43216</v>
      </c>
      <c r="C1387" s="31">
        <v>1.21608</v>
      </c>
      <c r="D1387" s="31">
        <v>1.22099</v>
      </c>
      <c r="E1387" s="31">
        <v>1.2096199999999999</v>
      </c>
      <c r="F1387" s="31">
        <v>1.2103200000000001</v>
      </c>
      <c r="G1387" s="5">
        <f t="shared" si="213"/>
        <v>0</v>
      </c>
      <c r="H1387" s="4">
        <f t="shared" si="216"/>
        <v>0</v>
      </c>
      <c r="I1387" s="4">
        <f t="shared" si="219"/>
        <v>0</v>
      </c>
      <c r="K1387" s="4">
        <f t="shared" si="215"/>
        <v>4844.0000000000109</v>
      </c>
      <c r="L1387" s="5">
        <f t="shared" si="217"/>
        <v>0</v>
      </c>
      <c r="M1387" s="29" t="str">
        <f t="shared" si="218"/>
        <v/>
      </c>
      <c r="N1387" s="30">
        <f t="shared" si="214"/>
        <v>4844.0000000000109</v>
      </c>
    </row>
    <row r="1388" spans="1:14" x14ac:dyDescent="0.25">
      <c r="A1388" s="5">
        <v>1387</v>
      </c>
      <c r="B1388" s="28">
        <v>43217</v>
      </c>
      <c r="C1388" s="31">
        <v>1.2102900000000001</v>
      </c>
      <c r="D1388" s="31">
        <v>1.2116400000000001</v>
      </c>
      <c r="E1388" s="5">
        <v>1.20556</v>
      </c>
      <c r="F1388" s="5">
        <v>1.2094</v>
      </c>
      <c r="G1388" s="5">
        <f t="shared" si="213"/>
        <v>0</v>
      </c>
      <c r="H1388" s="4">
        <f t="shared" si="216"/>
        <v>0</v>
      </c>
      <c r="I1388" s="4">
        <f t="shared" si="219"/>
        <v>0</v>
      </c>
      <c r="K1388" s="4">
        <f t="shared" si="215"/>
        <v>4844.0000000000109</v>
      </c>
      <c r="L1388" s="5">
        <f t="shared" si="217"/>
        <v>0</v>
      </c>
      <c r="M1388" s="29" t="str">
        <f t="shared" si="218"/>
        <v/>
      </c>
      <c r="N1388" s="30">
        <f t="shared" si="214"/>
        <v>4844.0000000000109</v>
      </c>
    </row>
    <row r="1389" spans="1:14" x14ac:dyDescent="0.25">
      <c r="A1389" s="5">
        <v>1388</v>
      </c>
      <c r="B1389" s="28">
        <v>43219.958333333336</v>
      </c>
      <c r="C1389" s="5">
        <v>1.21224</v>
      </c>
      <c r="D1389" s="5">
        <v>1.2138599999999999</v>
      </c>
      <c r="E1389" s="5">
        <v>1.2064299999999999</v>
      </c>
      <c r="F1389" s="5">
        <v>1.20777</v>
      </c>
      <c r="G1389" s="5">
        <f t="shared" si="213"/>
        <v>0</v>
      </c>
      <c r="H1389" s="4">
        <f t="shared" si="216"/>
        <v>-25.200000000000777</v>
      </c>
      <c r="I1389" s="4">
        <f t="shared" si="219"/>
        <v>0</v>
      </c>
      <c r="K1389" s="4">
        <f t="shared" si="215"/>
        <v>4818.8000000000102</v>
      </c>
      <c r="L1389" s="5">
        <f t="shared" si="217"/>
        <v>0</v>
      </c>
      <c r="M1389" s="29" t="str">
        <f t="shared" si="218"/>
        <v/>
      </c>
      <c r="N1389" s="30">
        <f t="shared" si="214"/>
        <v>4818.8000000000102</v>
      </c>
    </row>
    <row r="1390" spans="1:14" x14ac:dyDescent="0.25">
      <c r="A1390" s="5">
        <v>1389</v>
      </c>
      <c r="B1390" s="28">
        <v>43220.958333333336</v>
      </c>
      <c r="C1390" s="5">
        <v>1.2076800000000001</v>
      </c>
      <c r="D1390" s="5">
        <v>1.20841</v>
      </c>
      <c r="E1390" s="5">
        <v>1.19814</v>
      </c>
      <c r="F1390" s="5">
        <v>1.1992400000000001</v>
      </c>
      <c r="G1390" s="5">
        <f t="shared" si="213"/>
        <v>0</v>
      </c>
      <c r="H1390" s="4">
        <f t="shared" si="216"/>
        <v>0</v>
      </c>
      <c r="I1390" s="4">
        <f t="shared" si="219"/>
        <v>0</v>
      </c>
      <c r="K1390" s="4">
        <f t="shared" si="215"/>
        <v>4818.8000000000102</v>
      </c>
      <c r="L1390" s="5">
        <f t="shared" si="217"/>
        <v>0</v>
      </c>
      <c r="M1390" s="29" t="str">
        <f t="shared" si="218"/>
        <v/>
      </c>
      <c r="N1390" s="30">
        <f t="shared" si="214"/>
        <v>4818.8000000000102</v>
      </c>
    </row>
    <row r="1391" spans="1:14" x14ac:dyDescent="0.25">
      <c r="A1391" s="5">
        <v>1390</v>
      </c>
      <c r="B1391" s="28">
        <v>43221.958333333336</v>
      </c>
      <c r="C1391" s="5">
        <v>1.19922</v>
      </c>
      <c r="D1391" s="5">
        <v>1.20316</v>
      </c>
      <c r="E1391" s="5">
        <v>1.1937800000000001</v>
      </c>
      <c r="F1391" s="5">
        <v>1.1950400000000001</v>
      </c>
      <c r="G1391" s="5">
        <f t="shared" si="213"/>
        <v>0</v>
      </c>
      <c r="H1391" s="4">
        <f t="shared" si="216"/>
        <v>0</v>
      </c>
      <c r="I1391" s="4">
        <f t="shared" si="219"/>
        <v>0</v>
      </c>
      <c r="K1391" s="4">
        <f t="shared" si="215"/>
        <v>4818.8000000000102</v>
      </c>
      <c r="L1391" s="5">
        <f t="shared" si="217"/>
        <v>0</v>
      </c>
      <c r="M1391" s="29" t="str">
        <f t="shared" si="218"/>
        <v/>
      </c>
      <c r="N1391" s="30">
        <f t="shared" si="214"/>
        <v>4818.8000000000102</v>
      </c>
    </row>
    <row r="1392" spans="1:14" x14ac:dyDescent="0.25">
      <c r="A1392" s="5">
        <v>1391</v>
      </c>
      <c r="B1392" s="28">
        <v>43222.958333333336</v>
      </c>
      <c r="C1392" s="5">
        <v>1.1950400000000001</v>
      </c>
      <c r="D1392" s="5">
        <v>1.2008700000000001</v>
      </c>
      <c r="E1392" s="5">
        <v>1.19475</v>
      </c>
      <c r="F1392" s="5">
        <v>1.1988099999999999</v>
      </c>
      <c r="G1392" s="5">
        <f t="shared" si="213"/>
        <v>1</v>
      </c>
      <c r="H1392" s="4">
        <f t="shared" si="216"/>
        <v>-4.1000000000002146</v>
      </c>
      <c r="I1392" s="4">
        <f t="shared" si="219"/>
        <v>0</v>
      </c>
      <c r="K1392" s="4">
        <f t="shared" si="215"/>
        <v>4814.7000000000098</v>
      </c>
      <c r="L1392" s="5">
        <f t="shared" si="217"/>
        <v>0</v>
      </c>
      <c r="M1392" s="29" t="str">
        <f t="shared" si="218"/>
        <v/>
      </c>
      <c r="N1392" s="30">
        <f t="shared" si="214"/>
        <v>4814.7000000000098</v>
      </c>
    </row>
    <row r="1393" spans="1:14" x14ac:dyDescent="0.25">
      <c r="A1393" s="5">
        <v>1392</v>
      </c>
      <c r="B1393" s="28">
        <v>43223.958333333336</v>
      </c>
      <c r="C1393" s="5">
        <v>1.1987699999999999</v>
      </c>
      <c r="D1393" s="5">
        <v>1.1995400000000001</v>
      </c>
      <c r="E1393" s="5">
        <v>1.1910700000000001</v>
      </c>
      <c r="F1393" s="5">
        <v>1.1955</v>
      </c>
      <c r="G1393" s="5">
        <f t="shared" si="213"/>
        <v>0</v>
      </c>
      <c r="H1393" s="4">
        <f t="shared" si="216"/>
        <v>0</v>
      </c>
      <c r="I1393" s="4">
        <f t="shared" si="219"/>
        <v>-4.5999999999990493</v>
      </c>
      <c r="K1393" s="4">
        <f t="shared" si="215"/>
        <v>4810.1000000000104</v>
      </c>
      <c r="L1393" s="5">
        <f t="shared" si="217"/>
        <v>0</v>
      </c>
      <c r="M1393" s="29" t="str">
        <f t="shared" si="218"/>
        <v/>
      </c>
      <c r="N1393" s="30">
        <f t="shared" si="214"/>
        <v>4810.1000000000104</v>
      </c>
    </row>
    <row r="1394" spans="1:14" x14ac:dyDescent="0.25">
      <c r="A1394" s="5">
        <v>1393</v>
      </c>
      <c r="B1394" s="28">
        <v>43226.958333333336</v>
      </c>
      <c r="C1394" s="5">
        <v>1.19557</v>
      </c>
      <c r="D1394" s="5">
        <v>1.1977899999999999</v>
      </c>
      <c r="E1394" s="5">
        <v>1.1897500000000001</v>
      </c>
      <c r="F1394" s="5">
        <v>1.1921999999999999</v>
      </c>
      <c r="G1394" s="5">
        <f t="shared" si="213"/>
        <v>0</v>
      </c>
      <c r="H1394" s="4">
        <f t="shared" si="216"/>
        <v>0</v>
      </c>
      <c r="I1394" s="4">
        <f t="shared" si="219"/>
        <v>0</v>
      </c>
      <c r="K1394" s="4">
        <f t="shared" si="215"/>
        <v>4810.1000000000104</v>
      </c>
      <c r="L1394" s="5">
        <f t="shared" si="217"/>
        <v>0</v>
      </c>
      <c r="M1394" s="29" t="str">
        <f t="shared" si="218"/>
        <v/>
      </c>
      <c r="N1394" s="30">
        <f t="shared" si="214"/>
        <v>4810.1000000000104</v>
      </c>
    </row>
    <row r="1395" spans="1:14" x14ac:dyDescent="0.25">
      <c r="A1395" s="5">
        <v>1394</v>
      </c>
      <c r="B1395" s="28">
        <v>43227.958333333336</v>
      </c>
      <c r="C1395" s="5">
        <v>1.19215</v>
      </c>
      <c r="D1395" s="5">
        <v>1.19387</v>
      </c>
      <c r="E1395" s="5">
        <v>1.1838</v>
      </c>
      <c r="F1395" s="5">
        <v>1.18641</v>
      </c>
      <c r="G1395" s="5">
        <f t="shared" si="213"/>
        <v>0</v>
      </c>
      <c r="H1395" s="4">
        <f t="shared" si="216"/>
        <v>0</v>
      </c>
      <c r="I1395" s="4">
        <f t="shared" si="219"/>
        <v>0</v>
      </c>
      <c r="K1395" s="4">
        <f t="shared" si="215"/>
        <v>4810.1000000000104</v>
      </c>
      <c r="L1395" s="5">
        <f t="shared" si="217"/>
        <v>0</v>
      </c>
      <c r="M1395" s="29" t="str">
        <f t="shared" si="218"/>
        <v/>
      </c>
      <c r="N1395" s="30">
        <f t="shared" si="214"/>
        <v>4810.1000000000104</v>
      </c>
    </row>
    <row r="1396" spans="1:14" x14ac:dyDescent="0.25">
      <c r="A1396" s="5">
        <v>1395</v>
      </c>
      <c r="B1396" s="28">
        <v>43228.958333333336</v>
      </c>
      <c r="C1396" s="5">
        <v>1.18638</v>
      </c>
      <c r="D1396" s="5">
        <v>1.1896899999999999</v>
      </c>
      <c r="E1396" s="5">
        <v>1.1822699999999999</v>
      </c>
      <c r="F1396" s="5">
        <v>1.18502</v>
      </c>
      <c r="G1396" s="5">
        <f t="shared" si="213"/>
        <v>0</v>
      </c>
      <c r="H1396" s="4">
        <f t="shared" si="216"/>
        <v>0</v>
      </c>
      <c r="I1396" s="4">
        <f t="shared" si="219"/>
        <v>0</v>
      </c>
      <c r="K1396" s="4">
        <f t="shared" si="215"/>
        <v>4810.1000000000104</v>
      </c>
      <c r="L1396" s="5">
        <f t="shared" si="217"/>
        <v>0</v>
      </c>
      <c r="M1396" s="29" t="str">
        <f t="shared" si="218"/>
        <v/>
      </c>
      <c r="N1396" s="30">
        <f t="shared" si="214"/>
        <v>4810.1000000000104</v>
      </c>
    </row>
    <row r="1397" spans="1:14" x14ac:dyDescent="0.25">
      <c r="A1397" s="5">
        <v>1396</v>
      </c>
      <c r="B1397" s="28">
        <v>43229.958333333336</v>
      </c>
      <c r="C1397" s="5">
        <v>1.18502</v>
      </c>
      <c r="D1397" s="5">
        <v>1.1946300000000001</v>
      </c>
      <c r="E1397" s="5">
        <v>1.1842900000000001</v>
      </c>
      <c r="F1397" s="5">
        <v>1.1914899999999999</v>
      </c>
      <c r="G1397" s="5">
        <f t="shared" si="213"/>
        <v>1</v>
      </c>
      <c r="H1397" s="4">
        <f t="shared" si="216"/>
        <v>51.099999999999483</v>
      </c>
      <c r="I1397" s="4">
        <f t="shared" si="219"/>
        <v>0</v>
      </c>
      <c r="K1397" s="4">
        <f t="shared" si="215"/>
        <v>4861.2000000000098</v>
      </c>
      <c r="L1397" s="5">
        <f t="shared" si="217"/>
        <v>0</v>
      </c>
      <c r="M1397" s="29" t="str">
        <f t="shared" si="218"/>
        <v/>
      </c>
      <c r="N1397" s="30">
        <f t="shared" si="214"/>
        <v>4861.2000000000098</v>
      </c>
    </row>
    <row r="1398" spans="1:14" x14ac:dyDescent="0.25">
      <c r="A1398" s="5">
        <v>1397</v>
      </c>
      <c r="B1398" s="28">
        <v>43230.958333333336</v>
      </c>
      <c r="C1398" s="5">
        <v>1.1915100000000001</v>
      </c>
      <c r="D1398" s="5">
        <v>1.19678</v>
      </c>
      <c r="E1398" s="5">
        <v>1.1891099999999999</v>
      </c>
      <c r="F1398" s="5">
        <v>1.1939500000000001</v>
      </c>
      <c r="G1398" s="5">
        <f t="shared" si="213"/>
        <v>1</v>
      </c>
      <c r="H1398" s="4">
        <f t="shared" si="216"/>
        <v>0</v>
      </c>
      <c r="I1398" s="4">
        <f t="shared" si="219"/>
        <v>0</v>
      </c>
      <c r="K1398" s="4">
        <f t="shared" si="215"/>
        <v>4861.2000000000098</v>
      </c>
      <c r="L1398" s="5">
        <f t="shared" si="217"/>
        <v>0</v>
      </c>
      <c r="M1398" s="29" t="str">
        <f t="shared" si="218"/>
        <v/>
      </c>
      <c r="N1398" s="30">
        <f t="shared" si="214"/>
        <v>4861.2000000000098</v>
      </c>
    </row>
    <row r="1399" spans="1:14" x14ac:dyDescent="0.25">
      <c r="A1399" s="5">
        <v>1398</v>
      </c>
      <c r="B1399" s="28">
        <v>43233.958333333336</v>
      </c>
      <c r="C1399" s="5">
        <v>1.1938500000000001</v>
      </c>
      <c r="D1399" s="5">
        <v>1.1995899999999999</v>
      </c>
      <c r="E1399" s="5">
        <v>1.1926000000000001</v>
      </c>
      <c r="F1399" s="5">
        <v>1.1926099999999999</v>
      </c>
      <c r="G1399" s="5">
        <f t="shared" si="213"/>
        <v>0</v>
      </c>
      <c r="H1399" s="4">
        <f t="shared" si="216"/>
        <v>0</v>
      </c>
      <c r="I1399" s="4">
        <f t="shared" si="219"/>
        <v>0</v>
      </c>
      <c r="K1399" s="4">
        <f t="shared" si="215"/>
        <v>4861.2000000000098</v>
      </c>
      <c r="L1399" s="5">
        <f t="shared" si="217"/>
        <v>0</v>
      </c>
      <c r="M1399" s="29" t="str">
        <f t="shared" si="218"/>
        <v/>
      </c>
      <c r="N1399" s="30">
        <f t="shared" si="214"/>
        <v>4861.2000000000098</v>
      </c>
    </row>
    <row r="1400" spans="1:14" x14ac:dyDescent="0.25">
      <c r="A1400" s="5">
        <v>1399</v>
      </c>
      <c r="B1400" s="28">
        <v>43234.958333333336</v>
      </c>
      <c r="C1400" s="5">
        <v>1.1926099999999999</v>
      </c>
      <c r="D1400" s="5">
        <v>1.19384</v>
      </c>
      <c r="E1400" s="5">
        <v>1.1820200000000001</v>
      </c>
      <c r="F1400" s="5">
        <v>1.1837599999999999</v>
      </c>
      <c r="G1400" s="5">
        <f t="shared" si="213"/>
        <v>0</v>
      </c>
      <c r="H1400" s="4">
        <f t="shared" si="216"/>
        <v>0</v>
      </c>
      <c r="I1400" s="4">
        <f t="shared" si="219"/>
        <v>0</v>
      </c>
      <c r="K1400" s="4">
        <f t="shared" si="215"/>
        <v>4861.2000000000098</v>
      </c>
      <c r="L1400" s="5">
        <f t="shared" si="217"/>
        <v>0</v>
      </c>
      <c r="M1400" s="29" t="str">
        <f t="shared" si="218"/>
        <v/>
      </c>
      <c r="N1400" s="30">
        <f t="shared" si="214"/>
        <v>4861.2000000000098</v>
      </c>
    </row>
    <row r="1401" spans="1:14" x14ac:dyDescent="0.25">
      <c r="A1401" s="5">
        <v>1400</v>
      </c>
      <c r="B1401" s="28">
        <v>43235.958333333336</v>
      </c>
      <c r="C1401" s="5">
        <v>1.1837599999999999</v>
      </c>
      <c r="D1401" s="5">
        <v>1.1854100000000001</v>
      </c>
      <c r="E1401" s="5">
        <v>1.17635</v>
      </c>
      <c r="F1401" s="5">
        <v>1.18068</v>
      </c>
      <c r="G1401" s="5">
        <f t="shared" si="213"/>
        <v>0</v>
      </c>
      <c r="H1401" s="4">
        <f t="shared" si="216"/>
        <v>0</v>
      </c>
      <c r="I1401" s="4">
        <f t="shared" si="219"/>
        <v>0</v>
      </c>
      <c r="K1401" s="4">
        <f t="shared" si="215"/>
        <v>4861.2000000000098</v>
      </c>
      <c r="L1401" s="5">
        <f t="shared" si="217"/>
        <v>0</v>
      </c>
      <c r="M1401" s="29" t="str">
        <f t="shared" si="218"/>
        <v/>
      </c>
      <c r="N1401" s="30">
        <f t="shared" si="214"/>
        <v>4861.2000000000098</v>
      </c>
    </row>
    <row r="1402" spans="1:14" x14ac:dyDescent="0.25">
      <c r="A1402" s="5">
        <v>1401</v>
      </c>
      <c r="B1402" s="28">
        <v>43236.958333333336</v>
      </c>
      <c r="C1402" s="5">
        <v>1.1806700000000001</v>
      </c>
      <c r="D1402" s="5">
        <v>1.1837299999999999</v>
      </c>
      <c r="E1402" s="5">
        <v>1.1776500000000001</v>
      </c>
      <c r="F1402" s="5">
        <v>1.17936</v>
      </c>
      <c r="G1402" s="5">
        <f t="shared" si="213"/>
        <v>0</v>
      </c>
      <c r="H1402" s="4">
        <f t="shared" si="216"/>
        <v>0</v>
      </c>
      <c r="I1402" s="4">
        <f t="shared" si="219"/>
        <v>0</v>
      </c>
      <c r="K1402" s="4">
        <f t="shared" si="215"/>
        <v>4861.2000000000098</v>
      </c>
      <c r="L1402" s="5">
        <f t="shared" si="217"/>
        <v>0</v>
      </c>
      <c r="M1402" s="29" t="str">
        <f t="shared" si="218"/>
        <v/>
      </c>
      <c r="N1402" s="30">
        <f t="shared" si="214"/>
        <v>4861.2000000000098</v>
      </c>
    </row>
    <row r="1403" spans="1:14" x14ac:dyDescent="0.25">
      <c r="A1403" s="5">
        <v>1402</v>
      </c>
      <c r="B1403" s="28">
        <v>43237.958333333336</v>
      </c>
      <c r="C1403" s="5">
        <v>1.1793100000000001</v>
      </c>
      <c r="D1403" s="5">
        <v>1.18221</v>
      </c>
      <c r="E1403" s="5">
        <v>1.1749799999999999</v>
      </c>
      <c r="F1403" s="5">
        <v>1.17689</v>
      </c>
      <c r="G1403" s="5">
        <f t="shared" si="213"/>
        <v>0</v>
      </c>
      <c r="H1403" s="4">
        <f t="shared" si="216"/>
        <v>-37.800000000001162</v>
      </c>
      <c r="I1403" s="4">
        <f t="shared" si="219"/>
        <v>0</v>
      </c>
      <c r="K1403" s="4">
        <f t="shared" si="215"/>
        <v>4823.4000000000087</v>
      </c>
      <c r="L1403" s="5">
        <f t="shared" si="217"/>
        <v>0</v>
      </c>
      <c r="M1403" s="29" t="str">
        <f t="shared" si="218"/>
        <v/>
      </c>
      <c r="N1403" s="30">
        <f t="shared" si="214"/>
        <v>4823.4000000000087</v>
      </c>
    </row>
  </sheetData>
  <mergeCells count="4">
    <mergeCell ref="P1:Q1"/>
    <mergeCell ref="R1:S1"/>
    <mergeCell ref="P2:Q2"/>
    <mergeCell ref="R2:S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BEF0C-333C-4178-B6F3-B5C753B787A1}">
  <sheetPr>
    <tabColor theme="4"/>
  </sheetPr>
  <dimension ref="A1:X1403"/>
  <sheetViews>
    <sheetView workbookViewId="0">
      <selection activeCell="V31" sqref="V31"/>
    </sheetView>
  </sheetViews>
  <sheetFormatPr defaultRowHeight="15" x14ac:dyDescent="0.25"/>
  <cols>
    <col min="1" max="1" width="6.42578125" style="1" bestFit="1" customWidth="1"/>
    <col min="2" max="2" width="15.85546875" style="1" bestFit="1" customWidth="1"/>
    <col min="3" max="6" width="8" style="1" bestFit="1" customWidth="1"/>
    <col min="7" max="7" width="11.7109375" style="1" bestFit="1" customWidth="1"/>
    <col min="8" max="8" width="11.42578125" style="1" bestFit="1" customWidth="1"/>
    <col min="9" max="9" width="7.5703125" style="1" bestFit="1" customWidth="1"/>
    <col min="10" max="10" width="10.28515625" style="1" bestFit="1" customWidth="1"/>
    <col min="11" max="11" width="9" style="1" bestFit="1" customWidth="1"/>
    <col min="12" max="12" width="7.28515625" style="1" bestFit="1" customWidth="1"/>
    <col min="13" max="13" width="14.28515625" style="1" bestFit="1" customWidth="1"/>
    <col min="14" max="14" width="11.42578125" style="1" bestFit="1" customWidth="1"/>
    <col min="15" max="15" width="8" style="1" bestFit="1" customWidth="1"/>
    <col min="16" max="16" width="7.7109375" style="1" bestFit="1" customWidth="1"/>
    <col min="17" max="17" width="7" style="1" bestFit="1" customWidth="1"/>
    <col min="18" max="18" width="9.140625" style="4"/>
    <col min="19" max="19" width="11.28515625" style="4" bestFit="1" customWidth="1"/>
    <col min="20" max="20" width="10.28515625" style="4" bestFit="1" customWidth="1"/>
    <col min="21" max="21" width="11.28515625" style="4" bestFit="1" customWidth="1"/>
    <col min="22" max="22" width="7" style="4" bestFit="1" customWidth="1"/>
    <col min="23" max="16384" width="9.140625" style="4"/>
  </cols>
  <sheetData>
    <row r="1" spans="1:21" ht="30.75" thickBot="1" x14ac:dyDescent="0.3">
      <c r="A1" s="2" t="s">
        <v>0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1</v>
      </c>
      <c r="I1" s="2" t="s">
        <v>9</v>
      </c>
      <c r="J1" s="2" t="s">
        <v>10</v>
      </c>
      <c r="K1" s="2" t="s">
        <v>21</v>
      </c>
      <c r="L1" s="2" t="s">
        <v>20</v>
      </c>
      <c r="M1" s="3" t="s">
        <v>28</v>
      </c>
      <c r="N1" s="3" t="s">
        <v>29</v>
      </c>
      <c r="O1" s="2" t="s">
        <v>15</v>
      </c>
      <c r="P1" s="2" t="s">
        <v>16</v>
      </c>
      <c r="Q1" s="2" t="s">
        <v>17</v>
      </c>
      <c r="R1" s="27"/>
    </row>
    <row r="2" spans="1:21" ht="15.75" thickBot="1" x14ac:dyDescent="0.3">
      <c r="A2" s="5">
        <v>1</v>
      </c>
      <c r="B2" s="28">
        <v>41275</v>
      </c>
      <c r="C2" s="5">
        <v>1.31935</v>
      </c>
      <c r="D2" s="5">
        <v>1.3200499999999999</v>
      </c>
      <c r="E2" s="5">
        <v>1.3190299999999999</v>
      </c>
      <c r="F2" s="5">
        <v>1.3195399999999999</v>
      </c>
      <c r="G2" s="5">
        <v>0</v>
      </c>
      <c r="H2" s="5">
        <f>(F3-C3)*10000+(F4-C4)*10000+(F5-C5)*10000</f>
        <v>-126.29999999999919</v>
      </c>
      <c r="I2" s="5"/>
      <c r="J2" s="5"/>
      <c r="K2" s="5"/>
      <c r="L2" s="5"/>
      <c r="M2" s="5">
        <f>L2+K2</f>
        <v>0</v>
      </c>
      <c r="N2" s="5"/>
      <c r="O2" s="5">
        <v>0</v>
      </c>
      <c r="P2" s="5"/>
      <c r="Q2" s="5"/>
      <c r="S2" s="10" t="s">
        <v>10</v>
      </c>
      <c r="T2" s="11" t="s">
        <v>23</v>
      </c>
      <c r="U2" s="12" t="s">
        <v>22</v>
      </c>
    </row>
    <row r="3" spans="1:21" ht="15.75" thickTop="1" x14ac:dyDescent="0.25">
      <c r="A3" s="5">
        <v>2</v>
      </c>
      <c r="B3" s="28">
        <v>41276</v>
      </c>
      <c r="C3" s="5">
        <v>1.3193600000000001</v>
      </c>
      <c r="D3" s="5">
        <v>1.3299099999999999</v>
      </c>
      <c r="E3" s="5">
        <v>1.3157000000000001</v>
      </c>
      <c r="F3" s="5">
        <v>1.31857</v>
      </c>
      <c r="G3" s="5">
        <f t="shared" ref="G3:G66" si="0">IF(F3&gt;F2,1,0)</f>
        <v>0</v>
      </c>
      <c r="H3" s="5">
        <f>(F4-C4)*10000+(F5-C5)*10000+(F6-C6)*10000</f>
        <v>-77.199999999999477</v>
      </c>
      <c r="I3" s="5"/>
      <c r="J3" s="5"/>
      <c r="K3" s="5"/>
      <c r="L3" s="5"/>
      <c r="M3" s="5">
        <f t="shared" ref="M3:M66" si="1">L3+K3+M2</f>
        <v>0</v>
      </c>
      <c r="N3" s="5"/>
      <c r="O3" s="5">
        <f>MAX(M3,O2)</f>
        <v>0</v>
      </c>
      <c r="P3" s="29" t="str">
        <f>IF(M3 &lt; M2, 1-M3/O3,"")</f>
        <v/>
      </c>
      <c r="Q3" s="30">
        <f>IF(O3=M3,Q2,M3-O3)</f>
        <v>0</v>
      </c>
      <c r="R3" s="27"/>
      <c r="S3" s="21">
        <f t="shared" ref="S3:S21" si="2">_xlfn.PERCENTILE.EXC($J$16:$J$1044,T3)</f>
        <v>-234.00666666666513</v>
      </c>
      <c r="T3" s="34">
        <v>0.05</v>
      </c>
      <c r="U3" s="22"/>
    </row>
    <row r="4" spans="1:21" x14ac:dyDescent="0.25">
      <c r="A4" s="5">
        <v>3</v>
      </c>
      <c r="B4" s="28">
        <v>41277</v>
      </c>
      <c r="C4" s="5">
        <v>1.3186</v>
      </c>
      <c r="D4" s="5">
        <v>1.31894</v>
      </c>
      <c r="E4" s="5">
        <v>1.30467</v>
      </c>
      <c r="F4" s="5">
        <v>1.30484</v>
      </c>
      <c r="G4" s="5">
        <f t="shared" si="0"/>
        <v>0</v>
      </c>
      <c r="H4" s="5">
        <f t="shared" ref="H4:H67" si="3">(F5-C5)*10000+(F6-C6)*10000+(F7-C7)*10000</f>
        <v>25.399999999999871</v>
      </c>
      <c r="I4" s="5"/>
      <c r="J4" s="5"/>
      <c r="K4" s="5"/>
      <c r="L4" s="5"/>
      <c r="M4" s="5">
        <f t="shared" si="1"/>
        <v>0</v>
      </c>
      <c r="N4" s="5"/>
      <c r="O4" s="5">
        <f t="shared" ref="O4:O67" si="4">MAX(M4,O3)</f>
        <v>0</v>
      </c>
      <c r="P4" s="29" t="str">
        <f t="shared" ref="P4:P67" si="5">IF(M4 &lt; M3, 1-M4/O4,"")</f>
        <v/>
      </c>
      <c r="Q4" s="30">
        <f t="shared" ref="Q4:Q67" si="6">IF(O4=M4,Q3,M4-O4)</f>
        <v>0</v>
      </c>
      <c r="R4" s="27"/>
      <c r="S4" s="21">
        <f t="shared" si="2"/>
        <v>-188.30000000000123</v>
      </c>
      <c r="T4" s="34">
        <v>0.1</v>
      </c>
      <c r="U4" s="39">
        <f>SUMIFS($H$16:$H$1073,$J$16:$J$1073,"&gt;-217.807",$J$16:$J$1073,"&lt;=-163.933")</f>
        <v>121.29999999999103</v>
      </c>
    </row>
    <row r="5" spans="1:21" x14ac:dyDescent="0.25">
      <c r="A5" s="5">
        <v>4</v>
      </c>
      <c r="B5" s="28">
        <v>41278</v>
      </c>
      <c r="C5" s="5">
        <v>1.3048599999999999</v>
      </c>
      <c r="D5" s="5">
        <v>1.3089200000000001</v>
      </c>
      <c r="E5" s="5">
        <v>1.2997099999999999</v>
      </c>
      <c r="F5" s="5">
        <v>1.3067800000000001</v>
      </c>
      <c r="G5" s="5">
        <f t="shared" si="0"/>
        <v>1</v>
      </c>
      <c r="H5" s="5">
        <f t="shared" si="3"/>
        <v>-10.600000000002826</v>
      </c>
      <c r="I5" s="5"/>
      <c r="J5" s="5"/>
      <c r="K5" s="5"/>
      <c r="L5" s="5"/>
      <c r="M5" s="5">
        <f t="shared" si="1"/>
        <v>0</v>
      </c>
      <c r="N5" s="5"/>
      <c r="O5" s="5">
        <f t="shared" si="4"/>
        <v>0</v>
      </c>
      <c r="P5" s="29" t="str">
        <f t="shared" si="5"/>
        <v/>
      </c>
      <c r="Q5" s="30">
        <f t="shared" si="6"/>
        <v>0</v>
      </c>
      <c r="R5" s="27"/>
      <c r="S5" s="6">
        <f t="shared" si="2"/>
        <v>-149.10333333333136</v>
      </c>
      <c r="T5" s="35">
        <v>0.15</v>
      </c>
      <c r="U5" s="40">
        <f>SUMIFS($H$16:$H$1073,$J$16:$J$1073,"&gt;-188.3",$J$16:$J$1073,"&lt;=-149.103")</f>
        <v>-509.80000000000916</v>
      </c>
    </row>
    <row r="6" spans="1:21" x14ac:dyDescent="0.25">
      <c r="A6" s="5">
        <v>5</v>
      </c>
      <c r="B6" s="28">
        <v>41281</v>
      </c>
      <c r="C6" s="5">
        <v>1.30745</v>
      </c>
      <c r="D6" s="5">
        <v>1.31192</v>
      </c>
      <c r="E6" s="5">
        <v>1.30165</v>
      </c>
      <c r="F6" s="5">
        <v>1.3115699999999999</v>
      </c>
      <c r="G6" s="5">
        <f t="shared" si="0"/>
        <v>1</v>
      </c>
      <c r="H6" s="5">
        <f t="shared" si="3"/>
        <v>156.39999999999657</v>
      </c>
      <c r="I6" s="5"/>
      <c r="J6" s="5"/>
      <c r="K6" s="5"/>
      <c r="L6" s="5"/>
      <c r="M6" s="5">
        <f t="shared" si="1"/>
        <v>0</v>
      </c>
      <c r="N6" s="5"/>
      <c r="O6" s="5">
        <f t="shared" si="4"/>
        <v>0</v>
      </c>
      <c r="P6" s="29" t="str">
        <f t="shared" si="5"/>
        <v/>
      </c>
      <c r="Q6" s="30">
        <f t="shared" si="6"/>
        <v>0</v>
      </c>
      <c r="R6" s="27"/>
      <c r="S6" s="7">
        <f t="shared" si="2"/>
        <v>-122.46666666666516</v>
      </c>
      <c r="T6" s="36">
        <v>0.2</v>
      </c>
      <c r="U6" s="41">
        <f>SUMIFS($H$16:$H$1073,$J$16:$J$1073,"&gt;-149.103",$J$16:$J$1073,"&lt;=-122.467")</f>
        <v>-2377.9999999999936</v>
      </c>
    </row>
    <row r="7" spans="1:21" x14ac:dyDescent="0.25">
      <c r="A7" s="5">
        <v>6</v>
      </c>
      <c r="B7" s="28">
        <v>41282</v>
      </c>
      <c r="C7" s="5">
        <v>1.31159</v>
      </c>
      <c r="D7" s="5">
        <v>1.31393</v>
      </c>
      <c r="E7" s="5">
        <v>1.30566</v>
      </c>
      <c r="F7" s="5">
        <v>1.30809</v>
      </c>
      <c r="G7" s="5">
        <f t="shared" si="0"/>
        <v>0</v>
      </c>
      <c r="H7" s="5">
        <f t="shared" si="3"/>
        <v>261.7999999999987</v>
      </c>
      <c r="I7" s="5"/>
      <c r="J7" s="5"/>
      <c r="K7" s="5"/>
      <c r="L7" s="5"/>
      <c r="M7" s="5">
        <f t="shared" si="1"/>
        <v>0</v>
      </c>
      <c r="N7" s="5"/>
      <c r="O7" s="5">
        <f t="shared" si="4"/>
        <v>0</v>
      </c>
      <c r="P7" s="29" t="str">
        <f t="shared" si="5"/>
        <v/>
      </c>
      <c r="Q7" s="30">
        <f t="shared" si="6"/>
        <v>0</v>
      </c>
      <c r="R7" s="27"/>
      <c r="S7" s="8">
        <f t="shared" si="2"/>
        <v>-101.89333333333272</v>
      </c>
      <c r="T7" s="37">
        <v>0.25</v>
      </c>
      <c r="U7" s="42">
        <f>SUMIFS($H$16:$H$1073,$J$16:$J$1073,"&gt;-122.467",$J$16:$J$1073,"&lt;=-101.893")</f>
        <v>283.40000000000703</v>
      </c>
    </row>
    <row r="8" spans="1:21" x14ac:dyDescent="0.25">
      <c r="A8" s="5">
        <v>7</v>
      </c>
      <c r="B8" s="28">
        <v>41283</v>
      </c>
      <c r="C8" s="5">
        <v>1.3080700000000001</v>
      </c>
      <c r="D8" s="5">
        <v>1.3095600000000001</v>
      </c>
      <c r="E8" s="5">
        <v>1.30362</v>
      </c>
      <c r="F8" s="5">
        <v>1.3063899999999999</v>
      </c>
      <c r="G8" s="5">
        <f t="shared" si="0"/>
        <v>0</v>
      </c>
      <c r="H8" s="5">
        <f t="shared" si="3"/>
        <v>297.00000000000063</v>
      </c>
      <c r="I8" s="5"/>
      <c r="J8" s="5"/>
      <c r="K8" s="5"/>
      <c r="L8" s="5"/>
      <c r="M8" s="5">
        <f t="shared" si="1"/>
        <v>0</v>
      </c>
      <c r="N8" s="5"/>
      <c r="O8" s="5">
        <f t="shared" si="4"/>
        <v>0</v>
      </c>
      <c r="P8" s="29" t="str">
        <f t="shared" si="5"/>
        <v/>
      </c>
      <c r="Q8" s="30">
        <f t="shared" si="6"/>
        <v>0</v>
      </c>
      <c r="R8" s="27"/>
      <c r="S8" s="7">
        <f t="shared" si="2"/>
        <v>-85.939999999999912</v>
      </c>
      <c r="T8" s="36">
        <v>0.3</v>
      </c>
      <c r="U8" s="41">
        <f>SUMIFS($H$16:$H$1073,$J$16:$J$1073,"&gt;-101.893",$J$16:$J$1073,"&lt;=-85.94")</f>
        <v>-359.99999999997368</v>
      </c>
    </row>
    <row r="9" spans="1:21" x14ac:dyDescent="0.25">
      <c r="A9" s="5">
        <v>8</v>
      </c>
      <c r="B9" s="28">
        <v>41284</v>
      </c>
      <c r="C9" s="5">
        <v>1.3063400000000001</v>
      </c>
      <c r="D9" s="5">
        <v>1.32724</v>
      </c>
      <c r="E9" s="5">
        <v>1.30385</v>
      </c>
      <c r="F9" s="5">
        <v>1.3271599999999999</v>
      </c>
      <c r="G9" s="5">
        <f t="shared" si="0"/>
        <v>1</v>
      </c>
      <c r="H9" s="5">
        <f t="shared" si="3"/>
        <v>14.70000000000303</v>
      </c>
      <c r="I9" s="5"/>
      <c r="J9" s="5"/>
      <c r="K9" s="5"/>
      <c r="L9" s="5"/>
      <c r="M9" s="5">
        <f t="shared" si="1"/>
        <v>0</v>
      </c>
      <c r="N9" s="5"/>
      <c r="O9" s="5">
        <f t="shared" si="4"/>
        <v>0</v>
      </c>
      <c r="P9" s="29" t="str">
        <f t="shared" si="5"/>
        <v/>
      </c>
      <c r="Q9" s="30">
        <f t="shared" si="6"/>
        <v>0</v>
      </c>
      <c r="R9" s="27"/>
      <c r="S9" s="7">
        <f t="shared" si="2"/>
        <v>-67.676666666666165</v>
      </c>
      <c r="T9" s="36">
        <v>0.35</v>
      </c>
      <c r="U9" s="41">
        <f>SUMIFS($H$16:$H$1073,$J$16:$J$1073,"&gt;-85.94",$J$16:$J$1073,"&lt;=-67.6767")</f>
        <v>-432.49999999998681</v>
      </c>
    </row>
    <row r="10" spans="1:21" x14ac:dyDescent="0.25">
      <c r="A10" s="5">
        <v>9</v>
      </c>
      <c r="B10" s="28">
        <v>41285</v>
      </c>
      <c r="C10" s="5">
        <v>1.3271999999999999</v>
      </c>
      <c r="D10" s="5">
        <v>1.33653</v>
      </c>
      <c r="E10" s="5">
        <v>1.3247899999999999</v>
      </c>
      <c r="F10" s="5">
        <v>1.3342400000000001</v>
      </c>
      <c r="G10" s="5">
        <f t="shared" si="0"/>
        <v>1</v>
      </c>
      <c r="H10" s="5">
        <f t="shared" si="3"/>
        <v>-71.699999999998994</v>
      </c>
      <c r="I10" s="5"/>
      <c r="J10" s="5"/>
      <c r="K10" s="5"/>
      <c r="L10" s="5"/>
      <c r="M10" s="5">
        <f t="shared" si="1"/>
        <v>0</v>
      </c>
      <c r="N10" s="5"/>
      <c r="O10" s="5">
        <f t="shared" si="4"/>
        <v>0</v>
      </c>
      <c r="P10" s="29" t="str">
        <f t="shared" si="5"/>
        <v/>
      </c>
      <c r="Q10" s="30">
        <f t="shared" si="6"/>
        <v>0</v>
      </c>
      <c r="R10" s="27"/>
      <c r="S10" s="8">
        <f t="shared" si="2"/>
        <v>-53.386666666666031</v>
      </c>
      <c r="T10" s="37">
        <v>0.4</v>
      </c>
      <c r="U10" s="42">
        <f>SUMIFS($H$16:$H$1073,$J$16:$J$1073,"&gt;-67.6767",$J$16:$J$1073,"&lt;=-53.3867")</f>
        <v>1731.7000000000137</v>
      </c>
    </row>
    <row r="11" spans="1:21" x14ac:dyDescent="0.25">
      <c r="A11" s="5">
        <v>10</v>
      </c>
      <c r="B11" s="28">
        <v>41288</v>
      </c>
      <c r="C11" s="5">
        <v>1.33605</v>
      </c>
      <c r="D11" s="5">
        <v>1.3403700000000001</v>
      </c>
      <c r="E11" s="5">
        <v>1.3335600000000001</v>
      </c>
      <c r="F11" s="5">
        <v>1.33789</v>
      </c>
      <c r="G11" s="5">
        <f t="shared" si="0"/>
        <v>1</v>
      </c>
      <c r="H11" s="5">
        <f t="shared" si="3"/>
        <v>-5.1999999999985391</v>
      </c>
      <c r="I11" s="5"/>
      <c r="J11" s="5"/>
      <c r="K11" s="5"/>
      <c r="L11" s="5"/>
      <c r="M11" s="5">
        <f t="shared" si="1"/>
        <v>0</v>
      </c>
      <c r="N11" s="5"/>
      <c r="O11" s="5">
        <f t="shared" si="4"/>
        <v>0</v>
      </c>
      <c r="P11" s="29" t="str">
        <f t="shared" si="5"/>
        <v/>
      </c>
      <c r="Q11" s="30">
        <f t="shared" si="6"/>
        <v>0</v>
      </c>
      <c r="R11" s="27"/>
      <c r="S11" s="8">
        <f t="shared" si="2"/>
        <v>-32.956666666665853</v>
      </c>
      <c r="T11" s="37">
        <v>0.45</v>
      </c>
      <c r="U11" s="42">
        <f>SUMIFS($H$16:$H$1073,$J$16:$J$1073,"&gt;-53.3867",$J$16:$J$1073,"&lt;=-32.9567")</f>
        <v>1143.5000000000191</v>
      </c>
    </row>
    <row r="12" spans="1:21" x14ac:dyDescent="0.25">
      <c r="A12" s="5">
        <v>11</v>
      </c>
      <c r="B12" s="28">
        <v>41289</v>
      </c>
      <c r="C12" s="5">
        <v>1.3379099999999999</v>
      </c>
      <c r="D12" s="5">
        <v>1.3393299999999999</v>
      </c>
      <c r="E12" s="5">
        <v>1.3271999999999999</v>
      </c>
      <c r="F12" s="5">
        <v>1.3305</v>
      </c>
      <c r="G12" s="5">
        <f t="shared" si="0"/>
        <v>0</v>
      </c>
      <c r="H12" s="5">
        <f t="shared" si="3"/>
        <v>13.200000000002106</v>
      </c>
      <c r="I12" s="5"/>
      <c r="J12" s="5"/>
      <c r="K12" s="5"/>
      <c r="L12" s="5"/>
      <c r="M12" s="5">
        <f t="shared" si="1"/>
        <v>0</v>
      </c>
      <c r="N12" s="5"/>
      <c r="O12" s="5">
        <f t="shared" si="4"/>
        <v>0</v>
      </c>
      <c r="P12" s="29" t="str">
        <f t="shared" si="5"/>
        <v/>
      </c>
      <c r="Q12" s="30">
        <f t="shared" si="6"/>
        <v>0</v>
      </c>
      <c r="R12" s="27"/>
      <c r="S12" s="8">
        <f t="shared" si="2"/>
        <v>-16.626666666668122</v>
      </c>
      <c r="T12" s="37">
        <v>0.5</v>
      </c>
      <c r="U12" s="42">
        <f>SUMIFS($H$16:$H$1073,$J$16:$J$1073,"&gt;-32.9567",$J$16:$J$1073,"&lt;=-16.6267")</f>
        <v>919.10000000001276</v>
      </c>
    </row>
    <row r="13" spans="1:21" x14ac:dyDescent="0.25">
      <c r="A13" s="5">
        <v>12</v>
      </c>
      <c r="B13" s="28">
        <v>41290</v>
      </c>
      <c r="C13" s="5">
        <v>1.3304800000000001</v>
      </c>
      <c r="D13" s="5">
        <v>1.33246</v>
      </c>
      <c r="E13" s="5">
        <v>1.32565</v>
      </c>
      <c r="F13" s="5">
        <v>1.3288800000000001</v>
      </c>
      <c r="G13" s="5">
        <f t="shared" si="0"/>
        <v>0</v>
      </c>
      <c r="H13" s="5">
        <f t="shared" si="3"/>
        <v>30.80000000000194</v>
      </c>
      <c r="I13" s="5"/>
      <c r="J13" s="5"/>
      <c r="K13" s="5"/>
      <c r="L13" s="5"/>
      <c r="M13" s="5">
        <f t="shared" si="1"/>
        <v>0</v>
      </c>
      <c r="N13" s="5"/>
      <c r="O13" s="5">
        <f t="shared" si="4"/>
        <v>0</v>
      </c>
      <c r="P13" s="29" t="str">
        <f t="shared" si="5"/>
        <v/>
      </c>
      <c r="Q13" s="30">
        <f t="shared" si="6"/>
        <v>0</v>
      </c>
      <c r="R13" s="27"/>
      <c r="S13" s="7">
        <f t="shared" si="2"/>
        <v>-1.1066666666670333</v>
      </c>
      <c r="T13" s="36">
        <v>0.55000000000000004</v>
      </c>
      <c r="U13" s="41">
        <f>SUMIFS($H$16:$H$1073,$J$16:$J$1073,"&gt;-16.6267",$J$16:$J$1073,"&lt;=-1.10667")</f>
        <v>-1208.6000000000022</v>
      </c>
    </row>
    <row r="14" spans="1:21" x14ac:dyDescent="0.25">
      <c r="A14" s="5">
        <v>13</v>
      </c>
      <c r="B14" s="28">
        <v>41291</v>
      </c>
      <c r="C14" s="5">
        <v>1.32887</v>
      </c>
      <c r="D14" s="5">
        <v>1.33873</v>
      </c>
      <c r="E14" s="5">
        <v>1.3269599999999999</v>
      </c>
      <c r="F14" s="5">
        <v>1.3373600000000001</v>
      </c>
      <c r="G14" s="5">
        <f t="shared" si="0"/>
        <v>1</v>
      </c>
      <c r="H14" s="5">
        <f t="shared" si="3"/>
        <v>-44.899999999998826</v>
      </c>
      <c r="I14" s="5"/>
      <c r="J14" s="5"/>
      <c r="K14" s="5"/>
      <c r="L14" s="5"/>
      <c r="M14" s="5">
        <f t="shared" si="1"/>
        <v>0</v>
      </c>
      <c r="N14" s="5"/>
      <c r="O14" s="5">
        <f t="shared" si="4"/>
        <v>0</v>
      </c>
      <c r="P14" s="29" t="str">
        <f t="shared" si="5"/>
        <v/>
      </c>
      <c r="Q14" s="30">
        <f t="shared" si="6"/>
        <v>0</v>
      </c>
      <c r="R14" s="27"/>
      <c r="S14" s="8">
        <f t="shared" si="2"/>
        <v>12.933333333331465</v>
      </c>
      <c r="T14" s="37">
        <v>0.6</v>
      </c>
      <c r="U14" s="42">
        <f>SUMIFS($H$16:$H$1073,$J$16:$J$1073,"&gt;1.10667",$J$16:$J$1073,"&lt;=12.93333")</f>
        <v>983.49999999999477</v>
      </c>
    </row>
    <row r="15" spans="1:21" x14ac:dyDescent="0.25">
      <c r="A15" s="5">
        <v>14</v>
      </c>
      <c r="B15" s="28">
        <v>41292</v>
      </c>
      <c r="C15" s="5">
        <v>1.3373699999999999</v>
      </c>
      <c r="D15" s="5">
        <v>1.3398000000000001</v>
      </c>
      <c r="E15" s="5">
        <v>1.32803</v>
      </c>
      <c r="F15" s="5">
        <v>1.3318000000000001</v>
      </c>
      <c r="G15" s="5">
        <f t="shared" si="0"/>
        <v>0</v>
      </c>
      <c r="H15" s="5">
        <f t="shared" si="3"/>
        <v>7.0999999999998842</v>
      </c>
      <c r="I15" s="5"/>
      <c r="J15" s="5"/>
      <c r="K15" s="5"/>
      <c r="L15" s="5"/>
      <c r="M15" s="5">
        <f t="shared" si="1"/>
        <v>0</v>
      </c>
      <c r="N15" s="5"/>
      <c r="O15" s="5">
        <f t="shared" si="4"/>
        <v>0</v>
      </c>
      <c r="P15" s="29" t="str">
        <f t="shared" si="5"/>
        <v/>
      </c>
      <c r="Q15" s="30">
        <f t="shared" si="6"/>
        <v>0</v>
      </c>
      <c r="R15" s="27"/>
      <c r="S15" s="8">
        <f t="shared" si="2"/>
        <v>30.973333333332853</v>
      </c>
      <c r="T15" s="37">
        <v>0.65</v>
      </c>
      <c r="U15" s="42">
        <f>SUMIFS($H$16:$H$1073,$J$16:$J$1073,"&gt;12.93333",$J$16:$J$1073,"&lt;=30.97333")</f>
        <v>569.90000000000089</v>
      </c>
    </row>
    <row r="16" spans="1:21" x14ac:dyDescent="0.25">
      <c r="A16" s="5">
        <v>15</v>
      </c>
      <c r="B16" s="28">
        <v>41295</v>
      </c>
      <c r="C16" s="5">
        <v>1.33107</v>
      </c>
      <c r="D16" s="5">
        <v>1.3331900000000001</v>
      </c>
      <c r="E16" s="5">
        <v>1.3299799999999999</v>
      </c>
      <c r="F16" s="5">
        <v>1.3312299999999999</v>
      </c>
      <c r="G16" s="5">
        <f t="shared" si="0"/>
        <v>0</v>
      </c>
      <c r="H16" s="5">
        <f t="shared" si="3"/>
        <v>64.60000000000133</v>
      </c>
      <c r="I16" s="31">
        <f>AVERAGE(F2:F16)</f>
        <v>1.3223226666666668</v>
      </c>
      <c r="J16" s="31">
        <f>(F16-I16)*10000</f>
        <v>89.073333333331561</v>
      </c>
      <c r="K16" s="5">
        <f t="shared" ref="K16:K35" si="7">IF(OR(AND(J16&gt;-122.467,J16&lt;=-101.893),AND(J16&gt;-67.6767,J16&lt;=-16.6267),AND(J16&gt;-1.10667,J16&lt;=30.97333)),H16,0)</f>
        <v>0</v>
      </c>
      <c r="L16" s="5">
        <f>IF(OR(AND(J16&gt;-188.3,J16&lt;=-122.467),AND(J16&gt;-85.94,J16&lt;=-67.6767),AND(J16&gt;42.69,J16&lt;=64.57),AND(J16&gt;144.6933)),-H16,0)</f>
        <v>0</v>
      </c>
      <c r="M16" s="5">
        <f t="shared" si="1"/>
        <v>0</v>
      </c>
      <c r="N16" s="5"/>
      <c r="O16" s="5">
        <f t="shared" si="4"/>
        <v>0</v>
      </c>
      <c r="P16" s="29" t="str">
        <f t="shared" si="5"/>
        <v/>
      </c>
      <c r="Q16" s="30">
        <f t="shared" si="6"/>
        <v>0</v>
      </c>
      <c r="R16" s="27"/>
      <c r="S16" s="21">
        <f t="shared" si="2"/>
        <v>42.686666666662546</v>
      </c>
      <c r="T16" s="34">
        <v>0.7</v>
      </c>
      <c r="U16" s="39">
        <f>SUMIFS($H$16:$H$1073,$J$16:$J$1073,"&gt;30.97333",$J$16:$J$1073,"&lt;=42.68667")</f>
        <v>162.59999999999707</v>
      </c>
    </row>
    <row r="17" spans="1:22" x14ac:dyDescent="0.25">
      <c r="A17" s="5">
        <v>16</v>
      </c>
      <c r="B17" s="28">
        <v>41296</v>
      </c>
      <c r="C17" s="5">
        <v>1.3312299999999999</v>
      </c>
      <c r="D17" s="5">
        <v>1.3371200000000001</v>
      </c>
      <c r="E17" s="5">
        <v>1.3266800000000001</v>
      </c>
      <c r="F17" s="5">
        <v>1.3321499999999999</v>
      </c>
      <c r="G17" s="5">
        <f t="shared" si="0"/>
        <v>1</v>
      </c>
      <c r="H17" s="5">
        <f t="shared" si="3"/>
        <v>137.70000000000061</v>
      </c>
      <c r="I17" s="31">
        <f t="shared" ref="I17:I80" si="8">AVERAGE(F3:F17)</f>
        <v>1.3231633333333332</v>
      </c>
      <c r="J17" s="31">
        <f t="shared" ref="J17:J80" si="9">(F17-I17)*10000</f>
        <v>89.866666666666987</v>
      </c>
      <c r="K17" s="5">
        <f t="shared" si="7"/>
        <v>0</v>
      </c>
      <c r="L17" s="5">
        <f>IF(OR(AND(J17&gt;-188.3,J17&lt;=-122.467),AND(J17&gt;-85.94,J17&lt;=-67.6767),AND(J17&gt;42.69,J17&lt;=64.57),AND(J17&gt;144.6933)),-H17,0)</f>
        <v>0</v>
      </c>
      <c r="M17" s="5">
        <f t="shared" si="1"/>
        <v>0</v>
      </c>
      <c r="N17" s="5"/>
      <c r="O17" s="5">
        <f t="shared" si="4"/>
        <v>0</v>
      </c>
      <c r="P17" s="29" t="str">
        <f t="shared" si="5"/>
        <v/>
      </c>
      <c r="Q17" s="30">
        <f t="shared" si="6"/>
        <v>0</v>
      </c>
      <c r="R17" s="27"/>
      <c r="S17" s="21">
        <f t="shared" si="2"/>
        <v>64.566666666666663</v>
      </c>
      <c r="T17" s="34">
        <v>0.75</v>
      </c>
      <c r="U17" s="39">
        <f>SUMIFS($H$16:$H$1073,$J$16:$J$1073,"&gt;42.68667",$J$16:$J$1073,"&lt;=64.56667")</f>
        <v>-1365.5000000000059</v>
      </c>
    </row>
    <row r="18" spans="1:22" x14ac:dyDescent="0.25">
      <c r="A18" s="5">
        <v>17</v>
      </c>
      <c r="B18" s="28">
        <v>41297</v>
      </c>
      <c r="C18" s="5">
        <v>1.3321099999999999</v>
      </c>
      <c r="D18" s="5">
        <v>1.3354200000000001</v>
      </c>
      <c r="E18" s="5">
        <v>1.3265499999999999</v>
      </c>
      <c r="F18" s="5">
        <v>1.3317399999999999</v>
      </c>
      <c r="G18" s="5">
        <f t="shared" si="0"/>
        <v>0</v>
      </c>
      <c r="H18" s="5">
        <f t="shared" si="3"/>
        <v>131.69999999999905</v>
      </c>
      <c r="I18" s="31">
        <f t="shared" si="8"/>
        <v>1.3240413333333334</v>
      </c>
      <c r="J18" s="31">
        <f t="shared" si="9"/>
        <v>76.986666666665201</v>
      </c>
      <c r="K18" s="5">
        <f t="shared" si="7"/>
        <v>0</v>
      </c>
      <c r="L18" s="5">
        <f>IF(OR(AND(J18&gt;-188.3,J18&lt;=-122.467),AND(J18&gt;-85.94,J18&lt;=-67.6767),AND(J18&gt;42.69,J18&lt;=64.57),AND(J18&gt;144.6933)),-H18,0)</f>
        <v>0</v>
      </c>
      <c r="M18" s="5">
        <f t="shared" si="1"/>
        <v>0</v>
      </c>
      <c r="N18" s="5"/>
      <c r="O18" s="5">
        <f t="shared" si="4"/>
        <v>0</v>
      </c>
      <c r="P18" s="29" t="str">
        <f t="shared" si="5"/>
        <v/>
      </c>
      <c r="Q18" s="30">
        <f t="shared" si="6"/>
        <v>0</v>
      </c>
      <c r="R18" s="27"/>
      <c r="S18" s="21">
        <f t="shared" si="2"/>
        <v>90.713333333334305</v>
      </c>
      <c r="T18" s="34">
        <v>0.8</v>
      </c>
      <c r="U18" s="39">
        <f>SUMIFS($H$16:$H$1073,$J$16:$J$1073,"&gt;64.56667",$J$16:$J$1073,"&lt;=90.71333")</f>
        <v>-979.39999999999236</v>
      </c>
    </row>
    <row r="19" spans="1:22" x14ac:dyDescent="0.25">
      <c r="A19" s="5">
        <v>18</v>
      </c>
      <c r="B19" s="28">
        <v>41298</v>
      </c>
      <c r="C19" s="5">
        <v>1.33175</v>
      </c>
      <c r="D19" s="5">
        <v>1.3392500000000001</v>
      </c>
      <c r="E19" s="5">
        <v>1.3285899999999999</v>
      </c>
      <c r="F19" s="5">
        <v>1.3376600000000001</v>
      </c>
      <c r="G19" s="5">
        <f t="shared" si="0"/>
        <v>1</v>
      </c>
      <c r="H19" s="5">
        <f t="shared" si="3"/>
        <v>108.49999999999805</v>
      </c>
      <c r="I19" s="31">
        <f t="shared" si="8"/>
        <v>1.3262293333333333</v>
      </c>
      <c r="J19" s="31">
        <f t="shared" si="9"/>
        <v>114.30666666666811</v>
      </c>
      <c r="K19" s="5">
        <f t="shared" si="7"/>
        <v>0</v>
      </c>
      <c r="L19" s="5">
        <f>IF(OR(AND(J19&gt;-188.3,J19&lt;=-122.467),AND(J19&gt;-85.94,J19&lt;=-67.6767),AND(J19&gt;42.69,J19&lt;=64.57),AND(J19&gt;144.6933)),-H19,0)</f>
        <v>0</v>
      </c>
      <c r="M19" s="5">
        <f t="shared" si="1"/>
        <v>0</v>
      </c>
      <c r="N19" s="5"/>
      <c r="O19" s="5">
        <f t="shared" si="4"/>
        <v>0</v>
      </c>
      <c r="P19" s="29" t="str">
        <f t="shared" si="5"/>
        <v/>
      </c>
      <c r="Q19" s="30">
        <f t="shared" si="6"/>
        <v>0</v>
      </c>
      <c r="R19" s="27"/>
      <c r="S19" s="21">
        <f t="shared" si="2"/>
        <v>114.19666666666828</v>
      </c>
      <c r="T19" s="34">
        <v>0.85</v>
      </c>
      <c r="U19" s="39">
        <f>SUMIFS($H$16:$H$1073,$J$16:$J$1073,"&gt;90.71333",$J$16:$J$1073,"&lt;=114.1967")</f>
        <v>-158.69999999999828</v>
      </c>
    </row>
    <row r="20" spans="1:22" x14ac:dyDescent="0.25">
      <c r="A20" s="5">
        <v>19</v>
      </c>
      <c r="B20" s="28">
        <v>41299</v>
      </c>
      <c r="C20" s="5">
        <v>1.3376399999999999</v>
      </c>
      <c r="D20" s="5">
        <v>1.34788</v>
      </c>
      <c r="E20" s="5">
        <v>1.33497</v>
      </c>
      <c r="F20" s="5">
        <v>1.3458699999999999</v>
      </c>
      <c r="G20" s="5">
        <f t="shared" si="0"/>
        <v>1</v>
      </c>
      <c r="H20" s="5">
        <f t="shared" si="3"/>
        <v>101.69999999999791</v>
      </c>
      <c r="I20" s="31">
        <f t="shared" si="8"/>
        <v>1.3288353333333334</v>
      </c>
      <c r="J20" s="31">
        <f t="shared" si="9"/>
        <v>170.34666666666533</v>
      </c>
      <c r="K20" s="5">
        <f t="shared" si="7"/>
        <v>0</v>
      </c>
      <c r="L20" s="5">
        <v>-101</v>
      </c>
      <c r="M20" s="5">
        <f t="shared" si="1"/>
        <v>-101</v>
      </c>
      <c r="N20" s="5"/>
      <c r="O20" s="5">
        <f t="shared" si="4"/>
        <v>0</v>
      </c>
      <c r="P20" s="29"/>
      <c r="Q20" s="30">
        <f t="shared" si="6"/>
        <v>-101</v>
      </c>
      <c r="R20" s="27"/>
      <c r="S20" s="21">
        <f t="shared" si="2"/>
        <v>144.69333333333222</v>
      </c>
      <c r="T20" s="34">
        <v>0.9</v>
      </c>
      <c r="U20" s="39">
        <f>SUMIFS($H$16:$H$1073,$J$16:$J$1073,"&gt;114.1967",$J$16:$J$1073,"&lt;=144.6933")</f>
        <v>385.0999999999915</v>
      </c>
    </row>
    <row r="21" spans="1:22" ht="15.75" thickBot="1" x14ac:dyDescent="0.3">
      <c r="A21" s="5">
        <v>20</v>
      </c>
      <c r="B21" s="28">
        <v>41302</v>
      </c>
      <c r="C21" s="5">
        <v>1.3465100000000001</v>
      </c>
      <c r="D21" s="5">
        <v>1.34765</v>
      </c>
      <c r="E21" s="5">
        <v>1.3424400000000001</v>
      </c>
      <c r="F21" s="5">
        <v>1.34554</v>
      </c>
      <c r="G21" s="5">
        <f t="shared" si="0"/>
        <v>0</v>
      </c>
      <c r="H21" s="5">
        <f t="shared" si="3"/>
        <v>122.29999999999964</v>
      </c>
      <c r="I21" s="31">
        <f t="shared" si="8"/>
        <v>1.3310999999999999</v>
      </c>
      <c r="J21" s="31">
        <f t="shared" si="9"/>
        <v>144.40000000000009</v>
      </c>
      <c r="K21" s="5">
        <f t="shared" si="7"/>
        <v>0</v>
      </c>
      <c r="L21" s="5">
        <f>IF(OR(AND(J21&gt;-188.3,J21&lt;=-122.467),AND(J21&gt;-85.94,J21&lt;=-67.6767),AND(J21&gt;42.69,J21&lt;=64.57),AND(J21&gt;144.6933)),-H21,0)</f>
        <v>0</v>
      </c>
      <c r="M21" s="5">
        <f t="shared" si="1"/>
        <v>-101</v>
      </c>
      <c r="N21" s="5"/>
      <c r="O21" s="5">
        <f t="shared" si="4"/>
        <v>0</v>
      </c>
      <c r="P21" s="29" t="str">
        <f t="shared" si="5"/>
        <v/>
      </c>
      <c r="Q21" s="30">
        <f t="shared" si="6"/>
        <v>-101</v>
      </c>
      <c r="R21" s="27"/>
      <c r="S21" s="9">
        <f t="shared" si="2"/>
        <v>195.8066666666669</v>
      </c>
      <c r="T21" s="38">
        <v>0.95</v>
      </c>
      <c r="U21" s="43">
        <f>SUMIFS($H$16:$H$1073,$J$16:$J$1073,"&gt;144.6933",$J$16:$J$1073,"&lt;=195.8067")</f>
        <v>-729.70000000000437</v>
      </c>
    </row>
    <row r="22" spans="1:22" ht="15.75" thickBot="1" x14ac:dyDescent="0.3">
      <c r="A22" s="5">
        <v>21</v>
      </c>
      <c r="B22" s="28">
        <v>41303</v>
      </c>
      <c r="C22" s="5">
        <v>1.34554</v>
      </c>
      <c r="D22" s="5">
        <v>1.34968</v>
      </c>
      <c r="E22" s="5">
        <v>1.3413999999999999</v>
      </c>
      <c r="F22" s="5">
        <v>1.3491299999999999</v>
      </c>
      <c r="G22" s="5">
        <f t="shared" si="0"/>
        <v>1</v>
      </c>
      <c r="H22" s="5">
        <f t="shared" si="3"/>
        <v>148.29999999999899</v>
      </c>
      <c r="I22" s="31">
        <f t="shared" si="8"/>
        <v>1.333836</v>
      </c>
      <c r="J22" s="31">
        <f t="shared" si="9"/>
        <v>152.9399999999992</v>
      </c>
      <c r="K22" s="5">
        <f t="shared" si="7"/>
        <v>0</v>
      </c>
      <c r="L22" s="5">
        <v>-101</v>
      </c>
      <c r="M22" s="5">
        <f t="shared" si="1"/>
        <v>-202</v>
      </c>
      <c r="N22" s="5"/>
      <c r="O22" s="5">
        <f t="shared" si="4"/>
        <v>0</v>
      </c>
      <c r="P22" s="29"/>
      <c r="Q22" s="30">
        <f t="shared" si="6"/>
        <v>-202</v>
      </c>
      <c r="R22" s="27"/>
    </row>
    <row r="23" spans="1:22" ht="15.75" thickBot="1" x14ac:dyDescent="0.3">
      <c r="A23" s="5">
        <v>22</v>
      </c>
      <c r="B23" s="28">
        <v>41304</v>
      </c>
      <c r="C23" s="5">
        <v>1.3491200000000001</v>
      </c>
      <c r="D23" s="5">
        <v>1.3587</v>
      </c>
      <c r="E23" s="5">
        <v>1.3481700000000001</v>
      </c>
      <c r="F23" s="5">
        <v>1.35667</v>
      </c>
      <c r="G23" s="5">
        <f t="shared" si="0"/>
        <v>1</v>
      </c>
      <c r="H23" s="5">
        <f t="shared" si="3"/>
        <v>-66.399999999999807</v>
      </c>
      <c r="I23" s="31">
        <f t="shared" si="8"/>
        <v>1.337188</v>
      </c>
      <c r="J23" s="31">
        <f t="shared" si="9"/>
        <v>194.82</v>
      </c>
      <c r="K23" s="5">
        <f t="shared" si="7"/>
        <v>0</v>
      </c>
      <c r="L23" s="5">
        <f t="shared" ref="L23:L56" si="10">IF(OR(AND(J23&gt;-188.3,J23&lt;=-122.467),AND(J23&gt;-85.94,J23&lt;=-67.6767),AND(J23&gt;42.69,J23&lt;=64.57),AND(J23&gt;144.6933)),-H23,0)</f>
        <v>66.399999999999807</v>
      </c>
      <c r="M23" s="5">
        <f t="shared" si="1"/>
        <v>-135.60000000000019</v>
      </c>
      <c r="N23" s="5"/>
      <c r="O23" s="5">
        <f t="shared" si="4"/>
        <v>0</v>
      </c>
      <c r="P23" s="29" t="str">
        <f t="shared" si="5"/>
        <v/>
      </c>
      <c r="Q23" s="30">
        <f t="shared" si="6"/>
        <v>-135.60000000000019</v>
      </c>
      <c r="R23" s="27"/>
      <c r="S23" s="105" t="s">
        <v>24</v>
      </c>
      <c r="T23" s="106"/>
      <c r="U23" s="105" t="s">
        <v>25</v>
      </c>
      <c r="V23" s="106"/>
    </row>
    <row r="24" spans="1:22" ht="16.5" thickTop="1" thickBot="1" x14ac:dyDescent="0.3">
      <c r="A24" s="5">
        <v>23</v>
      </c>
      <c r="B24" s="28">
        <v>41305</v>
      </c>
      <c r="C24" s="5">
        <v>1.35667</v>
      </c>
      <c r="D24" s="5">
        <v>1.35928</v>
      </c>
      <c r="E24" s="5">
        <v>1.35408</v>
      </c>
      <c r="F24" s="5">
        <v>1.3577600000000001</v>
      </c>
      <c r="G24" s="5">
        <f t="shared" si="0"/>
        <v>1</v>
      </c>
      <c r="H24" s="5">
        <f t="shared" si="3"/>
        <v>-7.6000000000009464</v>
      </c>
      <c r="I24" s="31">
        <f t="shared" si="8"/>
        <v>1.3392279999999999</v>
      </c>
      <c r="J24" s="31">
        <f t="shared" si="9"/>
        <v>185.32000000000215</v>
      </c>
      <c r="K24" s="5">
        <f t="shared" si="7"/>
        <v>0</v>
      </c>
      <c r="L24" s="5">
        <f t="shared" si="10"/>
        <v>7.6000000000009464</v>
      </c>
      <c r="M24" s="5">
        <f t="shared" si="1"/>
        <v>-127.99999999999925</v>
      </c>
      <c r="N24" s="5"/>
      <c r="O24" s="5">
        <f t="shared" si="4"/>
        <v>0</v>
      </c>
      <c r="P24" s="29" t="str">
        <f t="shared" si="5"/>
        <v/>
      </c>
      <c r="Q24" s="30">
        <f t="shared" si="6"/>
        <v>-127.99999999999925</v>
      </c>
      <c r="R24" s="27"/>
      <c r="S24" s="105" t="s">
        <v>26</v>
      </c>
      <c r="T24" s="106"/>
      <c r="U24" s="105" t="s">
        <v>8</v>
      </c>
      <c r="V24" s="106"/>
    </row>
    <row r="25" spans="1:22" ht="15.75" thickTop="1" x14ac:dyDescent="0.25">
      <c r="A25" s="5">
        <v>24</v>
      </c>
      <c r="B25" s="28">
        <v>41306</v>
      </c>
      <c r="C25" s="5">
        <v>1.35772</v>
      </c>
      <c r="D25" s="5">
        <v>1.3710800000000001</v>
      </c>
      <c r="E25" s="5">
        <v>1.3573200000000001</v>
      </c>
      <c r="F25" s="5">
        <v>1.36391</v>
      </c>
      <c r="G25" s="5">
        <f t="shared" si="0"/>
        <v>1</v>
      </c>
      <c r="H25" s="5">
        <f t="shared" si="3"/>
        <v>-131.09999999999957</v>
      </c>
      <c r="I25" s="31">
        <f t="shared" si="8"/>
        <v>1.3412059999999999</v>
      </c>
      <c r="J25" s="31">
        <f t="shared" si="9"/>
        <v>227.04000000000059</v>
      </c>
      <c r="K25" s="5">
        <f t="shared" si="7"/>
        <v>0</v>
      </c>
      <c r="L25" s="5">
        <f t="shared" si="10"/>
        <v>131.09999999999957</v>
      </c>
      <c r="M25" s="5">
        <f t="shared" si="1"/>
        <v>3.1000000000003212</v>
      </c>
      <c r="N25" s="5"/>
      <c r="O25" s="5">
        <f t="shared" si="4"/>
        <v>3.1000000000003212</v>
      </c>
      <c r="P25" s="29" t="str">
        <f t="shared" si="5"/>
        <v/>
      </c>
      <c r="Q25" s="30">
        <f t="shared" si="6"/>
        <v>-127.99999999999925</v>
      </c>
      <c r="R25" s="27"/>
      <c r="S25" s="17" t="s">
        <v>18</v>
      </c>
      <c r="T25" s="18">
        <f>M1044</f>
        <v>15989.300000000056</v>
      </c>
      <c r="U25" s="23" t="s">
        <v>18</v>
      </c>
      <c r="V25" s="24">
        <f>SUM(K1045:L1403)</f>
        <v>2581.6000000000404</v>
      </c>
    </row>
    <row r="26" spans="1:22" x14ac:dyDescent="0.25">
      <c r="A26" s="5">
        <v>25</v>
      </c>
      <c r="B26" s="28">
        <v>41309</v>
      </c>
      <c r="C26" s="5">
        <v>1.36521</v>
      </c>
      <c r="D26" s="5">
        <v>1.36571</v>
      </c>
      <c r="E26" s="5">
        <v>1.3505</v>
      </c>
      <c r="F26" s="5">
        <v>1.3512900000000001</v>
      </c>
      <c r="G26" s="5">
        <f t="shared" si="0"/>
        <v>0</v>
      </c>
      <c r="H26" s="5">
        <f t="shared" si="3"/>
        <v>-116.80000000000135</v>
      </c>
      <c r="I26" s="31">
        <f t="shared" si="8"/>
        <v>1.3420993333333333</v>
      </c>
      <c r="J26" s="31">
        <f t="shared" si="9"/>
        <v>91.906666666667917</v>
      </c>
      <c r="K26" s="5">
        <f t="shared" si="7"/>
        <v>0</v>
      </c>
      <c r="L26" s="5">
        <f t="shared" si="10"/>
        <v>0</v>
      </c>
      <c r="M26" s="5">
        <f t="shared" si="1"/>
        <v>3.1000000000003212</v>
      </c>
      <c r="N26" s="5"/>
      <c r="O26" s="5">
        <f t="shared" si="4"/>
        <v>3.1000000000003212</v>
      </c>
      <c r="P26" s="29" t="str">
        <f t="shared" si="5"/>
        <v/>
      </c>
      <c r="Q26" s="30">
        <f t="shared" si="6"/>
        <v>-127.99999999999925</v>
      </c>
      <c r="R26" s="27"/>
      <c r="S26" s="13" t="s">
        <v>16</v>
      </c>
      <c r="T26" s="15">
        <f>MIN(Q3:Q1044)</f>
        <v>-880.79999999999018</v>
      </c>
      <c r="U26" s="13" t="s">
        <v>16</v>
      </c>
      <c r="V26" s="15">
        <f>MIN(Q1044:Q1403)</f>
        <v>-101.60000000000036</v>
      </c>
    </row>
    <row r="27" spans="1:22" x14ac:dyDescent="0.25">
      <c r="A27" s="5">
        <v>26</v>
      </c>
      <c r="B27" s="28">
        <v>41310</v>
      </c>
      <c r="C27" s="5">
        <v>1.35134</v>
      </c>
      <c r="D27" s="5">
        <v>1.35972</v>
      </c>
      <c r="E27" s="5">
        <v>1.3457699999999999</v>
      </c>
      <c r="F27" s="5">
        <v>1.3583099999999999</v>
      </c>
      <c r="G27" s="5">
        <f t="shared" si="0"/>
        <v>1</v>
      </c>
      <c r="H27" s="5">
        <f t="shared" si="3"/>
        <v>-216.70000000000076</v>
      </c>
      <c r="I27" s="31">
        <f t="shared" si="8"/>
        <v>1.3439533333333331</v>
      </c>
      <c r="J27" s="31">
        <f t="shared" si="9"/>
        <v>143.56666666666794</v>
      </c>
      <c r="K27" s="5">
        <f t="shared" si="7"/>
        <v>0</v>
      </c>
      <c r="L27" s="5">
        <f t="shared" si="10"/>
        <v>0</v>
      </c>
      <c r="M27" s="5">
        <f t="shared" si="1"/>
        <v>3.1000000000003212</v>
      </c>
      <c r="N27" s="5"/>
      <c r="O27" s="5">
        <f t="shared" si="4"/>
        <v>3.1000000000003212</v>
      </c>
      <c r="P27" s="29" t="str">
        <f t="shared" si="5"/>
        <v/>
      </c>
      <c r="Q27" s="30">
        <f t="shared" si="6"/>
        <v>-127.99999999999925</v>
      </c>
      <c r="R27" s="27"/>
      <c r="S27" s="17" t="s">
        <v>19</v>
      </c>
      <c r="T27" s="19">
        <f>ABS(T26/T25)</f>
        <v>5.5086839323796981E-2</v>
      </c>
      <c r="U27" s="23" t="s">
        <v>19</v>
      </c>
      <c r="V27" s="25">
        <f>ABS(V26/V25)</f>
        <v>3.9355438487759055E-2</v>
      </c>
    </row>
    <row r="28" spans="1:22" x14ac:dyDescent="0.25">
      <c r="A28" s="5">
        <v>27</v>
      </c>
      <c r="B28" s="28">
        <v>41311</v>
      </c>
      <c r="C28" s="5">
        <v>1.35829</v>
      </c>
      <c r="D28" s="5">
        <v>1.3595699999999999</v>
      </c>
      <c r="E28" s="5">
        <v>1.34951</v>
      </c>
      <c r="F28" s="5">
        <v>1.3521300000000001</v>
      </c>
      <c r="G28" s="5">
        <f t="shared" si="0"/>
        <v>0</v>
      </c>
      <c r="H28" s="5">
        <f t="shared" si="3"/>
        <v>-116.40000000000093</v>
      </c>
      <c r="I28" s="31">
        <f t="shared" si="8"/>
        <v>1.3455033333333331</v>
      </c>
      <c r="J28" s="31">
        <f t="shared" si="9"/>
        <v>66.266666666670034</v>
      </c>
      <c r="K28" s="5">
        <f t="shared" si="7"/>
        <v>0</v>
      </c>
      <c r="L28" s="5">
        <f t="shared" si="10"/>
        <v>0</v>
      </c>
      <c r="M28" s="5">
        <f t="shared" si="1"/>
        <v>3.1000000000003212</v>
      </c>
      <c r="N28" s="5"/>
      <c r="O28" s="5">
        <f t="shared" si="4"/>
        <v>3.1000000000003212</v>
      </c>
      <c r="P28" s="29" t="str">
        <f t="shared" si="5"/>
        <v/>
      </c>
      <c r="Q28" s="30">
        <f t="shared" si="6"/>
        <v>-127.99999999999925</v>
      </c>
      <c r="R28" s="27"/>
      <c r="S28" s="13" t="s">
        <v>11</v>
      </c>
      <c r="T28" s="16">
        <f t="array" ref="T28">AVERAGEIF(M16:M1044,"&lt;&gt;0")/STDEV(IF(M16:M1044&lt;&gt;0,M16:M1044))</f>
        <v>1.4060493008908002</v>
      </c>
      <c r="U28" s="13" t="s">
        <v>11</v>
      </c>
      <c r="V28" s="16" t="s">
        <v>27</v>
      </c>
    </row>
    <row r="29" spans="1:22" x14ac:dyDescent="0.25">
      <c r="A29" s="5">
        <v>28</v>
      </c>
      <c r="B29" s="28">
        <v>41312</v>
      </c>
      <c r="C29" s="5">
        <v>1.3521300000000001</v>
      </c>
      <c r="D29" s="5">
        <v>1.3576900000000001</v>
      </c>
      <c r="E29" s="5">
        <v>1.3370599999999999</v>
      </c>
      <c r="F29" s="5">
        <v>1.3396399999999999</v>
      </c>
      <c r="G29" s="5">
        <f t="shared" si="0"/>
        <v>0</v>
      </c>
      <c r="H29" s="5">
        <f t="shared" si="3"/>
        <v>55.700000000000742</v>
      </c>
      <c r="I29" s="31">
        <f t="shared" si="8"/>
        <v>1.3456553333333332</v>
      </c>
      <c r="J29" s="31">
        <f t="shared" si="9"/>
        <v>-60.153333333332611</v>
      </c>
      <c r="K29" s="5">
        <f t="shared" si="7"/>
        <v>55.700000000000742</v>
      </c>
      <c r="L29" s="5">
        <f t="shared" si="10"/>
        <v>0</v>
      </c>
      <c r="M29" s="5">
        <f t="shared" si="1"/>
        <v>58.800000000001063</v>
      </c>
      <c r="N29" s="5"/>
      <c r="O29" s="5">
        <f t="shared" si="4"/>
        <v>58.800000000001063</v>
      </c>
      <c r="P29" s="29" t="str">
        <f t="shared" si="5"/>
        <v/>
      </c>
      <c r="Q29" s="30">
        <f t="shared" si="6"/>
        <v>-127.99999999999925</v>
      </c>
      <c r="R29" s="27"/>
      <c r="S29" s="17" t="s">
        <v>12</v>
      </c>
      <c r="T29" s="18">
        <f>COUNTIF(L16:L1390,"&gt;0")</f>
        <v>252</v>
      </c>
      <c r="U29" s="23" t="s">
        <v>12</v>
      </c>
      <c r="V29" s="24">
        <f>COUNTIF(L1045:L1390,"&gt;0")</f>
        <v>62</v>
      </c>
    </row>
    <row r="30" spans="1:22" x14ac:dyDescent="0.25">
      <c r="A30" s="5">
        <v>29</v>
      </c>
      <c r="B30" s="28">
        <v>41313</v>
      </c>
      <c r="C30" s="5">
        <v>1.3396399999999999</v>
      </c>
      <c r="D30" s="5">
        <v>1.3428800000000001</v>
      </c>
      <c r="E30" s="5">
        <v>1.33531</v>
      </c>
      <c r="F30" s="5">
        <v>1.3366199999999999</v>
      </c>
      <c r="G30" s="5">
        <f t="shared" si="0"/>
        <v>0</v>
      </c>
      <c r="H30" s="5">
        <f t="shared" si="3"/>
        <v>83.500000000000796</v>
      </c>
      <c r="I30" s="31">
        <f t="shared" si="8"/>
        <v>1.3459766666666666</v>
      </c>
      <c r="J30" s="31">
        <f t="shared" si="9"/>
        <v>-93.566666666666805</v>
      </c>
      <c r="K30" s="5">
        <f t="shared" si="7"/>
        <v>0</v>
      </c>
      <c r="L30" s="5">
        <f t="shared" si="10"/>
        <v>0</v>
      </c>
      <c r="M30" s="5">
        <f t="shared" si="1"/>
        <v>58.800000000001063</v>
      </c>
      <c r="N30" s="5"/>
      <c r="O30" s="5">
        <f t="shared" si="4"/>
        <v>58.800000000001063</v>
      </c>
      <c r="P30" s="29" t="str">
        <f t="shared" si="5"/>
        <v/>
      </c>
      <c r="Q30" s="30">
        <f t="shared" si="6"/>
        <v>-127.99999999999925</v>
      </c>
      <c r="R30" s="27"/>
      <c r="S30" s="13" t="s">
        <v>13</v>
      </c>
      <c r="T30" s="14">
        <f>COUNTIF(L16:L1390,"&lt;0")</f>
        <v>174</v>
      </c>
      <c r="U30" s="13" t="s">
        <v>13</v>
      </c>
      <c r="V30" s="14">
        <f>COUNTIF(L1045:L1390,"&lt;0")</f>
        <v>56</v>
      </c>
    </row>
    <row r="31" spans="1:22" x14ac:dyDescent="0.25">
      <c r="A31" s="5">
        <v>30</v>
      </c>
      <c r="B31" s="28">
        <v>41316</v>
      </c>
      <c r="C31" s="5">
        <v>1.33673</v>
      </c>
      <c r="D31" s="5">
        <v>1.34273</v>
      </c>
      <c r="E31" s="5">
        <v>1.3357000000000001</v>
      </c>
      <c r="F31" s="5">
        <v>1.3406</v>
      </c>
      <c r="G31" s="5">
        <f t="shared" si="0"/>
        <v>1</v>
      </c>
      <c r="H31" s="5">
        <f t="shared" si="3"/>
        <v>-42.999999999999702</v>
      </c>
      <c r="I31" s="31">
        <f t="shared" si="8"/>
        <v>1.3466013333333331</v>
      </c>
      <c r="J31" s="31">
        <f t="shared" si="9"/>
        <v>-60.013333333330806</v>
      </c>
      <c r="K31" s="5">
        <f t="shared" si="7"/>
        <v>-42.999999999999702</v>
      </c>
      <c r="L31" s="5">
        <f t="shared" si="10"/>
        <v>0</v>
      </c>
      <c r="M31" s="5">
        <f t="shared" si="1"/>
        <v>15.800000000001361</v>
      </c>
      <c r="N31" s="5"/>
      <c r="O31" s="5">
        <f t="shared" si="4"/>
        <v>58.800000000001063</v>
      </c>
      <c r="P31" s="29">
        <f t="shared" si="5"/>
        <v>0.73129251700678444</v>
      </c>
      <c r="Q31" s="30">
        <f t="shared" si="6"/>
        <v>-42.999999999999702</v>
      </c>
      <c r="R31" s="27"/>
      <c r="S31" s="17" t="s">
        <v>14</v>
      </c>
      <c r="T31" s="19">
        <f>T29/(T30+T29)</f>
        <v>0.59154929577464788</v>
      </c>
      <c r="U31" s="23" t="s">
        <v>14</v>
      </c>
      <c r="V31" s="25">
        <f>V29/(V30+V29)</f>
        <v>0.52542372881355937</v>
      </c>
    </row>
    <row r="32" spans="1:22" x14ac:dyDescent="0.25">
      <c r="A32" s="5">
        <v>31</v>
      </c>
      <c r="B32" s="28">
        <v>41317</v>
      </c>
      <c r="C32" s="5">
        <v>1.3406199999999999</v>
      </c>
      <c r="D32" s="5">
        <v>1.3475299999999999</v>
      </c>
      <c r="E32" s="5">
        <v>1.3363499999999999</v>
      </c>
      <c r="F32" s="5">
        <v>1.34534</v>
      </c>
      <c r="G32" s="5">
        <f t="shared" si="0"/>
        <v>1</v>
      </c>
      <c r="H32" s="5">
        <f t="shared" si="3"/>
        <v>-91.300000000000821</v>
      </c>
      <c r="I32" s="31">
        <f t="shared" si="8"/>
        <v>1.3474806666666665</v>
      </c>
      <c r="J32" s="31">
        <f t="shared" si="9"/>
        <v>-21.406666666665686</v>
      </c>
      <c r="K32" s="5">
        <f t="shared" si="7"/>
        <v>-91.300000000000821</v>
      </c>
      <c r="L32" s="5">
        <f t="shared" si="10"/>
        <v>0</v>
      </c>
      <c r="M32" s="5">
        <f t="shared" si="1"/>
        <v>-75.49999999999946</v>
      </c>
      <c r="N32" s="5"/>
      <c r="O32" s="5">
        <f t="shared" si="4"/>
        <v>58.800000000001063</v>
      </c>
      <c r="P32" s="29">
        <f t="shared" si="5"/>
        <v>2.2840136054421443</v>
      </c>
      <c r="Q32" s="30">
        <f t="shared" si="6"/>
        <v>-134.30000000000052</v>
      </c>
      <c r="R32" s="27"/>
      <c r="S32" s="13" t="s">
        <v>31</v>
      </c>
      <c r="T32" s="16">
        <f>AVERAGEIF(K16:L1045,"&gt;0")</f>
        <v>85.351532033426139</v>
      </c>
      <c r="U32" s="13" t="s">
        <v>31</v>
      </c>
      <c r="V32" s="16">
        <f>AVERAGEIF(K1046:L1403,"&gt;0")</f>
        <v>69.596031746032182</v>
      </c>
    </row>
    <row r="33" spans="1:24" ht="15.75" thickBot="1" x14ac:dyDescent="0.3">
      <c r="A33" s="5">
        <v>32</v>
      </c>
      <c r="B33" s="28">
        <v>41318</v>
      </c>
      <c r="C33" s="5">
        <v>1.3453200000000001</v>
      </c>
      <c r="D33" s="5">
        <v>1.3519600000000001</v>
      </c>
      <c r="E33" s="5">
        <v>1.3426199999999999</v>
      </c>
      <c r="F33" s="5">
        <v>1.3450800000000001</v>
      </c>
      <c r="G33" s="5">
        <f t="shared" si="0"/>
        <v>0</v>
      </c>
      <c r="H33" s="5">
        <f t="shared" si="3"/>
        <v>-88.299999999998931</v>
      </c>
      <c r="I33" s="31">
        <f t="shared" si="8"/>
        <v>1.3483699999999998</v>
      </c>
      <c r="J33" s="31">
        <f t="shared" si="9"/>
        <v>-32.899999999997931</v>
      </c>
      <c r="K33" s="5">
        <f t="shared" si="7"/>
        <v>-88.299999999998931</v>
      </c>
      <c r="L33" s="5">
        <f t="shared" si="10"/>
        <v>0</v>
      </c>
      <c r="M33" s="5">
        <f t="shared" si="1"/>
        <v>-163.79999999999839</v>
      </c>
      <c r="N33" s="5"/>
      <c r="O33" s="5">
        <f t="shared" si="4"/>
        <v>58.800000000001063</v>
      </c>
      <c r="P33" s="29">
        <f t="shared" si="5"/>
        <v>3.7857142857142079</v>
      </c>
      <c r="Q33" s="30">
        <f t="shared" si="6"/>
        <v>-222.59999999999945</v>
      </c>
      <c r="R33" s="27"/>
      <c r="S33" s="20" t="s">
        <v>30</v>
      </c>
      <c r="T33" s="33">
        <f>AVERAGEIF(K16:L1045,"&lt;0")</f>
        <v>-57.01128404669246</v>
      </c>
      <c r="U33" s="26" t="s">
        <v>30</v>
      </c>
      <c r="V33" s="32">
        <f>AVERAGEIF(K1046:L1403,"&lt;0")</f>
        <v>-60.661764705882462</v>
      </c>
    </row>
    <row r="34" spans="1:24" x14ac:dyDescent="0.25">
      <c r="A34" s="5">
        <v>33</v>
      </c>
      <c r="B34" s="28">
        <v>41319</v>
      </c>
      <c r="C34" s="5">
        <v>1.34507</v>
      </c>
      <c r="D34" s="5">
        <v>1.34551</v>
      </c>
      <c r="E34" s="5">
        <v>1.3314999999999999</v>
      </c>
      <c r="F34" s="5">
        <v>1.33629</v>
      </c>
      <c r="G34" s="5">
        <f t="shared" si="0"/>
        <v>0</v>
      </c>
      <c r="H34" s="5">
        <f t="shared" si="3"/>
        <v>36.800000000001276</v>
      </c>
      <c r="I34" s="31">
        <f t="shared" si="8"/>
        <v>1.3482786666666664</v>
      </c>
      <c r="J34" s="31">
        <f t="shared" si="9"/>
        <v>-119.88666666666425</v>
      </c>
      <c r="K34" s="5">
        <f t="shared" si="7"/>
        <v>36.800000000001276</v>
      </c>
      <c r="L34" s="5">
        <f t="shared" si="10"/>
        <v>0</v>
      </c>
      <c r="M34" s="5">
        <f t="shared" si="1"/>
        <v>-126.99999999999712</v>
      </c>
      <c r="N34" s="5"/>
      <c r="O34" s="5">
        <f t="shared" si="4"/>
        <v>58.800000000001063</v>
      </c>
      <c r="P34" s="29" t="str">
        <f t="shared" si="5"/>
        <v/>
      </c>
      <c r="Q34" s="30">
        <f t="shared" si="6"/>
        <v>-185.79999999999819</v>
      </c>
      <c r="R34" s="27"/>
      <c r="T34" s="5">
        <v>101</v>
      </c>
    </row>
    <row r="35" spans="1:24" x14ac:dyDescent="0.25">
      <c r="A35" s="5">
        <v>34</v>
      </c>
      <c r="B35" s="28">
        <v>41320</v>
      </c>
      <c r="C35" s="5">
        <v>1.33629</v>
      </c>
      <c r="D35" s="5">
        <v>1.3392900000000001</v>
      </c>
      <c r="E35" s="5">
        <v>1.3306</v>
      </c>
      <c r="F35" s="5">
        <v>1.3361799999999999</v>
      </c>
      <c r="G35" s="5">
        <f t="shared" si="0"/>
        <v>0</v>
      </c>
      <c r="H35" s="5">
        <f t="shared" si="3"/>
        <v>-69.799999999997638</v>
      </c>
      <c r="I35" s="31">
        <f t="shared" si="8"/>
        <v>1.3476326666666665</v>
      </c>
      <c r="J35" s="31">
        <f t="shared" si="9"/>
        <v>-114.52666666666556</v>
      </c>
      <c r="K35" s="5">
        <f t="shared" si="7"/>
        <v>-69.799999999997638</v>
      </c>
      <c r="L35" s="5">
        <f t="shared" si="10"/>
        <v>0</v>
      </c>
      <c r="M35" s="5">
        <f t="shared" si="1"/>
        <v>-196.79999999999475</v>
      </c>
      <c r="N35" s="5"/>
      <c r="O35" s="5">
        <f t="shared" si="4"/>
        <v>58.800000000001063</v>
      </c>
      <c r="P35" s="29">
        <f t="shared" si="5"/>
        <v>4.3469387755100541</v>
      </c>
      <c r="Q35" s="30">
        <f t="shared" si="6"/>
        <v>-255.59999999999582</v>
      </c>
      <c r="R35" s="27"/>
    </row>
    <row r="36" spans="1:24" x14ac:dyDescent="0.25">
      <c r="A36" s="5">
        <v>35</v>
      </c>
      <c r="B36" s="28">
        <v>41323</v>
      </c>
      <c r="C36" s="5">
        <v>1.3350299999999999</v>
      </c>
      <c r="D36" s="5">
        <v>1.3378699999999999</v>
      </c>
      <c r="E36" s="5">
        <v>1.3321000000000001</v>
      </c>
      <c r="F36" s="5">
        <v>1.3350900000000001</v>
      </c>
      <c r="G36" s="5">
        <f t="shared" si="0"/>
        <v>0</v>
      </c>
      <c r="H36" s="5">
        <f t="shared" si="3"/>
        <v>-161.70000000000016</v>
      </c>
      <c r="I36" s="31">
        <f t="shared" si="8"/>
        <v>1.3469359999999999</v>
      </c>
      <c r="J36" s="31">
        <f t="shared" si="9"/>
        <v>-118.45999999999802</v>
      </c>
      <c r="K36" s="5">
        <v>-101</v>
      </c>
      <c r="L36" s="5">
        <f t="shared" si="10"/>
        <v>0</v>
      </c>
      <c r="M36" s="5">
        <f t="shared" si="1"/>
        <v>-297.79999999999472</v>
      </c>
      <c r="N36" s="5"/>
      <c r="O36" s="5">
        <f t="shared" si="4"/>
        <v>58.800000000001063</v>
      </c>
      <c r="P36" s="29">
        <f t="shared" si="5"/>
        <v>6.0646258503399544</v>
      </c>
      <c r="Q36" s="30">
        <f t="shared" si="6"/>
        <v>-356.59999999999582</v>
      </c>
      <c r="R36" s="27"/>
      <c r="T36" s="5"/>
      <c r="U36" s="5"/>
      <c r="V36" s="5"/>
      <c r="W36" s="5"/>
      <c r="X36" s="5"/>
    </row>
    <row r="37" spans="1:24" x14ac:dyDescent="0.25">
      <c r="A37" s="5">
        <v>36</v>
      </c>
      <c r="B37" s="28">
        <v>41324</v>
      </c>
      <c r="C37" s="5">
        <v>1.33507</v>
      </c>
      <c r="D37" s="5">
        <v>1.3395699999999999</v>
      </c>
      <c r="E37" s="5">
        <v>1.3328500000000001</v>
      </c>
      <c r="F37" s="5">
        <v>1.3388</v>
      </c>
      <c r="G37" s="5">
        <f t="shared" si="0"/>
        <v>1</v>
      </c>
      <c r="H37" s="5">
        <f t="shared" si="3"/>
        <v>-197.6</v>
      </c>
      <c r="I37" s="31">
        <f t="shared" si="8"/>
        <v>1.3462473333333331</v>
      </c>
      <c r="J37" s="31">
        <f t="shared" si="9"/>
        <v>-74.473333333331396</v>
      </c>
      <c r="K37" s="5">
        <f t="shared" ref="K37:K93" si="11">IF(OR(AND(J37&gt;-122.467,J37&lt;=-101.893),AND(J37&gt;-67.6767,J37&lt;=-16.6267),AND(J37&gt;-1.10667,J37&lt;=30.97333)),H37,0)</f>
        <v>0</v>
      </c>
      <c r="L37" s="5">
        <f t="shared" si="10"/>
        <v>197.6</v>
      </c>
      <c r="M37" s="5">
        <f t="shared" si="1"/>
        <v>-100.19999999999473</v>
      </c>
      <c r="N37" s="5"/>
      <c r="O37" s="5">
        <f t="shared" si="4"/>
        <v>58.800000000001063</v>
      </c>
      <c r="P37" s="29" t="str">
        <f t="shared" si="5"/>
        <v/>
      </c>
      <c r="Q37" s="30">
        <f t="shared" si="6"/>
        <v>-158.99999999999579</v>
      </c>
      <c r="R37" s="27"/>
      <c r="T37" s="5"/>
      <c r="U37" s="5"/>
      <c r="V37" s="5"/>
      <c r="W37" s="5"/>
      <c r="X37" s="5"/>
    </row>
    <row r="38" spans="1:24" x14ac:dyDescent="0.25">
      <c r="A38" s="5">
        <v>37</v>
      </c>
      <c r="B38" s="28">
        <v>41325</v>
      </c>
      <c r="C38" s="5">
        <v>1.33877</v>
      </c>
      <c r="D38" s="5">
        <v>1.34341</v>
      </c>
      <c r="E38" s="5">
        <v>1.3270999999999999</v>
      </c>
      <c r="F38" s="5">
        <v>1.3280000000000001</v>
      </c>
      <c r="G38" s="5">
        <f t="shared" si="0"/>
        <v>0</v>
      </c>
      <c r="H38" s="5">
        <f t="shared" si="3"/>
        <v>-243.5999999999994</v>
      </c>
      <c r="I38" s="31">
        <f t="shared" si="8"/>
        <v>1.3443359999999998</v>
      </c>
      <c r="J38" s="31">
        <f t="shared" si="9"/>
        <v>-163.35999999999683</v>
      </c>
      <c r="K38" s="5">
        <f t="shared" si="11"/>
        <v>0</v>
      </c>
      <c r="L38" s="5">
        <f t="shared" si="10"/>
        <v>243.5999999999994</v>
      </c>
      <c r="M38" s="5">
        <f t="shared" si="1"/>
        <v>143.40000000000467</v>
      </c>
      <c r="N38" s="5"/>
      <c r="O38" s="5">
        <f t="shared" si="4"/>
        <v>143.40000000000467</v>
      </c>
      <c r="P38" s="29" t="str">
        <f t="shared" si="5"/>
        <v/>
      </c>
      <c r="Q38" s="30">
        <f t="shared" si="6"/>
        <v>-158.99999999999579</v>
      </c>
      <c r="R38" s="27"/>
      <c r="T38" s="5"/>
      <c r="U38" s="5"/>
      <c r="V38" s="5"/>
      <c r="W38" s="5"/>
      <c r="X38" s="5"/>
    </row>
    <row r="39" spans="1:24" x14ac:dyDescent="0.25">
      <c r="A39" s="5">
        <v>38</v>
      </c>
      <c r="B39" s="28">
        <v>41326</v>
      </c>
      <c r="C39" s="5">
        <v>1.3280000000000001</v>
      </c>
      <c r="D39" s="5">
        <v>1.32891</v>
      </c>
      <c r="E39" s="5">
        <v>1.31606</v>
      </c>
      <c r="F39" s="5">
        <v>1.31887</v>
      </c>
      <c r="G39" s="5">
        <f t="shared" si="0"/>
        <v>0</v>
      </c>
      <c r="H39" s="5">
        <f t="shared" si="3"/>
        <v>-153.5999999999982</v>
      </c>
      <c r="I39" s="31">
        <f t="shared" si="8"/>
        <v>1.3417433333333333</v>
      </c>
      <c r="J39" s="31">
        <f t="shared" si="9"/>
        <v>-228.73333333333301</v>
      </c>
      <c r="K39" s="5">
        <f t="shared" si="11"/>
        <v>0</v>
      </c>
      <c r="L39" s="5">
        <f t="shared" si="10"/>
        <v>0</v>
      </c>
      <c r="M39" s="5">
        <f t="shared" si="1"/>
        <v>143.40000000000467</v>
      </c>
      <c r="N39" s="5"/>
      <c r="O39" s="5">
        <f t="shared" si="4"/>
        <v>143.40000000000467</v>
      </c>
      <c r="P39" s="29" t="str">
        <f t="shared" si="5"/>
        <v/>
      </c>
      <c r="Q39" s="30">
        <f t="shared" si="6"/>
        <v>-158.99999999999579</v>
      </c>
      <c r="R39" s="27"/>
      <c r="T39" s="5"/>
      <c r="U39" s="5"/>
      <c r="V39" s="5"/>
      <c r="W39" s="5"/>
      <c r="X39" s="5"/>
    </row>
    <row r="40" spans="1:24" x14ac:dyDescent="0.25">
      <c r="A40" s="5">
        <v>39</v>
      </c>
      <c r="B40" s="28">
        <v>41327</v>
      </c>
      <c r="C40" s="5">
        <v>1.3188800000000001</v>
      </c>
      <c r="D40" s="5">
        <v>1.3244199999999999</v>
      </c>
      <c r="E40" s="5">
        <v>1.3145</v>
      </c>
      <c r="F40" s="5">
        <v>1.3190200000000001</v>
      </c>
      <c r="G40" s="5">
        <f t="shared" si="0"/>
        <v>1</v>
      </c>
      <c r="H40" s="5">
        <f t="shared" si="3"/>
        <v>-78.199999999999406</v>
      </c>
      <c r="I40" s="31">
        <f t="shared" si="8"/>
        <v>1.3387506666666666</v>
      </c>
      <c r="J40" s="31">
        <f t="shared" si="9"/>
        <v>-197.30666666666562</v>
      </c>
      <c r="K40" s="5">
        <f t="shared" si="11"/>
        <v>0</v>
      </c>
      <c r="L40" s="5">
        <f t="shared" si="10"/>
        <v>0</v>
      </c>
      <c r="M40" s="5">
        <f t="shared" si="1"/>
        <v>143.40000000000467</v>
      </c>
      <c r="N40" s="5"/>
      <c r="O40" s="5">
        <f t="shared" si="4"/>
        <v>143.40000000000467</v>
      </c>
      <c r="P40" s="29" t="str">
        <f t="shared" si="5"/>
        <v/>
      </c>
      <c r="Q40" s="30">
        <f t="shared" si="6"/>
        <v>-158.99999999999579</v>
      </c>
      <c r="R40" s="27"/>
      <c r="T40" s="5"/>
      <c r="U40" s="5"/>
      <c r="V40" s="5"/>
      <c r="W40" s="5"/>
      <c r="X40" s="5"/>
    </row>
    <row r="41" spans="1:24" x14ac:dyDescent="0.25">
      <c r="A41" s="5">
        <v>40</v>
      </c>
      <c r="B41" s="28">
        <v>41330</v>
      </c>
      <c r="C41" s="5">
        <v>1.3215399999999999</v>
      </c>
      <c r="D41" s="5">
        <v>1.3317099999999999</v>
      </c>
      <c r="E41" s="5">
        <v>1.30471</v>
      </c>
      <c r="F41" s="5">
        <v>1.3061700000000001</v>
      </c>
      <c r="G41" s="5">
        <f t="shared" si="0"/>
        <v>0</v>
      </c>
      <c r="H41" s="5">
        <f t="shared" si="3"/>
        <v>-6.2000000000006423</v>
      </c>
      <c r="I41" s="31">
        <f t="shared" si="8"/>
        <v>1.335742666666667</v>
      </c>
      <c r="J41" s="31">
        <f t="shared" si="9"/>
        <v>-295.72666666666913</v>
      </c>
      <c r="K41" s="5">
        <f t="shared" si="11"/>
        <v>0</v>
      </c>
      <c r="L41" s="5">
        <f t="shared" si="10"/>
        <v>0</v>
      </c>
      <c r="M41" s="5">
        <f t="shared" si="1"/>
        <v>143.40000000000467</v>
      </c>
      <c r="N41" s="5"/>
      <c r="O41" s="5">
        <f t="shared" si="4"/>
        <v>143.40000000000467</v>
      </c>
      <c r="P41" s="29" t="str">
        <f t="shared" si="5"/>
        <v/>
      </c>
      <c r="Q41" s="30">
        <f t="shared" si="6"/>
        <v>-158.99999999999579</v>
      </c>
      <c r="R41" s="27"/>
      <c r="T41" s="5"/>
      <c r="U41" s="5"/>
      <c r="V41" s="5"/>
      <c r="W41" s="5"/>
      <c r="X41" s="5"/>
    </row>
    <row r="42" spans="1:24" x14ac:dyDescent="0.25">
      <c r="A42" s="5">
        <v>41</v>
      </c>
      <c r="B42" s="28">
        <v>41331</v>
      </c>
      <c r="C42" s="5">
        <v>1.30619</v>
      </c>
      <c r="D42" s="5">
        <v>1.3118700000000001</v>
      </c>
      <c r="E42" s="5">
        <v>1.3018000000000001</v>
      </c>
      <c r="F42" s="5">
        <v>1.30606</v>
      </c>
      <c r="G42" s="5">
        <f t="shared" si="0"/>
        <v>0</v>
      </c>
      <c r="H42" s="5">
        <f t="shared" si="3"/>
        <v>-43.100000000002581</v>
      </c>
      <c r="I42" s="31">
        <f t="shared" si="8"/>
        <v>1.3322593333333332</v>
      </c>
      <c r="J42" s="31">
        <f t="shared" si="9"/>
        <v>-261.99333333333243</v>
      </c>
      <c r="K42" s="5">
        <f t="shared" si="11"/>
        <v>0</v>
      </c>
      <c r="L42" s="5">
        <f t="shared" si="10"/>
        <v>0</v>
      </c>
      <c r="M42" s="5">
        <f t="shared" si="1"/>
        <v>143.40000000000467</v>
      </c>
      <c r="N42" s="5"/>
      <c r="O42" s="5">
        <f t="shared" si="4"/>
        <v>143.40000000000467</v>
      </c>
      <c r="P42" s="29" t="str">
        <f t="shared" si="5"/>
        <v/>
      </c>
      <c r="Q42" s="30">
        <f t="shared" si="6"/>
        <v>-158.99999999999579</v>
      </c>
      <c r="R42" s="27"/>
      <c r="T42" s="5"/>
      <c r="U42" s="5"/>
      <c r="V42" s="5"/>
      <c r="W42" s="5"/>
      <c r="X42" s="5"/>
    </row>
    <row r="43" spans="1:24" x14ac:dyDescent="0.25">
      <c r="A43" s="5">
        <v>42</v>
      </c>
      <c r="B43" s="28">
        <v>41332</v>
      </c>
      <c r="C43" s="5">
        <v>1.3060700000000001</v>
      </c>
      <c r="D43" s="5">
        <v>1.31463</v>
      </c>
      <c r="E43" s="5">
        <v>1.3041</v>
      </c>
      <c r="F43" s="5">
        <v>1.31375</v>
      </c>
      <c r="G43" s="5">
        <f t="shared" si="0"/>
        <v>1</v>
      </c>
      <c r="H43" s="5">
        <f t="shared" si="3"/>
        <v>-105.90000000000099</v>
      </c>
      <c r="I43" s="31">
        <f t="shared" si="8"/>
        <v>1.3297006666666669</v>
      </c>
      <c r="J43" s="31">
        <f t="shared" si="9"/>
        <v>-159.50666666666891</v>
      </c>
      <c r="K43" s="5">
        <f t="shared" si="11"/>
        <v>0</v>
      </c>
      <c r="L43" s="5">
        <f t="shared" si="10"/>
        <v>105.90000000000099</v>
      </c>
      <c r="M43" s="5">
        <f t="shared" si="1"/>
        <v>249.30000000000564</v>
      </c>
      <c r="N43" s="5"/>
      <c r="O43" s="5">
        <f t="shared" si="4"/>
        <v>249.30000000000564</v>
      </c>
      <c r="P43" s="29" t="str">
        <f t="shared" si="5"/>
        <v/>
      </c>
      <c r="Q43" s="30">
        <f t="shared" si="6"/>
        <v>-158.99999999999579</v>
      </c>
      <c r="R43" s="27"/>
      <c r="T43" s="5"/>
      <c r="U43" s="5"/>
      <c r="V43" s="5"/>
      <c r="W43" s="5"/>
      <c r="X43" s="5"/>
    </row>
    <row r="44" spans="1:24" x14ac:dyDescent="0.25">
      <c r="A44" s="5">
        <v>43</v>
      </c>
      <c r="B44" s="28">
        <v>41333</v>
      </c>
      <c r="C44" s="5">
        <v>1.31375</v>
      </c>
      <c r="D44" s="5">
        <v>1.3161499999999999</v>
      </c>
      <c r="E44" s="5">
        <v>1.30531</v>
      </c>
      <c r="F44" s="5">
        <v>1.30558</v>
      </c>
      <c r="G44" s="5">
        <f t="shared" si="0"/>
        <v>0</v>
      </c>
      <c r="H44" s="5">
        <f t="shared" si="3"/>
        <v>1.2999999999996348</v>
      </c>
      <c r="I44" s="31">
        <f t="shared" si="8"/>
        <v>1.3274299999999997</v>
      </c>
      <c r="J44" s="31">
        <f t="shared" si="9"/>
        <v>-218.49999999999704</v>
      </c>
      <c r="K44" s="5">
        <f t="shared" si="11"/>
        <v>0</v>
      </c>
      <c r="L44" s="5">
        <f t="shared" si="10"/>
        <v>0</v>
      </c>
      <c r="M44" s="5">
        <f t="shared" si="1"/>
        <v>249.30000000000564</v>
      </c>
      <c r="N44" s="5"/>
      <c r="O44" s="5">
        <f t="shared" si="4"/>
        <v>249.30000000000564</v>
      </c>
      <c r="P44" s="29" t="str">
        <f t="shared" si="5"/>
        <v/>
      </c>
      <c r="Q44" s="30">
        <f t="shared" si="6"/>
        <v>-158.99999999999579</v>
      </c>
      <c r="R44" s="27"/>
      <c r="T44" s="5"/>
      <c r="U44" s="5"/>
      <c r="V44" s="5"/>
      <c r="W44" s="5"/>
      <c r="X44" s="5"/>
    </row>
    <row r="45" spans="1:24" x14ac:dyDescent="0.25">
      <c r="A45" s="5">
        <v>44</v>
      </c>
      <c r="B45" s="28">
        <v>41334</v>
      </c>
      <c r="C45" s="5">
        <v>1.3056000000000001</v>
      </c>
      <c r="D45" s="5">
        <v>1.3101</v>
      </c>
      <c r="E45" s="5">
        <v>1.29664</v>
      </c>
      <c r="F45" s="5">
        <v>1.3017799999999999</v>
      </c>
      <c r="G45" s="5">
        <f t="shared" si="0"/>
        <v>0</v>
      </c>
      <c r="H45" s="5">
        <f t="shared" si="3"/>
        <v>-44.899999999998833</v>
      </c>
      <c r="I45" s="31">
        <f t="shared" si="8"/>
        <v>1.3251073333333332</v>
      </c>
      <c r="J45" s="31">
        <f t="shared" si="9"/>
        <v>-233.27333333333254</v>
      </c>
      <c r="K45" s="5">
        <f t="shared" si="11"/>
        <v>0</v>
      </c>
      <c r="L45" s="5">
        <f t="shared" si="10"/>
        <v>0</v>
      </c>
      <c r="M45" s="5">
        <f t="shared" si="1"/>
        <v>249.30000000000564</v>
      </c>
      <c r="N45" s="5"/>
      <c r="O45" s="5">
        <f t="shared" si="4"/>
        <v>249.30000000000564</v>
      </c>
      <c r="P45" s="29" t="str">
        <f t="shared" si="5"/>
        <v/>
      </c>
      <c r="Q45" s="30">
        <f t="shared" si="6"/>
        <v>-158.99999999999579</v>
      </c>
      <c r="R45" s="27"/>
      <c r="T45" s="5"/>
      <c r="U45" s="5"/>
      <c r="V45" s="5"/>
      <c r="W45" s="5"/>
      <c r="X45" s="5"/>
    </row>
    <row r="46" spans="1:24" x14ac:dyDescent="0.25">
      <c r="A46" s="5">
        <v>45</v>
      </c>
      <c r="B46" s="28">
        <v>41337</v>
      </c>
      <c r="C46" s="5">
        <v>1.30121</v>
      </c>
      <c r="D46" s="5">
        <v>1.30307</v>
      </c>
      <c r="E46" s="5">
        <v>1.29819</v>
      </c>
      <c r="F46" s="5">
        <v>1.30261</v>
      </c>
      <c r="G46" s="5">
        <f t="shared" si="0"/>
        <v>1</v>
      </c>
      <c r="H46" s="5">
        <f t="shared" si="3"/>
        <v>80.999999999999957</v>
      </c>
      <c r="I46" s="31">
        <f t="shared" si="8"/>
        <v>1.3225746666666669</v>
      </c>
      <c r="J46" s="31">
        <f t="shared" si="9"/>
        <v>-199.64666666666852</v>
      </c>
      <c r="K46" s="5">
        <f t="shared" si="11"/>
        <v>0</v>
      </c>
      <c r="L46" s="5">
        <f t="shared" si="10"/>
        <v>0</v>
      </c>
      <c r="M46" s="5">
        <f t="shared" si="1"/>
        <v>249.30000000000564</v>
      </c>
      <c r="N46" s="5"/>
      <c r="O46" s="5">
        <f t="shared" si="4"/>
        <v>249.30000000000564</v>
      </c>
      <c r="P46" s="29" t="str">
        <f t="shared" si="5"/>
        <v/>
      </c>
      <c r="Q46" s="30">
        <f t="shared" si="6"/>
        <v>-158.99999999999579</v>
      </c>
      <c r="R46" s="27"/>
      <c r="T46" s="5"/>
      <c r="U46" s="5"/>
      <c r="V46" s="5"/>
      <c r="W46" s="5"/>
      <c r="X46" s="5"/>
    </row>
    <row r="47" spans="1:24" x14ac:dyDescent="0.25">
      <c r="A47" s="5">
        <v>46</v>
      </c>
      <c r="B47" s="28">
        <v>41338</v>
      </c>
      <c r="C47" s="5">
        <v>1.30257</v>
      </c>
      <c r="D47" s="5">
        <v>1.3075000000000001</v>
      </c>
      <c r="E47" s="5">
        <v>1.3010999999999999</v>
      </c>
      <c r="F47" s="5">
        <v>1.3051200000000001</v>
      </c>
      <c r="G47" s="5">
        <f t="shared" si="0"/>
        <v>1</v>
      </c>
      <c r="H47" s="5">
        <f t="shared" si="3"/>
        <v>-46.90000000000083</v>
      </c>
      <c r="I47" s="31">
        <f t="shared" si="8"/>
        <v>1.3198933333333334</v>
      </c>
      <c r="J47" s="31">
        <f t="shared" si="9"/>
        <v>-147.73333333333306</v>
      </c>
      <c r="K47" s="5">
        <f t="shared" si="11"/>
        <v>0</v>
      </c>
      <c r="L47" s="5">
        <f t="shared" si="10"/>
        <v>46.90000000000083</v>
      </c>
      <c r="M47" s="5">
        <f t="shared" si="1"/>
        <v>296.20000000000647</v>
      </c>
      <c r="N47" s="5"/>
      <c r="O47" s="5">
        <f t="shared" si="4"/>
        <v>296.20000000000647</v>
      </c>
      <c r="P47" s="29" t="str">
        <f t="shared" si="5"/>
        <v/>
      </c>
      <c r="Q47" s="30">
        <f t="shared" si="6"/>
        <v>-158.99999999999579</v>
      </c>
      <c r="R47" s="27"/>
      <c r="T47" s="5"/>
      <c r="U47" s="5"/>
      <c r="V47" s="5"/>
      <c r="W47" s="5"/>
      <c r="X47" s="5"/>
    </row>
    <row r="48" spans="1:24" x14ac:dyDescent="0.25">
      <c r="A48" s="5">
        <v>47</v>
      </c>
      <c r="B48" s="28">
        <v>41339</v>
      </c>
      <c r="C48" s="5">
        <v>1.3050900000000001</v>
      </c>
      <c r="D48" s="5">
        <v>1.3069999999999999</v>
      </c>
      <c r="E48" s="5">
        <v>1.2964599999999999</v>
      </c>
      <c r="F48" s="5">
        <v>1.2966500000000001</v>
      </c>
      <c r="G48" s="5">
        <f t="shared" si="0"/>
        <v>0</v>
      </c>
      <c r="H48" s="5">
        <f t="shared" si="3"/>
        <v>97.399999999998599</v>
      </c>
      <c r="I48" s="31">
        <f t="shared" si="8"/>
        <v>1.3166646666666668</v>
      </c>
      <c r="J48" s="31">
        <f t="shared" si="9"/>
        <v>-200.14666666666736</v>
      </c>
      <c r="K48" s="5">
        <f t="shared" si="11"/>
        <v>0</v>
      </c>
      <c r="L48" s="5">
        <f t="shared" si="10"/>
        <v>0</v>
      </c>
      <c r="M48" s="5">
        <f t="shared" si="1"/>
        <v>296.20000000000647</v>
      </c>
      <c r="N48" s="5"/>
      <c r="O48" s="5">
        <f t="shared" si="4"/>
        <v>296.20000000000647</v>
      </c>
      <c r="P48" s="29" t="str">
        <f t="shared" si="5"/>
        <v/>
      </c>
      <c r="Q48" s="30">
        <f t="shared" si="6"/>
        <v>-158.99999999999579</v>
      </c>
      <c r="R48" s="27"/>
      <c r="T48" s="5"/>
      <c r="U48" s="5"/>
      <c r="V48" s="5"/>
      <c r="W48" s="5"/>
      <c r="X48" s="5"/>
    </row>
    <row r="49" spans="1:24" ht="23.25" x14ac:dyDescent="0.25">
      <c r="A49" s="5">
        <v>48</v>
      </c>
      <c r="B49" s="28">
        <v>41340</v>
      </c>
      <c r="C49" s="5">
        <v>1.2966500000000001</v>
      </c>
      <c r="D49" s="5">
        <v>1.3118099999999999</v>
      </c>
      <c r="E49" s="5">
        <v>1.2965899999999999</v>
      </c>
      <c r="F49" s="5">
        <v>1.31064</v>
      </c>
      <c r="G49" s="5">
        <f t="shared" si="0"/>
        <v>1</v>
      </c>
      <c r="H49" s="5">
        <f t="shared" si="3"/>
        <v>-53.900000000000055</v>
      </c>
      <c r="I49" s="31">
        <f t="shared" si="8"/>
        <v>1.3149546666666667</v>
      </c>
      <c r="J49" s="31">
        <f t="shared" si="9"/>
        <v>-43.146666666666889</v>
      </c>
      <c r="K49" s="5">
        <f t="shared" si="11"/>
        <v>-53.900000000000055</v>
      </c>
      <c r="L49" s="5">
        <f t="shared" si="10"/>
        <v>0</v>
      </c>
      <c r="M49" s="5">
        <f t="shared" si="1"/>
        <v>242.30000000000641</v>
      </c>
      <c r="N49" s="5"/>
      <c r="O49" s="5">
        <f t="shared" si="4"/>
        <v>296.20000000000647</v>
      </c>
      <c r="P49" s="29">
        <f t="shared" si="5"/>
        <v>0.18197164078325079</v>
      </c>
      <c r="Q49" s="30">
        <f t="shared" si="6"/>
        <v>-53.900000000000063</v>
      </c>
      <c r="R49" s="27"/>
      <c r="T49" s="110" t="s">
        <v>32</v>
      </c>
      <c r="U49" s="110"/>
      <c r="V49" s="110"/>
      <c r="W49" s="110"/>
      <c r="X49" s="110"/>
    </row>
    <row r="50" spans="1:24" x14ac:dyDescent="0.25">
      <c r="A50" s="5">
        <v>49</v>
      </c>
      <c r="B50" s="28">
        <v>41341</v>
      </c>
      <c r="C50" s="5">
        <v>1.3106599999999999</v>
      </c>
      <c r="D50" s="5">
        <v>1.3134300000000001</v>
      </c>
      <c r="E50" s="5">
        <v>1.29548</v>
      </c>
      <c r="F50" s="5">
        <v>1.3004199999999999</v>
      </c>
      <c r="G50" s="5">
        <f t="shared" si="0"/>
        <v>0</v>
      </c>
      <c r="H50" s="5">
        <f t="shared" si="3"/>
        <v>-24.500000000000632</v>
      </c>
      <c r="I50" s="31">
        <f t="shared" si="8"/>
        <v>1.3125706666666666</v>
      </c>
      <c r="J50" s="31">
        <f t="shared" si="9"/>
        <v>-121.50666666666643</v>
      </c>
      <c r="K50" s="5">
        <f t="shared" si="11"/>
        <v>-24.500000000000632</v>
      </c>
      <c r="L50" s="5">
        <f t="shared" si="10"/>
        <v>0</v>
      </c>
      <c r="M50" s="5">
        <f t="shared" si="1"/>
        <v>217.80000000000578</v>
      </c>
      <c r="N50" s="5"/>
      <c r="O50" s="5">
        <f t="shared" si="4"/>
        <v>296.20000000000647</v>
      </c>
      <c r="P50" s="29">
        <f t="shared" si="5"/>
        <v>0.26468602295745769</v>
      </c>
      <c r="Q50" s="30">
        <f t="shared" si="6"/>
        <v>-78.400000000000688</v>
      </c>
      <c r="R50" s="27"/>
    </row>
    <row r="51" spans="1:24" ht="15.75" thickBot="1" x14ac:dyDescent="0.3">
      <c r="A51" s="5">
        <v>50</v>
      </c>
      <c r="B51" s="28">
        <v>41343.958333333336</v>
      </c>
      <c r="C51" s="5">
        <v>1.29857</v>
      </c>
      <c r="D51" s="5">
        <v>1.3052900000000001</v>
      </c>
      <c r="E51" s="5">
        <v>1.29793</v>
      </c>
      <c r="F51" s="5">
        <v>1.3045599999999999</v>
      </c>
      <c r="G51" s="5">
        <f t="shared" si="0"/>
        <v>1</v>
      </c>
      <c r="H51" s="5">
        <f t="shared" si="3"/>
        <v>-40.700000000000188</v>
      </c>
      <c r="I51" s="31">
        <f t="shared" si="8"/>
        <v>1.3105353333333334</v>
      </c>
      <c r="J51" s="31">
        <f t="shared" si="9"/>
        <v>-59.753333333334439</v>
      </c>
      <c r="K51" s="5">
        <f t="shared" si="11"/>
        <v>-40.700000000000188</v>
      </c>
      <c r="L51" s="5">
        <f t="shared" si="10"/>
        <v>0</v>
      </c>
      <c r="M51" s="5">
        <f t="shared" si="1"/>
        <v>177.10000000000559</v>
      </c>
      <c r="N51" s="5"/>
      <c r="O51" s="5">
        <f t="shared" si="4"/>
        <v>296.20000000000647</v>
      </c>
      <c r="P51" s="29">
        <f t="shared" si="5"/>
        <v>0.40209318028358632</v>
      </c>
      <c r="Q51" s="30">
        <f t="shared" si="6"/>
        <v>-119.10000000000088</v>
      </c>
      <c r="R51" s="27"/>
    </row>
    <row r="52" spans="1:24" ht="18.75" x14ac:dyDescent="0.25">
      <c r="A52" s="5">
        <v>51</v>
      </c>
      <c r="B52" s="28">
        <v>41344.958333333336</v>
      </c>
      <c r="C52" s="5">
        <v>1.3044899999999999</v>
      </c>
      <c r="D52" s="5">
        <v>1.30742</v>
      </c>
      <c r="E52" s="5">
        <v>1.2991299999999999</v>
      </c>
      <c r="F52" s="5">
        <v>1.30335</v>
      </c>
      <c r="G52" s="5">
        <f t="shared" si="0"/>
        <v>0</v>
      </c>
      <c r="H52" s="5">
        <f t="shared" si="3"/>
        <v>40.899999999999267</v>
      </c>
      <c r="I52" s="31">
        <f t="shared" si="8"/>
        <v>1.3081719999999999</v>
      </c>
      <c r="J52" s="31">
        <f t="shared" si="9"/>
        <v>-48.219999999998819</v>
      </c>
      <c r="K52" s="5">
        <f t="shared" si="11"/>
        <v>40.899999999999267</v>
      </c>
      <c r="L52" s="5">
        <f t="shared" si="10"/>
        <v>0</v>
      </c>
      <c r="M52" s="5">
        <f t="shared" si="1"/>
        <v>218.00000000000486</v>
      </c>
      <c r="N52" s="5"/>
      <c r="O52" s="5">
        <f t="shared" si="4"/>
        <v>296.20000000000647</v>
      </c>
      <c r="P52" s="29" t="str">
        <f t="shared" si="5"/>
        <v/>
      </c>
      <c r="Q52" s="30">
        <f t="shared" si="6"/>
        <v>-78.200000000001609</v>
      </c>
      <c r="R52" s="27"/>
      <c r="T52" s="111" t="s">
        <v>33</v>
      </c>
      <c r="U52" s="112"/>
      <c r="V52" s="112"/>
      <c r="W52" s="112"/>
      <c r="X52" s="113"/>
    </row>
    <row r="53" spans="1:24" ht="15.75" thickBot="1" x14ac:dyDescent="0.3">
      <c r="A53" s="5">
        <v>52</v>
      </c>
      <c r="B53" s="28">
        <v>41345.958333333336</v>
      </c>
      <c r="C53" s="5">
        <v>1.30335</v>
      </c>
      <c r="D53" s="5">
        <v>1.30646</v>
      </c>
      <c r="E53" s="5">
        <v>1.29234</v>
      </c>
      <c r="F53" s="5">
        <v>1.2960499999999999</v>
      </c>
      <c r="G53" s="5">
        <f t="shared" si="0"/>
        <v>0</v>
      </c>
      <c r="H53" s="5">
        <f t="shared" si="3"/>
        <v>164.20000000000101</v>
      </c>
      <c r="I53" s="31">
        <f t="shared" si="8"/>
        <v>1.3060419999999999</v>
      </c>
      <c r="J53" s="31">
        <f t="shared" si="9"/>
        <v>-99.920000000000016</v>
      </c>
      <c r="K53" s="5">
        <f t="shared" si="11"/>
        <v>0</v>
      </c>
      <c r="L53" s="5">
        <f t="shared" si="10"/>
        <v>0</v>
      </c>
      <c r="M53" s="5">
        <f t="shared" si="1"/>
        <v>218.00000000000486</v>
      </c>
      <c r="N53" s="5"/>
      <c r="O53" s="5">
        <f t="shared" si="4"/>
        <v>296.20000000000647</v>
      </c>
      <c r="P53" s="29" t="str">
        <f t="shared" si="5"/>
        <v/>
      </c>
      <c r="Q53" s="30">
        <f t="shared" si="6"/>
        <v>-78.200000000001609</v>
      </c>
      <c r="R53" s="27"/>
      <c r="T53" s="107" t="s">
        <v>34</v>
      </c>
      <c r="U53" s="108"/>
      <c r="V53" s="108"/>
      <c r="W53" s="108"/>
      <c r="X53" s="109"/>
    </row>
    <row r="54" spans="1:24" x14ac:dyDescent="0.25">
      <c r="A54" s="5">
        <v>53</v>
      </c>
      <c r="B54" s="28">
        <v>41346.958333333336</v>
      </c>
      <c r="C54" s="5">
        <v>1.2960499999999999</v>
      </c>
      <c r="D54" s="5">
        <v>1.3029900000000001</v>
      </c>
      <c r="E54" s="5">
        <v>1.29112</v>
      </c>
      <c r="F54" s="5">
        <v>1.3004199999999999</v>
      </c>
      <c r="G54" s="5">
        <f t="shared" si="0"/>
        <v>1</v>
      </c>
      <c r="H54" s="5">
        <f t="shared" si="3"/>
        <v>45.600000000001202</v>
      </c>
      <c r="I54" s="31">
        <f t="shared" si="8"/>
        <v>1.3048119999999999</v>
      </c>
      <c r="J54" s="31">
        <f t="shared" si="9"/>
        <v>-43.919999999999519</v>
      </c>
      <c r="K54" s="5">
        <f t="shared" si="11"/>
        <v>45.600000000001202</v>
      </c>
      <c r="L54" s="5">
        <f t="shared" si="10"/>
        <v>0</v>
      </c>
      <c r="M54" s="5">
        <f t="shared" si="1"/>
        <v>263.60000000000605</v>
      </c>
      <c r="N54" s="5"/>
      <c r="O54" s="5">
        <f t="shared" si="4"/>
        <v>296.20000000000647</v>
      </c>
      <c r="P54" s="29" t="str">
        <f t="shared" si="5"/>
        <v/>
      </c>
      <c r="Q54" s="30">
        <f t="shared" si="6"/>
        <v>-32.600000000000421</v>
      </c>
      <c r="R54" s="27"/>
    </row>
    <row r="55" spans="1:24" x14ac:dyDescent="0.25">
      <c r="A55" s="5">
        <v>54</v>
      </c>
      <c r="B55" s="28">
        <v>41347.958333333336</v>
      </c>
      <c r="C55" s="5">
        <v>1.3004100000000001</v>
      </c>
      <c r="D55" s="5">
        <v>1.3105800000000001</v>
      </c>
      <c r="E55" s="5">
        <v>1.29992</v>
      </c>
      <c r="F55" s="5">
        <v>1.3074300000000001</v>
      </c>
      <c r="G55" s="5">
        <f t="shared" si="0"/>
        <v>1</v>
      </c>
      <c r="H55" s="5">
        <f t="shared" si="3"/>
        <v>26.800000000002377</v>
      </c>
      <c r="I55" s="31">
        <f t="shared" si="8"/>
        <v>1.3040393333333333</v>
      </c>
      <c r="J55" s="31">
        <f t="shared" si="9"/>
        <v>33.90666666666764</v>
      </c>
      <c r="K55" s="5">
        <f t="shared" si="11"/>
        <v>0</v>
      </c>
      <c r="L55" s="5">
        <f t="shared" si="10"/>
        <v>0</v>
      </c>
      <c r="M55" s="5">
        <f t="shared" si="1"/>
        <v>263.60000000000605</v>
      </c>
      <c r="N55" s="5"/>
      <c r="O55" s="5">
        <f t="shared" si="4"/>
        <v>296.20000000000647</v>
      </c>
      <c r="P55" s="29" t="str">
        <f t="shared" si="5"/>
        <v/>
      </c>
      <c r="Q55" s="30">
        <f t="shared" si="6"/>
        <v>-32.600000000000421</v>
      </c>
      <c r="R55" s="27"/>
    </row>
    <row r="56" spans="1:24" x14ac:dyDescent="0.25">
      <c r="A56" s="5">
        <v>55</v>
      </c>
      <c r="B56" s="28">
        <v>41350.958333333336</v>
      </c>
      <c r="C56" s="5">
        <v>1.2905199999999999</v>
      </c>
      <c r="D56" s="5">
        <v>1.2994000000000001</v>
      </c>
      <c r="E56" s="5">
        <v>1.28817</v>
      </c>
      <c r="F56" s="5">
        <v>1.29555</v>
      </c>
      <c r="G56" s="5">
        <f t="shared" si="0"/>
        <v>0</v>
      </c>
      <c r="H56" s="5">
        <f t="shared" si="3"/>
        <v>-56.999999999998167</v>
      </c>
      <c r="I56" s="31">
        <f t="shared" si="8"/>
        <v>1.3033313333333332</v>
      </c>
      <c r="J56" s="31">
        <f t="shared" si="9"/>
        <v>-77.813333333331954</v>
      </c>
      <c r="K56" s="5">
        <f t="shared" si="11"/>
        <v>0</v>
      </c>
      <c r="L56" s="5">
        <f t="shared" si="10"/>
        <v>56.999999999998167</v>
      </c>
      <c r="M56" s="5">
        <f t="shared" si="1"/>
        <v>320.60000000000423</v>
      </c>
      <c r="N56" s="5"/>
      <c r="O56" s="5">
        <f t="shared" si="4"/>
        <v>320.60000000000423</v>
      </c>
      <c r="P56" s="29" t="str">
        <f t="shared" si="5"/>
        <v/>
      </c>
      <c r="Q56" s="30">
        <f t="shared" si="6"/>
        <v>-32.600000000000421</v>
      </c>
      <c r="R56" s="27"/>
    </row>
    <row r="57" spans="1:24" x14ac:dyDescent="0.25">
      <c r="A57" s="5">
        <v>56</v>
      </c>
      <c r="B57" s="28">
        <v>41351.958333333336</v>
      </c>
      <c r="C57" s="5">
        <v>1.29555</v>
      </c>
      <c r="D57" s="5">
        <v>1.29694</v>
      </c>
      <c r="E57" s="5">
        <v>1.2846599999999999</v>
      </c>
      <c r="F57" s="5">
        <v>1.28806</v>
      </c>
      <c r="G57" s="5">
        <f t="shared" si="0"/>
        <v>0</v>
      </c>
      <c r="H57" s="5">
        <f t="shared" si="3"/>
        <v>107.20000000000285</v>
      </c>
      <c r="I57" s="31">
        <f t="shared" si="8"/>
        <v>1.3021313333333333</v>
      </c>
      <c r="J57" s="31">
        <f t="shared" si="9"/>
        <v>-140.71333333333325</v>
      </c>
      <c r="K57" s="5">
        <f t="shared" si="11"/>
        <v>0</v>
      </c>
      <c r="L57" s="5">
        <v>-101</v>
      </c>
      <c r="M57" s="5">
        <f t="shared" si="1"/>
        <v>219.60000000000423</v>
      </c>
      <c r="N57" s="5"/>
      <c r="O57" s="5">
        <f t="shared" si="4"/>
        <v>320.60000000000423</v>
      </c>
      <c r="P57" s="29">
        <f t="shared" si="5"/>
        <v>0.31503431066749432</v>
      </c>
      <c r="Q57" s="30">
        <f t="shared" si="6"/>
        <v>-101</v>
      </c>
      <c r="R57" s="27"/>
    </row>
    <row r="58" spans="1:24" x14ac:dyDescent="0.25">
      <c r="A58" s="5">
        <v>57</v>
      </c>
      <c r="B58" s="28">
        <v>41352.958333333336</v>
      </c>
      <c r="C58" s="5">
        <v>1.28809</v>
      </c>
      <c r="D58" s="5">
        <v>1.29738</v>
      </c>
      <c r="E58" s="5">
        <v>1.28566</v>
      </c>
      <c r="F58" s="5">
        <v>1.2932300000000001</v>
      </c>
      <c r="G58" s="5">
        <f t="shared" si="0"/>
        <v>1</v>
      </c>
      <c r="H58" s="5">
        <f t="shared" si="3"/>
        <v>-39.299999999999898</v>
      </c>
      <c r="I58" s="31">
        <f t="shared" si="8"/>
        <v>1.3007633333333333</v>
      </c>
      <c r="J58" s="31">
        <f t="shared" si="9"/>
        <v>-75.333333333331694</v>
      </c>
      <c r="K58" s="5">
        <f t="shared" si="11"/>
        <v>0</v>
      </c>
      <c r="L58" s="5">
        <f t="shared" ref="L58:L66" si="12">IF(OR(AND(J58&gt;-188.3,J58&lt;=-122.467),AND(J58&gt;-85.94,J58&lt;=-67.6767),AND(J58&gt;42.69,J58&lt;=64.57),AND(J58&gt;144.6933)),-H58,0)</f>
        <v>39.299999999999898</v>
      </c>
      <c r="M58" s="5">
        <f t="shared" si="1"/>
        <v>258.90000000000413</v>
      </c>
      <c r="N58" s="5"/>
      <c r="O58" s="5">
        <f t="shared" si="4"/>
        <v>320.60000000000423</v>
      </c>
      <c r="P58" s="29" t="str">
        <f t="shared" si="5"/>
        <v/>
      </c>
      <c r="Q58" s="30">
        <f t="shared" si="6"/>
        <v>-61.700000000000102</v>
      </c>
      <c r="R58" s="27"/>
    </row>
    <row r="59" spans="1:24" x14ac:dyDescent="0.25">
      <c r="A59" s="5">
        <v>58</v>
      </c>
      <c r="B59" s="28">
        <v>41353.958333333336</v>
      </c>
      <c r="C59" s="5">
        <v>1.2932399999999999</v>
      </c>
      <c r="D59" s="5">
        <v>1.2955099999999999</v>
      </c>
      <c r="E59" s="5">
        <v>1.28799</v>
      </c>
      <c r="F59" s="5">
        <v>1.28989</v>
      </c>
      <c r="G59" s="5">
        <f t="shared" si="0"/>
        <v>0</v>
      </c>
      <c r="H59" s="5">
        <f t="shared" si="3"/>
        <v>2.2999999999995211</v>
      </c>
      <c r="I59" s="31">
        <f t="shared" si="8"/>
        <v>1.2997173333333334</v>
      </c>
      <c r="J59" s="31">
        <f t="shared" si="9"/>
        <v>-98.273333333334108</v>
      </c>
      <c r="K59" s="5">
        <f t="shared" si="11"/>
        <v>0</v>
      </c>
      <c r="L59" s="5">
        <f t="shared" si="12"/>
        <v>0</v>
      </c>
      <c r="M59" s="5">
        <f t="shared" si="1"/>
        <v>258.90000000000413</v>
      </c>
      <c r="N59" s="5"/>
      <c r="O59" s="5">
        <f t="shared" si="4"/>
        <v>320.60000000000423</v>
      </c>
      <c r="P59" s="29" t="str">
        <f t="shared" si="5"/>
        <v/>
      </c>
      <c r="Q59" s="30">
        <f t="shared" si="6"/>
        <v>-61.700000000000102</v>
      </c>
      <c r="R59" s="27"/>
    </row>
    <row r="60" spans="1:24" x14ac:dyDescent="0.25">
      <c r="A60" s="5">
        <v>59</v>
      </c>
      <c r="B60" s="28">
        <v>41354.958333333336</v>
      </c>
      <c r="C60" s="5">
        <v>1.2898799999999999</v>
      </c>
      <c r="D60" s="5">
        <v>1.30074</v>
      </c>
      <c r="E60" s="5">
        <v>1.2887999999999999</v>
      </c>
      <c r="F60" s="5">
        <v>1.29881</v>
      </c>
      <c r="G60" s="5">
        <f t="shared" si="0"/>
        <v>1</v>
      </c>
      <c r="H60" s="5">
        <f t="shared" si="3"/>
        <v>-167.30000000000135</v>
      </c>
      <c r="I60" s="31">
        <f t="shared" si="8"/>
        <v>1.2995193333333332</v>
      </c>
      <c r="J60" s="31">
        <f t="shared" si="9"/>
        <v>-7.0933333333322857</v>
      </c>
      <c r="K60" s="5">
        <f t="shared" si="11"/>
        <v>0</v>
      </c>
      <c r="L60" s="5">
        <f t="shared" si="12"/>
        <v>0</v>
      </c>
      <c r="M60" s="5">
        <f t="shared" si="1"/>
        <v>258.90000000000413</v>
      </c>
      <c r="N60" s="5"/>
      <c r="O60" s="5">
        <f t="shared" si="4"/>
        <v>320.60000000000423</v>
      </c>
      <c r="P60" s="29" t="str">
        <f t="shared" si="5"/>
        <v/>
      </c>
      <c r="Q60" s="30">
        <f t="shared" si="6"/>
        <v>-61.700000000000102</v>
      </c>
      <c r="R60" s="27"/>
    </row>
    <row r="61" spans="1:24" x14ac:dyDescent="0.25">
      <c r="A61" s="5">
        <v>60</v>
      </c>
      <c r="B61" s="28">
        <v>41357.958333333336</v>
      </c>
      <c r="C61" s="5">
        <v>1.2947500000000001</v>
      </c>
      <c r="D61" s="5">
        <v>1.3047899999999999</v>
      </c>
      <c r="E61" s="5">
        <v>1.28342</v>
      </c>
      <c r="F61" s="5">
        <v>1.2852399999999999</v>
      </c>
      <c r="G61" s="5">
        <f t="shared" si="0"/>
        <v>0</v>
      </c>
      <c r="H61" s="5">
        <f t="shared" si="3"/>
        <v>-35.499999999999424</v>
      </c>
      <c r="I61" s="31">
        <f t="shared" si="8"/>
        <v>1.2983613333333333</v>
      </c>
      <c r="J61" s="31">
        <f t="shared" si="9"/>
        <v>-131.2133333333332</v>
      </c>
      <c r="K61" s="5">
        <f t="shared" si="11"/>
        <v>0</v>
      </c>
      <c r="L61" s="5">
        <f t="shared" si="12"/>
        <v>35.499999999999424</v>
      </c>
      <c r="M61" s="5">
        <f t="shared" si="1"/>
        <v>294.40000000000356</v>
      </c>
      <c r="N61" s="5"/>
      <c r="O61" s="5">
        <f t="shared" si="4"/>
        <v>320.60000000000423</v>
      </c>
      <c r="P61" s="29" t="str">
        <f t="shared" si="5"/>
        <v/>
      </c>
      <c r="Q61" s="30">
        <f t="shared" si="6"/>
        <v>-26.200000000000671</v>
      </c>
      <c r="R61" s="27"/>
    </row>
    <row r="62" spans="1:24" x14ac:dyDescent="0.25">
      <c r="A62" s="5">
        <v>61</v>
      </c>
      <c r="B62" s="28">
        <v>41358.958333333336</v>
      </c>
      <c r="C62" s="5">
        <v>1.2852399999999999</v>
      </c>
      <c r="D62" s="5">
        <v>1.28887</v>
      </c>
      <c r="E62" s="5">
        <v>1.2831300000000001</v>
      </c>
      <c r="F62" s="5">
        <v>1.2860499999999999</v>
      </c>
      <c r="G62" s="5">
        <f t="shared" si="0"/>
        <v>1</v>
      </c>
      <c r="H62" s="5">
        <f t="shared" si="3"/>
        <v>-41.399999999998101</v>
      </c>
      <c r="I62" s="31">
        <f t="shared" si="8"/>
        <v>1.2970899999999999</v>
      </c>
      <c r="J62" s="31">
        <f t="shared" si="9"/>
        <v>-110.39999999999938</v>
      </c>
      <c r="K62" s="5">
        <f t="shared" si="11"/>
        <v>-41.399999999998101</v>
      </c>
      <c r="L62" s="5">
        <f t="shared" si="12"/>
        <v>0</v>
      </c>
      <c r="M62" s="5">
        <f t="shared" si="1"/>
        <v>253.00000000000546</v>
      </c>
      <c r="N62" s="5"/>
      <c r="O62" s="5">
        <f t="shared" si="4"/>
        <v>320.60000000000423</v>
      </c>
      <c r="P62" s="29">
        <f t="shared" si="5"/>
        <v>0.21085464753586358</v>
      </c>
      <c r="Q62" s="30">
        <f t="shared" si="6"/>
        <v>-67.599999999998772</v>
      </c>
      <c r="R62" s="27"/>
    </row>
    <row r="63" spans="1:24" x14ac:dyDescent="0.25">
      <c r="A63" s="5">
        <v>62</v>
      </c>
      <c r="B63" s="28">
        <v>41359.958333333336</v>
      </c>
      <c r="C63" s="5">
        <v>1.2860499999999999</v>
      </c>
      <c r="D63" s="5">
        <v>1.2866500000000001</v>
      </c>
      <c r="E63" s="5">
        <v>1.27539</v>
      </c>
      <c r="F63" s="5">
        <v>1.2780199999999999</v>
      </c>
      <c r="G63" s="5">
        <f t="shared" si="0"/>
        <v>0</v>
      </c>
      <c r="H63" s="5">
        <f t="shared" si="3"/>
        <v>84.10000000000251</v>
      </c>
      <c r="I63" s="31">
        <f t="shared" si="8"/>
        <v>1.2958479999999999</v>
      </c>
      <c r="J63" s="31">
        <f t="shared" si="9"/>
        <v>-178.27999999999955</v>
      </c>
      <c r="K63" s="5">
        <f t="shared" si="11"/>
        <v>0</v>
      </c>
      <c r="L63" s="5">
        <f t="shared" si="12"/>
        <v>-84.10000000000251</v>
      </c>
      <c r="M63" s="5">
        <f t="shared" si="1"/>
        <v>168.90000000000293</v>
      </c>
      <c r="N63" s="5"/>
      <c r="O63" s="5">
        <f t="shared" si="4"/>
        <v>320.60000000000423</v>
      </c>
      <c r="P63" s="29">
        <f t="shared" si="5"/>
        <v>0.47317529631939892</v>
      </c>
      <c r="Q63" s="30">
        <f t="shared" si="6"/>
        <v>-151.7000000000013</v>
      </c>
      <c r="R63" s="27"/>
    </row>
    <row r="64" spans="1:24" x14ac:dyDescent="0.25">
      <c r="A64" s="5">
        <v>63</v>
      </c>
      <c r="B64" s="28">
        <v>41360.958333333336</v>
      </c>
      <c r="C64" s="5">
        <v>1.278</v>
      </c>
      <c r="D64" s="5">
        <v>1.28437</v>
      </c>
      <c r="E64" s="5">
        <v>1.27556</v>
      </c>
      <c r="F64" s="5">
        <v>1.2816700000000001</v>
      </c>
      <c r="G64" s="5">
        <f t="shared" si="0"/>
        <v>1</v>
      </c>
      <c r="H64" s="5">
        <f t="shared" si="3"/>
        <v>18.000000000002462</v>
      </c>
      <c r="I64" s="31">
        <f t="shared" si="8"/>
        <v>1.2939166666666666</v>
      </c>
      <c r="J64" s="31">
        <f t="shared" si="9"/>
        <v>-122.46666666666516</v>
      </c>
      <c r="K64" s="5">
        <f t="shared" si="11"/>
        <v>18.000000000002462</v>
      </c>
      <c r="L64" s="5">
        <f t="shared" si="12"/>
        <v>0</v>
      </c>
      <c r="M64" s="5">
        <f t="shared" si="1"/>
        <v>186.90000000000541</v>
      </c>
      <c r="N64" s="5"/>
      <c r="O64" s="5">
        <f t="shared" si="4"/>
        <v>320.60000000000423</v>
      </c>
      <c r="P64" s="29" t="str">
        <f t="shared" si="5"/>
        <v/>
      </c>
      <c r="Q64" s="30">
        <f t="shared" si="6"/>
        <v>-133.69999999999882</v>
      </c>
      <c r="R64" s="27"/>
    </row>
    <row r="65" spans="1:18" x14ac:dyDescent="0.25">
      <c r="A65" s="5">
        <v>64</v>
      </c>
      <c r="B65" s="28">
        <v>41361.958333333336</v>
      </c>
      <c r="C65" s="5">
        <v>1.28162</v>
      </c>
      <c r="D65" s="5">
        <v>1.2836799999999999</v>
      </c>
      <c r="E65" s="5">
        <v>1.2794399999999999</v>
      </c>
      <c r="F65" s="5">
        <v>1.2818400000000001</v>
      </c>
      <c r="G65" s="5">
        <f t="shared" si="0"/>
        <v>1</v>
      </c>
      <c r="H65" s="5">
        <f t="shared" si="3"/>
        <v>45.400000000002109</v>
      </c>
      <c r="I65" s="31">
        <f t="shared" si="8"/>
        <v>1.2926779999999995</v>
      </c>
      <c r="J65" s="31">
        <f t="shared" si="9"/>
        <v>-108.3799999999946</v>
      </c>
      <c r="K65" s="5">
        <f t="shared" si="11"/>
        <v>45.400000000002109</v>
      </c>
      <c r="L65" s="5">
        <f t="shared" si="12"/>
        <v>0</v>
      </c>
      <c r="M65" s="5">
        <f t="shared" si="1"/>
        <v>232.30000000000751</v>
      </c>
      <c r="N65" s="5"/>
      <c r="O65" s="5">
        <f t="shared" si="4"/>
        <v>320.60000000000423</v>
      </c>
      <c r="P65" s="29" t="str">
        <f t="shared" si="5"/>
        <v/>
      </c>
      <c r="Q65" s="30">
        <f t="shared" si="6"/>
        <v>-88.299999999996714</v>
      </c>
      <c r="R65" s="27"/>
    </row>
    <row r="66" spans="1:18" x14ac:dyDescent="0.25">
      <c r="A66" s="5">
        <v>65</v>
      </c>
      <c r="B66" s="28">
        <v>41364.958333333336</v>
      </c>
      <c r="C66" s="5">
        <v>1.2802899999999999</v>
      </c>
      <c r="D66" s="5">
        <v>1.2866599999999999</v>
      </c>
      <c r="E66" s="5">
        <v>1.2771300000000001</v>
      </c>
      <c r="F66" s="5">
        <v>1.28481</v>
      </c>
      <c r="G66" s="5">
        <f t="shared" si="0"/>
        <v>1</v>
      </c>
      <c r="H66" s="5">
        <f t="shared" si="3"/>
        <v>88.100000000002069</v>
      </c>
      <c r="I66" s="31">
        <f t="shared" si="8"/>
        <v>1.2913613333333334</v>
      </c>
      <c r="J66" s="31">
        <f t="shared" si="9"/>
        <v>-65.513333333333534</v>
      </c>
      <c r="K66" s="5">
        <f t="shared" si="11"/>
        <v>88.100000000002069</v>
      </c>
      <c r="L66" s="5">
        <f t="shared" si="12"/>
        <v>0</v>
      </c>
      <c r="M66" s="5">
        <f t="shared" si="1"/>
        <v>320.40000000000958</v>
      </c>
      <c r="N66" s="5"/>
      <c r="O66" s="5">
        <f t="shared" si="4"/>
        <v>320.60000000000423</v>
      </c>
      <c r="P66" s="29" t="str">
        <f t="shared" si="5"/>
        <v/>
      </c>
      <c r="Q66" s="30">
        <f t="shared" si="6"/>
        <v>-0.19999999999464535</v>
      </c>
      <c r="R66" s="27"/>
    </row>
    <row r="67" spans="1:18" x14ac:dyDescent="0.25">
      <c r="A67" s="5">
        <v>66</v>
      </c>
      <c r="B67" s="28">
        <v>41365.958333333336</v>
      </c>
      <c r="C67" s="5">
        <v>1.28481</v>
      </c>
      <c r="D67" s="5">
        <v>1.2877700000000001</v>
      </c>
      <c r="E67" s="5">
        <v>1.2809600000000001</v>
      </c>
      <c r="F67" s="5">
        <v>1.2818700000000001</v>
      </c>
      <c r="G67" s="5">
        <f t="shared" ref="G67:G130" si="13">IF(F67&gt;F66,1,0)</f>
        <v>0</v>
      </c>
      <c r="H67" s="5">
        <f t="shared" si="3"/>
        <v>175.80000000000152</v>
      </c>
      <c r="I67" s="31">
        <f t="shared" si="8"/>
        <v>1.2899293333333335</v>
      </c>
      <c r="J67" s="31">
        <f t="shared" si="9"/>
        <v>-80.593333333334186</v>
      </c>
      <c r="K67" s="5">
        <f t="shared" si="11"/>
        <v>0</v>
      </c>
      <c r="L67" s="5">
        <v>-101</v>
      </c>
      <c r="M67" s="5">
        <f t="shared" ref="M67:M130" si="14">L67+K67+M66</f>
        <v>219.40000000000958</v>
      </c>
      <c r="N67" s="5"/>
      <c r="O67" s="5">
        <f t="shared" si="4"/>
        <v>320.60000000000423</v>
      </c>
      <c r="P67" s="29">
        <f t="shared" si="5"/>
        <v>0.31565814098563105</v>
      </c>
      <c r="Q67" s="30">
        <f t="shared" si="6"/>
        <v>-101.19999999999465</v>
      </c>
      <c r="R67" s="27"/>
    </row>
    <row r="68" spans="1:18" x14ac:dyDescent="0.25">
      <c r="A68" s="5">
        <v>67</v>
      </c>
      <c r="B68" s="28">
        <v>41366.958333333336</v>
      </c>
      <c r="C68" s="5">
        <v>1.28186</v>
      </c>
      <c r="D68" s="5">
        <v>1.2863899999999999</v>
      </c>
      <c r="E68" s="5">
        <v>1.27898</v>
      </c>
      <c r="F68" s="5">
        <v>1.2848200000000001</v>
      </c>
      <c r="G68" s="5">
        <f t="shared" si="13"/>
        <v>1</v>
      </c>
      <c r="H68" s="5">
        <f t="shared" ref="H68:H131" si="15">(F69-C69)*10000+(F70-C70)*10000+(F71-C71)*10000</f>
        <v>181.20000000000135</v>
      </c>
      <c r="I68" s="31">
        <f t="shared" si="8"/>
        <v>1.2891806666666668</v>
      </c>
      <c r="J68" s="31">
        <f t="shared" si="9"/>
        <v>-43.606666666666797</v>
      </c>
      <c r="K68" s="5">
        <f t="shared" si="11"/>
        <v>181.20000000000135</v>
      </c>
      <c r="L68" s="5">
        <f>IF(OR(AND(J68&gt;-188.3,J68&lt;=-122.467),AND(J68&gt;-85.94,J68&lt;=-67.6767),AND(J68&gt;42.69,J68&lt;=64.57),AND(J68&gt;144.6933)),-H68,0)</f>
        <v>0</v>
      </c>
      <c r="M68" s="5">
        <f t="shared" si="14"/>
        <v>400.60000000001094</v>
      </c>
      <c r="N68" s="5"/>
      <c r="O68" s="5">
        <f t="shared" ref="O68:O131" si="16">MAX(M68,O67)</f>
        <v>400.60000000001094</v>
      </c>
      <c r="P68" s="29" t="str">
        <f t="shared" ref="P68:P131" si="17">IF(M68 &lt; M67, 1-M68/O68,"")</f>
        <v/>
      </c>
      <c r="Q68" s="30">
        <f t="shared" ref="Q68:Q131" si="18">IF(O68=M68,Q67,M68-O68)</f>
        <v>-101.19999999999465</v>
      </c>
      <c r="R68" s="27"/>
    </row>
    <row r="69" spans="1:18" x14ac:dyDescent="0.25">
      <c r="A69" s="5">
        <v>68</v>
      </c>
      <c r="B69" s="28">
        <v>41367.958333333336</v>
      </c>
      <c r="C69" s="5">
        <v>1.28481</v>
      </c>
      <c r="D69" s="5">
        <v>1.29487</v>
      </c>
      <c r="E69" s="5">
        <v>1.27468</v>
      </c>
      <c r="F69" s="5">
        <v>1.2936000000000001</v>
      </c>
      <c r="G69" s="5">
        <f t="shared" si="13"/>
        <v>1</v>
      </c>
      <c r="H69" s="5">
        <f t="shared" si="15"/>
        <v>167.39999999999978</v>
      </c>
      <c r="I69" s="31">
        <f t="shared" si="8"/>
        <v>1.2887260000000003</v>
      </c>
      <c r="J69" s="31">
        <f t="shared" si="9"/>
        <v>48.739999999998233</v>
      </c>
      <c r="K69" s="5">
        <f t="shared" si="11"/>
        <v>0</v>
      </c>
      <c r="L69" s="5">
        <v>-101</v>
      </c>
      <c r="M69" s="5">
        <f t="shared" si="14"/>
        <v>299.60000000001094</v>
      </c>
      <c r="N69" s="5"/>
      <c r="O69" s="5">
        <f t="shared" si="16"/>
        <v>400.60000000001094</v>
      </c>
      <c r="P69" s="29">
        <f t="shared" si="17"/>
        <v>0.25212181727408201</v>
      </c>
      <c r="Q69" s="30">
        <f t="shared" si="18"/>
        <v>-101</v>
      </c>
      <c r="R69" s="27"/>
    </row>
    <row r="70" spans="1:18" x14ac:dyDescent="0.25">
      <c r="A70" s="5">
        <v>69</v>
      </c>
      <c r="B70" s="28">
        <v>41368.958333333336</v>
      </c>
      <c r="C70" s="5">
        <v>1.2936000000000001</v>
      </c>
      <c r="D70" s="5">
        <v>1.30389</v>
      </c>
      <c r="E70" s="5">
        <v>1.29006</v>
      </c>
      <c r="F70" s="5">
        <v>1.2994300000000001</v>
      </c>
      <c r="G70" s="5">
        <f t="shared" si="13"/>
        <v>1</v>
      </c>
      <c r="H70" s="5">
        <f t="shared" si="15"/>
        <v>96.800000000001333</v>
      </c>
      <c r="I70" s="31">
        <f t="shared" si="8"/>
        <v>1.288192666666667</v>
      </c>
      <c r="J70" s="31">
        <f t="shared" si="9"/>
        <v>112.37333333333099</v>
      </c>
      <c r="K70" s="5">
        <f t="shared" si="11"/>
        <v>0</v>
      </c>
      <c r="L70" s="5">
        <f t="shared" ref="L70:L106" si="19">IF(OR(AND(J70&gt;-188.3,J70&lt;=-122.467),AND(J70&gt;-85.94,J70&lt;=-67.6767),AND(J70&gt;42.69,J70&lt;=64.57),AND(J70&gt;144.6933)),-H70,0)</f>
        <v>0</v>
      </c>
      <c r="M70" s="5">
        <f t="shared" si="14"/>
        <v>299.60000000001094</v>
      </c>
      <c r="N70" s="5"/>
      <c r="O70" s="5">
        <f t="shared" si="16"/>
        <v>400.60000000001094</v>
      </c>
      <c r="P70" s="29" t="str">
        <f t="shared" si="17"/>
        <v/>
      </c>
      <c r="Q70" s="30">
        <f t="shared" si="18"/>
        <v>-101</v>
      </c>
      <c r="R70" s="27"/>
    </row>
    <row r="71" spans="1:18" x14ac:dyDescent="0.25">
      <c r="A71" s="5">
        <v>70</v>
      </c>
      <c r="B71" s="28">
        <v>41371.958333333336</v>
      </c>
      <c r="C71" s="5">
        <v>1.29732</v>
      </c>
      <c r="D71" s="5">
        <v>1.30365</v>
      </c>
      <c r="E71" s="5">
        <v>1.2968500000000001</v>
      </c>
      <c r="F71" s="5">
        <v>1.3008200000000001</v>
      </c>
      <c r="G71" s="5">
        <f t="shared" si="13"/>
        <v>1</v>
      </c>
      <c r="H71" s="5">
        <f t="shared" si="15"/>
        <v>92.799999999999557</v>
      </c>
      <c r="I71" s="31">
        <f t="shared" si="8"/>
        <v>1.2885440000000004</v>
      </c>
      <c r="J71" s="31">
        <f t="shared" si="9"/>
        <v>122.75999999999732</v>
      </c>
      <c r="K71" s="5">
        <f t="shared" si="11"/>
        <v>0</v>
      </c>
      <c r="L71" s="5">
        <f t="shared" si="19"/>
        <v>0</v>
      </c>
      <c r="M71" s="5">
        <f t="shared" si="14"/>
        <v>299.60000000001094</v>
      </c>
      <c r="N71" s="5"/>
      <c r="O71" s="5">
        <f t="shared" si="16"/>
        <v>400.60000000001094</v>
      </c>
      <c r="P71" s="29" t="str">
        <f t="shared" si="17"/>
        <v/>
      </c>
      <c r="Q71" s="30">
        <f t="shared" si="18"/>
        <v>-101</v>
      </c>
      <c r="R71" s="27"/>
    </row>
    <row r="72" spans="1:18" x14ac:dyDescent="0.25">
      <c r="A72" s="5">
        <v>71</v>
      </c>
      <c r="B72" s="28">
        <v>41372.958333333336</v>
      </c>
      <c r="C72" s="5">
        <v>1.30081</v>
      </c>
      <c r="D72" s="5">
        <v>1.3102499999999999</v>
      </c>
      <c r="E72" s="5">
        <v>1.3005599999999999</v>
      </c>
      <c r="F72" s="5">
        <v>1.3082199999999999</v>
      </c>
      <c r="G72" s="5">
        <f t="shared" si="13"/>
        <v>1</v>
      </c>
      <c r="H72" s="5">
        <f t="shared" si="15"/>
        <v>29.299999999998771</v>
      </c>
      <c r="I72" s="31">
        <f t="shared" si="8"/>
        <v>1.2898880000000001</v>
      </c>
      <c r="J72" s="31">
        <f t="shared" si="9"/>
        <v>183.31999999999792</v>
      </c>
      <c r="K72" s="5">
        <f t="shared" si="11"/>
        <v>0</v>
      </c>
      <c r="L72" s="5">
        <f t="shared" si="19"/>
        <v>-29.299999999998771</v>
      </c>
      <c r="M72" s="5">
        <f t="shared" si="14"/>
        <v>270.30000000001218</v>
      </c>
      <c r="N72" s="5"/>
      <c r="O72" s="5">
        <f t="shared" si="16"/>
        <v>400.60000000001094</v>
      </c>
      <c r="P72" s="29">
        <f t="shared" si="17"/>
        <v>0.32526210683972845</v>
      </c>
      <c r="Q72" s="30">
        <f t="shared" si="18"/>
        <v>-130.29999999999876</v>
      </c>
      <c r="R72" s="27"/>
    </row>
    <row r="73" spans="1:18" x14ac:dyDescent="0.25">
      <c r="A73" s="5">
        <v>72</v>
      </c>
      <c r="B73" s="28">
        <v>41373.958333333336</v>
      </c>
      <c r="C73" s="5">
        <v>1.3082199999999999</v>
      </c>
      <c r="D73" s="5">
        <v>1.3121700000000001</v>
      </c>
      <c r="E73" s="5">
        <v>1.3052299999999999</v>
      </c>
      <c r="F73" s="5">
        <v>1.3069900000000001</v>
      </c>
      <c r="G73" s="5">
        <f t="shared" si="13"/>
        <v>0</v>
      </c>
      <c r="H73" s="5">
        <f t="shared" si="15"/>
        <v>-39.200000000001452</v>
      </c>
      <c r="I73" s="31">
        <f t="shared" si="8"/>
        <v>1.2908053333333334</v>
      </c>
      <c r="J73" s="31">
        <f t="shared" si="9"/>
        <v>161.84666666666737</v>
      </c>
      <c r="K73" s="5">
        <f t="shared" si="11"/>
        <v>0</v>
      </c>
      <c r="L73" s="5">
        <f t="shared" si="19"/>
        <v>39.200000000001452</v>
      </c>
      <c r="M73" s="5">
        <f t="shared" si="14"/>
        <v>309.50000000001364</v>
      </c>
      <c r="N73" s="5"/>
      <c r="O73" s="5">
        <f t="shared" si="16"/>
        <v>400.60000000001094</v>
      </c>
      <c r="P73" s="29" t="str">
        <f t="shared" si="17"/>
        <v/>
      </c>
      <c r="Q73" s="30">
        <f t="shared" si="18"/>
        <v>-91.099999999997294</v>
      </c>
      <c r="R73" s="27"/>
    </row>
    <row r="74" spans="1:18" x14ac:dyDescent="0.25">
      <c r="A74" s="5">
        <v>73</v>
      </c>
      <c r="B74" s="28">
        <v>41374.958333333336</v>
      </c>
      <c r="C74" s="5">
        <v>1.30698</v>
      </c>
      <c r="D74" s="5">
        <v>1.3138000000000001</v>
      </c>
      <c r="E74" s="5">
        <v>1.30436</v>
      </c>
      <c r="F74" s="5">
        <v>1.3100799999999999</v>
      </c>
      <c r="G74" s="5">
        <f t="shared" si="13"/>
        <v>1</v>
      </c>
      <c r="H74" s="5">
        <f t="shared" si="15"/>
        <v>72.1000000000016</v>
      </c>
      <c r="I74" s="31">
        <f t="shared" si="8"/>
        <v>1.2921513333333332</v>
      </c>
      <c r="J74" s="31">
        <f t="shared" si="9"/>
        <v>179.28666666666703</v>
      </c>
      <c r="K74" s="5">
        <f t="shared" si="11"/>
        <v>0</v>
      </c>
      <c r="L74" s="5">
        <f t="shared" si="19"/>
        <v>-72.1000000000016</v>
      </c>
      <c r="M74" s="5">
        <f t="shared" si="14"/>
        <v>237.40000000001203</v>
      </c>
      <c r="N74" s="5"/>
      <c r="O74" s="5">
        <f t="shared" si="16"/>
        <v>400.60000000001094</v>
      </c>
      <c r="P74" s="29">
        <f t="shared" si="17"/>
        <v>0.40738891662504861</v>
      </c>
      <c r="Q74" s="30">
        <f t="shared" si="18"/>
        <v>-163.19999999999891</v>
      </c>
      <c r="R74" s="27"/>
    </row>
    <row r="75" spans="1:18" x14ac:dyDescent="0.25">
      <c r="A75" s="5">
        <v>74</v>
      </c>
      <c r="B75" s="28">
        <v>41375.958333333336</v>
      </c>
      <c r="C75" s="5">
        <v>1.3100700000000001</v>
      </c>
      <c r="D75" s="5">
        <v>1.3126199999999999</v>
      </c>
      <c r="E75" s="5">
        <v>1.3038400000000001</v>
      </c>
      <c r="F75" s="5">
        <v>1.3111299999999999</v>
      </c>
      <c r="G75" s="5">
        <f t="shared" si="13"/>
        <v>1</v>
      </c>
      <c r="H75" s="5">
        <f t="shared" si="15"/>
        <v>-84.9999999999973</v>
      </c>
      <c r="I75" s="31">
        <f t="shared" si="8"/>
        <v>1.2929726666666665</v>
      </c>
      <c r="J75" s="31">
        <f t="shared" si="9"/>
        <v>181.57333333333358</v>
      </c>
      <c r="K75" s="5">
        <f t="shared" si="11"/>
        <v>0</v>
      </c>
      <c r="L75" s="5">
        <f t="shared" si="19"/>
        <v>84.9999999999973</v>
      </c>
      <c r="M75" s="5">
        <f t="shared" si="14"/>
        <v>322.4000000000093</v>
      </c>
      <c r="N75" s="5"/>
      <c r="O75" s="5">
        <f t="shared" si="16"/>
        <v>400.60000000001094</v>
      </c>
      <c r="P75" s="29" t="str">
        <f t="shared" si="17"/>
        <v/>
      </c>
      <c r="Q75" s="30">
        <f t="shared" si="18"/>
        <v>-78.200000000001637</v>
      </c>
      <c r="R75" s="27"/>
    </row>
    <row r="76" spans="1:18" x14ac:dyDescent="0.25">
      <c r="A76" s="5">
        <v>75</v>
      </c>
      <c r="B76" s="28">
        <v>41378.958333333336</v>
      </c>
      <c r="C76" s="5">
        <v>1.31141</v>
      </c>
      <c r="D76" s="5">
        <v>1.3114699999999999</v>
      </c>
      <c r="E76" s="5">
        <v>1.3022</v>
      </c>
      <c r="F76" s="5">
        <v>1.3033300000000001</v>
      </c>
      <c r="G76" s="5">
        <f t="shared" si="13"/>
        <v>0</v>
      </c>
      <c r="H76" s="5">
        <f t="shared" si="15"/>
        <v>15.000000000000565</v>
      </c>
      <c r="I76" s="31">
        <f t="shared" si="8"/>
        <v>1.2941786666666666</v>
      </c>
      <c r="J76" s="31">
        <f t="shared" si="9"/>
        <v>91.513333333335112</v>
      </c>
      <c r="K76" s="5">
        <f t="shared" si="11"/>
        <v>0</v>
      </c>
      <c r="L76" s="5">
        <f t="shared" si="19"/>
        <v>0</v>
      </c>
      <c r="M76" s="5">
        <f t="shared" si="14"/>
        <v>322.4000000000093</v>
      </c>
      <c r="N76" s="5"/>
      <c r="O76" s="5">
        <f t="shared" si="16"/>
        <v>400.60000000001094</v>
      </c>
      <c r="P76" s="29" t="str">
        <f t="shared" si="17"/>
        <v/>
      </c>
      <c r="Q76" s="30">
        <f t="shared" si="18"/>
        <v>-78.200000000001637</v>
      </c>
      <c r="R76" s="27"/>
    </row>
    <row r="77" spans="1:18" x14ac:dyDescent="0.25">
      <c r="A77" s="5">
        <v>76</v>
      </c>
      <c r="B77" s="28">
        <v>41379.958333333336</v>
      </c>
      <c r="C77" s="5">
        <v>1.3034699999999999</v>
      </c>
      <c r="D77" s="5">
        <v>1.3201499999999999</v>
      </c>
      <c r="E77" s="5">
        <v>1.3029200000000001</v>
      </c>
      <c r="F77" s="5">
        <v>1.3177000000000001</v>
      </c>
      <c r="G77" s="5">
        <f t="shared" si="13"/>
        <v>1</v>
      </c>
      <c r="H77" s="5">
        <f t="shared" si="15"/>
        <v>-125.70000000000191</v>
      </c>
      <c r="I77" s="31">
        <f t="shared" si="8"/>
        <v>1.2962886666666664</v>
      </c>
      <c r="J77" s="31">
        <f t="shared" si="9"/>
        <v>214.1133333333367</v>
      </c>
      <c r="K77" s="5">
        <f t="shared" si="11"/>
        <v>0</v>
      </c>
      <c r="L77" s="5">
        <f t="shared" si="19"/>
        <v>125.70000000000191</v>
      </c>
      <c r="M77" s="5">
        <f t="shared" si="14"/>
        <v>448.10000000001122</v>
      </c>
      <c r="N77" s="5"/>
      <c r="O77" s="5">
        <f t="shared" si="16"/>
        <v>448.10000000001122</v>
      </c>
      <c r="P77" s="29" t="str">
        <f t="shared" si="17"/>
        <v/>
      </c>
      <c r="Q77" s="30">
        <f t="shared" si="18"/>
        <v>-78.200000000001637</v>
      </c>
      <c r="R77" s="27"/>
    </row>
    <row r="78" spans="1:18" x14ac:dyDescent="0.25">
      <c r="A78" s="5">
        <v>77</v>
      </c>
      <c r="B78" s="28">
        <v>41380.958333333336</v>
      </c>
      <c r="C78" s="5">
        <v>1.31769</v>
      </c>
      <c r="D78" s="5">
        <v>1.31995</v>
      </c>
      <c r="E78" s="5">
        <v>1.3001100000000001</v>
      </c>
      <c r="F78" s="5">
        <v>1.30304</v>
      </c>
      <c r="G78" s="5">
        <f t="shared" si="13"/>
        <v>0</v>
      </c>
      <c r="H78" s="5">
        <f t="shared" si="15"/>
        <v>10.999999999996568</v>
      </c>
      <c r="I78" s="31">
        <f t="shared" si="8"/>
        <v>1.2979566666666666</v>
      </c>
      <c r="J78" s="31">
        <f t="shared" si="9"/>
        <v>50.833333333333286</v>
      </c>
      <c r="K78" s="5">
        <f t="shared" si="11"/>
        <v>0</v>
      </c>
      <c r="L78" s="5">
        <f t="shared" si="19"/>
        <v>-10.999999999996568</v>
      </c>
      <c r="M78" s="5">
        <f t="shared" si="14"/>
        <v>437.10000000001463</v>
      </c>
      <c r="N78" s="5"/>
      <c r="O78" s="5">
        <f t="shared" si="16"/>
        <v>448.10000000001122</v>
      </c>
      <c r="P78" s="29">
        <f t="shared" si="17"/>
        <v>2.4548091943754291E-2</v>
      </c>
      <c r="Q78" s="30">
        <f t="shared" si="18"/>
        <v>-10.999999999996589</v>
      </c>
      <c r="R78" s="27"/>
    </row>
    <row r="79" spans="1:18" x14ac:dyDescent="0.25">
      <c r="A79" s="5">
        <v>78</v>
      </c>
      <c r="B79" s="28">
        <v>41381.958333333336</v>
      </c>
      <c r="C79" s="5">
        <v>1.30305</v>
      </c>
      <c r="D79" s="5">
        <v>1.3096000000000001</v>
      </c>
      <c r="E79" s="5">
        <v>1.3020799999999999</v>
      </c>
      <c r="F79" s="5">
        <v>1.30497</v>
      </c>
      <c r="G79" s="5">
        <f t="shared" si="13"/>
        <v>1</v>
      </c>
      <c r="H79" s="5">
        <f t="shared" si="15"/>
        <v>-76.30000000000247</v>
      </c>
      <c r="I79" s="31">
        <f t="shared" si="8"/>
        <v>1.2995100000000002</v>
      </c>
      <c r="J79" s="31">
        <f t="shared" si="9"/>
        <v>54.599999999997983</v>
      </c>
      <c r="K79" s="5">
        <f t="shared" si="11"/>
        <v>0</v>
      </c>
      <c r="L79" s="5">
        <f t="shared" si="19"/>
        <v>76.30000000000247</v>
      </c>
      <c r="M79" s="5">
        <f t="shared" si="14"/>
        <v>513.40000000001714</v>
      </c>
      <c r="N79" s="5"/>
      <c r="O79" s="5">
        <f t="shared" si="16"/>
        <v>513.40000000001714</v>
      </c>
      <c r="P79" s="29" t="str">
        <f t="shared" si="17"/>
        <v/>
      </c>
      <c r="Q79" s="30">
        <f t="shared" si="18"/>
        <v>-10.999999999996589</v>
      </c>
      <c r="R79" s="27"/>
    </row>
    <row r="80" spans="1:18" x14ac:dyDescent="0.25">
      <c r="A80" s="5">
        <v>79</v>
      </c>
      <c r="B80" s="28">
        <v>41382.958333333336</v>
      </c>
      <c r="C80" s="5">
        <v>1.30494</v>
      </c>
      <c r="D80" s="5">
        <v>1.31271</v>
      </c>
      <c r="E80" s="5">
        <v>1.3045800000000001</v>
      </c>
      <c r="F80" s="5">
        <v>1.3050999999999999</v>
      </c>
      <c r="G80" s="5">
        <f t="shared" si="13"/>
        <v>1</v>
      </c>
      <c r="H80" s="5">
        <f t="shared" si="15"/>
        <v>-60.999999999999943</v>
      </c>
      <c r="I80" s="31">
        <f t="shared" si="8"/>
        <v>1.3010606666666669</v>
      </c>
      <c r="J80" s="31">
        <f t="shared" si="9"/>
        <v>40.393333333330617</v>
      </c>
      <c r="K80" s="5">
        <f t="shared" si="11"/>
        <v>0</v>
      </c>
      <c r="L80" s="5">
        <f t="shared" si="19"/>
        <v>0</v>
      </c>
      <c r="M80" s="5">
        <f t="shared" si="14"/>
        <v>513.40000000001714</v>
      </c>
      <c r="N80" s="5"/>
      <c r="O80" s="5">
        <f t="shared" si="16"/>
        <v>513.40000000001714</v>
      </c>
      <c r="P80" s="29" t="str">
        <f t="shared" si="17"/>
        <v/>
      </c>
      <c r="Q80" s="30">
        <f t="shared" si="18"/>
        <v>-10.999999999996589</v>
      </c>
      <c r="R80" s="27"/>
    </row>
    <row r="81" spans="1:18" x14ac:dyDescent="0.25">
      <c r="A81" s="5">
        <v>80</v>
      </c>
      <c r="B81" s="28">
        <v>41385.958333333336</v>
      </c>
      <c r="C81" s="5">
        <v>1.3076000000000001</v>
      </c>
      <c r="D81" s="5">
        <v>1.30836</v>
      </c>
      <c r="E81" s="5">
        <v>1.3015399999999999</v>
      </c>
      <c r="F81" s="5">
        <v>1.3066199999999999</v>
      </c>
      <c r="G81" s="5">
        <f t="shared" si="13"/>
        <v>1</v>
      </c>
      <c r="H81" s="5">
        <f t="shared" si="15"/>
        <v>-56.099999999998929</v>
      </c>
      <c r="I81" s="31">
        <f t="shared" ref="I81:I144" si="20">AVERAGE(F67:F81)</f>
        <v>1.3025146666666667</v>
      </c>
      <c r="J81" s="31">
        <f t="shared" ref="J81:J144" si="21">(F81-I81)*10000</f>
        <v>41.053333333331835</v>
      </c>
      <c r="K81" s="5">
        <f t="shared" si="11"/>
        <v>0</v>
      </c>
      <c r="L81" s="5">
        <f t="shared" si="19"/>
        <v>0</v>
      </c>
      <c r="M81" s="5">
        <f t="shared" si="14"/>
        <v>513.40000000001714</v>
      </c>
      <c r="N81" s="5"/>
      <c r="O81" s="5">
        <f t="shared" si="16"/>
        <v>513.40000000001714</v>
      </c>
      <c r="P81" s="29" t="str">
        <f t="shared" si="17"/>
        <v/>
      </c>
      <c r="Q81" s="30">
        <f t="shared" si="18"/>
        <v>-10.999999999996589</v>
      </c>
      <c r="R81" s="27"/>
    </row>
    <row r="82" spans="1:18" x14ac:dyDescent="0.25">
      <c r="A82" s="5">
        <v>81</v>
      </c>
      <c r="B82" s="28">
        <v>41386.958333333336</v>
      </c>
      <c r="C82" s="5">
        <v>1.3066199999999999</v>
      </c>
      <c r="D82" s="5">
        <v>1.3082400000000001</v>
      </c>
      <c r="E82" s="5">
        <v>1.2972999999999999</v>
      </c>
      <c r="F82" s="5">
        <v>1.2998099999999999</v>
      </c>
      <c r="G82" s="5">
        <f t="shared" si="13"/>
        <v>0</v>
      </c>
      <c r="H82" s="5">
        <f t="shared" si="15"/>
        <v>28.300000000001102</v>
      </c>
      <c r="I82" s="31">
        <f t="shared" si="20"/>
        <v>1.3037106666666667</v>
      </c>
      <c r="J82" s="31">
        <f t="shared" si="21"/>
        <v>-39.006666666667741</v>
      </c>
      <c r="K82" s="5">
        <f t="shared" si="11"/>
        <v>28.300000000001102</v>
      </c>
      <c r="L82" s="5">
        <f t="shared" si="19"/>
        <v>0</v>
      </c>
      <c r="M82" s="5">
        <f t="shared" si="14"/>
        <v>541.70000000001824</v>
      </c>
      <c r="N82" s="5"/>
      <c r="O82" s="5">
        <f t="shared" si="16"/>
        <v>541.70000000001824</v>
      </c>
      <c r="P82" s="29" t="str">
        <f t="shared" si="17"/>
        <v/>
      </c>
      <c r="Q82" s="30">
        <f t="shared" si="18"/>
        <v>-10.999999999996589</v>
      </c>
      <c r="R82" s="27"/>
    </row>
    <row r="83" spans="1:18" x14ac:dyDescent="0.25">
      <c r="A83" s="5">
        <v>82</v>
      </c>
      <c r="B83" s="28">
        <v>41387.958333333336</v>
      </c>
      <c r="C83" s="5">
        <v>1.2999099999999999</v>
      </c>
      <c r="D83" s="5">
        <v>1.3032999999999999</v>
      </c>
      <c r="E83" s="5">
        <v>1.2961100000000001</v>
      </c>
      <c r="F83" s="5">
        <v>1.3016000000000001</v>
      </c>
      <c r="G83" s="5">
        <f t="shared" si="13"/>
        <v>1</v>
      </c>
      <c r="H83" s="5">
        <f t="shared" si="15"/>
        <v>57.899999999999615</v>
      </c>
      <c r="I83" s="31">
        <f t="shared" si="20"/>
        <v>1.3048293333333334</v>
      </c>
      <c r="J83" s="31">
        <f t="shared" si="21"/>
        <v>-32.293333333333067</v>
      </c>
      <c r="K83" s="5">
        <f t="shared" si="11"/>
        <v>57.899999999999615</v>
      </c>
      <c r="L83" s="5">
        <f t="shared" si="19"/>
        <v>0</v>
      </c>
      <c r="M83" s="5">
        <f t="shared" si="14"/>
        <v>599.60000000001787</v>
      </c>
      <c r="N83" s="5"/>
      <c r="O83" s="5">
        <f t="shared" si="16"/>
        <v>599.60000000001787</v>
      </c>
      <c r="P83" s="29" t="str">
        <f t="shared" si="17"/>
        <v/>
      </c>
      <c r="Q83" s="30">
        <f t="shared" si="18"/>
        <v>-10.999999999996589</v>
      </c>
      <c r="R83" s="27"/>
    </row>
    <row r="84" spans="1:18" x14ac:dyDescent="0.25">
      <c r="A84" s="5">
        <v>83</v>
      </c>
      <c r="B84" s="28">
        <v>41388.958333333336</v>
      </c>
      <c r="C84" s="5">
        <v>1.3016000000000001</v>
      </c>
      <c r="D84" s="5">
        <v>1.3093300000000001</v>
      </c>
      <c r="E84" s="5">
        <v>1.29894</v>
      </c>
      <c r="F84" s="5">
        <v>1.30111</v>
      </c>
      <c r="G84" s="5">
        <f t="shared" si="13"/>
        <v>0</v>
      </c>
      <c r="H84" s="5">
        <f t="shared" si="15"/>
        <v>132.50000000000205</v>
      </c>
      <c r="I84" s="31">
        <f t="shared" si="20"/>
        <v>1.3053300000000001</v>
      </c>
      <c r="J84" s="31">
        <f t="shared" si="21"/>
        <v>-42.200000000001125</v>
      </c>
      <c r="K84" s="5">
        <f t="shared" si="11"/>
        <v>132.50000000000205</v>
      </c>
      <c r="L84" s="5">
        <f t="shared" si="19"/>
        <v>0</v>
      </c>
      <c r="M84" s="5">
        <f t="shared" si="14"/>
        <v>732.10000000001992</v>
      </c>
      <c r="N84" s="5"/>
      <c r="O84" s="5">
        <f t="shared" si="16"/>
        <v>732.10000000001992</v>
      </c>
      <c r="P84" s="29" t="str">
        <f t="shared" si="17"/>
        <v/>
      </c>
      <c r="Q84" s="30">
        <f t="shared" si="18"/>
        <v>-10.999999999996589</v>
      </c>
      <c r="R84" s="27"/>
    </row>
    <row r="85" spans="1:18" x14ac:dyDescent="0.25">
      <c r="A85" s="5">
        <v>84</v>
      </c>
      <c r="B85" s="28">
        <v>41389.958333333336</v>
      </c>
      <c r="C85" s="5">
        <v>1.30111</v>
      </c>
      <c r="D85" s="5">
        <v>1.3047500000000001</v>
      </c>
      <c r="E85" s="5">
        <v>1.2991200000000001</v>
      </c>
      <c r="F85" s="5">
        <v>1.30274</v>
      </c>
      <c r="G85" s="5">
        <f t="shared" si="13"/>
        <v>1</v>
      </c>
      <c r="H85" s="5">
        <f t="shared" si="15"/>
        <v>129.10000000000198</v>
      </c>
      <c r="I85" s="31">
        <f t="shared" si="20"/>
        <v>1.3055506666666665</v>
      </c>
      <c r="J85" s="31">
        <f t="shared" si="21"/>
        <v>-28.10666666666517</v>
      </c>
      <c r="K85" s="5">
        <f t="shared" si="11"/>
        <v>129.10000000000198</v>
      </c>
      <c r="L85" s="5">
        <f t="shared" si="19"/>
        <v>0</v>
      </c>
      <c r="M85" s="5">
        <f t="shared" si="14"/>
        <v>861.20000000002187</v>
      </c>
      <c r="N85" s="5"/>
      <c r="O85" s="5">
        <f t="shared" si="16"/>
        <v>861.20000000002187</v>
      </c>
      <c r="P85" s="29" t="str">
        <f t="shared" si="17"/>
        <v/>
      </c>
      <c r="Q85" s="30">
        <f t="shared" si="18"/>
        <v>-10.999999999996589</v>
      </c>
      <c r="R85" s="27"/>
    </row>
    <row r="86" spans="1:18" x14ac:dyDescent="0.25">
      <c r="A86" s="5">
        <v>85</v>
      </c>
      <c r="B86" s="28">
        <v>41392.958333333336</v>
      </c>
      <c r="C86" s="5">
        <v>1.30504</v>
      </c>
      <c r="D86" s="5">
        <v>1.31158</v>
      </c>
      <c r="E86" s="5">
        <v>1.30318</v>
      </c>
      <c r="F86" s="5">
        <v>1.30969</v>
      </c>
      <c r="G86" s="5">
        <f t="shared" si="13"/>
        <v>1</v>
      </c>
      <c r="H86" s="5">
        <f t="shared" si="15"/>
        <v>-32.299999999998448</v>
      </c>
      <c r="I86" s="31">
        <f t="shared" si="20"/>
        <v>1.3061420000000001</v>
      </c>
      <c r="J86" s="31">
        <f t="shared" si="21"/>
        <v>35.479999999998846</v>
      </c>
      <c r="K86" s="5">
        <f t="shared" si="11"/>
        <v>0</v>
      </c>
      <c r="L86" s="5">
        <f t="shared" si="19"/>
        <v>0</v>
      </c>
      <c r="M86" s="5">
        <f t="shared" si="14"/>
        <v>861.20000000002187</v>
      </c>
      <c r="N86" s="5"/>
      <c r="O86" s="5">
        <f t="shared" si="16"/>
        <v>861.20000000002187</v>
      </c>
      <c r="P86" s="29" t="str">
        <f t="shared" si="17"/>
        <v/>
      </c>
      <c r="Q86" s="30">
        <f t="shared" si="18"/>
        <v>-10.999999999996589</v>
      </c>
      <c r="R86" s="27"/>
    </row>
    <row r="87" spans="1:18" x14ac:dyDescent="0.25">
      <c r="A87" s="5">
        <v>86</v>
      </c>
      <c r="B87" s="28">
        <v>41393.958333333336</v>
      </c>
      <c r="C87" s="5">
        <v>1.3097099999999999</v>
      </c>
      <c r="D87" s="5">
        <v>1.3185800000000001</v>
      </c>
      <c r="E87" s="5">
        <v>1.3055699999999999</v>
      </c>
      <c r="F87" s="5">
        <v>1.3166800000000001</v>
      </c>
      <c r="G87" s="5">
        <f t="shared" si="13"/>
        <v>1</v>
      </c>
      <c r="H87" s="5">
        <f t="shared" si="15"/>
        <v>-53.499999999999659</v>
      </c>
      <c r="I87" s="31">
        <f t="shared" si="20"/>
        <v>1.3067060000000004</v>
      </c>
      <c r="J87" s="31">
        <f t="shared" si="21"/>
        <v>99.739999999997053</v>
      </c>
      <c r="K87" s="5">
        <f t="shared" si="11"/>
        <v>0</v>
      </c>
      <c r="L87" s="5">
        <f t="shared" si="19"/>
        <v>0</v>
      </c>
      <c r="M87" s="5">
        <f t="shared" si="14"/>
        <v>861.20000000002187</v>
      </c>
      <c r="N87" s="5"/>
      <c r="O87" s="5">
        <f t="shared" si="16"/>
        <v>861.20000000002187</v>
      </c>
      <c r="P87" s="29" t="str">
        <f t="shared" si="17"/>
        <v/>
      </c>
      <c r="Q87" s="30">
        <f t="shared" si="18"/>
        <v>-10.999999999996589</v>
      </c>
      <c r="R87" s="27"/>
    </row>
    <row r="88" spans="1:18" x14ac:dyDescent="0.25">
      <c r="A88" s="5">
        <v>87</v>
      </c>
      <c r="B88" s="28">
        <v>41394.958333333336</v>
      </c>
      <c r="C88" s="5">
        <v>1.3166599999999999</v>
      </c>
      <c r="D88" s="5">
        <v>1.3242700000000001</v>
      </c>
      <c r="E88" s="5">
        <v>1.31606</v>
      </c>
      <c r="F88" s="5">
        <v>1.31795</v>
      </c>
      <c r="G88" s="5">
        <f t="shared" si="13"/>
        <v>1</v>
      </c>
      <c r="H88" s="5">
        <f t="shared" si="15"/>
        <v>-109.50000000000016</v>
      </c>
      <c r="I88" s="31">
        <f t="shared" si="20"/>
        <v>1.307436666666667</v>
      </c>
      <c r="J88" s="31">
        <f t="shared" si="21"/>
        <v>105.1333333333293</v>
      </c>
      <c r="K88" s="5">
        <f t="shared" si="11"/>
        <v>0</v>
      </c>
      <c r="L88" s="5">
        <f t="shared" si="19"/>
        <v>0</v>
      </c>
      <c r="M88" s="5">
        <f t="shared" si="14"/>
        <v>861.20000000002187</v>
      </c>
      <c r="N88" s="5"/>
      <c r="O88" s="5">
        <f t="shared" si="16"/>
        <v>861.20000000002187</v>
      </c>
      <c r="P88" s="29" t="str">
        <f t="shared" si="17"/>
        <v/>
      </c>
      <c r="Q88" s="30">
        <f t="shared" si="18"/>
        <v>-10.999999999996589</v>
      </c>
      <c r="R88" s="27"/>
    </row>
    <row r="89" spans="1:18" x14ac:dyDescent="0.25">
      <c r="A89" s="5">
        <v>88</v>
      </c>
      <c r="B89" s="28">
        <v>41395.958333333336</v>
      </c>
      <c r="C89" s="5">
        <v>1.31795</v>
      </c>
      <c r="D89" s="5">
        <v>1.32148</v>
      </c>
      <c r="E89" s="5">
        <v>1.3038400000000001</v>
      </c>
      <c r="F89" s="5">
        <v>1.30646</v>
      </c>
      <c r="G89" s="5">
        <f t="shared" si="13"/>
        <v>0</v>
      </c>
      <c r="H89" s="5">
        <f t="shared" si="15"/>
        <v>8.4000000000017394</v>
      </c>
      <c r="I89" s="31">
        <f t="shared" si="20"/>
        <v>1.3071953333333335</v>
      </c>
      <c r="J89" s="31">
        <f t="shared" si="21"/>
        <v>-7.3533333333353212</v>
      </c>
      <c r="K89" s="5">
        <f t="shared" si="11"/>
        <v>0</v>
      </c>
      <c r="L89" s="5">
        <f t="shared" si="19"/>
        <v>0</v>
      </c>
      <c r="M89" s="5">
        <f t="shared" si="14"/>
        <v>861.20000000002187</v>
      </c>
      <c r="N89" s="5"/>
      <c r="O89" s="5">
        <f t="shared" si="16"/>
        <v>861.20000000002187</v>
      </c>
      <c r="P89" s="29" t="str">
        <f t="shared" si="17"/>
        <v/>
      </c>
      <c r="Q89" s="30">
        <f t="shared" si="18"/>
        <v>-10.999999999996589</v>
      </c>
      <c r="R89" s="27"/>
    </row>
    <row r="90" spans="1:18" x14ac:dyDescent="0.25">
      <c r="A90" s="5">
        <v>89</v>
      </c>
      <c r="B90" s="28">
        <v>41396.958333333336</v>
      </c>
      <c r="C90" s="5">
        <v>1.30646</v>
      </c>
      <c r="D90" s="5">
        <v>1.31565</v>
      </c>
      <c r="E90" s="5">
        <v>1.3035099999999999</v>
      </c>
      <c r="F90" s="5">
        <v>1.31131</v>
      </c>
      <c r="G90" s="5">
        <f t="shared" si="13"/>
        <v>1</v>
      </c>
      <c r="H90" s="5">
        <f t="shared" si="15"/>
        <v>33.400000000001199</v>
      </c>
      <c r="I90" s="31">
        <f t="shared" si="20"/>
        <v>1.3072073333333334</v>
      </c>
      <c r="J90" s="31">
        <f t="shared" si="21"/>
        <v>41.026666666665875</v>
      </c>
      <c r="K90" s="5">
        <f t="shared" si="11"/>
        <v>0</v>
      </c>
      <c r="L90" s="5">
        <f t="shared" si="19"/>
        <v>0</v>
      </c>
      <c r="M90" s="5">
        <f t="shared" si="14"/>
        <v>861.20000000002187</v>
      </c>
      <c r="N90" s="5"/>
      <c r="O90" s="5">
        <f t="shared" si="16"/>
        <v>861.20000000002187</v>
      </c>
      <c r="P90" s="29" t="str">
        <f t="shared" si="17"/>
        <v/>
      </c>
      <c r="Q90" s="30">
        <f t="shared" si="18"/>
        <v>-10.999999999996589</v>
      </c>
      <c r="R90" s="27"/>
    </row>
    <row r="91" spans="1:18" x14ac:dyDescent="0.25">
      <c r="A91" s="5">
        <v>90</v>
      </c>
      <c r="B91" s="28">
        <v>41399.958333333336</v>
      </c>
      <c r="C91" s="5">
        <v>1.3118799999999999</v>
      </c>
      <c r="D91" s="5">
        <v>1.31396</v>
      </c>
      <c r="E91" s="5">
        <v>1.3053399999999999</v>
      </c>
      <c r="F91" s="5">
        <v>1.3075699999999999</v>
      </c>
      <c r="G91" s="5">
        <f t="shared" si="13"/>
        <v>0</v>
      </c>
      <c r="H91" s="5">
        <f t="shared" si="15"/>
        <v>-34.199999999997573</v>
      </c>
      <c r="I91" s="31">
        <f t="shared" si="20"/>
        <v>1.3074899999999998</v>
      </c>
      <c r="J91" s="31">
        <f t="shared" si="21"/>
        <v>0.80000000000080007</v>
      </c>
      <c r="K91" s="5">
        <f t="shared" si="11"/>
        <v>-34.199999999997573</v>
      </c>
      <c r="L91" s="5">
        <f t="shared" si="19"/>
        <v>0</v>
      </c>
      <c r="M91" s="5">
        <f t="shared" si="14"/>
        <v>827.00000000002433</v>
      </c>
      <c r="N91" s="5"/>
      <c r="O91" s="5">
        <f t="shared" si="16"/>
        <v>861.20000000002187</v>
      </c>
      <c r="P91" s="29">
        <f t="shared" si="17"/>
        <v>3.9712029725959885E-2</v>
      </c>
      <c r="Q91" s="30">
        <f t="shared" si="18"/>
        <v>-34.199999999997544</v>
      </c>
      <c r="R91" s="27"/>
    </row>
    <row r="92" spans="1:18" x14ac:dyDescent="0.25">
      <c r="A92" s="5">
        <v>91</v>
      </c>
      <c r="B92" s="28">
        <v>41400.958333333336</v>
      </c>
      <c r="C92" s="5">
        <v>1.3075699999999999</v>
      </c>
      <c r="D92" s="5">
        <v>1.31315</v>
      </c>
      <c r="E92" s="5">
        <v>1.30677</v>
      </c>
      <c r="F92" s="5">
        <v>1.3078700000000001</v>
      </c>
      <c r="G92" s="5">
        <f t="shared" si="13"/>
        <v>1</v>
      </c>
      <c r="H92" s="5">
        <f t="shared" si="15"/>
        <v>-89.599999999998573</v>
      </c>
      <c r="I92" s="31">
        <f t="shared" si="20"/>
        <v>1.3068346666666666</v>
      </c>
      <c r="J92" s="31">
        <f t="shared" si="21"/>
        <v>10.353333333334991</v>
      </c>
      <c r="K92" s="5">
        <f t="shared" si="11"/>
        <v>-89.599999999998573</v>
      </c>
      <c r="L92" s="5">
        <f t="shared" si="19"/>
        <v>0</v>
      </c>
      <c r="M92" s="5">
        <f t="shared" si="14"/>
        <v>737.40000000002578</v>
      </c>
      <c r="N92" s="5"/>
      <c r="O92" s="5">
        <f t="shared" si="16"/>
        <v>861.20000000002187</v>
      </c>
      <c r="P92" s="29">
        <f t="shared" si="17"/>
        <v>0.1437529029261414</v>
      </c>
      <c r="Q92" s="30">
        <f t="shared" si="18"/>
        <v>-123.79999999999609</v>
      </c>
      <c r="R92" s="27"/>
    </row>
    <row r="93" spans="1:18" x14ac:dyDescent="0.25">
      <c r="A93" s="5">
        <v>92</v>
      </c>
      <c r="B93" s="28">
        <v>41401.958333333336</v>
      </c>
      <c r="C93" s="5">
        <v>1.3078700000000001</v>
      </c>
      <c r="D93" s="5">
        <v>1.3194399999999999</v>
      </c>
      <c r="E93" s="5">
        <v>1.3072600000000001</v>
      </c>
      <c r="F93" s="5">
        <v>1.3152200000000001</v>
      </c>
      <c r="G93" s="5">
        <f t="shared" si="13"/>
        <v>1</v>
      </c>
      <c r="H93" s="5">
        <f t="shared" si="15"/>
        <v>-160.79999999999873</v>
      </c>
      <c r="I93" s="31">
        <f t="shared" si="20"/>
        <v>1.3076466666666666</v>
      </c>
      <c r="J93" s="31">
        <f t="shared" si="21"/>
        <v>75.733333333334315</v>
      </c>
      <c r="K93" s="5">
        <f t="shared" si="11"/>
        <v>0</v>
      </c>
      <c r="L93" s="5">
        <f t="shared" si="19"/>
        <v>0</v>
      </c>
      <c r="M93" s="5">
        <f t="shared" si="14"/>
        <v>737.40000000002578</v>
      </c>
      <c r="N93" s="5"/>
      <c r="O93" s="5">
        <f t="shared" si="16"/>
        <v>861.20000000002187</v>
      </c>
      <c r="P93" s="29" t="str">
        <f t="shared" si="17"/>
        <v/>
      </c>
      <c r="Q93" s="30">
        <f t="shared" si="18"/>
        <v>-123.79999999999609</v>
      </c>
      <c r="R93" s="27"/>
    </row>
    <row r="94" spans="1:18" x14ac:dyDescent="0.25">
      <c r="A94" s="5">
        <v>93</v>
      </c>
      <c r="B94" s="28">
        <v>41402.958333333336</v>
      </c>
      <c r="C94" s="5">
        <v>1.3152999999999999</v>
      </c>
      <c r="D94" s="5">
        <v>1.3177000000000001</v>
      </c>
      <c r="E94" s="5">
        <v>1.30098</v>
      </c>
      <c r="F94" s="5">
        <v>1.30423</v>
      </c>
      <c r="G94" s="5">
        <f t="shared" si="13"/>
        <v>0</v>
      </c>
      <c r="H94" s="5">
        <f t="shared" si="15"/>
        <v>-105.99999999999942</v>
      </c>
      <c r="I94" s="31">
        <f t="shared" si="20"/>
        <v>1.3075973333333333</v>
      </c>
      <c r="J94" s="31">
        <f t="shared" si="21"/>
        <v>-33.673333333332778</v>
      </c>
      <c r="K94" s="5">
        <v>-101</v>
      </c>
      <c r="L94" s="5">
        <f t="shared" si="19"/>
        <v>0</v>
      </c>
      <c r="M94" s="5">
        <f t="shared" si="14"/>
        <v>636.40000000002578</v>
      </c>
      <c r="N94" s="5"/>
      <c r="O94" s="5">
        <f t="shared" si="16"/>
        <v>861.20000000002187</v>
      </c>
      <c r="P94" s="29">
        <f t="shared" si="17"/>
        <v>0.26103111936831214</v>
      </c>
      <c r="Q94" s="30">
        <f t="shared" si="18"/>
        <v>-224.79999999999609</v>
      </c>
      <c r="R94" s="27"/>
    </row>
    <row r="95" spans="1:18" x14ac:dyDescent="0.25">
      <c r="A95" s="5">
        <v>94</v>
      </c>
      <c r="B95" s="28">
        <v>41403.958333333336</v>
      </c>
      <c r="C95" s="5">
        <v>1.30423</v>
      </c>
      <c r="D95" s="5">
        <v>1.3050600000000001</v>
      </c>
      <c r="E95" s="5">
        <v>1.2935000000000001</v>
      </c>
      <c r="F95" s="5">
        <v>1.2989900000000001</v>
      </c>
      <c r="G95" s="5">
        <f t="shared" si="13"/>
        <v>0</v>
      </c>
      <c r="H95" s="5">
        <f t="shared" si="15"/>
        <v>-86.100000000000051</v>
      </c>
      <c r="I95" s="31">
        <f t="shared" si="20"/>
        <v>1.3071899999999999</v>
      </c>
      <c r="J95" s="31">
        <f t="shared" si="21"/>
        <v>-81.999999999997627</v>
      </c>
      <c r="K95" s="5">
        <f t="shared" ref="K95:K123" si="22">IF(OR(AND(J95&gt;-122.467,J95&lt;=-101.893),AND(J95&gt;-67.6767,J95&lt;=-16.6267),AND(J95&gt;-1.10667,J95&lt;=30.97333)),H95,0)</f>
        <v>0</v>
      </c>
      <c r="L95" s="5">
        <f t="shared" si="19"/>
        <v>86.100000000000051</v>
      </c>
      <c r="M95" s="5">
        <f t="shared" si="14"/>
        <v>722.50000000002581</v>
      </c>
      <c r="N95" s="5"/>
      <c r="O95" s="5">
        <f t="shared" si="16"/>
        <v>861.20000000002187</v>
      </c>
      <c r="P95" s="29" t="str">
        <f t="shared" si="17"/>
        <v/>
      </c>
      <c r="Q95" s="30">
        <f t="shared" si="18"/>
        <v>-138.69999999999607</v>
      </c>
      <c r="R95" s="27"/>
    </row>
    <row r="96" spans="1:18" x14ac:dyDescent="0.25">
      <c r="A96" s="5">
        <v>95</v>
      </c>
      <c r="B96" s="28">
        <v>41406.958333333336</v>
      </c>
      <c r="C96" s="5">
        <v>1.2972399999999999</v>
      </c>
      <c r="D96" s="5">
        <v>1.2997000000000001</v>
      </c>
      <c r="E96" s="5">
        <v>1.2941499999999999</v>
      </c>
      <c r="F96" s="5">
        <v>1.2974699999999999</v>
      </c>
      <c r="G96" s="5">
        <f t="shared" si="13"/>
        <v>0</v>
      </c>
      <c r="H96" s="5">
        <f t="shared" si="15"/>
        <v>-93.400000000001256</v>
      </c>
      <c r="I96" s="31">
        <f t="shared" si="20"/>
        <v>1.3065800000000001</v>
      </c>
      <c r="J96" s="31">
        <f t="shared" si="21"/>
        <v>-91.100000000001728</v>
      </c>
      <c r="K96" s="5">
        <f t="shared" si="22"/>
        <v>0</v>
      </c>
      <c r="L96" s="5">
        <f t="shared" si="19"/>
        <v>0</v>
      </c>
      <c r="M96" s="5">
        <f t="shared" si="14"/>
        <v>722.50000000002581</v>
      </c>
      <c r="N96" s="5"/>
      <c r="O96" s="5">
        <f t="shared" si="16"/>
        <v>861.20000000002187</v>
      </c>
      <c r="P96" s="29" t="str">
        <f t="shared" si="17"/>
        <v/>
      </c>
      <c r="Q96" s="30">
        <f t="shared" si="18"/>
        <v>-138.69999999999607</v>
      </c>
      <c r="R96" s="27"/>
    </row>
    <row r="97" spans="1:18" x14ac:dyDescent="0.25">
      <c r="A97" s="5">
        <v>96</v>
      </c>
      <c r="B97" s="28">
        <v>41407.958333333336</v>
      </c>
      <c r="C97" s="5">
        <v>1.29748</v>
      </c>
      <c r="D97" s="5">
        <v>1.3028900000000001</v>
      </c>
      <c r="E97" s="5">
        <v>1.2918099999999999</v>
      </c>
      <c r="F97" s="5">
        <v>1.29189</v>
      </c>
      <c r="G97" s="5">
        <f t="shared" si="13"/>
        <v>0</v>
      </c>
      <c r="H97" s="5">
        <f t="shared" si="15"/>
        <v>-80.600000000001785</v>
      </c>
      <c r="I97" s="31">
        <f t="shared" si="20"/>
        <v>1.306052</v>
      </c>
      <c r="J97" s="31">
        <f t="shared" si="21"/>
        <v>-141.62000000000009</v>
      </c>
      <c r="K97" s="5">
        <f t="shared" si="22"/>
        <v>0</v>
      </c>
      <c r="L97" s="5">
        <f t="shared" si="19"/>
        <v>80.600000000001785</v>
      </c>
      <c r="M97" s="5">
        <f t="shared" si="14"/>
        <v>803.10000000002765</v>
      </c>
      <c r="N97" s="5"/>
      <c r="O97" s="5">
        <f t="shared" si="16"/>
        <v>861.20000000002187</v>
      </c>
      <c r="P97" s="29" t="str">
        <f t="shared" si="17"/>
        <v/>
      </c>
      <c r="Q97" s="30">
        <f t="shared" si="18"/>
        <v>-58.099999999994225</v>
      </c>
      <c r="R97" s="27"/>
    </row>
    <row r="98" spans="1:18" x14ac:dyDescent="0.25">
      <c r="A98" s="5">
        <v>97</v>
      </c>
      <c r="B98" s="28">
        <v>41408.958333333336</v>
      </c>
      <c r="C98" s="5">
        <v>1.2918700000000001</v>
      </c>
      <c r="D98" s="5">
        <v>1.2942400000000001</v>
      </c>
      <c r="E98" s="5">
        <v>1.2843</v>
      </c>
      <c r="F98" s="5">
        <v>1.2886200000000001</v>
      </c>
      <c r="G98" s="5">
        <f t="shared" si="13"/>
        <v>0</v>
      </c>
      <c r="H98" s="5">
        <f t="shared" si="15"/>
        <v>-9.3000000000032017</v>
      </c>
      <c r="I98" s="31">
        <f t="shared" si="20"/>
        <v>1.3051866666666667</v>
      </c>
      <c r="J98" s="31">
        <f t="shared" si="21"/>
        <v>-165.66666666666617</v>
      </c>
      <c r="K98" s="5">
        <f t="shared" si="22"/>
        <v>0</v>
      </c>
      <c r="L98" s="5">
        <f t="shared" si="19"/>
        <v>9.3000000000032017</v>
      </c>
      <c r="M98" s="5">
        <f t="shared" si="14"/>
        <v>812.4000000000309</v>
      </c>
      <c r="N98" s="5"/>
      <c r="O98" s="5">
        <f t="shared" si="16"/>
        <v>861.20000000002187</v>
      </c>
      <c r="P98" s="29" t="str">
        <f t="shared" si="17"/>
        <v/>
      </c>
      <c r="Q98" s="30">
        <f t="shared" si="18"/>
        <v>-48.799999999990973</v>
      </c>
      <c r="R98" s="27"/>
    </row>
    <row r="99" spans="1:18" x14ac:dyDescent="0.25">
      <c r="A99" s="5">
        <v>98</v>
      </c>
      <c r="B99" s="28">
        <v>41409.958333333336</v>
      </c>
      <c r="C99" s="5">
        <v>1.2886200000000001</v>
      </c>
      <c r="D99" s="5">
        <v>1.29297</v>
      </c>
      <c r="E99" s="5">
        <v>1.2846299999999999</v>
      </c>
      <c r="F99" s="5">
        <v>1.2881199999999999</v>
      </c>
      <c r="G99" s="5">
        <f t="shared" si="13"/>
        <v>0</v>
      </c>
      <c r="H99" s="5">
        <f t="shared" si="15"/>
        <v>20.299999999997535</v>
      </c>
      <c r="I99" s="31">
        <f t="shared" si="20"/>
        <v>1.3043206666666665</v>
      </c>
      <c r="J99" s="31">
        <f t="shared" si="21"/>
        <v>-162.0066666666653</v>
      </c>
      <c r="K99" s="5">
        <f t="shared" si="22"/>
        <v>0</v>
      </c>
      <c r="L99" s="5">
        <f t="shared" si="19"/>
        <v>-20.299999999997535</v>
      </c>
      <c r="M99" s="5">
        <f t="shared" si="14"/>
        <v>792.10000000003333</v>
      </c>
      <c r="N99" s="5"/>
      <c r="O99" s="5">
        <f t="shared" si="16"/>
        <v>861.20000000002187</v>
      </c>
      <c r="P99" s="29">
        <f t="shared" si="17"/>
        <v>8.02368787737886E-2</v>
      </c>
      <c r="Q99" s="30">
        <f t="shared" si="18"/>
        <v>-69.09999999998854</v>
      </c>
      <c r="R99" s="27"/>
    </row>
    <row r="100" spans="1:18" x14ac:dyDescent="0.25">
      <c r="A100" s="5">
        <v>99</v>
      </c>
      <c r="B100" s="28">
        <v>41410.958333333336</v>
      </c>
      <c r="C100" s="5">
        <v>1.2881199999999999</v>
      </c>
      <c r="D100" s="5">
        <v>1.28895</v>
      </c>
      <c r="E100" s="5">
        <v>1.2796000000000001</v>
      </c>
      <c r="F100" s="5">
        <v>1.2838099999999999</v>
      </c>
      <c r="G100" s="5">
        <f t="shared" si="13"/>
        <v>0</v>
      </c>
      <c r="H100" s="5">
        <f t="shared" si="15"/>
        <v>15.699999999998496</v>
      </c>
      <c r="I100" s="31">
        <f t="shared" si="20"/>
        <v>1.3030586666666666</v>
      </c>
      <c r="J100" s="31">
        <f t="shared" si="21"/>
        <v>-192.48666666666691</v>
      </c>
      <c r="K100" s="5">
        <f t="shared" si="22"/>
        <v>0</v>
      </c>
      <c r="L100" s="5">
        <f t="shared" si="19"/>
        <v>0</v>
      </c>
      <c r="M100" s="5">
        <f t="shared" si="14"/>
        <v>792.10000000003333</v>
      </c>
      <c r="N100" s="5"/>
      <c r="O100" s="5">
        <f t="shared" si="16"/>
        <v>861.20000000002187</v>
      </c>
      <c r="P100" s="29" t="str">
        <f t="shared" si="17"/>
        <v/>
      </c>
      <c r="Q100" s="30">
        <f t="shared" si="18"/>
        <v>-69.09999999998854</v>
      </c>
      <c r="R100" s="27"/>
    </row>
    <row r="101" spans="1:18" x14ac:dyDescent="0.25">
      <c r="A101" s="5">
        <v>100</v>
      </c>
      <c r="B101" s="28">
        <v>41413.958333333336</v>
      </c>
      <c r="C101" s="5">
        <v>1.2842100000000001</v>
      </c>
      <c r="D101" s="5">
        <v>1.29006</v>
      </c>
      <c r="E101" s="5">
        <v>1.2819199999999999</v>
      </c>
      <c r="F101" s="5">
        <v>1.28809</v>
      </c>
      <c r="G101" s="5">
        <f t="shared" si="13"/>
        <v>1</v>
      </c>
      <c r="H101" s="5">
        <f t="shared" si="15"/>
        <v>51.999999999998721</v>
      </c>
      <c r="I101" s="31">
        <f t="shared" si="20"/>
        <v>1.3016186666666667</v>
      </c>
      <c r="J101" s="31">
        <f t="shared" si="21"/>
        <v>-135.28666666666743</v>
      </c>
      <c r="K101" s="5">
        <f t="shared" si="22"/>
        <v>0</v>
      </c>
      <c r="L101" s="5">
        <f t="shared" si="19"/>
        <v>-51.999999999998721</v>
      </c>
      <c r="M101" s="5">
        <f t="shared" si="14"/>
        <v>740.10000000003458</v>
      </c>
      <c r="N101" s="5"/>
      <c r="O101" s="5">
        <f t="shared" si="16"/>
        <v>861.20000000002187</v>
      </c>
      <c r="P101" s="29">
        <f t="shared" si="17"/>
        <v>0.1406177426846078</v>
      </c>
      <c r="Q101" s="30">
        <f t="shared" si="18"/>
        <v>-121.09999999998729</v>
      </c>
      <c r="R101" s="27"/>
    </row>
    <row r="102" spans="1:18" x14ac:dyDescent="0.25">
      <c r="A102" s="5">
        <v>101</v>
      </c>
      <c r="B102" s="28">
        <v>41414.958333333336</v>
      </c>
      <c r="C102" s="5">
        <v>1.2881100000000001</v>
      </c>
      <c r="D102" s="5">
        <v>1.2932699999999999</v>
      </c>
      <c r="E102" s="5">
        <v>1.2841</v>
      </c>
      <c r="F102" s="5">
        <v>1.29057</v>
      </c>
      <c r="G102" s="5">
        <f t="shared" si="13"/>
        <v>1</v>
      </c>
      <c r="H102" s="5">
        <f t="shared" si="15"/>
        <v>27.000000000001471</v>
      </c>
      <c r="I102" s="31">
        <f t="shared" si="20"/>
        <v>1.2998779999999999</v>
      </c>
      <c r="J102" s="31">
        <f t="shared" si="21"/>
        <v>-93.079999999998719</v>
      </c>
      <c r="K102" s="5">
        <f t="shared" si="22"/>
        <v>0</v>
      </c>
      <c r="L102" s="5">
        <f t="shared" si="19"/>
        <v>0</v>
      </c>
      <c r="M102" s="5">
        <f t="shared" si="14"/>
        <v>740.10000000003458</v>
      </c>
      <c r="N102" s="5"/>
      <c r="O102" s="5">
        <f t="shared" si="16"/>
        <v>861.20000000002187</v>
      </c>
      <c r="P102" s="29" t="str">
        <f t="shared" si="17"/>
        <v/>
      </c>
      <c r="Q102" s="30">
        <f t="shared" si="18"/>
        <v>-121.09999999998729</v>
      </c>
      <c r="R102" s="27"/>
    </row>
    <row r="103" spans="1:18" x14ac:dyDescent="0.25">
      <c r="A103" s="5">
        <v>102</v>
      </c>
      <c r="B103" s="28">
        <v>41415.958333333336</v>
      </c>
      <c r="C103" s="5">
        <v>1.29057</v>
      </c>
      <c r="D103" s="5">
        <v>1.2997799999999999</v>
      </c>
      <c r="E103" s="5">
        <v>1.28335</v>
      </c>
      <c r="F103" s="5">
        <v>1.2858000000000001</v>
      </c>
      <c r="G103" s="5">
        <f t="shared" si="13"/>
        <v>0</v>
      </c>
      <c r="H103" s="5">
        <f t="shared" si="15"/>
        <v>69.200000000002589</v>
      </c>
      <c r="I103" s="31">
        <f t="shared" si="20"/>
        <v>1.2977346666666667</v>
      </c>
      <c r="J103" s="31">
        <f t="shared" si="21"/>
        <v>-119.34666666666649</v>
      </c>
      <c r="K103" s="5">
        <f t="shared" si="22"/>
        <v>69.200000000002589</v>
      </c>
      <c r="L103" s="5">
        <f t="shared" si="19"/>
        <v>0</v>
      </c>
      <c r="M103" s="5">
        <f t="shared" si="14"/>
        <v>809.30000000003713</v>
      </c>
      <c r="N103" s="5"/>
      <c r="O103" s="5">
        <f t="shared" si="16"/>
        <v>861.20000000002187</v>
      </c>
      <c r="P103" s="29" t="str">
        <f t="shared" si="17"/>
        <v/>
      </c>
      <c r="Q103" s="30">
        <f t="shared" si="18"/>
        <v>-51.899999999984743</v>
      </c>
      <c r="R103" s="27"/>
    </row>
    <row r="104" spans="1:18" x14ac:dyDescent="0.25">
      <c r="A104" s="5">
        <v>103</v>
      </c>
      <c r="B104" s="28">
        <v>41416.958333333336</v>
      </c>
      <c r="C104" s="5">
        <v>1.2857700000000001</v>
      </c>
      <c r="D104" s="5">
        <v>1.29539</v>
      </c>
      <c r="E104" s="5">
        <v>1.2821400000000001</v>
      </c>
      <c r="F104" s="5">
        <v>1.29328</v>
      </c>
      <c r="G104" s="5">
        <f t="shared" si="13"/>
        <v>1</v>
      </c>
      <c r="H104" s="5">
        <f t="shared" si="15"/>
        <v>-80.499999999996689</v>
      </c>
      <c r="I104" s="31">
        <f t="shared" si="20"/>
        <v>1.2968559999999998</v>
      </c>
      <c r="J104" s="31">
        <f t="shared" si="21"/>
        <v>-35.759999999998016</v>
      </c>
      <c r="K104" s="5">
        <f t="shared" si="22"/>
        <v>-80.499999999996689</v>
      </c>
      <c r="L104" s="5">
        <f t="shared" si="19"/>
        <v>0</v>
      </c>
      <c r="M104" s="5">
        <f t="shared" si="14"/>
        <v>728.80000000004043</v>
      </c>
      <c r="N104" s="5"/>
      <c r="O104" s="5">
        <f t="shared" si="16"/>
        <v>861.20000000002187</v>
      </c>
      <c r="P104" s="29">
        <f t="shared" si="17"/>
        <v>0.15373896888060623</v>
      </c>
      <c r="Q104" s="30">
        <f t="shared" si="18"/>
        <v>-132.39999999998145</v>
      </c>
      <c r="R104" s="27"/>
    </row>
    <row r="105" spans="1:18" x14ac:dyDescent="0.25">
      <c r="A105" s="5">
        <v>104</v>
      </c>
      <c r="B105" s="28">
        <v>41417.958333333336</v>
      </c>
      <c r="C105" s="5">
        <v>1.2932699999999999</v>
      </c>
      <c r="D105" s="5">
        <v>1.29928</v>
      </c>
      <c r="E105" s="5">
        <v>1.29043</v>
      </c>
      <c r="F105" s="5">
        <v>1.2932300000000001</v>
      </c>
      <c r="G105" s="5">
        <f t="shared" si="13"/>
        <v>0</v>
      </c>
      <c r="H105" s="5">
        <f t="shared" si="15"/>
        <v>5.5000000000027285</v>
      </c>
      <c r="I105" s="31">
        <f t="shared" si="20"/>
        <v>1.2956506666666667</v>
      </c>
      <c r="J105" s="31">
        <f t="shared" si="21"/>
        <v>-24.206666666666266</v>
      </c>
      <c r="K105" s="5">
        <f t="shared" si="22"/>
        <v>5.5000000000027285</v>
      </c>
      <c r="L105" s="5">
        <f t="shared" si="19"/>
        <v>0</v>
      </c>
      <c r="M105" s="5">
        <f t="shared" si="14"/>
        <v>734.30000000004316</v>
      </c>
      <c r="N105" s="5"/>
      <c r="O105" s="5">
        <f t="shared" si="16"/>
        <v>861.20000000002187</v>
      </c>
      <c r="P105" s="29" t="str">
        <f t="shared" si="17"/>
        <v/>
      </c>
      <c r="Q105" s="30">
        <f t="shared" si="18"/>
        <v>-126.89999999997872</v>
      </c>
      <c r="R105" s="27"/>
    </row>
    <row r="106" spans="1:18" x14ac:dyDescent="0.25">
      <c r="A106" s="5">
        <v>105</v>
      </c>
      <c r="B106" s="28">
        <v>41420.958333333336</v>
      </c>
      <c r="C106" s="5">
        <v>1.2934699999999999</v>
      </c>
      <c r="D106" s="5">
        <v>1.2948500000000001</v>
      </c>
      <c r="E106" s="5">
        <v>1.29159</v>
      </c>
      <c r="F106" s="5">
        <v>1.2929200000000001</v>
      </c>
      <c r="G106" s="5">
        <f t="shared" si="13"/>
        <v>0</v>
      </c>
      <c r="H106" s="5">
        <f t="shared" si="15"/>
        <v>118.80000000000113</v>
      </c>
      <c r="I106" s="31">
        <f t="shared" si="20"/>
        <v>1.2946740000000001</v>
      </c>
      <c r="J106" s="31">
        <f t="shared" si="21"/>
        <v>-17.540000000000333</v>
      </c>
      <c r="K106" s="5">
        <f t="shared" si="22"/>
        <v>118.80000000000113</v>
      </c>
      <c r="L106" s="5">
        <f t="shared" si="19"/>
        <v>0</v>
      </c>
      <c r="M106" s="5">
        <f t="shared" si="14"/>
        <v>853.10000000004425</v>
      </c>
      <c r="N106" s="5"/>
      <c r="O106" s="5">
        <f t="shared" si="16"/>
        <v>861.20000000002187</v>
      </c>
      <c r="P106" s="29" t="str">
        <f t="shared" si="17"/>
        <v/>
      </c>
      <c r="Q106" s="30">
        <f t="shared" si="18"/>
        <v>-8.0999999999776264</v>
      </c>
      <c r="R106" s="27"/>
    </row>
    <row r="107" spans="1:18" x14ac:dyDescent="0.25">
      <c r="A107" s="5">
        <v>106</v>
      </c>
      <c r="B107" s="28">
        <v>41421.958333333336</v>
      </c>
      <c r="C107" s="5">
        <v>1.2929299999999999</v>
      </c>
      <c r="D107" s="5">
        <v>1.2946800000000001</v>
      </c>
      <c r="E107" s="5">
        <v>1.28494</v>
      </c>
      <c r="F107" s="5">
        <v>1.2854699999999999</v>
      </c>
      <c r="G107" s="5">
        <f t="shared" si="13"/>
        <v>0</v>
      </c>
      <c r="H107" s="5">
        <f t="shared" si="15"/>
        <v>140.20000000000141</v>
      </c>
      <c r="I107" s="31">
        <f t="shared" si="20"/>
        <v>1.2931806666666668</v>
      </c>
      <c r="J107" s="31">
        <f t="shared" si="21"/>
        <v>-77.106666666668659</v>
      </c>
      <c r="K107" s="5">
        <f t="shared" si="22"/>
        <v>0</v>
      </c>
      <c r="L107" s="5">
        <v>-101</v>
      </c>
      <c r="M107" s="5">
        <f t="shared" si="14"/>
        <v>752.10000000004425</v>
      </c>
      <c r="N107" s="5"/>
      <c r="O107" s="5">
        <f t="shared" si="16"/>
        <v>861.20000000002187</v>
      </c>
      <c r="P107" s="29">
        <f t="shared" si="17"/>
        <v>0.1266836971667149</v>
      </c>
      <c r="Q107" s="30">
        <f t="shared" si="18"/>
        <v>-109.09999999997763</v>
      </c>
      <c r="R107" s="27"/>
    </row>
    <row r="108" spans="1:18" x14ac:dyDescent="0.25">
      <c r="A108" s="5">
        <v>107</v>
      </c>
      <c r="B108" s="28">
        <v>41422.958333333336</v>
      </c>
      <c r="C108" s="5">
        <v>1.2854699999999999</v>
      </c>
      <c r="D108" s="5">
        <v>1.2975000000000001</v>
      </c>
      <c r="E108" s="5">
        <v>1.2838000000000001</v>
      </c>
      <c r="F108" s="5">
        <v>1.29403</v>
      </c>
      <c r="G108" s="5">
        <f t="shared" si="13"/>
        <v>1</v>
      </c>
      <c r="H108" s="5">
        <f t="shared" si="15"/>
        <v>136.99999999999824</v>
      </c>
      <c r="I108" s="31">
        <f t="shared" si="20"/>
        <v>1.291768</v>
      </c>
      <c r="J108" s="31">
        <f t="shared" si="21"/>
        <v>22.619999999999862</v>
      </c>
      <c r="K108" s="5">
        <f t="shared" si="22"/>
        <v>136.99999999999824</v>
      </c>
      <c r="L108" s="5">
        <f>IF(OR(AND(J108&gt;-188.3,J108&lt;=-122.467),AND(J108&gt;-85.94,J108&lt;=-67.6767),AND(J108&gt;42.69,J108&lt;=64.57),AND(J108&gt;144.6933)),-H108,0)</f>
        <v>0</v>
      </c>
      <c r="M108" s="5">
        <f t="shared" si="14"/>
        <v>889.10000000004243</v>
      </c>
      <c r="N108" s="5"/>
      <c r="O108" s="5">
        <f t="shared" si="16"/>
        <v>889.10000000004243</v>
      </c>
      <c r="P108" s="29" t="str">
        <f t="shared" si="17"/>
        <v/>
      </c>
      <c r="Q108" s="30">
        <f t="shared" si="18"/>
        <v>-109.09999999997763</v>
      </c>
      <c r="R108" s="27"/>
    </row>
    <row r="109" spans="1:18" x14ac:dyDescent="0.25">
      <c r="A109" s="5">
        <v>108</v>
      </c>
      <c r="B109" s="28">
        <v>41423.958333333336</v>
      </c>
      <c r="C109" s="5">
        <v>1.29403</v>
      </c>
      <c r="D109" s="5">
        <v>1.3061400000000001</v>
      </c>
      <c r="E109" s="5">
        <v>1.2933300000000001</v>
      </c>
      <c r="F109" s="5">
        <v>1.30481</v>
      </c>
      <c r="G109" s="5">
        <f t="shared" si="13"/>
        <v>1</v>
      </c>
      <c r="H109" s="5">
        <f t="shared" si="15"/>
        <v>33.999999999998472</v>
      </c>
      <c r="I109" s="31">
        <f t="shared" si="20"/>
        <v>1.2918066666666665</v>
      </c>
      <c r="J109" s="31">
        <f t="shared" si="21"/>
        <v>130.03333333333478</v>
      </c>
      <c r="K109" s="5">
        <f t="shared" si="22"/>
        <v>0</v>
      </c>
      <c r="L109" s="5">
        <f>IF(OR(AND(J109&gt;-188.3,J109&lt;=-122.467),AND(J109&gt;-85.94,J109&lt;=-67.6767),AND(J109&gt;42.69,J109&lt;=64.57),AND(J109&gt;144.6933)),-H109,0)</f>
        <v>0</v>
      </c>
      <c r="M109" s="5">
        <f t="shared" si="14"/>
        <v>889.10000000004243</v>
      </c>
      <c r="N109" s="5"/>
      <c r="O109" s="5">
        <f t="shared" si="16"/>
        <v>889.10000000004243</v>
      </c>
      <c r="P109" s="29" t="str">
        <f t="shared" si="17"/>
        <v/>
      </c>
      <c r="Q109" s="30">
        <f t="shared" si="18"/>
        <v>-109.09999999997763</v>
      </c>
      <c r="R109" s="27"/>
    </row>
    <row r="110" spans="1:18" x14ac:dyDescent="0.25">
      <c r="A110" s="5">
        <v>109</v>
      </c>
      <c r="B110" s="28">
        <v>41424.958333333336</v>
      </c>
      <c r="C110" s="5">
        <v>1.3048500000000001</v>
      </c>
      <c r="D110" s="5">
        <v>1.3059400000000001</v>
      </c>
      <c r="E110" s="5">
        <v>1.2944</v>
      </c>
      <c r="F110" s="5">
        <v>1.2995300000000001</v>
      </c>
      <c r="G110" s="5">
        <f t="shared" si="13"/>
        <v>0</v>
      </c>
      <c r="H110" s="5">
        <f t="shared" si="15"/>
        <v>98.999999999997982</v>
      </c>
      <c r="I110" s="31">
        <f t="shared" si="20"/>
        <v>1.2918426666666667</v>
      </c>
      <c r="J110" s="31">
        <f t="shared" si="21"/>
        <v>76.87333333333379</v>
      </c>
      <c r="K110" s="5">
        <f t="shared" si="22"/>
        <v>0</v>
      </c>
      <c r="L110" s="5">
        <f>IF(OR(AND(J110&gt;-188.3,J110&lt;=-122.467),AND(J110&gt;-85.94,J110&lt;=-67.6767),AND(J110&gt;42.69,J110&lt;=64.57),AND(J110&gt;144.6933)),-H110,0)</f>
        <v>0</v>
      </c>
      <c r="M110" s="5">
        <f t="shared" si="14"/>
        <v>889.10000000004243</v>
      </c>
      <c r="N110" s="5"/>
      <c r="O110" s="5">
        <f t="shared" si="16"/>
        <v>889.10000000004243</v>
      </c>
      <c r="P110" s="29" t="str">
        <f t="shared" si="17"/>
        <v/>
      </c>
      <c r="Q110" s="30">
        <f t="shared" si="18"/>
        <v>-109.09999999997763</v>
      </c>
      <c r="R110" s="27"/>
    </row>
    <row r="111" spans="1:18" x14ac:dyDescent="0.25">
      <c r="A111" s="5">
        <v>110</v>
      </c>
      <c r="B111" s="28">
        <v>41427.958333333336</v>
      </c>
      <c r="C111" s="5">
        <v>1.2993300000000001</v>
      </c>
      <c r="D111" s="5">
        <v>1.31074</v>
      </c>
      <c r="E111" s="5">
        <v>1.29556</v>
      </c>
      <c r="F111" s="5">
        <v>1.3075699999999999</v>
      </c>
      <c r="G111" s="5">
        <f t="shared" si="13"/>
        <v>1</v>
      </c>
      <c r="H111" s="5">
        <f t="shared" si="15"/>
        <v>169.39999999999955</v>
      </c>
      <c r="I111" s="31">
        <f t="shared" si="20"/>
        <v>1.2925159999999998</v>
      </c>
      <c r="J111" s="31">
        <f t="shared" si="21"/>
        <v>150.54000000000121</v>
      </c>
      <c r="K111" s="5">
        <f t="shared" si="22"/>
        <v>0</v>
      </c>
      <c r="L111" s="5">
        <v>-101</v>
      </c>
      <c r="M111" s="5">
        <f t="shared" si="14"/>
        <v>788.10000000004243</v>
      </c>
      <c r="N111" s="5"/>
      <c r="O111" s="5">
        <f t="shared" si="16"/>
        <v>889.10000000004243</v>
      </c>
      <c r="P111" s="29">
        <f t="shared" si="17"/>
        <v>0.1135980204701329</v>
      </c>
      <c r="Q111" s="30">
        <f t="shared" si="18"/>
        <v>-101</v>
      </c>
      <c r="R111" s="27"/>
    </row>
    <row r="112" spans="1:18" x14ac:dyDescent="0.25">
      <c r="A112" s="5">
        <v>111</v>
      </c>
      <c r="B112" s="28">
        <v>41428.958333333336</v>
      </c>
      <c r="C112" s="5">
        <v>1.3075699999999999</v>
      </c>
      <c r="D112" s="5">
        <v>1.31012</v>
      </c>
      <c r="E112" s="5">
        <v>1.3041799999999999</v>
      </c>
      <c r="F112" s="5">
        <v>1.3080499999999999</v>
      </c>
      <c r="G112" s="5">
        <f t="shared" si="13"/>
        <v>1</v>
      </c>
      <c r="H112" s="5">
        <f t="shared" si="15"/>
        <v>137.89999999999969</v>
      </c>
      <c r="I112" s="31">
        <f t="shared" si="20"/>
        <v>1.2935933333333334</v>
      </c>
      <c r="J112" s="31">
        <f t="shared" si="21"/>
        <v>144.56666666666561</v>
      </c>
      <c r="K112" s="5">
        <f t="shared" si="22"/>
        <v>0</v>
      </c>
      <c r="L112" s="5">
        <f>IF(OR(AND(J112&gt;-188.3,J112&lt;=-122.467),AND(J112&gt;-85.94,J112&lt;=-67.6767),AND(J112&gt;42.69,J112&lt;=64.57),AND(J112&gt;144.6933)),-H112,0)</f>
        <v>0</v>
      </c>
      <c r="M112" s="5">
        <f t="shared" si="14"/>
        <v>788.10000000004243</v>
      </c>
      <c r="N112" s="5"/>
      <c r="O112" s="5">
        <f t="shared" si="16"/>
        <v>889.10000000004243</v>
      </c>
      <c r="P112" s="29" t="str">
        <f t="shared" si="17"/>
        <v/>
      </c>
      <c r="Q112" s="30">
        <f t="shared" si="18"/>
        <v>-101</v>
      </c>
      <c r="R112" s="27"/>
    </row>
    <row r="113" spans="1:18" x14ac:dyDescent="0.25">
      <c r="A113" s="5">
        <v>112</v>
      </c>
      <c r="B113" s="28">
        <v>41429.958333333336</v>
      </c>
      <c r="C113" s="5">
        <v>1.30809</v>
      </c>
      <c r="D113" s="5">
        <v>1.31142</v>
      </c>
      <c r="E113" s="5">
        <v>1.3052900000000001</v>
      </c>
      <c r="F113" s="5">
        <v>1.3092699999999999</v>
      </c>
      <c r="G113" s="5">
        <f t="shared" si="13"/>
        <v>1</v>
      </c>
      <c r="H113" s="5">
        <f t="shared" si="15"/>
        <v>192.30000000000081</v>
      </c>
      <c r="I113" s="31">
        <f t="shared" si="20"/>
        <v>1.2949700000000002</v>
      </c>
      <c r="J113" s="31">
        <f t="shared" si="21"/>
        <v>142.99999999999758</v>
      </c>
      <c r="K113" s="5">
        <f t="shared" si="22"/>
        <v>0</v>
      </c>
      <c r="L113" s="5">
        <f>IF(OR(AND(J113&gt;-188.3,J113&lt;=-122.467),AND(J113&gt;-85.94,J113&lt;=-67.6767),AND(J113&gt;42.69,J113&lt;=64.57),AND(J113&gt;144.6933)),-H113,0)</f>
        <v>0</v>
      </c>
      <c r="M113" s="5">
        <f t="shared" si="14"/>
        <v>788.10000000004243</v>
      </c>
      <c r="N113" s="5"/>
      <c r="O113" s="5">
        <f t="shared" si="16"/>
        <v>889.10000000004243</v>
      </c>
      <c r="P113" s="29" t="str">
        <f t="shared" si="17"/>
        <v/>
      </c>
      <c r="Q113" s="30">
        <f t="shared" si="18"/>
        <v>-101</v>
      </c>
      <c r="R113" s="27"/>
    </row>
    <row r="114" spans="1:18" x14ac:dyDescent="0.25">
      <c r="A114" s="5">
        <v>113</v>
      </c>
      <c r="B114" s="28">
        <v>41430.958333333336</v>
      </c>
      <c r="C114" s="5">
        <v>1.3092900000000001</v>
      </c>
      <c r="D114" s="5">
        <v>1.3305400000000001</v>
      </c>
      <c r="E114" s="5">
        <v>1.30749</v>
      </c>
      <c r="F114" s="5">
        <v>1.32457</v>
      </c>
      <c r="G114" s="5">
        <f t="shared" si="13"/>
        <v>1</v>
      </c>
      <c r="H114" s="5">
        <f t="shared" si="15"/>
        <v>96.100000000001174</v>
      </c>
      <c r="I114" s="31">
        <f t="shared" si="20"/>
        <v>1.2974000000000003</v>
      </c>
      <c r="J114" s="31">
        <f t="shared" si="21"/>
        <v>271.69999999999692</v>
      </c>
      <c r="K114" s="5">
        <f t="shared" si="22"/>
        <v>0</v>
      </c>
      <c r="L114" s="5">
        <f>IF(OR(AND(J114&gt;-188.3,J114&lt;=-122.467),AND(J114&gt;-85.94,J114&lt;=-67.6767),AND(J114&gt;42.69,J114&lt;=64.57),AND(J114&gt;144.6933)),-H114,0)</f>
        <v>-96.100000000001174</v>
      </c>
      <c r="M114" s="5">
        <f t="shared" si="14"/>
        <v>692.00000000004127</v>
      </c>
      <c r="N114" s="5"/>
      <c r="O114" s="5">
        <f t="shared" si="16"/>
        <v>889.10000000004243</v>
      </c>
      <c r="P114" s="29">
        <f t="shared" si="17"/>
        <v>0.22168484984815173</v>
      </c>
      <c r="Q114" s="30">
        <f t="shared" si="18"/>
        <v>-197.10000000000116</v>
      </c>
      <c r="R114" s="27"/>
    </row>
    <row r="115" spans="1:18" x14ac:dyDescent="0.25">
      <c r="A115" s="5">
        <v>114</v>
      </c>
      <c r="B115" s="28">
        <v>41431.958333333336</v>
      </c>
      <c r="C115" s="5">
        <v>1.3245400000000001</v>
      </c>
      <c r="D115" s="5">
        <v>1.32846</v>
      </c>
      <c r="E115" s="5">
        <v>1.31918</v>
      </c>
      <c r="F115" s="5">
        <v>1.3218700000000001</v>
      </c>
      <c r="G115" s="5">
        <f t="shared" si="13"/>
        <v>0</v>
      </c>
      <c r="H115" s="5">
        <f t="shared" si="15"/>
        <v>147.1</v>
      </c>
      <c r="I115" s="31">
        <f t="shared" si="20"/>
        <v>1.2999373333333335</v>
      </c>
      <c r="J115" s="31">
        <f t="shared" si="21"/>
        <v>219.326666666666</v>
      </c>
      <c r="K115" s="5">
        <f t="shared" si="22"/>
        <v>0</v>
      </c>
      <c r="L115" s="5">
        <v>-101</v>
      </c>
      <c r="M115" s="5">
        <f t="shared" si="14"/>
        <v>591.00000000004127</v>
      </c>
      <c r="N115" s="5"/>
      <c r="O115" s="5">
        <f t="shared" si="16"/>
        <v>889.10000000004243</v>
      </c>
      <c r="P115" s="29">
        <f t="shared" si="17"/>
        <v>0.33528287031828474</v>
      </c>
      <c r="Q115" s="30">
        <f t="shared" si="18"/>
        <v>-298.10000000000116</v>
      </c>
      <c r="R115" s="27"/>
    </row>
    <row r="116" spans="1:18" x14ac:dyDescent="0.25">
      <c r="A116" s="5">
        <v>115</v>
      </c>
      <c r="B116" s="28">
        <v>41434.958333333336</v>
      </c>
      <c r="C116" s="5">
        <v>1.3190599999999999</v>
      </c>
      <c r="D116" s="5">
        <v>1.3268899999999999</v>
      </c>
      <c r="E116" s="5">
        <v>1.31775</v>
      </c>
      <c r="F116" s="5">
        <v>1.32568</v>
      </c>
      <c r="G116" s="5">
        <f t="shared" si="13"/>
        <v>1</v>
      </c>
      <c r="H116" s="5">
        <f t="shared" si="15"/>
        <v>119.29999999999995</v>
      </c>
      <c r="I116" s="31">
        <f t="shared" si="20"/>
        <v>1.3024433333333332</v>
      </c>
      <c r="J116" s="31">
        <f t="shared" si="21"/>
        <v>232.36666666666795</v>
      </c>
      <c r="K116" s="5">
        <f t="shared" si="22"/>
        <v>0</v>
      </c>
      <c r="L116" s="5">
        <v>-101</v>
      </c>
      <c r="M116" s="5">
        <f t="shared" si="14"/>
        <v>490.00000000004127</v>
      </c>
      <c r="N116" s="5"/>
      <c r="O116" s="5">
        <f t="shared" si="16"/>
        <v>889.10000000004243</v>
      </c>
      <c r="P116" s="29">
        <f t="shared" si="17"/>
        <v>0.44888089078841764</v>
      </c>
      <c r="Q116" s="30">
        <f t="shared" si="18"/>
        <v>-399.10000000000116</v>
      </c>
      <c r="R116" s="27"/>
    </row>
    <row r="117" spans="1:18" x14ac:dyDescent="0.25">
      <c r="A117" s="5">
        <v>116</v>
      </c>
      <c r="B117" s="28">
        <v>41435.958333333336</v>
      </c>
      <c r="C117" s="5">
        <v>1.3256300000000001</v>
      </c>
      <c r="D117" s="5">
        <v>1.3317300000000001</v>
      </c>
      <c r="E117" s="5">
        <v>1.3231999999999999</v>
      </c>
      <c r="F117" s="5">
        <v>1.3312900000000001</v>
      </c>
      <c r="G117" s="5">
        <f t="shared" si="13"/>
        <v>1</v>
      </c>
      <c r="H117" s="5">
        <f t="shared" si="15"/>
        <v>33.300000000000551</v>
      </c>
      <c r="I117" s="31">
        <f t="shared" si="20"/>
        <v>1.3051579999999998</v>
      </c>
      <c r="J117" s="31">
        <f t="shared" si="21"/>
        <v>261.32000000000266</v>
      </c>
      <c r="K117" s="5">
        <f t="shared" si="22"/>
        <v>0</v>
      </c>
      <c r="L117" s="5">
        <f t="shared" ref="L117:L178" si="23">IF(OR(AND(J117&gt;-188.3,J117&lt;=-122.467),AND(J117&gt;-85.94,J117&lt;=-67.6767),AND(J117&gt;42.69,J117&lt;=64.57),AND(J117&gt;144.6933)),-H117,0)</f>
        <v>-33.300000000000551</v>
      </c>
      <c r="M117" s="5">
        <f t="shared" si="14"/>
        <v>456.70000000004075</v>
      </c>
      <c r="N117" s="5"/>
      <c r="O117" s="5">
        <f t="shared" si="16"/>
        <v>889.10000000004243</v>
      </c>
      <c r="P117" s="29">
        <f t="shared" si="17"/>
        <v>0.48633449555728381</v>
      </c>
      <c r="Q117" s="30">
        <f t="shared" si="18"/>
        <v>-432.40000000000168</v>
      </c>
      <c r="R117" s="27"/>
    </row>
    <row r="118" spans="1:18" x14ac:dyDescent="0.25">
      <c r="A118" s="5">
        <v>117</v>
      </c>
      <c r="B118" s="28">
        <v>41436.958333333336</v>
      </c>
      <c r="C118" s="5">
        <v>1.3312200000000001</v>
      </c>
      <c r="D118" s="5">
        <v>1.3359099999999999</v>
      </c>
      <c r="E118" s="5">
        <v>1.3265499999999999</v>
      </c>
      <c r="F118" s="5">
        <v>1.33365</v>
      </c>
      <c r="G118" s="5">
        <f t="shared" si="13"/>
        <v>1</v>
      </c>
      <c r="H118" s="5">
        <f t="shared" si="15"/>
        <v>28.000000000001361</v>
      </c>
      <c r="I118" s="31">
        <f t="shared" si="20"/>
        <v>1.3083479999999998</v>
      </c>
      <c r="J118" s="31">
        <f t="shared" si="21"/>
        <v>253.02000000000157</v>
      </c>
      <c r="K118" s="5">
        <f t="shared" si="22"/>
        <v>0</v>
      </c>
      <c r="L118" s="5">
        <f t="shared" si="23"/>
        <v>-28.000000000001361</v>
      </c>
      <c r="M118" s="5">
        <f t="shared" si="14"/>
        <v>428.70000000003938</v>
      </c>
      <c r="N118" s="5"/>
      <c r="O118" s="5">
        <f t="shared" si="16"/>
        <v>889.10000000004243</v>
      </c>
      <c r="P118" s="29">
        <f t="shared" si="17"/>
        <v>0.51782701608365889</v>
      </c>
      <c r="Q118" s="30">
        <f t="shared" si="18"/>
        <v>-460.40000000000305</v>
      </c>
      <c r="R118" s="27"/>
    </row>
    <row r="119" spans="1:18" x14ac:dyDescent="0.25">
      <c r="A119" s="5">
        <v>118</v>
      </c>
      <c r="B119" s="28">
        <v>41437.958333333336</v>
      </c>
      <c r="C119" s="5">
        <v>1.33375</v>
      </c>
      <c r="D119" s="5">
        <v>1.3390200000000001</v>
      </c>
      <c r="E119" s="5">
        <v>1.32785</v>
      </c>
      <c r="F119" s="5">
        <v>1.3375900000000001</v>
      </c>
      <c r="G119" s="5">
        <f t="shared" si="13"/>
        <v>1</v>
      </c>
      <c r="H119" s="5">
        <f t="shared" si="15"/>
        <v>15.000000000000568</v>
      </c>
      <c r="I119" s="31">
        <f t="shared" si="20"/>
        <v>1.311302</v>
      </c>
      <c r="J119" s="31">
        <f t="shared" si="21"/>
        <v>262.8800000000009</v>
      </c>
      <c r="K119" s="5">
        <f t="shared" si="22"/>
        <v>0</v>
      </c>
      <c r="L119" s="5">
        <f t="shared" si="23"/>
        <v>-15.000000000000568</v>
      </c>
      <c r="M119" s="5">
        <f t="shared" si="14"/>
        <v>413.70000000003881</v>
      </c>
      <c r="N119" s="5"/>
      <c r="O119" s="5">
        <f t="shared" si="16"/>
        <v>889.10000000004243</v>
      </c>
      <c r="P119" s="29">
        <f t="shared" si="17"/>
        <v>0.53469800922278821</v>
      </c>
      <c r="Q119" s="30">
        <f t="shared" si="18"/>
        <v>-475.40000000000362</v>
      </c>
      <c r="R119" s="27"/>
    </row>
    <row r="120" spans="1:18" x14ac:dyDescent="0.25">
      <c r="A120" s="5">
        <v>119</v>
      </c>
      <c r="B120" s="28">
        <v>41438.958333333336</v>
      </c>
      <c r="C120" s="5">
        <v>1.33761</v>
      </c>
      <c r="D120" s="5">
        <v>1.33762</v>
      </c>
      <c r="E120" s="5">
        <v>1.32948</v>
      </c>
      <c r="F120" s="5">
        <v>1.33467</v>
      </c>
      <c r="G120" s="5">
        <f t="shared" si="13"/>
        <v>0</v>
      </c>
      <c r="H120" s="5">
        <f t="shared" si="15"/>
        <v>-52.900000000000176</v>
      </c>
      <c r="I120" s="31">
        <f t="shared" si="20"/>
        <v>1.3140646666666664</v>
      </c>
      <c r="J120" s="31">
        <f t="shared" si="21"/>
        <v>206.05333333333587</v>
      </c>
      <c r="K120" s="5">
        <f t="shared" si="22"/>
        <v>0</v>
      </c>
      <c r="L120" s="5">
        <f t="shared" si="23"/>
        <v>52.900000000000176</v>
      </c>
      <c r="M120" s="5">
        <f t="shared" si="14"/>
        <v>466.60000000003902</v>
      </c>
      <c r="N120" s="5"/>
      <c r="O120" s="5">
        <f t="shared" si="16"/>
        <v>889.10000000004243</v>
      </c>
      <c r="P120" s="29" t="str">
        <f t="shared" si="17"/>
        <v/>
      </c>
      <c r="Q120" s="30">
        <f t="shared" si="18"/>
        <v>-422.50000000000341</v>
      </c>
      <c r="R120" s="27"/>
    </row>
    <row r="121" spans="1:18" x14ac:dyDescent="0.25">
      <c r="A121" s="5">
        <v>120</v>
      </c>
      <c r="B121" s="28">
        <v>41441.958333333336</v>
      </c>
      <c r="C121" s="5">
        <v>1.3347599999999999</v>
      </c>
      <c r="D121" s="5">
        <v>1.33815</v>
      </c>
      <c r="E121" s="5">
        <v>1.3318399999999999</v>
      </c>
      <c r="F121" s="5">
        <v>1.33666</v>
      </c>
      <c r="G121" s="5">
        <f t="shared" si="13"/>
        <v>1</v>
      </c>
      <c r="H121" s="5">
        <f t="shared" si="15"/>
        <v>-146.30000000000143</v>
      </c>
      <c r="I121" s="31">
        <f t="shared" si="20"/>
        <v>1.3169806666666666</v>
      </c>
      <c r="J121" s="31">
        <f t="shared" si="21"/>
        <v>196.79333333333381</v>
      </c>
      <c r="K121" s="5">
        <f t="shared" si="22"/>
        <v>0</v>
      </c>
      <c r="L121" s="5">
        <f t="shared" si="23"/>
        <v>146.30000000000143</v>
      </c>
      <c r="M121" s="5">
        <f t="shared" si="14"/>
        <v>612.90000000004045</v>
      </c>
      <c r="N121" s="5"/>
      <c r="O121" s="5">
        <f t="shared" si="16"/>
        <v>889.10000000004243</v>
      </c>
      <c r="P121" s="29" t="str">
        <f t="shared" si="17"/>
        <v/>
      </c>
      <c r="Q121" s="30">
        <f t="shared" si="18"/>
        <v>-276.20000000000198</v>
      </c>
      <c r="R121" s="27"/>
    </row>
    <row r="122" spans="1:18" x14ac:dyDescent="0.25">
      <c r="A122" s="5">
        <v>121</v>
      </c>
      <c r="B122" s="28">
        <v>41442.958333333336</v>
      </c>
      <c r="C122" s="5">
        <v>1.33666</v>
      </c>
      <c r="D122" s="5">
        <v>1.34155</v>
      </c>
      <c r="E122" s="5">
        <v>1.3325499999999999</v>
      </c>
      <c r="F122" s="5">
        <v>1.3391999999999999</v>
      </c>
      <c r="G122" s="5">
        <f t="shared" si="13"/>
        <v>1</v>
      </c>
      <c r="H122" s="5">
        <f t="shared" si="15"/>
        <v>-270.60000000000309</v>
      </c>
      <c r="I122" s="31">
        <f t="shared" si="20"/>
        <v>1.3205626666666666</v>
      </c>
      <c r="J122" s="31">
        <f t="shared" si="21"/>
        <v>186.37333333333396</v>
      </c>
      <c r="K122" s="5">
        <f t="shared" si="22"/>
        <v>0</v>
      </c>
      <c r="L122" s="5">
        <f t="shared" si="23"/>
        <v>270.60000000000309</v>
      </c>
      <c r="M122" s="5">
        <f t="shared" si="14"/>
        <v>883.50000000004354</v>
      </c>
      <c r="N122" s="5"/>
      <c r="O122" s="5">
        <f t="shared" si="16"/>
        <v>889.10000000004243</v>
      </c>
      <c r="P122" s="29" t="str">
        <f t="shared" si="17"/>
        <v/>
      </c>
      <c r="Q122" s="30">
        <f t="shared" si="18"/>
        <v>-5.5999999999988859</v>
      </c>
      <c r="R122" s="27"/>
    </row>
    <row r="123" spans="1:18" x14ac:dyDescent="0.25">
      <c r="A123" s="5">
        <v>122</v>
      </c>
      <c r="B123" s="28">
        <v>41443.958333333336</v>
      </c>
      <c r="C123" s="5">
        <v>1.3391</v>
      </c>
      <c r="D123" s="5">
        <v>1.34155</v>
      </c>
      <c r="E123" s="5">
        <v>1.3262</v>
      </c>
      <c r="F123" s="5">
        <v>1.3293699999999999</v>
      </c>
      <c r="G123" s="5">
        <f t="shared" si="13"/>
        <v>0</v>
      </c>
      <c r="H123" s="5">
        <f t="shared" si="15"/>
        <v>-145.20000000000312</v>
      </c>
      <c r="I123" s="31">
        <f t="shared" si="20"/>
        <v>1.3229186666666666</v>
      </c>
      <c r="J123" s="31">
        <f t="shared" si="21"/>
        <v>64.513333333333648</v>
      </c>
      <c r="K123" s="5">
        <f t="shared" si="22"/>
        <v>0</v>
      </c>
      <c r="L123" s="5">
        <f t="shared" si="23"/>
        <v>145.20000000000312</v>
      </c>
      <c r="M123" s="5">
        <f t="shared" si="14"/>
        <v>1028.7000000000467</v>
      </c>
      <c r="N123" s="5"/>
      <c r="O123" s="5">
        <f t="shared" si="16"/>
        <v>1028.7000000000467</v>
      </c>
      <c r="P123" s="29" t="str">
        <f t="shared" si="17"/>
        <v/>
      </c>
      <c r="Q123" s="30">
        <f t="shared" si="18"/>
        <v>-5.5999999999988859</v>
      </c>
      <c r="R123" s="27"/>
    </row>
    <row r="124" spans="1:18" x14ac:dyDescent="0.25">
      <c r="A124" s="5">
        <v>123</v>
      </c>
      <c r="B124" s="28">
        <v>41444.958333333336</v>
      </c>
      <c r="C124" s="5">
        <v>1.3294600000000001</v>
      </c>
      <c r="D124" s="5">
        <v>1.3301099999999999</v>
      </c>
      <c r="E124" s="5">
        <v>1.31612</v>
      </c>
      <c r="F124" s="5">
        <v>1.32202</v>
      </c>
      <c r="G124" s="5">
        <f t="shared" si="13"/>
        <v>0</v>
      </c>
      <c r="H124" s="5">
        <f t="shared" si="15"/>
        <v>-109.40000000000171</v>
      </c>
      <c r="I124" s="31">
        <f t="shared" si="20"/>
        <v>1.324066</v>
      </c>
      <c r="J124" s="31">
        <f t="shared" si="21"/>
        <v>-20.459999999999923</v>
      </c>
      <c r="K124" s="5">
        <v>-101</v>
      </c>
      <c r="L124" s="5">
        <f t="shared" si="23"/>
        <v>0</v>
      </c>
      <c r="M124" s="5">
        <f t="shared" si="14"/>
        <v>927.70000000004666</v>
      </c>
      <c r="N124" s="5"/>
      <c r="O124" s="5">
        <f t="shared" si="16"/>
        <v>1028.7000000000467</v>
      </c>
      <c r="P124" s="29">
        <f t="shared" si="17"/>
        <v>9.8182171672980822E-2</v>
      </c>
      <c r="Q124" s="30">
        <f t="shared" si="18"/>
        <v>-101</v>
      </c>
      <c r="R124" s="27"/>
    </row>
    <row r="125" spans="1:18" x14ac:dyDescent="0.25">
      <c r="A125" s="5">
        <v>124</v>
      </c>
      <c r="B125" s="28">
        <v>41445.958333333336</v>
      </c>
      <c r="C125" s="5">
        <v>1.3220400000000001</v>
      </c>
      <c r="D125" s="5">
        <v>1.32541</v>
      </c>
      <c r="E125" s="5">
        <v>1.30985</v>
      </c>
      <c r="F125" s="5">
        <v>1.3121499999999999</v>
      </c>
      <c r="G125" s="5">
        <f t="shared" si="13"/>
        <v>0</v>
      </c>
      <c r="H125" s="5">
        <f t="shared" si="15"/>
        <v>-79.199999999999278</v>
      </c>
      <c r="I125" s="31">
        <f t="shared" si="20"/>
        <v>1.3249073333333332</v>
      </c>
      <c r="J125" s="31">
        <f t="shared" si="21"/>
        <v>-127.57333333333287</v>
      </c>
      <c r="K125" s="5">
        <f t="shared" ref="K125:K188" si="24">IF(OR(AND(J125&gt;-122.467,J125&lt;=-101.893),AND(J125&gt;-67.6767,J125&lt;=-16.6267),AND(J125&gt;-1.10667,J125&lt;=30.97333)),H125,0)</f>
        <v>0</v>
      </c>
      <c r="L125" s="5">
        <f t="shared" si="23"/>
        <v>79.199999999999278</v>
      </c>
      <c r="M125" s="5">
        <f t="shared" si="14"/>
        <v>1006.9000000000459</v>
      </c>
      <c r="N125" s="5"/>
      <c r="O125" s="5">
        <f t="shared" si="16"/>
        <v>1028.7000000000467</v>
      </c>
      <c r="P125" s="29" t="str">
        <f t="shared" si="17"/>
        <v/>
      </c>
      <c r="Q125" s="30">
        <f t="shared" si="18"/>
        <v>-21.80000000000075</v>
      </c>
      <c r="R125" s="27"/>
    </row>
    <row r="126" spans="1:18" x14ac:dyDescent="0.25">
      <c r="A126" s="5">
        <v>125</v>
      </c>
      <c r="B126" s="28">
        <v>41448.958333333336</v>
      </c>
      <c r="C126" s="5">
        <v>1.3091200000000001</v>
      </c>
      <c r="D126" s="5">
        <v>1.3143800000000001</v>
      </c>
      <c r="E126" s="5">
        <v>1.3059000000000001</v>
      </c>
      <c r="F126" s="5">
        <v>1.31193</v>
      </c>
      <c r="G126" s="5">
        <f t="shared" si="13"/>
        <v>0</v>
      </c>
      <c r="H126" s="5">
        <f t="shared" si="15"/>
        <v>-80.70000000000023</v>
      </c>
      <c r="I126" s="31">
        <f t="shared" si="20"/>
        <v>1.3251979999999999</v>
      </c>
      <c r="J126" s="31">
        <f t="shared" si="21"/>
        <v>-132.67999999999836</v>
      </c>
      <c r="K126" s="5">
        <f t="shared" si="24"/>
        <v>0</v>
      </c>
      <c r="L126" s="5">
        <f t="shared" si="23"/>
        <v>80.70000000000023</v>
      </c>
      <c r="M126" s="5">
        <f t="shared" si="14"/>
        <v>1087.6000000000461</v>
      </c>
      <c r="N126" s="5"/>
      <c r="O126" s="5">
        <f t="shared" si="16"/>
        <v>1087.6000000000461</v>
      </c>
      <c r="P126" s="29" t="str">
        <f t="shared" si="17"/>
        <v/>
      </c>
      <c r="Q126" s="30">
        <f t="shared" si="18"/>
        <v>-21.80000000000075</v>
      </c>
      <c r="R126" s="27"/>
    </row>
    <row r="127" spans="1:18" x14ac:dyDescent="0.25">
      <c r="A127" s="5">
        <v>126</v>
      </c>
      <c r="B127" s="28">
        <v>41449.958333333336</v>
      </c>
      <c r="C127" s="5">
        <v>1.3119799999999999</v>
      </c>
      <c r="D127" s="5">
        <v>1.3150599999999999</v>
      </c>
      <c r="E127" s="5">
        <v>1.3065</v>
      </c>
      <c r="F127" s="5">
        <v>1.3081199999999999</v>
      </c>
      <c r="G127" s="5">
        <f t="shared" si="13"/>
        <v>0</v>
      </c>
      <c r="H127" s="5">
        <f t="shared" si="15"/>
        <v>-70.700000000001324</v>
      </c>
      <c r="I127" s="31">
        <f t="shared" si="20"/>
        <v>1.3252026666666668</v>
      </c>
      <c r="J127" s="31">
        <f t="shared" si="21"/>
        <v>-170.82666666666802</v>
      </c>
      <c r="K127" s="5">
        <f t="shared" si="24"/>
        <v>0</v>
      </c>
      <c r="L127" s="5">
        <f t="shared" si="23"/>
        <v>70.700000000001324</v>
      </c>
      <c r="M127" s="5">
        <f t="shared" si="14"/>
        <v>1158.3000000000475</v>
      </c>
      <c r="N127" s="5"/>
      <c r="O127" s="5">
        <f t="shared" si="16"/>
        <v>1158.3000000000475</v>
      </c>
      <c r="P127" s="29" t="str">
        <f t="shared" si="17"/>
        <v/>
      </c>
      <c r="Q127" s="30">
        <f t="shared" si="18"/>
        <v>-21.80000000000075</v>
      </c>
      <c r="R127" s="27"/>
    </row>
    <row r="128" spans="1:18" x14ac:dyDescent="0.25">
      <c r="A128" s="5">
        <v>127</v>
      </c>
      <c r="B128" s="28">
        <v>41450.958333333336</v>
      </c>
      <c r="C128" s="5">
        <v>1.30806</v>
      </c>
      <c r="D128" s="5">
        <v>1.3087</v>
      </c>
      <c r="E128" s="5">
        <v>1.2984899999999999</v>
      </c>
      <c r="F128" s="5">
        <v>1.3011900000000001</v>
      </c>
      <c r="G128" s="5">
        <f t="shared" si="13"/>
        <v>0</v>
      </c>
      <c r="H128" s="5">
        <f t="shared" si="15"/>
        <v>47.099999999997692</v>
      </c>
      <c r="I128" s="31">
        <f t="shared" si="20"/>
        <v>1.3246639999999998</v>
      </c>
      <c r="J128" s="31">
        <f t="shared" si="21"/>
        <v>-234.73999999999774</v>
      </c>
      <c r="K128" s="5">
        <f t="shared" si="24"/>
        <v>0</v>
      </c>
      <c r="L128" s="5">
        <f t="shared" si="23"/>
        <v>0</v>
      </c>
      <c r="M128" s="5">
        <f t="shared" si="14"/>
        <v>1158.3000000000475</v>
      </c>
      <c r="N128" s="5"/>
      <c r="O128" s="5">
        <f t="shared" si="16"/>
        <v>1158.3000000000475</v>
      </c>
      <c r="P128" s="29" t="str">
        <f t="shared" si="17"/>
        <v/>
      </c>
      <c r="Q128" s="30">
        <f t="shared" si="18"/>
        <v>-21.80000000000075</v>
      </c>
      <c r="R128" s="27"/>
    </row>
    <row r="129" spans="1:18" x14ac:dyDescent="0.25">
      <c r="A129" s="5">
        <v>128</v>
      </c>
      <c r="B129" s="28">
        <v>41451.958333333336</v>
      </c>
      <c r="C129" s="5">
        <v>1.3011900000000001</v>
      </c>
      <c r="D129" s="5">
        <v>1.3054600000000001</v>
      </c>
      <c r="E129" s="5">
        <v>1.3</v>
      </c>
      <c r="F129" s="5">
        <v>1.30385</v>
      </c>
      <c r="G129" s="5">
        <f t="shared" si="13"/>
        <v>1</v>
      </c>
      <c r="H129" s="5">
        <f t="shared" si="15"/>
        <v>-64.699999999999761</v>
      </c>
      <c r="I129" s="31">
        <f t="shared" si="20"/>
        <v>1.3232826666666666</v>
      </c>
      <c r="J129" s="31">
        <f t="shared" si="21"/>
        <v>-194.32666666666654</v>
      </c>
      <c r="K129" s="5">
        <f t="shared" si="24"/>
        <v>0</v>
      </c>
      <c r="L129" s="5">
        <f t="shared" si="23"/>
        <v>0</v>
      </c>
      <c r="M129" s="5">
        <f t="shared" si="14"/>
        <v>1158.3000000000475</v>
      </c>
      <c r="N129" s="5"/>
      <c r="O129" s="5">
        <f t="shared" si="16"/>
        <v>1158.3000000000475</v>
      </c>
      <c r="P129" s="29" t="str">
        <f t="shared" si="17"/>
        <v/>
      </c>
      <c r="Q129" s="30">
        <f t="shared" si="18"/>
        <v>-21.80000000000075</v>
      </c>
      <c r="R129" s="27"/>
    </row>
    <row r="130" spans="1:18" x14ac:dyDescent="0.25">
      <c r="A130" s="5">
        <v>129</v>
      </c>
      <c r="B130" s="28">
        <v>41452.958333333336</v>
      </c>
      <c r="C130" s="5">
        <v>1.30382</v>
      </c>
      <c r="D130" s="5">
        <v>1.31029</v>
      </c>
      <c r="E130" s="5">
        <v>1.2991299999999999</v>
      </c>
      <c r="F130" s="5">
        <v>1.3009599999999999</v>
      </c>
      <c r="G130" s="5">
        <f t="shared" si="13"/>
        <v>0</v>
      </c>
      <c r="H130" s="5">
        <f t="shared" si="15"/>
        <v>-5.2999999999991978</v>
      </c>
      <c r="I130" s="31">
        <f t="shared" si="20"/>
        <v>1.3218886666666669</v>
      </c>
      <c r="J130" s="31">
        <f t="shared" si="21"/>
        <v>-209.28666666667038</v>
      </c>
      <c r="K130" s="5">
        <f t="shared" si="24"/>
        <v>0</v>
      </c>
      <c r="L130" s="5">
        <f t="shared" si="23"/>
        <v>0</v>
      </c>
      <c r="M130" s="5">
        <f t="shared" si="14"/>
        <v>1158.3000000000475</v>
      </c>
      <c r="N130" s="5"/>
      <c r="O130" s="5">
        <f t="shared" si="16"/>
        <v>1158.3000000000475</v>
      </c>
      <c r="P130" s="29" t="str">
        <f t="shared" si="17"/>
        <v/>
      </c>
      <c r="Q130" s="30">
        <f t="shared" si="18"/>
        <v>-21.80000000000075</v>
      </c>
      <c r="R130" s="27"/>
    </row>
    <row r="131" spans="1:18" x14ac:dyDescent="0.25">
      <c r="A131" s="5">
        <v>130</v>
      </c>
      <c r="B131" s="28">
        <v>41455.958333333336</v>
      </c>
      <c r="C131" s="5">
        <v>1.3014600000000001</v>
      </c>
      <c r="D131" s="5">
        <v>1.30667</v>
      </c>
      <c r="E131" s="5">
        <v>1.3005500000000001</v>
      </c>
      <c r="F131" s="5">
        <v>1.30637</v>
      </c>
      <c r="G131" s="5">
        <f t="shared" ref="G131:G194" si="25">IF(F131&gt;F130,1,0)</f>
        <v>1</v>
      </c>
      <c r="H131" s="5">
        <f t="shared" si="15"/>
        <v>-151.60000000000062</v>
      </c>
      <c r="I131" s="31">
        <f t="shared" si="20"/>
        <v>1.3206013333333335</v>
      </c>
      <c r="J131" s="31">
        <f t="shared" si="21"/>
        <v>-142.31333333333484</v>
      </c>
      <c r="K131" s="5">
        <f t="shared" si="24"/>
        <v>0</v>
      </c>
      <c r="L131" s="5">
        <f t="shared" si="23"/>
        <v>151.60000000000062</v>
      </c>
      <c r="M131" s="5">
        <f t="shared" ref="M131:M194" si="26">L131+K131+M130</f>
        <v>1309.9000000000481</v>
      </c>
      <c r="N131" s="5"/>
      <c r="O131" s="5">
        <f t="shared" si="16"/>
        <v>1309.9000000000481</v>
      </c>
      <c r="P131" s="29" t="str">
        <f t="shared" si="17"/>
        <v/>
      </c>
      <c r="Q131" s="30">
        <f t="shared" si="18"/>
        <v>-21.80000000000075</v>
      </c>
      <c r="R131" s="27"/>
    </row>
    <row r="132" spans="1:18" x14ac:dyDescent="0.25">
      <c r="A132" s="5">
        <v>131</v>
      </c>
      <c r="B132" s="28">
        <v>41456.958333333336</v>
      </c>
      <c r="C132" s="5">
        <v>1.3063199999999999</v>
      </c>
      <c r="D132" s="5">
        <v>1.30779</v>
      </c>
      <c r="E132" s="5">
        <v>1.29634</v>
      </c>
      <c r="F132" s="5">
        <v>1.2978000000000001</v>
      </c>
      <c r="G132" s="5">
        <f t="shared" si="25"/>
        <v>0</v>
      </c>
      <c r="H132" s="5">
        <f t="shared" ref="H132:H195" si="27">(F133-C133)*10000+(F134-C134)*10000+(F135-C135)*10000</f>
        <v>-149.50000000000239</v>
      </c>
      <c r="I132" s="31">
        <f t="shared" si="20"/>
        <v>1.318368666666667</v>
      </c>
      <c r="J132" s="31">
        <f t="shared" si="21"/>
        <v>-205.68666666666903</v>
      </c>
      <c r="K132" s="5">
        <f t="shared" si="24"/>
        <v>0</v>
      </c>
      <c r="L132" s="5">
        <f t="shared" si="23"/>
        <v>0</v>
      </c>
      <c r="M132" s="5">
        <f t="shared" si="26"/>
        <v>1309.9000000000481</v>
      </c>
      <c r="N132" s="5"/>
      <c r="O132" s="5">
        <f t="shared" ref="O132:O195" si="28">MAX(M132,O131)</f>
        <v>1309.9000000000481</v>
      </c>
      <c r="P132" s="29" t="str">
        <f t="shared" ref="P132:P195" si="29">IF(M132 &lt; M131, 1-M132/O132,"")</f>
        <v/>
      </c>
      <c r="Q132" s="30">
        <f t="shared" ref="Q132:Q195" si="30">IF(O132=M132,Q131,M132-O132)</f>
        <v>-21.80000000000075</v>
      </c>
      <c r="R132" s="27"/>
    </row>
    <row r="133" spans="1:18" x14ac:dyDescent="0.25">
      <c r="A133" s="5">
        <v>132</v>
      </c>
      <c r="B133" s="28">
        <v>41457.958333333336</v>
      </c>
      <c r="C133" s="5">
        <v>1.2978400000000001</v>
      </c>
      <c r="D133" s="5">
        <v>1.30288</v>
      </c>
      <c r="E133" s="5">
        <v>1.2922899999999999</v>
      </c>
      <c r="F133" s="5">
        <v>1.3009200000000001</v>
      </c>
      <c r="G133" s="5">
        <f t="shared" si="25"/>
        <v>1</v>
      </c>
      <c r="H133" s="5">
        <f t="shared" si="27"/>
        <v>-120.50000000000337</v>
      </c>
      <c r="I133" s="31">
        <f t="shared" si="20"/>
        <v>1.3161866666666668</v>
      </c>
      <c r="J133" s="31">
        <f t="shared" si="21"/>
        <v>-152.66666666666762</v>
      </c>
      <c r="K133" s="5">
        <f t="shared" si="24"/>
        <v>0</v>
      </c>
      <c r="L133" s="5">
        <f t="shared" si="23"/>
        <v>120.50000000000337</v>
      </c>
      <c r="M133" s="5">
        <f t="shared" si="26"/>
        <v>1430.4000000000515</v>
      </c>
      <c r="N133" s="5"/>
      <c r="O133" s="5">
        <f t="shared" si="28"/>
        <v>1430.4000000000515</v>
      </c>
      <c r="P133" s="29" t="str">
        <f t="shared" si="29"/>
        <v/>
      </c>
      <c r="Q133" s="30">
        <f t="shared" si="30"/>
        <v>-21.80000000000075</v>
      </c>
      <c r="R133" s="27"/>
    </row>
    <row r="134" spans="1:18" x14ac:dyDescent="0.25">
      <c r="A134" s="5">
        <v>133</v>
      </c>
      <c r="B134" s="28">
        <v>41458.958333333336</v>
      </c>
      <c r="C134" s="5">
        <v>1.3010600000000001</v>
      </c>
      <c r="D134" s="5">
        <v>1.30233</v>
      </c>
      <c r="E134" s="5">
        <v>1.2883</v>
      </c>
      <c r="F134" s="5">
        <v>1.2913399999999999</v>
      </c>
      <c r="G134" s="5">
        <f t="shared" si="25"/>
        <v>0</v>
      </c>
      <c r="H134" s="5">
        <f t="shared" si="27"/>
        <v>-112.80000000000179</v>
      </c>
      <c r="I134" s="31">
        <f t="shared" si="20"/>
        <v>1.3131033333333335</v>
      </c>
      <c r="J134" s="31">
        <f t="shared" si="21"/>
        <v>-217.6333333333358</v>
      </c>
      <c r="K134" s="5">
        <f t="shared" si="24"/>
        <v>0</v>
      </c>
      <c r="L134" s="5">
        <f t="shared" si="23"/>
        <v>0</v>
      </c>
      <c r="M134" s="5">
        <f t="shared" si="26"/>
        <v>1430.4000000000515</v>
      </c>
      <c r="N134" s="5"/>
      <c r="O134" s="5">
        <f t="shared" si="28"/>
        <v>1430.4000000000515</v>
      </c>
      <c r="P134" s="29" t="str">
        <f t="shared" si="29"/>
        <v/>
      </c>
      <c r="Q134" s="30">
        <f t="shared" si="30"/>
        <v>-21.80000000000075</v>
      </c>
      <c r="R134" s="27"/>
    </row>
    <row r="135" spans="1:18" x14ac:dyDescent="0.25">
      <c r="A135" s="5">
        <v>134</v>
      </c>
      <c r="B135" s="28">
        <v>41459.958333333336</v>
      </c>
      <c r="C135" s="5">
        <v>1.2913399999999999</v>
      </c>
      <c r="D135" s="5">
        <v>1.2916700000000001</v>
      </c>
      <c r="E135" s="5">
        <v>1.2806299999999999</v>
      </c>
      <c r="F135" s="5">
        <v>1.2830299999999999</v>
      </c>
      <c r="G135" s="5">
        <f t="shared" si="25"/>
        <v>0</v>
      </c>
      <c r="H135" s="5">
        <f t="shared" si="27"/>
        <v>167.19999999999845</v>
      </c>
      <c r="I135" s="31">
        <f t="shared" si="20"/>
        <v>1.3096606666666666</v>
      </c>
      <c r="J135" s="31">
        <f t="shared" si="21"/>
        <v>-266.3066666666669</v>
      </c>
      <c r="K135" s="5">
        <f t="shared" si="24"/>
        <v>0</v>
      </c>
      <c r="L135" s="5">
        <f t="shared" si="23"/>
        <v>0</v>
      </c>
      <c r="M135" s="5">
        <f t="shared" si="26"/>
        <v>1430.4000000000515</v>
      </c>
      <c r="N135" s="5"/>
      <c r="O135" s="5">
        <f t="shared" si="28"/>
        <v>1430.4000000000515</v>
      </c>
      <c r="P135" s="29" t="str">
        <f t="shared" si="29"/>
        <v/>
      </c>
      <c r="Q135" s="30">
        <f t="shared" si="30"/>
        <v>-21.80000000000075</v>
      </c>
      <c r="R135" s="27"/>
    </row>
    <row r="136" spans="1:18" x14ac:dyDescent="0.25">
      <c r="A136" s="5">
        <v>135</v>
      </c>
      <c r="B136" s="28">
        <v>41462.958333333336</v>
      </c>
      <c r="C136" s="5">
        <v>1.2810600000000001</v>
      </c>
      <c r="D136" s="5">
        <v>1.2881899999999999</v>
      </c>
      <c r="E136" s="5">
        <v>1.2810600000000001</v>
      </c>
      <c r="F136" s="5">
        <v>1.28704</v>
      </c>
      <c r="G136" s="5">
        <f t="shared" si="25"/>
        <v>1</v>
      </c>
      <c r="H136" s="5">
        <f t="shared" si="27"/>
        <v>226.39999999999992</v>
      </c>
      <c r="I136" s="31">
        <f t="shared" si="20"/>
        <v>1.3063526666666667</v>
      </c>
      <c r="J136" s="31">
        <f t="shared" si="21"/>
        <v>-193.12666666666755</v>
      </c>
      <c r="K136" s="5">
        <f t="shared" si="24"/>
        <v>0</v>
      </c>
      <c r="L136" s="5">
        <f t="shared" si="23"/>
        <v>0</v>
      </c>
      <c r="M136" s="5">
        <f t="shared" si="26"/>
        <v>1430.4000000000515</v>
      </c>
      <c r="N136" s="5"/>
      <c r="O136" s="5">
        <f t="shared" si="28"/>
        <v>1430.4000000000515</v>
      </c>
      <c r="P136" s="29" t="str">
        <f t="shared" si="29"/>
        <v/>
      </c>
      <c r="Q136" s="30">
        <f t="shared" si="30"/>
        <v>-21.80000000000075</v>
      </c>
      <c r="R136" s="27"/>
    </row>
    <row r="137" spans="1:18" x14ac:dyDescent="0.25">
      <c r="A137" s="5">
        <v>136</v>
      </c>
      <c r="B137" s="28">
        <v>41463.958333333336</v>
      </c>
      <c r="C137" s="5">
        <v>1.28705</v>
      </c>
      <c r="D137" s="5">
        <v>1.2898000000000001</v>
      </c>
      <c r="E137" s="5">
        <v>1.27552</v>
      </c>
      <c r="F137" s="5">
        <v>1.2781</v>
      </c>
      <c r="G137" s="5">
        <f t="shared" si="25"/>
        <v>0</v>
      </c>
      <c r="H137" s="5">
        <f t="shared" si="27"/>
        <v>286.99999999999949</v>
      </c>
      <c r="I137" s="31">
        <f t="shared" si="20"/>
        <v>1.3022793333333333</v>
      </c>
      <c r="J137" s="31">
        <f t="shared" si="21"/>
        <v>-241.79333333333329</v>
      </c>
      <c r="K137" s="5">
        <f t="shared" si="24"/>
        <v>0</v>
      </c>
      <c r="L137" s="5">
        <f t="shared" si="23"/>
        <v>0</v>
      </c>
      <c r="M137" s="5">
        <f t="shared" si="26"/>
        <v>1430.4000000000515</v>
      </c>
      <c r="N137" s="5"/>
      <c r="O137" s="5">
        <f t="shared" si="28"/>
        <v>1430.4000000000515</v>
      </c>
      <c r="P137" s="29" t="str">
        <f t="shared" si="29"/>
        <v/>
      </c>
      <c r="Q137" s="30">
        <f t="shared" si="30"/>
        <v>-21.80000000000075</v>
      </c>
      <c r="R137" s="27"/>
    </row>
    <row r="138" spans="1:18" x14ac:dyDescent="0.25">
      <c r="A138" s="5">
        <v>137</v>
      </c>
      <c r="B138" s="28">
        <v>41464.958333333336</v>
      </c>
      <c r="C138" s="5">
        <v>1.2781</v>
      </c>
      <c r="D138" s="5">
        <v>1.29836</v>
      </c>
      <c r="E138" s="5">
        <v>1.2764800000000001</v>
      </c>
      <c r="F138" s="5">
        <v>1.29779</v>
      </c>
      <c r="G138" s="5">
        <f t="shared" si="25"/>
        <v>1</v>
      </c>
      <c r="H138" s="5">
        <f t="shared" si="27"/>
        <v>75.49999999999946</v>
      </c>
      <c r="I138" s="31">
        <f t="shared" si="20"/>
        <v>1.3001739999999997</v>
      </c>
      <c r="J138" s="31">
        <f t="shared" si="21"/>
        <v>-23.839999999997197</v>
      </c>
      <c r="K138" s="5">
        <f t="shared" si="24"/>
        <v>75.49999999999946</v>
      </c>
      <c r="L138" s="5">
        <f t="shared" si="23"/>
        <v>0</v>
      </c>
      <c r="M138" s="5">
        <f t="shared" si="26"/>
        <v>1505.900000000051</v>
      </c>
      <c r="N138" s="5"/>
      <c r="O138" s="5">
        <f t="shared" si="28"/>
        <v>1505.900000000051</v>
      </c>
      <c r="P138" s="29" t="str">
        <f t="shared" si="29"/>
        <v/>
      </c>
      <c r="Q138" s="30">
        <f t="shared" si="30"/>
        <v>-21.80000000000075</v>
      </c>
      <c r="R138" s="27"/>
    </row>
    <row r="139" spans="1:18" x14ac:dyDescent="0.25">
      <c r="A139" s="5">
        <v>138</v>
      </c>
      <c r="B139" s="28">
        <v>41465.958333333336</v>
      </c>
      <c r="C139" s="5">
        <v>1.2977399999999999</v>
      </c>
      <c r="D139" s="5">
        <v>1.3206</v>
      </c>
      <c r="E139" s="5">
        <v>1.29633</v>
      </c>
      <c r="F139" s="5">
        <v>1.3096399999999999</v>
      </c>
      <c r="G139" s="5">
        <f t="shared" si="25"/>
        <v>1</v>
      </c>
      <c r="H139" s="5">
        <f t="shared" si="27"/>
        <v>56.899999999999729</v>
      </c>
      <c r="I139" s="31">
        <f t="shared" si="20"/>
        <v>1.2993486666666665</v>
      </c>
      <c r="J139" s="31">
        <f t="shared" si="21"/>
        <v>102.91333333333429</v>
      </c>
      <c r="K139" s="5">
        <f t="shared" si="24"/>
        <v>0</v>
      </c>
      <c r="L139" s="5">
        <f t="shared" si="23"/>
        <v>0</v>
      </c>
      <c r="M139" s="5">
        <f t="shared" si="26"/>
        <v>1505.900000000051</v>
      </c>
      <c r="N139" s="5"/>
      <c r="O139" s="5">
        <f t="shared" si="28"/>
        <v>1505.900000000051</v>
      </c>
      <c r="P139" s="29" t="str">
        <f t="shared" si="29"/>
        <v/>
      </c>
      <c r="Q139" s="30">
        <f t="shared" si="30"/>
        <v>-21.80000000000075</v>
      </c>
      <c r="R139" s="27"/>
    </row>
    <row r="140" spans="1:18" x14ac:dyDescent="0.25">
      <c r="A140" s="5">
        <v>139</v>
      </c>
      <c r="B140" s="28">
        <v>41466.958333333336</v>
      </c>
      <c r="C140" s="5">
        <v>1.30968</v>
      </c>
      <c r="D140" s="5">
        <v>1.3100099999999999</v>
      </c>
      <c r="E140" s="5">
        <v>1.2999000000000001</v>
      </c>
      <c r="F140" s="5">
        <v>1.3067899999999999</v>
      </c>
      <c r="G140" s="5">
        <f t="shared" si="25"/>
        <v>0</v>
      </c>
      <c r="H140" s="5">
        <f t="shared" si="27"/>
        <v>48.600000000000868</v>
      </c>
      <c r="I140" s="31">
        <f t="shared" si="20"/>
        <v>1.2989913333333334</v>
      </c>
      <c r="J140" s="31">
        <f t="shared" si="21"/>
        <v>77.986666666665087</v>
      </c>
      <c r="K140" s="5">
        <f t="shared" si="24"/>
        <v>0</v>
      </c>
      <c r="L140" s="5">
        <f t="shared" si="23"/>
        <v>0</v>
      </c>
      <c r="M140" s="5">
        <f t="shared" si="26"/>
        <v>1505.900000000051</v>
      </c>
      <c r="N140" s="5"/>
      <c r="O140" s="5">
        <f t="shared" si="28"/>
        <v>1505.900000000051</v>
      </c>
      <c r="P140" s="29" t="str">
        <f t="shared" si="29"/>
        <v/>
      </c>
      <c r="Q140" s="30">
        <f t="shared" si="30"/>
        <v>-21.80000000000075</v>
      </c>
      <c r="R140" s="27"/>
    </row>
    <row r="141" spans="1:18" x14ac:dyDescent="0.25">
      <c r="A141" s="5">
        <v>140</v>
      </c>
      <c r="B141" s="28">
        <v>41469.958333333336</v>
      </c>
      <c r="C141" s="5">
        <v>1.3076300000000001</v>
      </c>
      <c r="D141" s="5">
        <v>1.3080000000000001</v>
      </c>
      <c r="E141" s="5">
        <v>1.2992999999999999</v>
      </c>
      <c r="F141" s="5">
        <v>1.3061700000000001</v>
      </c>
      <c r="G141" s="5">
        <f t="shared" si="25"/>
        <v>0</v>
      </c>
      <c r="H141" s="5">
        <f t="shared" si="27"/>
        <v>47.000000000001485</v>
      </c>
      <c r="I141" s="31">
        <f t="shared" si="20"/>
        <v>1.2986073333333332</v>
      </c>
      <c r="J141" s="31">
        <f t="shared" si="21"/>
        <v>75.626666666668285</v>
      </c>
      <c r="K141" s="5">
        <f t="shared" si="24"/>
        <v>0</v>
      </c>
      <c r="L141" s="5">
        <f t="shared" si="23"/>
        <v>0</v>
      </c>
      <c r="M141" s="5">
        <f t="shared" si="26"/>
        <v>1505.900000000051</v>
      </c>
      <c r="N141" s="5"/>
      <c r="O141" s="5">
        <f t="shared" si="28"/>
        <v>1505.900000000051</v>
      </c>
      <c r="P141" s="29" t="str">
        <f t="shared" si="29"/>
        <v/>
      </c>
      <c r="Q141" s="30">
        <f t="shared" si="30"/>
        <v>-21.80000000000075</v>
      </c>
      <c r="R141" s="27"/>
    </row>
    <row r="142" spans="1:18" x14ac:dyDescent="0.25">
      <c r="A142" s="5">
        <v>141</v>
      </c>
      <c r="B142" s="28">
        <v>41470.958333333336</v>
      </c>
      <c r="C142" s="5">
        <v>1.3061700000000001</v>
      </c>
      <c r="D142" s="5">
        <v>1.31745</v>
      </c>
      <c r="E142" s="5">
        <v>1.30528</v>
      </c>
      <c r="F142" s="5">
        <v>1.3162100000000001</v>
      </c>
      <c r="G142" s="5">
        <f t="shared" si="25"/>
        <v>1</v>
      </c>
      <c r="H142" s="5">
        <f t="shared" si="27"/>
        <v>-19.799999999998711</v>
      </c>
      <c r="I142" s="31">
        <f t="shared" si="20"/>
        <v>1.2991466666666669</v>
      </c>
      <c r="J142" s="31">
        <f t="shared" si="21"/>
        <v>170.63333333333208</v>
      </c>
      <c r="K142" s="5">
        <f t="shared" si="24"/>
        <v>0</v>
      </c>
      <c r="L142" s="5">
        <f t="shared" si="23"/>
        <v>19.799999999998711</v>
      </c>
      <c r="M142" s="5">
        <f t="shared" si="26"/>
        <v>1525.7000000000498</v>
      </c>
      <c r="N142" s="5"/>
      <c r="O142" s="5">
        <f t="shared" si="28"/>
        <v>1525.7000000000498</v>
      </c>
      <c r="P142" s="29" t="str">
        <f t="shared" si="29"/>
        <v/>
      </c>
      <c r="Q142" s="30">
        <f t="shared" si="30"/>
        <v>-21.80000000000075</v>
      </c>
      <c r="R142" s="27"/>
    </row>
    <row r="143" spans="1:18" x14ac:dyDescent="0.25">
      <c r="A143" s="5">
        <v>142</v>
      </c>
      <c r="B143" s="28">
        <v>41471.958333333336</v>
      </c>
      <c r="C143" s="5">
        <v>1.3162</v>
      </c>
      <c r="D143" s="5">
        <v>1.31768</v>
      </c>
      <c r="E143" s="5">
        <v>1.30829</v>
      </c>
      <c r="F143" s="5">
        <v>1.3124800000000001</v>
      </c>
      <c r="G143" s="5">
        <f t="shared" si="25"/>
        <v>0</v>
      </c>
      <c r="H143" s="5">
        <f t="shared" si="27"/>
        <v>64.100000000002481</v>
      </c>
      <c r="I143" s="31">
        <f t="shared" si="20"/>
        <v>1.2998993333333333</v>
      </c>
      <c r="J143" s="31">
        <f t="shared" si="21"/>
        <v>125.80666666666795</v>
      </c>
      <c r="K143" s="5">
        <f t="shared" si="24"/>
        <v>0</v>
      </c>
      <c r="L143" s="5">
        <f t="shared" si="23"/>
        <v>0</v>
      </c>
      <c r="M143" s="5">
        <f t="shared" si="26"/>
        <v>1525.7000000000498</v>
      </c>
      <c r="N143" s="5"/>
      <c r="O143" s="5">
        <f t="shared" si="28"/>
        <v>1525.7000000000498</v>
      </c>
      <c r="P143" s="29" t="str">
        <f t="shared" si="29"/>
        <v/>
      </c>
      <c r="Q143" s="30">
        <f t="shared" si="30"/>
        <v>-21.80000000000075</v>
      </c>
      <c r="R143" s="27"/>
    </row>
    <row r="144" spans="1:18" x14ac:dyDescent="0.25">
      <c r="A144" s="5">
        <v>143</v>
      </c>
      <c r="B144" s="28">
        <v>41472.958333333336</v>
      </c>
      <c r="C144" s="5">
        <v>1.3125199999999999</v>
      </c>
      <c r="D144" s="5">
        <v>1.3127200000000001</v>
      </c>
      <c r="E144" s="5">
        <v>1.3066</v>
      </c>
      <c r="F144" s="5">
        <v>1.3109</v>
      </c>
      <c r="G144" s="5">
        <f t="shared" si="25"/>
        <v>0</v>
      </c>
      <c r="H144" s="5">
        <f t="shared" si="27"/>
        <v>117.90000000000188</v>
      </c>
      <c r="I144" s="31">
        <f t="shared" si="20"/>
        <v>1.3003693333333335</v>
      </c>
      <c r="J144" s="31">
        <f t="shared" si="21"/>
        <v>105.30666666666465</v>
      </c>
      <c r="K144" s="5">
        <f t="shared" si="24"/>
        <v>0</v>
      </c>
      <c r="L144" s="5">
        <f t="shared" si="23"/>
        <v>0</v>
      </c>
      <c r="M144" s="5">
        <f t="shared" si="26"/>
        <v>1525.7000000000498</v>
      </c>
      <c r="N144" s="5"/>
      <c r="O144" s="5">
        <f t="shared" si="28"/>
        <v>1525.7000000000498</v>
      </c>
      <c r="P144" s="29" t="str">
        <f t="shared" si="29"/>
        <v/>
      </c>
      <c r="Q144" s="30">
        <f t="shared" si="30"/>
        <v>-21.80000000000075</v>
      </c>
      <c r="R144" s="27"/>
    </row>
    <row r="145" spans="1:18" x14ac:dyDescent="0.25">
      <c r="A145" s="5">
        <v>144</v>
      </c>
      <c r="B145" s="28">
        <v>41473.958333333336</v>
      </c>
      <c r="C145" s="5">
        <v>1.31091</v>
      </c>
      <c r="D145" s="5">
        <v>1.31532</v>
      </c>
      <c r="E145" s="5">
        <v>1.3089299999999999</v>
      </c>
      <c r="F145" s="5">
        <v>1.31427</v>
      </c>
      <c r="G145" s="5">
        <f t="shared" si="25"/>
        <v>1</v>
      </c>
      <c r="H145" s="5">
        <f t="shared" si="27"/>
        <v>62.000000000002046</v>
      </c>
      <c r="I145" s="31">
        <f t="shared" ref="I145:I208" si="31">AVERAGE(F131:F145)</f>
        <v>1.3012566666666665</v>
      </c>
      <c r="J145" s="31">
        <f t="shared" ref="J145:J208" si="32">(F145-I145)*10000</f>
        <v>130.13333333333543</v>
      </c>
      <c r="K145" s="5">
        <f t="shared" si="24"/>
        <v>0</v>
      </c>
      <c r="L145" s="5">
        <f t="shared" si="23"/>
        <v>0</v>
      </c>
      <c r="M145" s="5">
        <f t="shared" si="26"/>
        <v>1525.7000000000498</v>
      </c>
      <c r="N145" s="5"/>
      <c r="O145" s="5">
        <f t="shared" si="28"/>
        <v>1525.7000000000498</v>
      </c>
      <c r="P145" s="29" t="str">
        <f t="shared" si="29"/>
        <v/>
      </c>
      <c r="Q145" s="30">
        <f t="shared" si="30"/>
        <v>-21.80000000000075</v>
      </c>
      <c r="R145" s="27"/>
    </row>
    <row r="146" spans="1:18" x14ac:dyDescent="0.25">
      <c r="A146" s="5">
        <v>145</v>
      </c>
      <c r="B146" s="28">
        <v>41476.958333333336</v>
      </c>
      <c r="C146" s="5">
        <v>1.3138399999999999</v>
      </c>
      <c r="D146" s="5">
        <v>1.32179</v>
      </c>
      <c r="E146" s="5">
        <v>1.3135699999999999</v>
      </c>
      <c r="F146" s="5">
        <v>1.3185100000000001</v>
      </c>
      <c r="G146" s="5">
        <f t="shared" si="25"/>
        <v>1</v>
      </c>
      <c r="H146" s="5">
        <f t="shared" si="27"/>
        <v>91.399999999999253</v>
      </c>
      <c r="I146" s="31">
        <f t="shared" si="31"/>
        <v>1.3020659999999999</v>
      </c>
      <c r="J146" s="31">
        <f t="shared" si="32"/>
        <v>164.44000000000125</v>
      </c>
      <c r="K146" s="5">
        <f t="shared" si="24"/>
        <v>0</v>
      </c>
      <c r="L146" s="5">
        <f t="shared" si="23"/>
        <v>-91.399999999999253</v>
      </c>
      <c r="M146" s="5">
        <f t="shared" si="26"/>
        <v>1434.3000000000507</v>
      </c>
      <c r="N146" s="5"/>
      <c r="O146" s="5">
        <f t="shared" si="28"/>
        <v>1525.7000000000498</v>
      </c>
      <c r="P146" s="29">
        <f t="shared" si="29"/>
        <v>5.9906927967487866E-2</v>
      </c>
      <c r="Q146" s="30">
        <f t="shared" si="30"/>
        <v>-91.399999999999181</v>
      </c>
      <c r="R146" s="27"/>
    </row>
    <row r="147" spans="1:18" x14ac:dyDescent="0.25">
      <c r="A147" s="5">
        <v>146</v>
      </c>
      <c r="B147" s="28">
        <v>41477.958333333336</v>
      </c>
      <c r="C147" s="5">
        <v>1.31854</v>
      </c>
      <c r="D147" s="5">
        <v>1.32386</v>
      </c>
      <c r="E147" s="5">
        <v>1.3163100000000001</v>
      </c>
      <c r="F147" s="5">
        <v>1.3223</v>
      </c>
      <c r="G147" s="5">
        <f t="shared" si="25"/>
        <v>1</v>
      </c>
      <c r="H147" s="5">
        <f t="shared" si="27"/>
        <v>55.700000000000742</v>
      </c>
      <c r="I147" s="31">
        <f t="shared" si="31"/>
        <v>1.3036993333333333</v>
      </c>
      <c r="J147" s="31">
        <f t="shared" si="32"/>
        <v>186.00666666666709</v>
      </c>
      <c r="K147" s="5">
        <f t="shared" si="24"/>
        <v>0</v>
      </c>
      <c r="L147" s="5">
        <f t="shared" si="23"/>
        <v>-55.700000000000742</v>
      </c>
      <c r="M147" s="5">
        <f t="shared" si="26"/>
        <v>1378.6000000000499</v>
      </c>
      <c r="N147" s="5"/>
      <c r="O147" s="5">
        <f t="shared" si="28"/>
        <v>1525.7000000000498</v>
      </c>
      <c r="P147" s="29">
        <f t="shared" si="29"/>
        <v>9.6414760437828595E-2</v>
      </c>
      <c r="Q147" s="30">
        <f t="shared" si="30"/>
        <v>-147.09999999999991</v>
      </c>
      <c r="R147" s="27"/>
    </row>
    <row r="148" spans="1:18" x14ac:dyDescent="0.25">
      <c r="A148" s="5">
        <v>147</v>
      </c>
      <c r="B148" s="28">
        <v>41478.958333333336</v>
      </c>
      <c r="C148" s="5">
        <v>1.3223</v>
      </c>
      <c r="D148" s="5">
        <v>1.3255999999999999</v>
      </c>
      <c r="E148" s="5">
        <v>1.3176699999999999</v>
      </c>
      <c r="F148" s="5">
        <v>1.3200700000000001</v>
      </c>
      <c r="G148" s="5">
        <f t="shared" si="25"/>
        <v>0</v>
      </c>
      <c r="H148" s="5">
        <f t="shared" si="27"/>
        <v>54.300000000000452</v>
      </c>
      <c r="I148" s="31">
        <f t="shared" si="31"/>
        <v>1.3049760000000001</v>
      </c>
      <c r="J148" s="31">
        <f t="shared" si="32"/>
        <v>150.9399999999994</v>
      </c>
      <c r="K148" s="5">
        <f t="shared" si="24"/>
        <v>0</v>
      </c>
      <c r="L148" s="5">
        <f t="shared" si="23"/>
        <v>-54.300000000000452</v>
      </c>
      <c r="M148" s="5">
        <f t="shared" si="26"/>
        <v>1324.3000000000495</v>
      </c>
      <c r="N148" s="5"/>
      <c r="O148" s="5">
        <f t="shared" si="28"/>
        <v>1525.7000000000498</v>
      </c>
      <c r="P148" s="29">
        <f t="shared" si="29"/>
        <v>0.13200498132004568</v>
      </c>
      <c r="Q148" s="30">
        <f t="shared" si="30"/>
        <v>-201.40000000000032</v>
      </c>
      <c r="R148" s="27"/>
    </row>
    <row r="149" spans="1:18" x14ac:dyDescent="0.25">
      <c r="A149" s="5">
        <v>148</v>
      </c>
      <c r="B149" s="28">
        <v>41479.958333333336</v>
      </c>
      <c r="C149" s="5">
        <v>1.32006</v>
      </c>
      <c r="D149" s="5">
        <v>1.32958</v>
      </c>
      <c r="E149" s="5">
        <v>1.3165500000000001</v>
      </c>
      <c r="F149" s="5">
        <v>1.3276699999999999</v>
      </c>
      <c r="G149" s="5">
        <f t="shared" si="25"/>
        <v>1</v>
      </c>
      <c r="H149" s="5">
        <f t="shared" si="27"/>
        <v>-21.999999999999797</v>
      </c>
      <c r="I149" s="31">
        <f t="shared" si="31"/>
        <v>1.3073980000000001</v>
      </c>
      <c r="J149" s="31">
        <f t="shared" si="32"/>
        <v>202.71999999999846</v>
      </c>
      <c r="K149" s="5">
        <f t="shared" si="24"/>
        <v>0</v>
      </c>
      <c r="L149" s="5">
        <f t="shared" si="23"/>
        <v>21.999999999999797</v>
      </c>
      <c r="M149" s="5">
        <f t="shared" si="26"/>
        <v>1346.3000000000493</v>
      </c>
      <c r="N149" s="5"/>
      <c r="O149" s="5">
        <f t="shared" si="28"/>
        <v>1525.7000000000498</v>
      </c>
      <c r="P149" s="29" t="str">
        <f t="shared" si="29"/>
        <v/>
      </c>
      <c r="Q149" s="30">
        <f t="shared" si="30"/>
        <v>-179.40000000000055</v>
      </c>
      <c r="R149" s="27"/>
    </row>
    <row r="150" spans="1:18" x14ac:dyDescent="0.25">
      <c r="A150" s="5">
        <v>149</v>
      </c>
      <c r="B150" s="28">
        <v>41480.958333333336</v>
      </c>
      <c r="C150" s="5">
        <v>1.3276699999999999</v>
      </c>
      <c r="D150" s="5">
        <v>1.32968</v>
      </c>
      <c r="E150" s="5">
        <v>1.32525</v>
      </c>
      <c r="F150" s="5">
        <v>1.32786</v>
      </c>
      <c r="G150" s="5">
        <f t="shared" si="25"/>
        <v>1</v>
      </c>
      <c r="H150" s="5">
        <f t="shared" si="27"/>
        <v>16.899999999997476</v>
      </c>
      <c r="I150" s="31">
        <f t="shared" si="31"/>
        <v>1.3103866666666668</v>
      </c>
      <c r="J150" s="31">
        <f t="shared" si="32"/>
        <v>174.7333333333323</v>
      </c>
      <c r="K150" s="5">
        <f t="shared" si="24"/>
        <v>0</v>
      </c>
      <c r="L150" s="5">
        <f t="shared" si="23"/>
        <v>-16.899999999997476</v>
      </c>
      <c r="M150" s="5">
        <f t="shared" si="26"/>
        <v>1329.4000000000519</v>
      </c>
      <c r="N150" s="5"/>
      <c r="O150" s="5">
        <f t="shared" si="28"/>
        <v>1525.7000000000498</v>
      </c>
      <c r="P150" s="29">
        <f t="shared" si="29"/>
        <v>0.12866225339188009</v>
      </c>
      <c r="Q150" s="30">
        <f t="shared" si="30"/>
        <v>-196.29999999999791</v>
      </c>
      <c r="R150" s="27"/>
    </row>
    <row r="151" spans="1:18" x14ac:dyDescent="0.25">
      <c r="A151" s="5">
        <v>150</v>
      </c>
      <c r="B151" s="28">
        <v>41483.958333333336</v>
      </c>
      <c r="C151" s="5">
        <v>1.3285400000000001</v>
      </c>
      <c r="D151" s="5">
        <v>1.3294900000000001</v>
      </c>
      <c r="E151" s="5">
        <v>1.3238799999999999</v>
      </c>
      <c r="F151" s="5">
        <v>1.3261700000000001</v>
      </c>
      <c r="G151" s="5">
        <f t="shared" si="25"/>
        <v>0</v>
      </c>
      <c r="H151" s="5">
        <f t="shared" si="27"/>
        <v>-55.600000000002311</v>
      </c>
      <c r="I151" s="31">
        <f t="shared" si="31"/>
        <v>1.3129953333333335</v>
      </c>
      <c r="J151" s="31">
        <f t="shared" si="32"/>
        <v>131.74666666666556</v>
      </c>
      <c r="K151" s="5">
        <f t="shared" si="24"/>
        <v>0</v>
      </c>
      <c r="L151" s="5">
        <f t="shared" si="23"/>
        <v>0</v>
      </c>
      <c r="M151" s="5">
        <f t="shared" si="26"/>
        <v>1329.4000000000519</v>
      </c>
      <c r="N151" s="5"/>
      <c r="O151" s="5">
        <f t="shared" si="28"/>
        <v>1525.7000000000498</v>
      </c>
      <c r="P151" s="29" t="str">
        <f t="shared" si="29"/>
        <v/>
      </c>
      <c r="Q151" s="30">
        <f t="shared" si="30"/>
        <v>-196.29999999999791</v>
      </c>
      <c r="R151" s="27"/>
    </row>
    <row r="152" spans="1:18" x14ac:dyDescent="0.25">
      <c r="A152" s="5">
        <v>151</v>
      </c>
      <c r="B152" s="28">
        <v>41484.958333333336</v>
      </c>
      <c r="C152" s="5">
        <v>1.3262</v>
      </c>
      <c r="D152" s="5">
        <v>1.33012</v>
      </c>
      <c r="E152" s="5">
        <v>1.3233999999999999</v>
      </c>
      <c r="F152" s="5">
        <v>1.3261799999999999</v>
      </c>
      <c r="G152" s="5">
        <f t="shared" si="25"/>
        <v>1</v>
      </c>
      <c r="H152" s="5">
        <f t="shared" si="27"/>
        <v>18.799999999998818</v>
      </c>
      <c r="I152" s="31">
        <f t="shared" si="31"/>
        <v>1.3162006666666668</v>
      </c>
      <c r="J152" s="31">
        <f t="shared" si="32"/>
        <v>99.793333333331177</v>
      </c>
      <c r="K152" s="5">
        <f t="shared" si="24"/>
        <v>0</v>
      </c>
      <c r="L152" s="5">
        <f t="shared" si="23"/>
        <v>0</v>
      </c>
      <c r="M152" s="5">
        <f t="shared" si="26"/>
        <v>1329.4000000000519</v>
      </c>
      <c r="N152" s="5"/>
      <c r="O152" s="5">
        <f t="shared" si="28"/>
        <v>1525.7000000000498</v>
      </c>
      <c r="P152" s="29" t="str">
        <f t="shared" si="29"/>
        <v/>
      </c>
      <c r="Q152" s="30">
        <f t="shared" si="30"/>
        <v>-196.29999999999791</v>
      </c>
      <c r="R152" s="27"/>
    </row>
    <row r="153" spans="1:18" x14ac:dyDescent="0.25">
      <c r="A153" s="5">
        <v>152</v>
      </c>
      <c r="B153" s="28">
        <v>41485.958333333336</v>
      </c>
      <c r="C153" s="5">
        <v>1.3261700000000001</v>
      </c>
      <c r="D153" s="5">
        <v>1.33447</v>
      </c>
      <c r="E153" s="5">
        <v>1.32141</v>
      </c>
      <c r="F153" s="5">
        <v>1.3302499999999999</v>
      </c>
      <c r="G153" s="5">
        <f t="shared" si="25"/>
        <v>1</v>
      </c>
      <c r="H153" s="5">
        <f t="shared" si="27"/>
        <v>-47.399999999999665</v>
      </c>
      <c r="I153" s="31">
        <f t="shared" si="31"/>
        <v>1.3183646666666666</v>
      </c>
      <c r="J153" s="31">
        <f t="shared" si="32"/>
        <v>118.85333333333304</v>
      </c>
      <c r="K153" s="5">
        <f t="shared" si="24"/>
        <v>0</v>
      </c>
      <c r="L153" s="5">
        <f t="shared" si="23"/>
        <v>0</v>
      </c>
      <c r="M153" s="5">
        <f t="shared" si="26"/>
        <v>1329.4000000000519</v>
      </c>
      <c r="N153" s="5"/>
      <c r="O153" s="5">
        <f t="shared" si="28"/>
        <v>1525.7000000000498</v>
      </c>
      <c r="P153" s="29" t="str">
        <f t="shared" si="29"/>
        <v/>
      </c>
      <c r="Q153" s="30">
        <f t="shared" si="30"/>
        <v>-196.29999999999791</v>
      </c>
      <c r="R153" s="27"/>
    </row>
    <row r="154" spans="1:18" x14ac:dyDescent="0.25">
      <c r="A154" s="5">
        <v>153</v>
      </c>
      <c r="B154" s="28">
        <v>41486.958333333336</v>
      </c>
      <c r="C154" s="5">
        <v>1.3302499999999999</v>
      </c>
      <c r="D154" s="5">
        <v>1.33107</v>
      </c>
      <c r="E154" s="5">
        <v>1.31932</v>
      </c>
      <c r="F154" s="5">
        <v>1.32063</v>
      </c>
      <c r="G154" s="5">
        <f t="shared" si="25"/>
        <v>0</v>
      </c>
      <c r="H154" s="5">
        <f t="shared" si="27"/>
        <v>95.399999999998812</v>
      </c>
      <c r="I154" s="31">
        <f t="shared" si="31"/>
        <v>1.3190973333333331</v>
      </c>
      <c r="J154" s="31">
        <f t="shared" si="32"/>
        <v>15.326666666668487</v>
      </c>
      <c r="K154" s="5">
        <f t="shared" si="24"/>
        <v>95.399999999998812</v>
      </c>
      <c r="L154" s="5">
        <f t="shared" si="23"/>
        <v>0</v>
      </c>
      <c r="M154" s="5">
        <f t="shared" si="26"/>
        <v>1424.8000000000507</v>
      </c>
      <c r="N154" s="5"/>
      <c r="O154" s="5">
        <f t="shared" si="28"/>
        <v>1525.7000000000498</v>
      </c>
      <c r="P154" s="29" t="str">
        <f t="shared" si="29"/>
        <v/>
      </c>
      <c r="Q154" s="30">
        <f t="shared" si="30"/>
        <v>-100.89999999999918</v>
      </c>
      <c r="R154" s="27"/>
    </row>
    <row r="155" spans="1:18" x14ac:dyDescent="0.25">
      <c r="A155" s="5">
        <v>154</v>
      </c>
      <c r="B155" s="28">
        <v>41487.958333333336</v>
      </c>
      <c r="C155" s="5">
        <v>1.32063</v>
      </c>
      <c r="D155" s="5">
        <v>1.3293699999999999</v>
      </c>
      <c r="E155" s="5">
        <v>1.3189200000000001</v>
      </c>
      <c r="F155" s="5">
        <v>1.32805</v>
      </c>
      <c r="G155" s="5">
        <f t="shared" si="25"/>
        <v>1</v>
      </c>
      <c r="H155" s="5">
        <f t="shared" si="27"/>
        <v>51.699999999998965</v>
      </c>
      <c r="I155" s="31">
        <f t="shared" si="31"/>
        <v>1.3205146666666667</v>
      </c>
      <c r="J155" s="31">
        <f t="shared" si="32"/>
        <v>75.353333333332273</v>
      </c>
      <c r="K155" s="5">
        <f t="shared" si="24"/>
        <v>0</v>
      </c>
      <c r="L155" s="5">
        <f t="shared" si="23"/>
        <v>0</v>
      </c>
      <c r="M155" s="5">
        <f t="shared" si="26"/>
        <v>1424.8000000000507</v>
      </c>
      <c r="N155" s="5"/>
      <c r="O155" s="5">
        <f t="shared" si="28"/>
        <v>1525.7000000000498</v>
      </c>
      <c r="P155" s="29" t="str">
        <f t="shared" si="29"/>
        <v/>
      </c>
      <c r="Q155" s="30">
        <f t="shared" si="30"/>
        <v>-100.89999999999918</v>
      </c>
      <c r="R155" s="27"/>
    </row>
    <row r="156" spans="1:18" x14ac:dyDescent="0.25">
      <c r="A156" s="5">
        <v>155</v>
      </c>
      <c r="B156" s="28">
        <v>41490.958333333336</v>
      </c>
      <c r="C156" s="5">
        <v>1.32833</v>
      </c>
      <c r="D156" s="5">
        <v>1.32999</v>
      </c>
      <c r="E156" s="5">
        <v>1.3232900000000001</v>
      </c>
      <c r="F156" s="5">
        <v>1.32579</v>
      </c>
      <c r="G156" s="5">
        <f t="shared" si="25"/>
        <v>0</v>
      </c>
      <c r="H156" s="5">
        <f t="shared" si="27"/>
        <v>122.2999999999974</v>
      </c>
      <c r="I156" s="31">
        <f t="shared" si="31"/>
        <v>1.3218226666666666</v>
      </c>
      <c r="J156" s="31">
        <f t="shared" si="32"/>
        <v>39.673333333334341</v>
      </c>
      <c r="K156" s="5">
        <f t="shared" si="24"/>
        <v>0</v>
      </c>
      <c r="L156" s="5">
        <f t="shared" si="23"/>
        <v>0</v>
      </c>
      <c r="M156" s="5">
        <f t="shared" si="26"/>
        <v>1424.8000000000507</v>
      </c>
      <c r="N156" s="5"/>
      <c r="O156" s="5">
        <f t="shared" si="28"/>
        <v>1525.7000000000498</v>
      </c>
      <c r="P156" s="29" t="str">
        <f t="shared" si="29"/>
        <v/>
      </c>
      <c r="Q156" s="30">
        <f t="shared" si="30"/>
        <v>-100.89999999999918</v>
      </c>
      <c r="R156" s="27"/>
    </row>
    <row r="157" spans="1:18" x14ac:dyDescent="0.25">
      <c r="A157" s="5">
        <v>156</v>
      </c>
      <c r="B157" s="28">
        <v>41491.958333333336</v>
      </c>
      <c r="C157" s="5">
        <v>1.32579</v>
      </c>
      <c r="D157" s="5">
        <v>1.33229</v>
      </c>
      <c r="E157" s="5">
        <v>1.3246</v>
      </c>
      <c r="F157" s="5">
        <v>1.3304499999999999</v>
      </c>
      <c r="G157" s="5">
        <f t="shared" si="25"/>
        <v>1</v>
      </c>
      <c r="H157" s="5">
        <f t="shared" si="27"/>
        <v>36.399999999998649</v>
      </c>
      <c r="I157" s="31">
        <f t="shared" si="31"/>
        <v>1.3227719999999998</v>
      </c>
      <c r="J157" s="31">
        <f t="shared" si="32"/>
        <v>76.78000000000074</v>
      </c>
      <c r="K157" s="5">
        <f t="shared" si="24"/>
        <v>0</v>
      </c>
      <c r="L157" s="5">
        <f t="shared" si="23"/>
        <v>0</v>
      </c>
      <c r="M157" s="5">
        <f t="shared" si="26"/>
        <v>1424.8000000000507</v>
      </c>
      <c r="N157" s="5"/>
      <c r="O157" s="5">
        <f t="shared" si="28"/>
        <v>1525.7000000000498</v>
      </c>
      <c r="P157" s="29" t="str">
        <f t="shared" si="29"/>
        <v/>
      </c>
      <c r="Q157" s="30">
        <f t="shared" si="30"/>
        <v>-100.89999999999918</v>
      </c>
      <c r="R157" s="27"/>
    </row>
    <row r="158" spans="1:18" x14ac:dyDescent="0.25">
      <c r="A158" s="5">
        <v>157</v>
      </c>
      <c r="B158" s="28">
        <v>41492.958333333336</v>
      </c>
      <c r="C158" s="5">
        <v>1.3304499999999999</v>
      </c>
      <c r="D158" s="5">
        <v>1.33453</v>
      </c>
      <c r="E158" s="5">
        <v>1.3265400000000001</v>
      </c>
      <c r="F158" s="5">
        <v>1.3334999999999999</v>
      </c>
      <c r="G158" s="5">
        <f t="shared" si="25"/>
        <v>1</v>
      </c>
      <c r="H158" s="5">
        <f t="shared" si="27"/>
        <v>-14.200000000001989</v>
      </c>
      <c r="I158" s="31">
        <f t="shared" si="31"/>
        <v>1.3241733333333332</v>
      </c>
      <c r="J158" s="31">
        <f t="shared" si="32"/>
        <v>93.266666666667049</v>
      </c>
      <c r="K158" s="5">
        <f t="shared" si="24"/>
        <v>0</v>
      </c>
      <c r="L158" s="5">
        <f t="shared" si="23"/>
        <v>0</v>
      </c>
      <c r="M158" s="5">
        <f t="shared" si="26"/>
        <v>1424.8000000000507</v>
      </c>
      <c r="N158" s="5"/>
      <c r="O158" s="5">
        <f t="shared" si="28"/>
        <v>1525.7000000000498</v>
      </c>
      <c r="P158" s="29" t="str">
        <f t="shared" si="29"/>
        <v/>
      </c>
      <c r="Q158" s="30">
        <f t="shared" si="30"/>
        <v>-100.89999999999918</v>
      </c>
      <c r="R158" s="27"/>
    </row>
    <row r="159" spans="1:18" x14ac:dyDescent="0.25">
      <c r="A159" s="5">
        <v>158</v>
      </c>
      <c r="B159" s="28">
        <v>41493.958333333336</v>
      </c>
      <c r="C159" s="5">
        <v>1.3335600000000001</v>
      </c>
      <c r="D159" s="5">
        <v>1.3400300000000001</v>
      </c>
      <c r="E159" s="5">
        <v>1.3327800000000001</v>
      </c>
      <c r="F159" s="5">
        <v>1.3380799999999999</v>
      </c>
      <c r="G159" s="5">
        <f t="shared" si="25"/>
        <v>1</v>
      </c>
      <c r="H159" s="5">
        <f t="shared" si="27"/>
        <v>-96.700000000000671</v>
      </c>
      <c r="I159" s="31">
        <f t="shared" si="31"/>
        <v>1.3259853333333333</v>
      </c>
      <c r="J159" s="31">
        <f t="shared" si="32"/>
        <v>120.94666666666586</v>
      </c>
      <c r="K159" s="5">
        <f t="shared" si="24"/>
        <v>0</v>
      </c>
      <c r="L159" s="5">
        <f t="shared" si="23"/>
        <v>0</v>
      </c>
      <c r="M159" s="5">
        <f t="shared" si="26"/>
        <v>1424.8000000000507</v>
      </c>
      <c r="N159" s="5"/>
      <c r="O159" s="5">
        <f t="shared" si="28"/>
        <v>1525.7000000000498</v>
      </c>
      <c r="P159" s="29" t="str">
        <f t="shared" si="29"/>
        <v/>
      </c>
      <c r="Q159" s="30">
        <f t="shared" si="30"/>
        <v>-100.89999999999918</v>
      </c>
      <c r="R159" s="27"/>
    </row>
    <row r="160" spans="1:18" x14ac:dyDescent="0.25">
      <c r="A160" s="5">
        <v>159</v>
      </c>
      <c r="B160" s="28">
        <v>41494.958333333336</v>
      </c>
      <c r="C160" s="5">
        <v>1.33806</v>
      </c>
      <c r="D160" s="5">
        <v>1.3390299999999999</v>
      </c>
      <c r="E160" s="5">
        <v>1.33324</v>
      </c>
      <c r="F160" s="5">
        <v>1.33413</v>
      </c>
      <c r="G160" s="5">
        <f t="shared" si="25"/>
        <v>0</v>
      </c>
      <c r="H160" s="5">
        <f t="shared" si="27"/>
        <v>-65.200000000000813</v>
      </c>
      <c r="I160" s="31">
        <f t="shared" si="31"/>
        <v>1.3273093333333335</v>
      </c>
      <c r="J160" s="31">
        <f t="shared" si="32"/>
        <v>68.206666666665853</v>
      </c>
      <c r="K160" s="5">
        <f t="shared" si="24"/>
        <v>0</v>
      </c>
      <c r="L160" s="5">
        <f t="shared" si="23"/>
        <v>0</v>
      </c>
      <c r="M160" s="5">
        <f t="shared" si="26"/>
        <v>1424.8000000000507</v>
      </c>
      <c r="N160" s="5"/>
      <c r="O160" s="5">
        <f t="shared" si="28"/>
        <v>1525.7000000000498</v>
      </c>
      <c r="P160" s="29" t="str">
        <f t="shared" si="29"/>
        <v/>
      </c>
      <c r="Q160" s="30">
        <f t="shared" si="30"/>
        <v>-100.89999999999918</v>
      </c>
      <c r="R160" s="27"/>
    </row>
    <row r="161" spans="1:18" x14ac:dyDescent="0.25">
      <c r="A161" s="5">
        <v>160</v>
      </c>
      <c r="B161" s="28">
        <v>41497.958333333336</v>
      </c>
      <c r="C161" s="5">
        <v>1.33196</v>
      </c>
      <c r="D161" s="5">
        <v>1.33436</v>
      </c>
      <c r="E161" s="5">
        <v>1.3277000000000001</v>
      </c>
      <c r="F161" s="5">
        <v>1.32995</v>
      </c>
      <c r="G161" s="5">
        <f t="shared" si="25"/>
        <v>0</v>
      </c>
      <c r="H161" s="5">
        <f t="shared" si="27"/>
        <v>45.999999999999375</v>
      </c>
      <c r="I161" s="31">
        <f t="shared" si="31"/>
        <v>1.3280719999999999</v>
      </c>
      <c r="J161" s="31">
        <f t="shared" si="32"/>
        <v>18.780000000000463</v>
      </c>
      <c r="K161" s="5">
        <f t="shared" si="24"/>
        <v>45.999999999999375</v>
      </c>
      <c r="L161" s="5">
        <f t="shared" si="23"/>
        <v>0</v>
      </c>
      <c r="M161" s="5">
        <f t="shared" si="26"/>
        <v>1470.80000000005</v>
      </c>
      <c r="N161" s="5"/>
      <c r="O161" s="5">
        <f t="shared" si="28"/>
        <v>1525.7000000000498</v>
      </c>
      <c r="P161" s="29" t="str">
        <f t="shared" si="29"/>
        <v/>
      </c>
      <c r="Q161" s="30">
        <f t="shared" si="30"/>
        <v>-54.899999999999864</v>
      </c>
      <c r="R161" s="27"/>
    </row>
    <row r="162" spans="1:18" x14ac:dyDescent="0.25">
      <c r="A162" s="5">
        <v>161</v>
      </c>
      <c r="B162" s="28">
        <v>41498.958333333336</v>
      </c>
      <c r="C162" s="5">
        <v>1.3299700000000001</v>
      </c>
      <c r="D162" s="5">
        <v>1.3317000000000001</v>
      </c>
      <c r="E162" s="5">
        <v>1.3233299999999999</v>
      </c>
      <c r="F162" s="5">
        <v>1.3262400000000001</v>
      </c>
      <c r="G162" s="5">
        <f t="shared" si="25"/>
        <v>0</v>
      </c>
      <c r="H162" s="5">
        <f t="shared" si="27"/>
        <v>64.89999999999884</v>
      </c>
      <c r="I162" s="31">
        <f t="shared" si="31"/>
        <v>1.3283346666666664</v>
      </c>
      <c r="J162" s="31">
        <f t="shared" si="32"/>
        <v>-20.94666666666356</v>
      </c>
      <c r="K162" s="5">
        <f t="shared" si="24"/>
        <v>64.89999999999884</v>
      </c>
      <c r="L162" s="5">
        <f t="shared" si="23"/>
        <v>0</v>
      </c>
      <c r="M162" s="5">
        <f t="shared" si="26"/>
        <v>1535.7000000000489</v>
      </c>
      <c r="N162" s="5"/>
      <c r="O162" s="5">
        <f t="shared" si="28"/>
        <v>1535.7000000000489</v>
      </c>
      <c r="P162" s="29" t="str">
        <f t="shared" si="29"/>
        <v/>
      </c>
      <c r="Q162" s="30">
        <f t="shared" si="30"/>
        <v>-54.899999999999864</v>
      </c>
      <c r="R162" s="27"/>
    </row>
    <row r="163" spans="1:18" x14ac:dyDescent="0.25">
      <c r="A163" s="5">
        <v>162</v>
      </c>
      <c r="B163" s="28">
        <v>41499.958333333336</v>
      </c>
      <c r="C163" s="5">
        <v>1.3262700000000001</v>
      </c>
      <c r="D163" s="5">
        <v>1.32799</v>
      </c>
      <c r="E163" s="5">
        <v>1.32389</v>
      </c>
      <c r="F163" s="5">
        <v>1.3254900000000001</v>
      </c>
      <c r="G163" s="5">
        <f t="shared" si="25"/>
        <v>0</v>
      </c>
      <c r="H163" s="5">
        <f t="shared" si="27"/>
        <v>77.000000000000398</v>
      </c>
      <c r="I163" s="31">
        <f t="shared" si="31"/>
        <v>1.3286959999999999</v>
      </c>
      <c r="J163" s="31">
        <f t="shared" si="32"/>
        <v>-32.059999999998197</v>
      </c>
      <c r="K163" s="5">
        <f t="shared" si="24"/>
        <v>77.000000000000398</v>
      </c>
      <c r="L163" s="5">
        <f t="shared" si="23"/>
        <v>0</v>
      </c>
      <c r="M163" s="5">
        <f t="shared" si="26"/>
        <v>1612.7000000000494</v>
      </c>
      <c r="N163" s="5"/>
      <c r="O163" s="5">
        <f t="shared" si="28"/>
        <v>1612.7000000000494</v>
      </c>
      <c r="P163" s="29" t="str">
        <f t="shared" si="29"/>
        <v/>
      </c>
      <c r="Q163" s="30">
        <f t="shared" si="30"/>
        <v>-54.899999999999864</v>
      </c>
      <c r="R163" s="27"/>
    </row>
    <row r="164" spans="1:18" x14ac:dyDescent="0.25">
      <c r="A164" s="5">
        <v>163</v>
      </c>
      <c r="B164" s="28">
        <v>41500.958333333336</v>
      </c>
      <c r="C164" s="5">
        <v>1.3254900000000001</v>
      </c>
      <c r="D164" s="5">
        <v>1.3362700000000001</v>
      </c>
      <c r="E164" s="5">
        <v>1.32054</v>
      </c>
      <c r="F164" s="5">
        <v>1.3346</v>
      </c>
      <c r="G164" s="5">
        <f t="shared" si="25"/>
        <v>1</v>
      </c>
      <c r="H164" s="5">
        <f t="shared" si="27"/>
        <v>68.799999999999969</v>
      </c>
      <c r="I164" s="31">
        <f t="shared" si="31"/>
        <v>1.3291580000000001</v>
      </c>
      <c r="J164" s="31">
        <f t="shared" si="32"/>
        <v>54.419999999999469</v>
      </c>
      <c r="K164" s="5">
        <f t="shared" si="24"/>
        <v>0</v>
      </c>
      <c r="L164" s="5">
        <f t="shared" si="23"/>
        <v>-68.799999999999969</v>
      </c>
      <c r="M164" s="5">
        <f t="shared" si="26"/>
        <v>1543.9000000000494</v>
      </c>
      <c r="N164" s="5"/>
      <c r="O164" s="5">
        <f t="shared" si="28"/>
        <v>1612.7000000000494</v>
      </c>
      <c r="P164" s="29">
        <f t="shared" si="29"/>
        <v>4.2661375333290619E-2</v>
      </c>
      <c r="Q164" s="30">
        <f t="shared" si="30"/>
        <v>-68.799999999999955</v>
      </c>
      <c r="R164" s="27"/>
    </row>
    <row r="165" spans="1:18" x14ac:dyDescent="0.25">
      <c r="A165" s="5">
        <v>164</v>
      </c>
      <c r="B165" s="28">
        <v>41501.958333333336</v>
      </c>
      <c r="C165" s="5">
        <v>1.33467</v>
      </c>
      <c r="D165" s="5">
        <v>1.3379799999999999</v>
      </c>
      <c r="E165" s="5">
        <v>1.3310999999999999</v>
      </c>
      <c r="F165" s="5">
        <v>1.33283</v>
      </c>
      <c r="G165" s="5">
        <f t="shared" si="25"/>
        <v>0</v>
      </c>
      <c r="H165" s="5">
        <f t="shared" si="27"/>
        <v>25.400000000002095</v>
      </c>
      <c r="I165" s="31">
        <f t="shared" si="31"/>
        <v>1.3294893333333335</v>
      </c>
      <c r="J165" s="31">
        <f t="shared" si="32"/>
        <v>33.406666666664364</v>
      </c>
      <c r="K165" s="5">
        <f t="shared" si="24"/>
        <v>0</v>
      </c>
      <c r="L165" s="5">
        <f t="shared" si="23"/>
        <v>0</v>
      </c>
      <c r="M165" s="5">
        <f t="shared" si="26"/>
        <v>1543.9000000000494</v>
      </c>
      <c r="N165" s="5"/>
      <c r="O165" s="5">
        <f t="shared" si="28"/>
        <v>1612.7000000000494</v>
      </c>
      <c r="P165" s="29" t="str">
        <f t="shared" si="29"/>
        <v/>
      </c>
      <c r="Q165" s="30">
        <f t="shared" si="30"/>
        <v>-68.799999999999955</v>
      </c>
      <c r="R165" s="27"/>
    </row>
    <row r="166" spans="1:18" x14ac:dyDescent="0.25">
      <c r="A166" s="5">
        <v>165</v>
      </c>
      <c r="B166" s="28">
        <v>41504.958333333336</v>
      </c>
      <c r="C166" s="5">
        <v>1.3329599999999999</v>
      </c>
      <c r="D166" s="5">
        <v>1.33745</v>
      </c>
      <c r="E166" s="5">
        <v>1.33151</v>
      </c>
      <c r="F166" s="5">
        <v>1.3333900000000001</v>
      </c>
      <c r="G166" s="5">
        <f t="shared" si="25"/>
        <v>1</v>
      </c>
      <c r="H166" s="5">
        <f t="shared" si="27"/>
        <v>21.900000000001363</v>
      </c>
      <c r="I166" s="31">
        <f t="shared" si="31"/>
        <v>1.3299706666666671</v>
      </c>
      <c r="J166" s="31">
        <f t="shared" si="32"/>
        <v>34.193333333329967</v>
      </c>
      <c r="K166" s="5">
        <f t="shared" si="24"/>
        <v>0</v>
      </c>
      <c r="L166" s="5">
        <f t="shared" si="23"/>
        <v>0</v>
      </c>
      <c r="M166" s="5">
        <f t="shared" si="26"/>
        <v>1543.9000000000494</v>
      </c>
      <c r="N166" s="5"/>
      <c r="O166" s="5">
        <f t="shared" si="28"/>
        <v>1612.7000000000494</v>
      </c>
      <c r="P166" s="29" t="str">
        <f t="shared" si="29"/>
        <v/>
      </c>
      <c r="Q166" s="30">
        <f t="shared" si="30"/>
        <v>-68.799999999999955</v>
      </c>
      <c r="R166" s="27"/>
    </row>
    <row r="167" spans="1:18" x14ac:dyDescent="0.25">
      <c r="A167" s="5">
        <v>166</v>
      </c>
      <c r="B167" s="28">
        <v>41505.958333333336</v>
      </c>
      <c r="C167" s="5">
        <v>1.3333900000000001</v>
      </c>
      <c r="D167" s="5">
        <v>1.34518</v>
      </c>
      <c r="E167" s="5">
        <v>1.3323400000000001</v>
      </c>
      <c r="F167" s="5">
        <v>1.34168</v>
      </c>
      <c r="G167" s="5">
        <f t="shared" si="25"/>
        <v>1</v>
      </c>
      <c r="H167" s="5">
        <f t="shared" si="27"/>
        <v>-37.499999999996973</v>
      </c>
      <c r="I167" s="31">
        <f t="shared" si="31"/>
        <v>1.3310040000000001</v>
      </c>
      <c r="J167" s="31">
        <f t="shared" si="32"/>
        <v>106.75999999999908</v>
      </c>
      <c r="K167" s="5">
        <f t="shared" si="24"/>
        <v>0</v>
      </c>
      <c r="L167" s="5">
        <f t="shared" si="23"/>
        <v>0</v>
      </c>
      <c r="M167" s="5">
        <f t="shared" si="26"/>
        <v>1543.9000000000494</v>
      </c>
      <c r="N167" s="5"/>
      <c r="O167" s="5">
        <f t="shared" si="28"/>
        <v>1612.7000000000494</v>
      </c>
      <c r="P167" s="29" t="str">
        <f t="shared" si="29"/>
        <v/>
      </c>
      <c r="Q167" s="30">
        <f t="shared" si="30"/>
        <v>-68.799999999999955</v>
      </c>
      <c r="R167" s="27"/>
    </row>
    <row r="168" spans="1:18" x14ac:dyDescent="0.25">
      <c r="A168" s="5">
        <v>167</v>
      </c>
      <c r="B168" s="28">
        <v>41506.958333333336</v>
      </c>
      <c r="C168" s="5">
        <v>1.34171</v>
      </c>
      <c r="D168" s="5">
        <v>1.3426800000000001</v>
      </c>
      <c r="E168" s="5">
        <v>1.33345</v>
      </c>
      <c r="F168" s="5">
        <v>1.3355300000000001</v>
      </c>
      <c r="G168" s="5">
        <f t="shared" si="25"/>
        <v>0</v>
      </c>
      <c r="H168" s="5">
        <f t="shared" si="27"/>
        <v>7.5000000000002842</v>
      </c>
      <c r="I168" s="31">
        <f t="shared" si="31"/>
        <v>1.331356</v>
      </c>
      <c r="J168" s="31">
        <f t="shared" si="32"/>
        <v>41.740000000001217</v>
      </c>
      <c r="K168" s="5">
        <f t="shared" si="24"/>
        <v>0</v>
      </c>
      <c r="L168" s="5">
        <f t="shared" si="23"/>
        <v>0</v>
      </c>
      <c r="M168" s="5">
        <f t="shared" si="26"/>
        <v>1543.9000000000494</v>
      </c>
      <c r="N168" s="5"/>
      <c r="O168" s="5">
        <f t="shared" si="28"/>
        <v>1612.7000000000494</v>
      </c>
      <c r="P168" s="29" t="str">
        <f t="shared" si="29"/>
        <v/>
      </c>
      <c r="Q168" s="30">
        <f t="shared" si="30"/>
        <v>-68.799999999999955</v>
      </c>
      <c r="R168" s="27"/>
    </row>
    <row r="169" spans="1:18" x14ac:dyDescent="0.25">
      <c r="A169" s="5">
        <v>168</v>
      </c>
      <c r="B169" s="28">
        <v>41507.958333333336</v>
      </c>
      <c r="C169" s="5">
        <v>1.33555</v>
      </c>
      <c r="D169" s="5">
        <v>1.3372999999999999</v>
      </c>
      <c r="E169" s="5">
        <v>1.32979</v>
      </c>
      <c r="F169" s="5">
        <v>1.3356300000000001</v>
      </c>
      <c r="G169" s="5">
        <f t="shared" si="25"/>
        <v>1</v>
      </c>
      <c r="H169" s="5">
        <f t="shared" si="27"/>
        <v>30.399999999999316</v>
      </c>
      <c r="I169" s="31">
        <f t="shared" si="31"/>
        <v>1.3323559999999997</v>
      </c>
      <c r="J169" s="31">
        <f t="shared" si="32"/>
        <v>32.740000000004429</v>
      </c>
      <c r="K169" s="5">
        <f t="shared" si="24"/>
        <v>0</v>
      </c>
      <c r="L169" s="5">
        <f t="shared" si="23"/>
        <v>0</v>
      </c>
      <c r="M169" s="5">
        <f t="shared" si="26"/>
        <v>1543.9000000000494</v>
      </c>
      <c r="N169" s="5"/>
      <c r="O169" s="5">
        <f t="shared" si="28"/>
        <v>1612.7000000000494</v>
      </c>
      <c r="P169" s="29" t="str">
        <f t="shared" si="29"/>
        <v/>
      </c>
      <c r="Q169" s="30">
        <f t="shared" si="30"/>
        <v>-68.799999999999955</v>
      </c>
      <c r="R169" s="27"/>
    </row>
    <row r="170" spans="1:18" x14ac:dyDescent="0.25">
      <c r="A170" s="5">
        <v>169</v>
      </c>
      <c r="B170" s="28">
        <v>41508.958333333336</v>
      </c>
      <c r="C170" s="5">
        <v>1.3356399999999999</v>
      </c>
      <c r="D170" s="5">
        <v>1.3409599999999999</v>
      </c>
      <c r="E170" s="5">
        <v>1.3332999999999999</v>
      </c>
      <c r="F170" s="5">
        <v>1.33799</v>
      </c>
      <c r="G170" s="5">
        <f t="shared" si="25"/>
        <v>1</v>
      </c>
      <c r="H170" s="5">
        <f t="shared" si="27"/>
        <v>-46.800000000000182</v>
      </c>
      <c r="I170" s="31">
        <f t="shared" si="31"/>
        <v>1.3330186666666666</v>
      </c>
      <c r="J170" s="31">
        <f t="shared" si="32"/>
        <v>49.71333333333439</v>
      </c>
      <c r="K170" s="5">
        <f t="shared" si="24"/>
        <v>0</v>
      </c>
      <c r="L170" s="5">
        <f t="shared" si="23"/>
        <v>46.800000000000182</v>
      </c>
      <c r="M170" s="5">
        <f t="shared" si="26"/>
        <v>1590.7000000000496</v>
      </c>
      <c r="N170" s="5"/>
      <c r="O170" s="5">
        <f t="shared" si="28"/>
        <v>1612.7000000000494</v>
      </c>
      <c r="P170" s="29" t="str">
        <f t="shared" si="29"/>
        <v/>
      </c>
      <c r="Q170" s="30">
        <f t="shared" si="30"/>
        <v>-21.999999999999773</v>
      </c>
      <c r="R170" s="27"/>
    </row>
    <row r="171" spans="1:18" x14ac:dyDescent="0.25">
      <c r="A171" s="5">
        <v>170</v>
      </c>
      <c r="B171" s="28">
        <v>41511.958333333336</v>
      </c>
      <c r="C171" s="5">
        <v>1.3385400000000001</v>
      </c>
      <c r="D171" s="5">
        <v>1.3393999999999999</v>
      </c>
      <c r="E171" s="5">
        <v>1.3356300000000001</v>
      </c>
      <c r="F171" s="5">
        <v>1.3368599999999999</v>
      </c>
      <c r="G171" s="5">
        <f t="shared" si="25"/>
        <v>0</v>
      </c>
      <c r="H171" s="5">
        <f t="shared" si="27"/>
        <v>-128.49999999999807</v>
      </c>
      <c r="I171" s="31">
        <f t="shared" si="31"/>
        <v>1.3337566666666667</v>
      </c>
      <c r="J171" s="31">
        <f t="shared" si="32"/>
        <v>31.033333333332358</v>
      </c>
      <c r="K171" s="5">
        <f t="shared" si="24"/>
        <v>0</v>
      </c>
      <c r="L171" s="5">
        <f t="shared" si="23"/>
        <v>0</v>
      </c>
      <c r="M171" s="5">
        <f t="shared" si="26"/>
        <v>1590.7000000000496</v>
      </c>
      <c r="N171" s="5"/>
      <c r="O171" s="5">
        <f t="shared" si="28"/>
        <v>1612.7000000000494</v>
      </c>
      <c r="P171" s="29" t="str">
        <f t="shared" si="29"/>
        <v/>
      </c>
      <c r="Q171" s="30">
        <f t="shared" si="30"/>
        <v>-21.999999999999773</v>
      </c>
      <c r="R171" s="27"/>
    </row>
    <row r="172" spans="1:18" x14ac:dyDescent="0.25">
      <c r="A172" s="5">
        <v>171</v>
      </c>
      <c r="B172" s="28">
        <v>41512.958333333336</v>
      </c>
      <c r="C172" s="5">
        <v>1.33684</v>
      </c>
      <c r="D172" s="5">
        <v>1.3398699999999999</v>
      </c>
      <c r="E172" s="5">
        <v>1.3323199999999999</v>
      </c>
      <c r="F172" s="5">
        <v>1.33921</v>
      </c>
      <c r="G172" s="5">
        <f t="shared" si="25"/>
        <v>1</v>
      </c>
      <c r="H172" s="5">
        <f t="shared" si="27"/>
        <v>-172.29999999999856</v>
      </c>
      <c r="I172" s="31">
        <f t="shared" si="31"/>
        <v>1.3343406666666668</v>
      </c>
      <c r="J172" s="31">
        <f t="shared" si="32"/>
        <v>48.693333333331701</v>
      </c>
      <c r="K172" s="5">
        <f t="shared" si="24"/>
        <v>0</v>
      </c>
      <c r="L172" s="5">
        <f t="shared" si="23"/>
        <v>172.29999999999856</v>
      </c>
      <c r="M172" s="5">
        <f t="shared" si="26"/>
        <v>1763.0000000000482</v>
      </c>
      <c r="N172" s="5"/>
      <c r="O172" s="5">
        <f t="shared" si="28"/>
        <v>1763.0000000000482</v>
      </c>
      <c r="P172" s="29" t="str">
        <f t="shared" si="29"/>
        <v/>
      </c>
      <c r="Q172" s="30">
        <f t="shared" si="30"/>
        <v>-21.999999999999773</v>
      </c>
      <c r="R172" s="27"/>
    </row>
    <row r="173" spans="1:18" x14ac:dyDescent="0.25">
      <c r="A173" s="5">
        <v>172</v>
      </c>
      <c r="B173" s="28">
        <v>41513.958333333336</v>
      </c>
      <c r="C173" s="5">
        <v>1.3392999999999999</v>
      </c>
      <c r="D173" s="5">
        <v>1.3397600000000001</v>
      </c>
      <c r="E173" s="5">
        <v>1.33049</v>
      </c>
      <c r="F173" s="5">
        <v>1.3339300000000001</v>
      </c>
      <c r="G173" s="5">
        <f t="shared" si="25"/>
        <v>0</v>
      </c>
      <c r="H173" s="5">
        <f t="shared" si="27"/>
        <v>-138.80000000000115</v>
      </c>
      <c r="I173" s="31">
        <f t="shared" si="31"/>
        <v>1.3343693333333335</v>
      </c>
      <c r="J173" s="31">
        <f t="shared" si="32"/>
        <v>-4.3933333333345814</v>
      </c>
      <c r="K173" s="5">
        <f t="shared" si="24"/>
        <v>0</v>
      </c>
      <c r="L173" s="5">
        <f t="shared" si="23"/>
        <v>0</v>
      </c>
      <c r="M173" s="5">
        <f t="shared" si="26"/>
        <v>1763.0000000000482</v>
      </c>
      <c r="N173" s="5"/>
      <c r="O173" s="5">
        <f t="shared" si="28"/>
        <v>1763.0000000000482</v>
      </c>
      <c r="P173" s="29" t="str">
        <f t="shared" si="29"/>
        <v/>
      </c>
      <c r="Q173" s="30">
        <f t="shared" si="30"/>
        <v>-21.999999999999773</v>
      </c>
      <c r="R173" s="27"/>
    </row>
    <row r="174" spans="1:18" x14ac:dyDescent="0.25">
      <c r="A174" s="5">
        <v>173</v>
      </c>
      <c r="B174" s="28">
        <v>41514.958333333336</v>
      </c>
      <c r="C174" s="5">
        <v>1.33392</v>
      </c>
      <c r="D174" s="5">
        <v>1.3343</v>
      </c>
      <c r="E174" s="5">
        <v>1.3219099999999999</v>
      </c>
      <c r="F174" s="5">
        <v>1.3240700000000001</v>
      </c>
      <c r="G174" s="5">
        <f t="shared" si="25"/>
        <v>0</v>
      </c>
      <c r="H174" s="5">
        <f t="shared" si="27"/>
        <v>-60.80000000000085</v>
      </c>
      <c r="I174" s="31">
        <f t="shared" si="31"/>
        <v>1.3334353333333333</v>
      </c>
      <c r="J174" s="31">
        <f t="shared" si="32"/>
        <v>-93.653333333332256</v>
      </c>
      <c r="K174" s="5">
        <f t="shared" si="24"/>
        <v>0</v>
      </c>
      <c r="L174" s="5">
        <f t="shared" si="23"/>
        <v>0</v>
      </c>
      <c r="M174" s="5">
        <f t="shared" si="26"/>
        <v>1763.0000000000482</v>
      </c>
      <c r="N174" s="5"/>
      <c r="O174" s="5">
        <f t="shared" si="28"/>
        <v>1763.0000000000482</v>
      </c>
      <c r="P174" s="29" t="str">
        <f t="shared" si="29"/>
        <v/>
      </c>
      <c r="Q174" s="30">
        <f t="shared" si="30"/>
        <v>-21.999999999999773</v>
      </c>
      <c r="R174" s="27"/>
    </row>
    <row r="175" spans="1:18" x14ac:dyDescent="0.25">
      <c r="A175" s="5">
        <v>174</v>
      </c>
      <c r="B175" s="28">
        <v>41515.958333333336</v>
      </c>
      <c r="C175" s="5">
        <v>1.32409</v>
      </c>
      <c r="D175" s="5">
        <v>1.32548</v>
      </c>
      <c r="E175" s="5">
        <v>1.31734</v>
      </c>
      <c r="F175" s="5">
        <v>1.3220799999999999</v>
      </c>
      <c r="G175" s="5">
        <f t="shared" si="25"/>
        <v>0</v>
      </c>
      <c r="H175" s="5">
        <f t="shared" si="27"/>
        <v>-4.3999999999999559</v>
      </c>
      <c r="I175" s="31">
        <f t="shared" si="31"/>
        <v>1.3326319999999998</v>
      </c>
      <c r="J175" s="31">
        <f t="shared" si="32"/>
        <v>-105.51999999999894</v>
      </c>
      <c r="K175" s="5">
        <f t="shared" si="24"/>
        <v>-4.3999999999999559</v>
      </c>
      <c r="L175" s="5">
        <f t="shared" si="23"/>
        <v>0</v>
      </c>
      <c r="M175" s="5">
        <f t="shared" si="26"/>
        <v>1758.6000000000483</v>
      </c>
      <c r="N175" s="5"/>
      <c r="O175" s="5">
        <f t="shared" si="28"/>
        <v>1763.0000000000482</v>
      </c>
      <c r="P175" s="29">
        <f t="shared" si="29"/>
        <v>2.495745887691303E-3</v>
      </c>
      <c r="Q175" s="30">
        <f t="shared" si="30"/>
        <v>-4.3999999999998636</v>
      </c>
      <c r="R175" s="27"/>
    </row>
    <row r="176" spans="1:18" x14ac:dyDescent="0.25">
      <c r="A176" s="5">
        <v>175</v>
      </c>
      <c r="B176" s="28">
        <v>41518.958333333336</v>
      </c>
      <c r="C176" s="5">
        <v>1.32108</v>
      </c>
      <c r="D176" s="5">
        <v>1.3227</v>
      </c>
      <c r="E176" s="5">
        <v>1.31836</v>
      </c>
      <c r="F176" s="5">
        <v>1.3190599999999999</v>
      </c>
      <c r="G176" s="5">
        <f t="shared" si="25"/>
        <v>0</v>
      </c>
      <c r="H176" s="5">
        <f t="shared" si="27"/>
        <v>-70.999999999998835</v>
      </c>
      <c r="I176" s="31">
        <f t="shared" si="31"/>
        <v>1.3319059999999998</v>
      </c>
      <c r="J176" s="31">
        <f t="shared" si="32"/>
        <v>-128.45999999999913</v>
      </c>
      <c r="K176" s="5">
        <f t="shared" si="24"/>
        <v>0</v>
      </c>
      <c r="L176" s="5">
        <f t="shared" si="23"/>
        <v>70.999999999998835</v>
      </c>
      <c r="M176" s="5">
        <f t="shared" si="26"/>
        <v>1829.6000000000472</v>
      </c>
      <c r="N176" s="5"/>
      <c r="O176" s="5">
        <f t="shared" si="28"/>
        <v>1829.6000000000472</v>
      </c>
      <c r="P176" s="29" t="str">
        <f t="shared" si="29"/>
        <v/>
      </c>
      <c r="Q176" s="30">
        <f t="shared" si="30"/>
        <v>-4.3999999999998636</v>
      </c>
      <c r="R176" s="27"/>
    </row>
    <row r="177" spans="1:18" x14ac:dyDescent="0.25">
      <c r="A177" s="5">
        <v>176</v>
      </c>
      <c r="B177" s="28">
        <v>41519.958333333336</v>
      </c>
      <c r="C177" s="5">
        <v>1.3190599999999999</v>
      </c>
      <c r="D177" s="5">
        <v>1.31968</v>
      </c>
      <c r="E177" s="5">
        <v>1.31385</v>
      </c>
      <c r="F177" s="5">
        <v>1.31701</v>
      </c>
      <c r="G177" s="5">
        <f t="shared" si="25"/>
        <v>0</v>
      </c>
      <c r="H177" s="5">
        <f t="shared" si="27"/>
        <v>5.9999999999993463</v>
      </c>
      <c r="I177" s="31">
        <f t="shared" si="31"/>
        <v>1.3312906666666666</v>
      </c>
      <c r="J177" s="31">
        <f t="shared" si="32"/>
        <v>-142.80666666666608</v>
      </c>
      <c r="K177" s="5">
        <f t="shared" si="24"/>
        <v>0</v>
      </c>
      <c r="L177" s="5">
        <f t="shared" si="23"/>
        <v>-5.9999999999993463</v>
      </c>
      <c r="M177" s="5">
        <f t="shared" si="26"/>
        <v>1823.6000000000479</v>
      </c>
      <c r="N177" s="5"/>
      <c r="O177" s="5">
        <f t="shared" si="28"/>
        <v>1829.6000000000472</v>
      </c>
      <c r="P177" s="29">
        <f t="shared" si="29"/>
        <v>3.279405334498886E-3</v>
      </c>
      <c r="Q177" s="30">
        <f t="shared" si="30"/>
        <v>-5.9999999999993179</v>
      </c>
      <c r="R177" s="27"/>
    </row>
    <row r="178" spans="1:18" x14ac:dyDescent="0.25">
      <c r="A178" s="5">
        <v>177</v>
      </c>
      <c r="B178" s="28">
        <v>41520.958333333336</v>
      </c>
      <c r="C178" s="5">
        <v>1.3170500000000001</v>
      </c>
      <c r="D178" s="5">
        <v>1.3217699999999999</v>
      </c>
      <c r="E178" s="5">
        <v>1.3157000000000001</v>
      </c>
      <c r="F178" s="5">
        <v>1.3206800000000001</v>
      </c>
      <c r="G178" s="5">
        <f t="shared" si="25"/>
        <v>1</v>
      </c>
      <c r="H178" s="5">
        <f t="shared" si="27"/>
        <v>62.299999999999585</v>
      </c>
      <c r="I178" s="31">
        <f t="shared" si="31"/>
        <v>1.3309700000000002</v>
      </c>
      <c r="J178" s="31">
        <f t="shared" si="32"/>
        <v>-102.90000000000133</v>
      </c>
      <c r="K178" s="5">
        <f t="shared" si="24"/>
        <v>62.299999999999585</v>
      </c>
      <c r="L178" s="5">
        <f t="shared" si="23"/>
        <v>0</v>
      </c>
      <c r="M178" s="5">
        <f t="shared" si="26"/>
        <v>1885.9000000000474</v>
      </c>
      <c r="N178" s="5"/>
      <c r="O178" s="5">
        <f t="shared" si="28"/>
        <v>1885.9000000000474</v>
      </c>
      <c r="P178" s="29" t="str">
        <f t="shared" si="29"/>
        <v/>
      </c>
      <c r="Q178" s="30">
        <f t="shared" si="30"/>
        <v>-5.9999999999993179</v>
      </c>
      <c r="R178" s="27"/>
    </row>
    <row r="179" spans="1:18" x14ac:dyDescent="0.25">
      <c r="A179" s="5">
        <v>178</v>
      </c>
      <c r="B179" s="28">
        <v>41521.958333333336</v>
      </c>
      <c r="C179" s="5">
        <v>1.3206800000000001</v>
      </c>
      <c r="D179" s="5">
        <v>1.3222799999999999</v>
      </c>
      <c r="E179" s="5">
        <v>1.31105</v>
      </c>
      <c r="F179" s="5">
        <v>1.3120000000000001</v>
      </c>
      <c r="G179" s="5">
        <f t="shared" si="25"/>
        <v>0</v>
      </c>
      <c r="H179" s="5">
        <f t="shared" si="27"/>
        <v>161.99999999999994</v>
      </c>
      <c r="I179" s="31">
        <f t="shared" si="31"/>
        <v>1.3294633333333334</v>
      </c>
      <c r="J179" s="31">
        <f t="shared" si="32"/>
        <v>-174.63333333333387</v>
      </c>
      <c r="K179" s="5">
        <f t="shared" si="24"/>
        <v>0</v>
      </c>
      <c r="L179" s="5">
        <v>-101</v>
      </c>
      <c r="M179" s="5">
        <f t="shared" si="26"/>
        <v>1784.9000000000474</v>
      </c>
      <c r="N179" s="5"/>
      <c r="O179" s="5">
        <f t="shared" si="28"/>
        <v>1885.9000000000474</v>
      </c>
      <c r="P179" s="29">
        <f t="shared" si="29"/>
        <v>5.3555331671879425E-2</v>
      </c>
      <c r="Q179" s="30">
        <f t="shared" si="30"/>
        <v>-101</v>
      </c>
      <c r="R179" s="27"/>
    </row>
    <row r="180" spans="1:18" x14ac:dyDescent="0.25">
      <c r="A180" s="5">
        <v>179</v>
      </c>
      <c r="B180" s="28">
        <v>41522.958333333336</v>
      </c>
      <c r="C180" s="5">
        <v>1.3120000000000001</v>
      </c>
      <c r="D180" s="5">
        <v>1.31891</v>
      </c>
      <c r="E180" s="5">
        <v>1.31046</v>
      </c>
      <c r="F180" s="5">
        <v>1.31765</v>
      </c>
      <c r="G180" s="5">
        <f t="shared" si="25"/>
        <v>1</v>
      </c>
      <c r="H180" s="5">
        <f t="shared" si="27"/>
        <v>148.90000000000072</v>
      </c>
      <c r="I180" s="31">
        <f t="shared" si="31"/>
        <v>1.3284513333333334</v>
      </c>
      <c r="J180" s="31">
        <f t="shared" si="32"/>
        <v>-108.0133333333344</v>
      </c>
      <c r="K180" s="5">
        <f t="shared" si="24"/>
        <v>148.90000000000072</v>
      </c>
      <c r="L180" s="5">
        <f t="shared" ref="L180:L241" si="33">IF(OR(AND(J180&gt;-188.3,J180&lt;=-122.467),AND(J180&gt;-85.94,J180&lt;=-67.6767),AND(J180&gt;42.69,J180&lt;=64.57),AND(J180&gt;144.6933)),-H180,0)</f>
        <v>0</v>
      </c>
      <c r="M180" s="5">
        <f t="shared" si="26"/>
        <v>1933.8000000000482</v>
      </c>
      <c r="N180" s="5"/>
      <c r="O180" s="5">
        <f t="shared" si="28"/>
        <v>1933.8000000000482</v>
      </c>
      <c r="P180" s="29" t="str">
        <f t="shared" si="29"/>
        <v/>
      </c>
      <c r="Q180" s="30">
        <f t="shared" si="30"/>
        <v>-101</v>
      </c>
      <c r="R180" s="27"/>
    </row>
    <row r="181" spans="1:18" x14ac:dyDescent="0.25">
      <c r="A181" s="5">
        <v>180</v>
      </c>
      <c r="B181" s="28">
        <v>41525.958333333336</v>
      </c>
      <c r="C181" s="5">
        <v>1.3162199999999999</v>
      </c>
      <c r="D181" s="5">
        <v>1.32806</v>
      </c>
      <c r="E181" s="5">
        <v>1.3162</v>
      </c>
      <c r="F181" s="5">
        <v>1.32548</v>
      </c>
      <c r="G181" s="5">
        <f t="shared" si="25"/>
        <v>1</v>
      </c>
      <c r="H181" s="5">
        <f t="shared" si="27"/>
        <v>45.800000000000281</v>
      </c>
      <c r="I181" s="31">
        <f t="shared" si="31"/>
        <v>1.3279239999999999</v>
      </c>
      <c r="J181" s="31">
        <f t="shared" si="32"/>
        <v>-24.439999999998907</v>
      </c>
      <c r="K181" s="5">
        <f t="shared" si="24"/>
        <v>45.800000000000281</v>
      </c>
      <c r="L181" s="5">
        <f t="shared" si="33"/>
        <v>0</v>
      </c>
      <c r="M181" s="5">
        <f t="shared" si="26"/>
        <v>1979.6000000000483</v>
      </c>
      <c r="N181" s="5"/>
      <c r="O181" s="5">
        <f t="shared" si="28"/>
        <v>1979.6000000000483</v>
      </c>
      <c r="P181" s="29" t="str">
        <f t="shared" si="29"/>
        <v/>
      </c>
      <c r="Q181" s="30">
        <f t="shared" si="30"/>
        <v>-101</v>
      </c>
      <c r="R181" s="27"/>
    </row>
    <row r="182" spans="1:18" x14ac:dyDescent="0.25">
      <c r="A182" s="5">
        <v>181</v>
      </c>
      <c r="B182" s="28">
        <v>41526.958333333336</v>
      </c>
      <c r="C182" s="5">
        <v>1.3254699999999999</v>
      </c>
      <c r="D182" s="5">
        <v>1.3275699999999999</v>
      </c>
      <c r="E182" s="5">
        <v>1.32298</v>
      </c>
      <c r="F182" s="5">
        <v>1.3267599999999999</v>
      </c>
      <c r="G182" s="5">
        <f t="shared" si="25"/>
        <v>1</v>
      </c>
      <c r="H182" s="5">
        <f t="shared" si="27"/>
        <v>26.899999999998588</v>
      </c>
      <c r="I182" s="31">
        <f t="shared" si="31"/>
        <v>1.3269293333333332</v>
      </c>
      <c r="J182" s="31">
        <f t="shared" si="32"/>
        <v>-1.6933333333324363</v>
      </c>
      <c r="K182" s="5">
        <f t="shared" si="24"/>
        <v>0</v>
      </c>
      <c r="L182" s="5">
        <f t="shared" si="33"/>
        <v>0</v>
      </c>
      <c r="M182" s="5">
        <f t="shared" si="26"/>
        <v>1979.6000000000483</v>
      </c>
      <c r="N182" s="5"/>
      <c r="O182" s="5">
        <f t="shared" si="28"/>
        <v>1979.6000000000483</v>
      </c>
      <c r="P182" s="29" t="str">
        <f t="shared" si="29"/>
        <v/>
      </c>
      <c r="Q182" s="30">
        <f t="shared" si="30"/>
        <v>-101</v>
      </c>
      <c r="R182" s="27"/>
    </row>
    <row r="183" spans="1:18" x14ac:dyDescent="0.25">
      <c r="A183" s="5">
        <v>182</v>
      </c>
      <c r="B183" s="28">
        <v>41527.958333333336</v>
      </c>
      <c r="C183" s="5">
        <v>1.3266899999999999</v>
      </c>
      <c r="D183" s="5">
        <v>1.3324400000000001</v>
      </c>
      <c r="E183" s="5">
        <v>1.32439</v>
      </c>
      <c r="F183" s="5">
        <v>1.3310299999999999</v>
      </c>
      <c r="G183" s="5">
        <f t="shared" si="25"/>
        <v>1</v>
      </c>
      <c r="H183" s="5">
        <f t="shared" si="27"/>
        <v>-35.80000000000139</v>
      </c>
      <c r="I183" s="31">
        <f t="shared" si="31"/>
        <v>1.3266293333333332</v>
      </c>
      <c r="J183" s="31">
        <f t="shared" si="32"/>
        <v>44.006666666667194</v>
      </c>
      <c r="K183" s="5">
        <f t="shared" si="24"/>
        <v>0</v>
      </c>
      <c r="L183" s="5">
        <f t="shared" si="33"/>
        <v>35.80000000000139</v>
      </c>
      <c r="M183" s="5">
        <f t="shared" si="26"/>
        <v>2015.4000000000497</v>
      </c>
      <c r="N183" s="5"/>
      <c r="O183" s="5">
        <f t="shared" si="28"/>
        <v>2015.4000000000497</v>
      </c>
      <c r="P183" s="29" t="str">
        <f t="shared" si="29"/>
        <v/>
      </c>
      <c r="Q183" s="30">
        <f t="shared" si="30"/>
        <v>-101</v>
      </c>
      <c r="R183" s="27"/>
    </row>
    <row r="184" spans="1:18" x14ac:dyDescent="0.25">
      <c r="A184" s="5">
        <v>183</v>
      </c>
      <c r="B184" s="28">
        <v>41528.958333333336</v>
      </c>
      <c r="C184" s="5">
        <v>1.3309500000000001</v>
      </c>
      <c r="D184" s="5">
        <v>1.3324400000000001</v>
      </c>
      <c r="E184" s="5">
        <v>1.32552</v>
      </c>
      <c r="F184" s="5">
        <v>1.3299000000000001</v>
      </c>
      <c r="G184" s="5">
        <f t="shared" si="25"/>
        <v>0</v>
      </c>
      <c r="H184" s="5">
        <f t="shared" si="27"/>
        <v>-1.0000000000021103</v>
      </c>
      <c r="I184" s="31">
        <f t="shared" si="31"/>
        <v>1.3262473333333331</v>
      </c>
      <c r="J184" s="31">
        <f t="shared" si="32"/>
        <v>36.526666666669705</v>
      </c>
      <c r="K184" s="5">
        <f t="shared" si="24"/>
        <v>0</v>
      </c>
      <c r="L184" s="5">
        <f t="shared" si="33"/>
        <v>0</v>
      </c>
      <c r="M184" s="5">
        <f t="shared" si="26"/>
        <v>2015.4000000000497</v>
      </c>
      <c r="N184" s="5"/>
      <c r="O184" s="5">
        <f t="shared" si="28"/>
        <v>2015.4000000000497</v>
      </c>
      <c r="P184" s="29" t="str">
        <f t="shared" si="29"/>
        <v/>
      </c>
      <c r="Q184" s="30">
        <f t="shared" si="30"/>
        <v>-101</v>
      </c>
      <c r="R184" s="27"/>
    </row>
    <row r="185" spans="1:18" x14ac:dyDescent="0.25">
      <c r="A185" s="5">
        <v>184</v>
      </c>
      <c r="B185" s="28">
        <v>41529.958333333336</v>
      </c>
      <c r="C185" s="5">
        <v>1.3299000000000001</v>
      </c>
      <c r="D185" s="5">
        <v>1.3321000000000001</v>
      </c>
      <c r="E185" s="5">
        <v>1.32538</v>
      </c>
      <c r="F185" s="5">
        <v>1.3292999999999999</v>
      </c>
      <c r="G185" s="5">
        <f t="shared" si="25"/>
        <v>0</v>
      </c>
      <c r="H185" s="5">
        <f t="shared" si="27"/>
        <v>168.20000000000059</v>
      </c>
      <c r="I185" s="31">
        <f t="shared" si="31"/>
        <v>1.3256679999999998</v>
      </c>
      <c r="J185" s="31">
        <f t="shared" si="32"/>
        <v>36.320000000000796</v>
      </c>
      <c r="K185" s="5">
        <f t="shared" si="24"/>
        <v>0</v>
      </c>
      <c r="L185" s="5">
        <f t="shared" si="33"/>
        <v>0</v>
      </c>
      <c r="M185" s="5">
        <f t="shared" si="26"/>
        <v>2015.4000000000497</v>
      </c>
      <c r="N185" s="5"/>
      <c r="O185" s="5">
        <f t="shared" si="28"/>
        <v>2015.4000000000497</v>
      </c>
      <c r="P185" s="29" t="str">
        <f t="shared" si="29"/>
        <v/>
      </c>
      <c r="Q185" s="30">
        <f t="shared" si="30"/>
        <v>-101</v>
      </c>
      <c r="R185" s="27"/>
    </row>
    <row r="186" spans="1:18" x14ac:dyDescent="0.25">
      <c r="A186" s="5">
        <v>185</v>
      </c>
      <c r="B186" s="28">
        <v>41532.958333333336</v>
      </c>
      <c r="C186" s="5">
        <v>1.33528</v>
      </c>
      <c r="D186" s="5">
        <v>1.3385400000000001</v>
      </c>
      <c r="E186" s="5">
        <v>1.33301</v>
      </c>
      <c r="F186" s="5">
        <v>1.33335</v>
      </c>
      <c r="G186" s="5">
        <f t="shared" si="25"/>
        <v>1</v>
      </c>
      <c r="H186" s="5">
        <f t="shared" si="27"/>
        <v>195.10000000000139</v>
      </c>
      <c r="I186" s="31">
        <f t="shared" si="31"/>
        <v>1.325434</v>
      </c>
      <c r="J186" s="31">
        <f t="shared" si="32"/>
        <v>79.160000000000338</v>
      </c>
      <c r="K186" s="5">
        <f t="shared" si="24"/>
        <v>0</v>
      </c>
      <c r="L186" s="5">
        <f t="shared" si="33"/>
        <v>0</v>
      </c>
      <c r="M186" s="5">
        <f t="shared" si="26"/>
        <v>2015.4000000000497</v>
      </c>
      <c r="N186" s="5"/>
      <c r="O186" s="5">
        <f t="shared" si="28"/>
        <v>2015.4000000000497</v>
      </c>
      <c r="P186" s="29" t="str">
        <f t="shared" si="29"/>
        <v/>
      </c>
      <c r="Q186" s="30">
        <f t="shared" si="30"/>
        <v>-101</v>
      </c>
      <c r="R186" s="27"/>
    </row>
    <row r="187" spans="1:18" x14ac:dyDescent="0.25">
      <c r="A187" s="5">
        <v>186</v>
      </c>
      <c r="B187" s="28">
        <v>41533.958333333336</v>
      </c>
      <c r="C187" s="5">
        <v>1.33335</v>
      </c>
      <c r="D187" s="5">
        <v>1.3369200000000001</v>
      </c>
      <c r="E187" s="5">
        <v>1.3324800000000001</v>
      </c>
      <c r="F187" s="5">
        <v>1.33578</v>
      </c>
      <c r="G187" s="5">
        <f t="shared" si="25"/>
        <v>1</v>
      </c>
      <c r="H187" s="5">
        <f t="shared" si="27"/>
        <v>163.70000000000218</v>
      </c>
      <c r="I187" s="31">
        <f t="shared" si="31"/>
        <v>1.3252053333333333</v>
      </c>
      <c r="J187" s="31">
        <f t="shared" si="32"/>
        <v>105.74666666666621</v>
      </c>
      <c r="K187" s="5">
        <f t="shared" si="24"/>
        <v>0</v>
      </c>
      <c r="L187" s="5">
        <f t="shared" si="33"/>
        <v>0</v>
      </c>
      <c r="M187" s="5">
        <f t="shared" si="26"/>
        <v>2015.4000000000497</v>
      </c>
      <c r="N187" s="5"/>
      <c r="O187" s="5">
        <f t="shared" si="28"/>
        <v>2015.4000000000497</v>
      </c>
      <c r="P187" s="29" t="str">
        <f t="shared" si="29"/>
        <v/>
      </c>
      <c r="Q187" s="30">
        <f t="shared" si="30"/>
        <v>-101</v>
      </c>
      <c r="R187" s="27"/>
    </row>
    <row r="188" spans="1:18" x14ac:dyDescent="0.25">
      <c r="A188" s="5">
        <v>187</v>
      </c>
      <c r="B188" s="28">
        <v>41534.958333333336</v>
      </c>
      <c r="C188" s="5">
        <v>1.3357699999999999</v>
      </c>
      <c r="D188" s="5">
        <v>1.3541799999999999</v>
      </c>
      <c r="E188" s="5">
        <v>1.3338000000000001</v>
      </c>
      <c r="F188" s="5">
        <v>1.35209</v>
      </c>
      <c r="G188" s="5">
        <f t="shared" si="25"/>
        <v>1</v>
      </c>
      <c r="H188" s="5">
        <f t="shared" si="27"/>
        <v>-52.799999999999514</v>
      </c>
      <c r="I188" s="31">
        <f t="shared" si="31"/>
        <v>1.3264160000000003</v>
      </c>
      <c r="J188" s="31">
        <f t="shared" si="32"/>
        <v>256.73999999999751</v>
      </c>
      <c r="K188" s="5">
        <f t="shared" si="24"/>
        <v>0</v>
      </c>
      <c r="L188" s="5">
        <f t="shared" si="33"/>
        <v>52.799999999999514</v>
      </c>
      <c r="M188" s="5">
        <f t="shared" si="26"/>
        <v>2068.2000000000494</v>
      </c>
      <c r="N188" s="5"/>
      <c r="O188" s="5">
        <f t="shared" si="28"/>
        <v>2068.2000000000494</v>
      </c>
      <c r="P188" s="29" t="str">
        <f t="shared" si="29"/>
        <v/>
      </c>
      <c r="Q188" s="30">
        <f t="shared" si="30"/>
        <v>-101</v>
      </c>
      <c r="R188" s="27"/>
    </row>
    <row r="189" spans="1:18" x14ac:dyDescent="0.25">
      <c r="A189" s="5">
        <v>188</v>
      </c>
      <c r="B189" s="28">
        <v>41535.958333333336</v>
      </c>
      <c r="C189" s="5">
        <v>1.35212</v>
      </c>
      <c r="D189" s="5">
        <v>1.3568499999999999</v>
      </c>
      <c r="E189" s="5">
        <v>1.3501000000000001</v>
      </c>
      <c r="F189" s="5">
        <v>1.3528800000000001</v>
      </c>
      <c r="G189" s="5">
        <f t="shared" si="25"/>
        <v>1</v>
      </c>
      <c r="H189" s="5">
        <f t="shared" si="27"/>
        <v>-79.700000000000315</v>
      </c>
      <c r="I189" s="31">
        <f t="shared" si="31"/>
        <v>1.3283366666666667</v>
      </c>
      <c r="J189" s="31">
        <f t="shared" si="32"/>
        <v>245.43333333333362</v>
      </c>
      <c r="K189" s="5">
        <f t="shared" ref="K189:K252" si="34">IF(OR(AND(J189&gt;-122.467,J189&lt;=-101.893),AND(J189&gt;-67.6767,J189&lt;=-16.6267),AND(J189&gt;-1.10667,J189&lt;=30.97333)),H189,0)</f>
        <v>0</v>
      </c>
      <c r="L189" s="5">
        <f t="shared" si="33"/>
        <v>79.700000000000315</v>
      </c>
      <c r="M189" s="5">
        <f t="shared" si="26"/>
        <v>2147.9000000000497</v>
      </c>
      <c r="N189" s="5"/>
      <c r="O189" s="5">
        <f t="shared" si="28"/>
        <v>2147.9000000000497</v>
      </c>
      <c r="P189" s="29" t="str">
        <f t="shared" si="29"/>
        <v/>
      </c>
      <c r="Q189" s="30">
        <f t="shared" si="30"/>
        <v>-101</v>
      </c>
      <c r="R189" s="27"/>
    </row>
    <row r="190" spans="1:18" x14ac:dyDescent="0.25">
      <c r="A190" s="5">
        <v>189</v>
      </c>
      <c r="B190" s="28">
        <v>41536.958333333336</v>
      </c>
      <c r="C190" s="5">
        <v>1.3529100000000001</v>
      </c>
      <c r="D190" s="5">
        <v>1.35487</v>
      </c>
      <c r="E190" s="5">
        <v>1.3497699999999999</v>
      </c>
      <c r="F190" s="5">
        <v>1.3522000000000001</v>
      </c>
      <c r="G190" s="5">
        <f t="shared" si="25"/>
        <v>0</v>
      </c>
      <c r="H190" s="5">
        <f t="shared" si="27"/>
        <v>-20.500000000001066</v>
      </c>
      <c r="I190" s="31">
        <f t="shared" si="31"/>
        <v>1.3303446666666665</v>
      </c>
      <c r="J190" s="31">
        <f t="shared" si="32"/>
        <v>218.55333333333559</v>
      </c>
      <c r="K190" s="5">
        <f t="shared" si="34"/>
        <v>0</v>
      </c>
      <c r="L190" s="5">
        <f t="shared" si="33"/>
        <v>20.500000000001066</v>
      </c>
      <c r="M190" s="5">
        <f t="shared" si="26"/>
        <v>2168.4000000000506</v>
      </c>
      <c r="N190" s="5"/>
      <c r="O190" s="5">
        <f t="shared" si="28"/>
        <v>2168.4000000000506</v>
      </c>
      <c r="P190" s="29" t="str">
        <f t="shared" si="29"/>
        <v/>
      </c>
      <c r="Q190" s="30">
        <f t="shared" si="30"/>
        <v>-101</v>
      </c>
      <c r="R190" s="27"/>
    </row>
    <row r="191" spans="1:18" x14ac:dyDescent="0.25">
      <c r="A191" s="5">
        <v>190</v>
      </c>
      <c r="B191" s="28">
        <v>41539.958333333336</v>
      </c>
      <c r="C191" s="5">
        <v>1.3546</v>
      </c>
      <c r="D191" s="5">
        <v>1.35476</v>
      </c>
      <c r="E191" s="5">
        <v>1.3479000000000001</v>
      </c>
      <c r="F191" s="5">
        <v>1.34927</v>
      </c>
      <c r="G191" s="5">
        <f t="shared" si="25"/>
        <v>0</v>
      </c>
      <c r="H191" s="5">
        <f t="shared" si="27"/>
        <v>-4.5000000000006111</v>
      </c>
      <c r="I191" s="31">
        <f t="shared" si="31"/>
        <v>1.3323586666666667</v>
      </c>
      <c r="J191" s="31">
        <f t="shared" si="32"/>
        <v>169.11333333333278</v>
      </c>
      <c r="K191" s="5">
        <f t="shared" si="34"/>
        <v>0</v>
      </c>
      <c r="L191" s="5">
        <f t="shared" si="33"/>
        <v>4.5000000000006111</v>
      </c>
      <c r="M191" s="5">
        <f t="shared" si="26"/>
        <v>2172.900000000051</v>
      </c>
      <c r="N191" s="5"/>
      <c r="O191" s="5">
        <f t="shared" si="28"/>
        <v>2172.900000000051</v>
      </c>
      <c r="P191" s="29" t="str">
        <f t="shared" si="29"/>
        <v/>
      </c>
      <c r="Q191" s="30">
        <f t="shared" si="30"/>
        <v>-101</v>
      </c>
      <c r="R191" s="27"/>
    </row>
    <row r="192" spans="1:18" x14ac:dyDescent="0.25">
      <c r="A192" s="5">
        <v>191</v>
      </c>
      <c r="B192" s="28">
        <v>41540.958333333336</v>
      </c>
      <c r="C192" s="5">
        <v>1.34927</v>
      </c>
      <c r="D192" s="5">
        <v>1.35188</v>
      </c>
      <c r="E192" s="5">
        <v>1.3464</v>
      </c>
      <c r="F192" s="5">
        <v>1.34734</v>
      </c>
      <c r="G192" s="5">
        <f t="shared" si="25"/>
        <v>0</v>
      </c>
      <c r="H192" s="5">
        <f t="shared" si="27"/>
        <v>47.699999999999406</v>
      </c>
      <c r="I192" s="31">
        <f t="shared" si="31"/>
        <v>1.3343806666666669</v>
      </c>
      <c r="J192" s="31">
        <f t="shared" si="32"/>
        <v>129.593333333331</v>
      </c>
      <c r="K192" s="5">
        <f t="shared" si="34"/>
        <v>0</v>
      </c>
      <c r="L192" s="5">
        <f t="shared" si="33"/>
        <v>0</v>
      </c>
      <c r="M192" s="5">
        <f t="shared" si="26"/>
        <v>2172.900000000051</v>
      </c>
      <c r="N192" s="5"/>
      <c r="O192" s="5">
        <f t="shared" si="28"/>
        <v>2172.900000000051</v>
      </c>
      <c r="P192" s="29" t="str">
        <f t="shared" si="29"/>
        <v/>
      </c>
      <c r="Q192" s="30">
        <f t="shared" si="30"/>
        <v>-101</v>
      </c>
      <c r="R192" s="27"/>
    </row>
    <row r="193" spans="1:18" x14ac:dyDescent="0.25">
      <c r="A193" s="5">
        <v>192</v>
      </c>
      <c r="B193" s="28">
        <v>41541.958333333336</v>
      </c>
      <c r="C193" s="5">
        <v>1.34734</v>
      </c>
      <c r="D193" s="5">
        <v>1.3536999999999999</v>
      </c>
      <c r="E193" s="5">
        <v>1.34613</v>
      </c>
      <c r="F193" s="5">
        <v>1.3525499999999999</v>
      </c>
      <c r="G193" s="5">
        <f t="shared" si="25"/>
        <v>1</v>
      </c>
      <c r="H193" s="5">
        <f t="shared" si="27"/>
        <v>29.20000000000033</v>
      </c>
      <c r="I193" s="31">
        <f t="shared" si="31"/>
        <v>1.3365053333333334</v>
      </c>
      <c r="J193" s="31">
        <f t="shared" si="32"/>
        <v>160.44666666666484</v>
      </c>
      <c r="K193" s="5">
        <f t="shared" si="34"/>
        <v>0</v>
      </c>
      <c r="L193" s="5">
        <f t="shared" si="33"/>
        <v>-29.20000000000033</v>
      </c>
      <c r="M193" s="5">
        <f t="shared" si="26"/>
        <v>2143.7000000000507</v>
      </c>
      <c r="N193" s="5"/>
      <c r="O193" s="5">
        <f t="shared" si="28"/>
        <v>2172.900000000051</v>
      </c>
      <c r="P193" s="29">
        <f t="shared" si="29"/>
        <v>1.3438262230199061E-2</v>
      </c>
      <c r="Q193" s="30">
        <f t="shared" si="30"/>
        <v>-29.200000000000273</v>
      </c>
      <c r="R193" s="27"/>
    </row>
    <row r="194" spans="1:18" x14ac:dyDescent="0.25">
      <c r="A194" s="5">
        <v>193</v>
      </c>
      <c r="B194" s="28">
        <v>41542.958333333336</v>
      </c>
      <c r="C194" s="5">
        <v>1.3525499999999999</v>
      </c>
      <c r="D194" s="5">
        <v>1.3531200000000001</v>
      </c>
      <c r="E194" s="5">
        <v>1.3472</v>
      </c>
      <c r="F194" s="5">
        <v>1.3488199999999999</v>
      </c>
      <c r="G194" s="5">
        <f t="shared" si="25"/>
        <v>0</v>
      </c>
      <c r="H194" s="5">
        <f t="shared" si="27"/>
        <v>67.200000000000585</v>
      </c>
      <c r="I194" s="31">
        <f t="shared" si="31"/>
        <v>1.3389600000000002</v>
      </c>
      <c r="J194" s="31">
        <f t="shared" si="32"/>
        <v>98.599999999997578</v>
      </c>
      <c r="K194" s="5">
        <f t="shared" si="34"/>
        <v>0</v>
      </c>
      <c r="L194" s="5">
        <f t="shared" si="33"/>
        <v>0</v>
      </c>
      <c r="M194" s="5">
        <f t="shared" si="26"/>
        <v>2143.7000000000507</v>
      </c>
      <c r="N194" s="5"/>
      <c r="O194" s="5">
        <f t="shared" si="28"/>
        <v>2172.900000000051</v>
      </c>
      <c r="P194" s="29" t="str">
        <f t="shared" si="29"/>
        <v/>
      </c>
      <c r="Q194" s="30">
        <f t="shared" si="30"/>
        <v>-29.200000000000273</v>
      </c>
      <c r="R194" s="27"/>
    </row>
    <row r="195" spans="1:18" x14ac:dyDescent="0.25">
      <c r="A195" s="5">
        <v>194</v>
      </c>
      <c r="B195" s="28">
        <v>41543.958333333336</v>
      </c>
      <c r="C195" s="5">
        <v>1.3488100000000001</v>
      </c>
      <c r="D195" s="5">
        <v>1.3564400000000001</v>
      </c>
      <c r="E195" s="5">
        <v>1.3473999999999999</v>
      </c>
      <c r="F195" s="5">
        <v>1.3521000000000001</v>
      </c>
      <c r="G195" s="5">
        <f t="shared" ref="G195:G258" si="35">IF(F195&gt;F194,1,0)</f>
        <v>1</v>
      </c>
      <c r="H195" s="5">
        <f t="shared" si="27"/>
        <v>86.500000000000455</v>
      </c>
      <c r="I195" s="31">
        <f t="shared" si="31"/>
        <v>1.3412566666666668</v>
      </c>
      <c r="J195" s="31">
        <f t="shared" si="32"/>
        <v>108.43333333333317</v>
      </c>
      <c r="K195" s="5">
        <f t="shared" si="34"/>
        <v>0</v>
      </c>
      <c r="L195" s="5">
        <f t="shared" si="33"/>
        <v>0</v>
      </c>
      <c r="M195" s="5">
        <f t="shared" ref="M195:M258" si="36">L195+K195+M194</f>
        <v>2143.7000000000507</v>
      </c>
      <c r="N195" s="5"/>
      <c r="O195" s="5">
        <f t="shared" si="28"/>
        <v>2172.900000000051</v>
      </c>
      <c r="P195" s="29" t="str">
        <f t="shared" si="29"/>
        <v/>
      </c>
      <c r="Q195" s="30">
        <f t="shared" si="30"/>
        <v>-29.200000000000273</v>
      </c>
      <c r="R195" s="27"/>
    </row>
    <row r="196" spans="1:18" x14ac:dyDescent="0.25">
      <c r="A196" s="5">
        <v>195</v>
      </c>
      <c r="B196" s="28">
        <v>41546.958333333336</v>
      </c>
      <c r="C196" s="5">
        <v>1.3492299999999999</v>
      </c>
      <c r="D196" s="5">
        <v>1.3555999999999999</v>
      </c>
      <c r="E196" s="5">
        <v>1.3476699999999999</v>
      </c>
      <c r="F196" s="5">
        <v>1.35259</v>
      </c>
      <c r="G196" s="5">
        <f t="shared" si="35"/>
        <v>1</v>
      </c>
      <c r="H196" s="5">
        <f t="shared" ref="H196:H259" si="37">(F197-C197)*10000+(F198-C198)*10000+(F199-C199)*10000</f>
        <v>92.999999999998636</v>
      </c>
      <c r="I196" s="31">
        <f t="shared" si="31"/>
        <v>1.3430640000000003</v>
      </c>
      <c r="J196" s="31">
        <f t="shared" si="32"/>
        <v>95.259999999997007</v>
      </c>
      <c r="K196" s="5">
        <f t="shared" si="34"/>
        <v>0</v>
      </c>
      <c r="L196" s="5">
        <f t="shared" si="33"/>
        <v>0</v>
      </c>
      <c r="M196" s="5">
        <f t="shared" si="36"/>
        <v>2143.7000000000507</v>
      </c>
      <c r="N196" s="5"/>
      <c r="O196" s="5">
        <f t="shared" ref="O196:O259" si="38">MAX(M196,O195)</f>
        <v>2172.900000000051</v>
      </c>
      <c r="P196" s="29" t="str">
        <f t="shared" ref="P196:P259" si="39">IF(M196 &lt; M195, 1-M196/O196,"")</f>
        <v/>
      </c>
      <c r="Q196" s="30">
        <f t="shared" ref="Q196:Q259" si="40">IF(O196=M196,Q195,M196-O196)</f>
        <v>-29.200000000000273</v>
      </c>
      <c r="R196" s="27"/>
    </row>
    <row r="197" spans="1:18" x14ac:dyDescent="0.25">
      <c r="A197" s="5">
        <v>196</v>
      </c>
      <c r="B197" s="28">
        <v>41547.958333333336</v>
      </c>
      <c r="C197" s="5">
        <v>1.3525400000000001</v>
      </c>
      <c r="D197" s="5">
        <v>1.3588</v>
      </c>
      <c r="E197" s="5">
        <v>1.3516900000000001</v>
      </c>
      <c r="F197" s="5">
        <v>1.3526100000000001</v>
      </c>
      <c r="G197" s="5">
        <f t="shared" si="35"/>
        <v>1</v>
      </c>
      <c r="H197" s="5">
        <f t="shared" si="37"/>
        <v>31.200000000000131</v>
      </c>
      <c r="I197" s="31">
        <f t="shared" si="31"/>
        <v>1.3447873333333333</v>
      </c>
      <c r="J197" s="31">
        <f t="shared" si="32"/>
        <v>78.226666666667555</v>
      </c>
      <c r="K197" s="5">
        <f t="shared" si="34"/>
        <v>0</v>
      </c>
      <c r="L197" s="5">
        <f t="shared" si="33"/>
        <v>0</v>
      </c>
      <c r="M197" s="5">
        <f t="shared" si="36"/>
        <v>2143.7000000000507</v>
      </c>
      <c r="N197" s="5"/>
      <c r="O197" s="5">
        <f t="shared" si="38"/>
        <v>2172.900000000051</v>
      </c>
      <c r="P197" s="29" t="str">
        <f t="shared" si="39"/>
        <v/>
      </c>
      <c r="Q197" s="30">
        <f t="shared" si="40"/>
        <v>-29.200000000000273</v>
      </c>
      <c r="R197" s="27"/>
    </row>
    <row r="198" spans="1:18" x14ac:dyDescent="0.25">
      <c r="A198" s="5">
        <v>197</v>
      </c>
      <c r="B198" s="28">
        <v>41548.958333333336</v>
      </c>
      <c r="C198" s="5">
        <v>1.3526100000000001</v>
      </c>
      <c r="D198" s="5">
        <v>1.36066</v>
      </c>
      <c r="E198" s="5">
        <v>1.35043</v>
      </c>
      <c r="F198" s="5">
        <v>1.3578300000000001</v>
      </c>
      <c r="G198" s="5">
        <f t="shared" si="35"/>
        <v>1</v>
      </c>
      <c r="H198" s="5">
        <f t="shared" si="37"/>
        <v>-3.5999999999991523</v>
      </c>
      <c r="I198" s="31">
        <f t="shared" si="31"/>
        <v>1.3465739999999999</v>
      </c>
      <c r="J198" s="31">
        <f t="shared" si="32"/>
        <v>112.56000000000155</v>
      </c>
      <c r="K198" s="5">
        <f t="shared" si="34"/>
        <v>0</v>
      </c>
      <c r="L198" s="5">
        <f t="shared" si="33"/>
        <v>0</v>
      </c>
      <c r="M198" s="5">
        <f t="shared" si="36"/>
        <v>2143.7000000000507</v>
      </c>
      <c r="N198" s="5"/>
      <c r="O198" s="5">
        <f t="shared" si="38"/>
        <v>2172.900000000051</v>
      </c>
      <c r="P198" s="29" t="str">
        <f t="shared" si="39"/>
        <v/>
      </c>
      <c r="Q198" s="30">
        <f t="shared" si="40"/>
        <v>-29.200000000000273</v>
      </c>
      <c r="R198" s="27"/>
    </row>
    <row r="199" spans="1:18" x14ac:dyDescent="0.25">
      <c r="A199" s="5">
        <v>198</v>
      </c>
      <c r="B199" s="28">
        <v>41549.958333333336</v>
      </c>
      <c r="C199" s="5">
        <v>1.3577900000000001</v>
      </c>
      <c r="D199" s="5">
        <v>1.36459</v>
      </c>
      <c r="E199" s="5">
        <v>1.35775</v>
      </c>
      <c r="F199" s="5">
        <v>1.3617999999999999</v>
      </c>
      <c r="G199" s="5">
        <f t="shared" si="35"/>
        <v>1</v>
      </c>
      <c r="H199" s="5">
        <f t="shared" si="37"/>
        <v>-51.599999999998317</v>
      </c>
      <c r="I199" s="31">
        <f t="shared" si="31"/>
        <v>1.3487006666666665</v>
      </c>
      <c r="J199" s="31">
        <f t="shared" si="32"/>
        <v>130.99333333333351</v>
      </c>
      <c r="K199" s="5">
        <f t="shared" si="34"/>
        <v>0</v>
      </c>
      <c r="L199" s="5">
        <f t="shared" si="33"/>
        <v>0</v>
      </c>
      <c r="M199" s="5">
        <f t="shared" si="36"/>
        <v>2143.7000000000507</v>
      </c>
      <c r="N199" s="5"/>
      <c r="O199" s="5">
        <f t="shared" si="38"/>
        <v>2172.900000000051</v>
      </c>
      <c r="P199" s="29" t="str">
        <f t="shared" si="39"/>
        <v/>
      </c>
      <c r="Q199" s="30">
        <f t="shared" si="40"/>
        <v>-29.200000000000273</v>
      </c>
      <c r="R199" s="27"/>
    </row>
    <row r="200" spans="1:18" x14ac:dyDescent="0.25">
      <c r="A200" s="5">
        <v>199</v>
      </c>
      <c r="B200" s="28">
        <v>41550.958333333336</v>
      </c>
      <c r="C200" s="5">
        <v>1.3617999999999999</v>
      </c>
      <c r="D200" s="5">
        <v>1.3631599999999999</v>
      </c>
      <c r="E200" s="5">
        <v>1.3537999999999999</v>
      </c>
      <c r="F200" s="5">
        <v>1.3556900000000001</v>
      </c>
      <c r="G200" s="5">
        <f t="shared" si="35"/>
        <v>0</v>
      </c>
      <c r="H200" s="5">
        <f t="shared" si="37"/>
        <v>-39.299999999999891</v>
      </c>
      <c r="I200" s="31">
        <f t="shared" si="31"/>
        <v>1.3504599999999995</v>
      </c>
      <c r="J200" s="31">
        <f t="shared" si="32"/>
        <v>52.30000000000512</v>
      </c>
      <c r="K200" s="5">
        <f t="shared" si="34"/>
        <v>0</v>
      </c>
      <c r="L200" s="5">
        <f t="shared" si="33"/>
        <v>39.299999999999891</v>
      </c>
      <c r="M200" s="5">
        <f t="shared" si="36"/>
        <v>2183.0000000000505</v>
      </c>
      <c r="N200" s="5"/>
      <c r="O200" s="5">
        <f t="shared" si="38"/>
        <v>2183.0000000000505</v>
      </c>
      <c r="P200" s="29" t="str">
        <f t="shared" si="39"/>
        <v/>
      </c>
      <c r="Q200" s="30">
        <f t="shared" si="40"/>
        <v>-29.200000000000273</v>
      </c>
      <c r="R200" s="27"/>
    </row>
    <row r="201" spans="1:18" x14ac:dyDescent="0.25">
      <c r="A201" s="5">
        <v>200</v>
      </c>
      <c r="B201" s="28">
        <v>41553.958333333336</v>
      </c>
      <c r="C201" s="5">
        <v>1.35629</v>
      </c>
      <c r="D201" s="5">
        <v>1.3590899999999999</v>
      </c>
      <c r="E201" s="5">
        <v>1.35425</v>
      </c>
      <c r="F201" s="5">
        <v>1.3580300000000001</v>
      </c>
      <c r="G201" s="5">
        <f t="shared" si="35"/>
        <v>1</v>
      </c>
      <c r="H201" s="5">
        <f t="shared" si="37"/>
        <v>-60.900000000001512</v>
      </c>
      <c r="I201" s="31">
        <f t="shared" si="31"/>
        <v>1.3521053333333333</v>
      </c>
      <c r="J201" s="31">
        <f t="shared" si="32"/>
        <v>59.246666666668006</v>
      </c>
      <c r="K201" s="5">
        <f t="shared" si="34"/>
        <v>0</v>
      </c>
      <c r="L201" s="5">
        <f t="shared" si="33"/>
        <v>60.900000000001512</v>
      </c>
      <c r="M201" s="5">
        <f t="shared" si="36"/>
        <v>2243.9000000000519</v>
      </c>
      <c r="N201" s="5"/>
      <c r="O201" s="5">
        <f t="shared" si="38"/>
        <v>2243.9000000000519</v>
      </c>
      <c r="P201" s="29" t="str">
        <f t="shared" si="39"/>
        <v/>
      </c>
      <c r="Q201" s="30">
        <f t="shared" si="40"/>
        <v>-29.200000000000273</v>
      </c>
      <c r="R201" s="27"/>
    </row>
    <row r="202" spans="1:18" x14ac:dyDescent="0.25">
      <c r="A202" s="5">
        <v>201</v>
      </c>
      <c r="B202" s="28">
        <v>41554.958333333336</v>
      </c>
      <c r="C202" s="5">
        <v>1.3580700000000001</v>
      </c>
      <c r="D202" s="5">
        <v>1.3607100000000001</v>
      </c>
      <c r="E202" s="5">
        <v>1.3557600000000001</v>
      </c>
      <c r="F202" s="5">
        <v>1.35728</v>
      </c>
      <c r="G202" s="5">
        <f t="shared" si="35"/>
        <v>0</v>
      </c>
      <c r="H202" s="5">
        <f t="shared" si="37"/>
        <v>-32.000000000000917</v>
      </c>
      <c r="I202" s="31">
        <f t="shared" si="31"/>
        <v>1.3535386666666664</v>
      </c>
      <c r="J202" s="31">
        <f t="shared" si="32"/>
        <v>37.413333333335963</v>
      </c>
      <c r="K202" s="5">
        <f t="shared" si="34"/>
        <v>0</v>
      </c>
      <c r="L202" s="5">
        <f t="shared" si="33"/>
        <v>0</v>
      </c>
      <c r="M202" s="5">
        <f t="shared" si="36"/>
        <v>2243.9000000000519</v>
      </c>
      <c r="N202" s="5"/>
      <c r="O202" s="5">
        <f t="shared" si="38"/>
        <v>2243.9000000000519</v>
      </c>
      <c r="P202" s="29" t="str">
        <f t="shared" si="39"/>
        <v/>
      </c>
      <c r="Q202" s="30">
        <f t="shared" si="40"/>
        <v>-29.200000000000273</v>
      </c>
      <c r="R202" s="27"/>
    </row>
    <row r="203" spans="1:18" x14ac:dyDescent="0.25">
      <c r="A203" s="5">
        <v>202</v>
      </c>
      <c r="B203" s="28">
        <v>41555.958333333336</v>
      </c>
      <c r="C203" s="5">
        <v>1.35727</v>
      </c>
      <c r="D203" s="5">
        <v>1.3604499999999999</v>
      </c>
      <c r="E203" s="5">
        <v>1.3485499999999999</v>
      </c>
      <c r="F203" s="5">
        <v>1.35239</v>
      </c>
      <c r="G203" s="5">
        <f t="shared" si="35"/>
        <v>0</v>
      </c>
      <c r="H203" s="5">
        <f t="shared" si="37"/>
        <v>18.099999999998673</v>
      </c>
      <c r="I203" s="31">
        <f t="shared" si="31"/>
        <v>1.3535586666666666</v>
      </c>
      <c r="J203" s="31">
        <f t="shared" si="32"/>
        <v>-11.686666666665957</v>
      </c>
      <c r="K203" s="5">
        <f t="shared" si="34"/>
        <v>0</v>
      </c>
      <c r="L203" s="5">
        <f t="shared" si="33"/>
        <v>0</v>
      </c>
      <c r="M203" s="5">
        <f t="shared" si="36"/>
        <v>2243.9000000000519</v>
      </c>
      <c r="N203" s="5"/>
      <c r="O203" s="5">
        <f t="shared" si="38"/>
        <v>2243.9000000000519</v>
      </c>
      <c r="P203" s="29" t="str">
        <f t="shared" si="39"/>
        <v/>
      </c>
      <c r="Q203" s="30">
        <f t="shared" si="40"/>
        <v>-29.200000000000273</v>
      </c>
      <c r="R203" s="27"/>
    </row>
    <row r="204" spans="1:18" x14ac:dyDescent="0.25">
      <c r="A204" s="5">
        <v>203</v>
      </c>
      <c r="B204" s="28">
        <v>41556.958333333336</v>
      </c>
      <c r="C204" s="5">
        <v>1.35239</v>
      </c>
      <c r="D204" s="5">
        <v>1.3545700000000001</v>
      </c>
      <c r="E204" s="5">
        <v>1.34877</v>
      </c>
      <c r="F204" s="5">
        <v>1.3519699999999999</v>
      </c>
      <c r="G204" s="5">
        <f t="shared" si="35"/>
        <v>0</v>
      </c>
      <c r="H204" s="5">
        <f t="shared" si="37"/>
        <v>-15.099999999999</v>
      </c>
      <c r="I204" s="31">
        <f t="shared" si="31"/>
        <v>1.3534979999999999</v>
      </c>
      <c r="J204" s="31">
        <f t="shared" si="32"/>
        <v>-15.279999999999738</v>
      </c>
      <c r="K204" s="5">
        <f t="shared" si="34"/>
        <v>0</v>
      </c>
      <c r="L204" s="5">
        <f t="shared" si="33"/>
        <v>0</v>
      </c>
      <c r="M204" s="5">
        <f t="shared" si="36"/>
        <v>2243.9000000000519</v>
      </c>
      <c r="N204" s="5"/>
      <c r="O204" s="5">
        <f t="shared" si="38"/>
        <v>2243.9000000000519</v>
      </c>
      <c r="P204" s="29" t="str">
        <f t="shared" si="39"/>
        <v/>
      </c>
      <c r="Q204" s="30">
        <f t="shared" si="40"/>
        <v>-29.200000000000273</v>
      </c>
      <c r="R204" s="27"/>
    </row>
    <row r="205" spans="1:18" x14ac:dyDescent="0.25">
      <c r="A205" s="5">
        <v>204</v>
      </c>
      <c r="B205" s="28">
        <v>41557.958333333336</v>
      </c>
      <c r="C205" s="5">
        <v>1.3519600000000001</v>
      </c>
      <c r="D205" s="5">
        <v>1.35816</v>
      </c>
      <c r="E205" s="5">
        <v>1.3517999999999999</v>
      </c>
      <c r="F205" s="5">
        <v>1.35406</v>
      </c>
      <c r="G205" s="5">
        <f t="shared" si="35"/>
        <v>1</v>
      </c>
      <c r="H205" s="5">
        <f t="shared" si="37"/>
        <v>-26.299999999999098</v>
      </c>
      <c r="I205" s="31">
        <f t="shared" si="31"/>
        <v>1.3536220000000001</v>
      </c>
      <c r="J205" s="31">
        <f t="shared" si="32"/>
        <v>4.3799999999993844</v>
      </c>
      <c r="K205" s="5">
        <f t="shared" si="34"/>
        <v>-26.299999999999098</v>
      </c>
      <c r="L205" s="5">
        <f t="shared" si="33"/>
        <v>0</v>
      </c>
      <c r="M205" s="5">
        <f t="shared" si="36"/>
        <v>2217.6000000000527</v>
      </c>
      <c r="N205" s="5"/>
      <c r="O205" s="5">
        <f t="shared" si="38"/>
        <v>2243.9000000000519</v>
      </c>
      <c r="P205" s="29">
        <f t="shared" si="39"/>
        <v>1.1720664913765666E-2</v>
      </c>
      <c r="Q205" s="30">
        <f t="shared" si="40"/>
        <v>-26.299999999999272</v>
      </c>
      <c r="R205" s="27"/>
    </row>
    <row r="206" spans="1:18" x14ac:dyDescent="0.25">
      <c r="A206" s="5">
        <v>205</v>
      </c>
      <c r="B206" s="28">
        <v>41560.958333333336</v>
      </c>
      <c r="C206" s="5">
        <v>1.35595</v>
      </c>
      <c r="D206" s="5">
        <v>1.35975</v>
      </c>
      <c r="E206" s="5">
        <v>1.3545</v>
      </c>
      <c r="F206" s="5">
        <v>1.35608</v>
      </c>
      <c r="G206" s="5">
        <f t="shared" si="35"/>
        <v>1</v>
      </c>
      <c r="H206" s="5">
        <f t="shared" si="37"/>
        <v>114.30000000000273</v>
      </c>
      <c r="I206" s="31">
        <f t="shared" si="31"/>
        <v>1.3540759999999998</v>
      </c>
      <c r="J206" s="31">
        <f t="shared" si="32"/>
        <v>20.040000000001168</v>
      </c>
      <c r="K206" s="5">
        <f t="shared" si="34"/>
        <v>114.30000000000273</v>
      </c>
      <c r="L206" s="5">
        <f t="shared" si="33"/>
        <v>0</v>
      </c>
      <c r="M206" s="5">
        <f t="shared" si="36"/>
        <v>2331.9000000000556</v>
      </c>
      <c r="N206" s="5"/>
      <c r="O206" s="5">
        <f t="shared" si="38"/>
        <v>2331.9000000000556</v>
      </c>
      <c r="P206" s="29" t="str">
        <f t="shared" si="39"/>
        <v/>
      </c>
      <c r="Q206" s="30">
        <f t="shared" si="40"/>
        <v>-26.299999999999272</v>
      </c>
      <c r="R206" s="27"/>
    </row>
    <row r="207" spans="1:18" x14ac:dyDescent="0.25">
      <c r="A207" s="5">
        <v>206</v>
      </c>
      <c r="B207" s="28">
        <v>41561.958333333336</v>
      </c>
      <c r="C207" s="5">
        <v>1.35608</v>
      </c>
      <c r="D207" s="5">
        <v>1.3570899999999999</v>
      </c>
      <c r="E207" s="5">
        <v>1.3479000000000001</v>
      </c>
      <c r="F207" s="5">
        <v>1.3523400000000001</v>
      </c>
      <c r="G207" s="5">
        <f t="shared" si="35"/>
        <v>0</v>
      </c>
      <c r="H207" s="5">
        <f t="shared" si="37"/>
        <v>160.60000000000184</v>
      </c>
      <c r="I207" s="31">
        <f t="shared" si="31"/>
        <v>1.3544093333333334</v>
      </c>
      <c r="J207" s="31">
        <f t="shared" si="32"/>
        <v>-20.693333333332564</v>
      </c>
      <c r="K207" s="5">
        <f t="shared" si="34"/>
        <v>160.60000000000184</v>
      </c>
      <c r="L207" s="5">
        <f t="shared" si="33"/>
        <v>0</v>
      </c>
      <c r="M207" s="5">
        <f t="shared" si="36"/>
        <v>2492.5000000000573</v>
      </c>
      <c r="N207" s="5"/>
      <c r="O207" s="5">
        <f t="shared" si="38"/>
        <v>2492.5000000000573</v>
      </c>
      <c r="P207" s="29" t="str">
        <f t="shared" si="39"/>
        <v/>
      </c>
      <c r="Q207" s="30">
        <f t="shared" si="40"/>
        <v>-26.299999999999272</v>
      </c>
      <c r="R207" s="27"/>
    </row>
    <row r="208" spans="1:18" x14ac:dyDescent="0.25">
      <c r="A208" s="5">
        <v>207</v>
      </c>
      <c r="B208" s="28">
        <v>41562.958333333336</v>
      </c>
      <c r="C208" s="5">
        <v>1.3523499999999999</v>
      </c>
      <c r="D208" s="5">
        <v>1.3567499999999999</v>
      </c>
      <c r="E208" s="5">
        <v>1.34727</v>
      </c>
      <c r="F208" s="5">
        <v>1.3533299999999999</v>
      </c>
      <c r="G208" s="5">
        <f t="shared" si="35"/>
        <v>1</v>
      </c>
      <c r="H208" s="5">
        <f t="shared" si="37"/>
        <v>146.10000000000232</v>
      </c>
      <c r="I208" s="31">
        <f t="shared" si="31"/>
        <v>1.3544613333333331</v>
      </c>
      <c r="J208" s="31">
        <f t="shared" si="32"/>
        <v>-11.31333333333151</v>
      </c>
      <c r="K208" s="5">
        <f t="shared" si="34"/>
        <v>0</v>
      </c>
      <c r="L208" s="5">
        <f t="shared" si="33"/>
        <v>0</v>
      </c>
      <c r="M208" s="5">
        <f t="shared" si="36"/>
        <v>2492.5000000000573</v>
      </c>
      <c r="N208" s="5"/>
      <c r="O208" s="5">
        <f t="shared" si="38"/>
        <v>2492.5000000000573</v>
      </c>
      <c r="P208" s="29" t="str">
        <f t="shared" si="39"/>
        <v/>
      </c>
      <c r="Q208" s="30">
        <f t="shared" si="40"/>
        <v>-26.299999999999272</v>
      </c>
      <c r="R208" s="27"/>
    </row>
    <row r="209" spans="1:18" x14ac:dyDescent="0.25">
      <c r="A209" s="5">
        <v>208</v>
      </c>
      <c r="B209" s="28">
        <v>41563.958333333336</v>
      </c>
      <c r="C209" s="5">
        <v>1.3533599999999999</v>
      </c>
      <c r="D209" s="5">
        <v>1.36818</v>
      </c>
      <c r="E209" s="5">
        <v>1.35158</v>
      </c>
      <c r="F209" s="5">
        <v>1.36755</v>
      </c>
      <c r="G209" s="5">
        <f t="shared" si="35"/>
        <v>1</v>
      </c>
      <c r="H209" s="5">
        <f t="shared" si="37"/>
        <v>105.39999999999993</v>
      </c>
      <c r="I209" s="31">
        <f t="shared" ref="I209:I272" si="41">AVERAGE(F195:F209)</f>
        <v>1.35571</v>
      </c>
      <c r="J209" s="31">
        <f t="shared" ref="J209:J272" si="42">(F209-I209)*10000</f>
        <v>118.40000000000073</v>
      </c>
      <c r="K209" s="5">
        <f t="shared" si="34"/>
        <v>0</v>
      </c>
      <c r="L209" s="5">
        <f t="shared" si="33"/>
        <v>0</v>
      </c>
      <c r="M209" s="5">
        <f t="shared" si="36"/>
        <v>2492.5000000000573</v>
      </c>
      <c r="N209" s="5"/>
      <c r="O209" s="5">
        <f t="shared" si="38"/>
        <v>2492.5000000000573</v>
      </c>
      <c r="P209" s="29" t="str">
        <f t="shared" si="39"/>
        <v/>
      </c>
      <c r="Q209" s="30">
        <f t="shared" si="40"/>
        <v>-26.299999999999272</v>
      </c>
      <c r="R209" s="27"/>
    </row>
    <row r="210" spans="1:18" x14ac:dyDescent="0.25">
      <c r="A210" s="5">
        <v>209</v>
      </c>
      <c r="B210" s="28">
        <v>41564.958333333336</v>
      </c>
      <c r="C210" s="5">
        <v>1.36755</v>
      </c>
      <c r="D210" s="5">
        <v>1.3703700000000001</v>
      </c>
      <c r="E210" s="5">
        <v>1.36592</v>
      </c>
      <c r="F210" s="5">
        <v>1.3684400000000001</v>
      </c>
      <c r="G210" s="5">
        <f t="shared" si="35"/>
        <v>1</v>
      </c>
      <c r="H210" s="5">
        <f t="shared" si="37"/>
        <v>91.499999999999915</v>
      </c>
      <c r="I210" s="31">
        <f t="shared" si="41"/>
        <v>1.3567993333333335</v>
      </c>
      <c r="J210" s="31">
        <f t="shared" si="42"/>
        <v>116.40666666666633</v>
      </c>
      <c r="K210" s="5">
        <f t="shared" si="34"/>
        <v>0</v>
      </c>
      <c r="L210" s="5">
        <f t="shared" si="33"/>
        <v>0</v>
      </c>
      <c r="M210" s="5">
        <f t="shared" si="36"/>
        <v>2492.5000000000573</v>
      </c>
      <c r="N210" s="5"/>
      <c r="O210" s="5">
        <f t="shared" si="38"/>
        <v>2492.5000000000573</v>
      </c>
      <c r="P210" s="29" t="str">
        <f t="shared" si="39"/>
        <v/>
      </c>
      <c r="Q210" s="30">
        <f t="shared" si="40"/>
        <v>-26.299999999999272</v>
      </c>
      <c r="R210" s="27"/>
    </row>
    <row r="211" spans="1:18" x14ac:dyDescent="0.25">
      <c r="A211" s="5">
        <v>210</v>
      </c>
      <c r="B211" s="28">
        <v>41567.958333333336</v>
      </c>
      <c r="C211" s="5">
        <v>1.3684000000000001</v>
      </c>
      <c r="D211" s="5">
        <v>1.3688400000000001</v>
      </c>
      <c r="E211" s="5">
        <v>1.3650899999999999</v>
      </c>
      <c r="F211" s="5">
        <v>1.3679300000000001</v>
      </c>
      <c r="G211" s="5">
        <f t="shared" si="35"/>
        <v>0</v>
      </c>
      <c r="H211" s="5">
        <f t="shared" si="37"/>
        <v>121.29999999999974</v>
      </c>
      <c r="I211" s="31">
        <f t="shared" si="41"/>
        <v>1.3578220000000001</v>
      </c>
      <c r="J211" s="31">
        <f t="shared" si="42"/>
        <v>101.08000000000006</v>
      </c>
      <c r="K211" s="5">
        <f t="shared" si="34"/>
        <v>0</v>
      </c>
      <c r="L211" s="5">
        <f t="shared" si="33"/>
        <v>0</v>
      </c>
      <c r="M211" s="5">
        <f t="shared" si="36"/>
        <v>2492.5000000000573</v>
      </c>
      <c r="N211" s="5"/>
      <c r="O211" s="5">
        <f t="shared" si="38"/>
        <v>2492.5000000000573</v>
      </c>
      <c r="P211" s="29" t="str">
        <f t="shared" si="39"/>
        <v/>
      </c>
      <c r="Q211" s="30">
        <f t="shared" si="40"/>
        <v>-26.299999999999272</v>
      </c>
      <c r="R211" s="27"/>
    </row>
    <row r="212" spans="1:18" x14ac:dyDescent="0.25">
      <c r="A212" s="5">
        <v>211</v>
      </c>
      <c r="B212" s="28">
        <v>41568.958333333336</v>
      </c>
      <c r="C212" s="5">
        <v>1.3679300000000001</v>
      </c>
      <c r="D212" s="5">
        <v>1.3791899999999999</v>
      </c>
      <c r="E212" s="5">
        <v>1.3662300000000001</v>
      </c>
      <c r="F212" s="5">
        <v>1.37805</v>
      </c>
      <c r="G212" s="5">
        <f t="shared" si="35"/>
        <v>1</v>
      </c>
      <c r="H212" s="5">
        <f t="shared" si="37"/>
        <v>21.300000000001873</v>
      </c>
      <c r="I212" s="31">
        <f t="shared" si="41"/>
        <v>1.359518</v>
      </c>
      <c r="J212" s="31">
        <f t="shared" si="42"/>
        <v>185.31999999999994</v>
      </c>
      <c r="K212" s="5">
        <f t="shared" si="34"/>
        <v>0</v>
      </c>
      <c r="L212" s="5">
        <f t="shared" si="33"/>
        <v>-21.300000000001873</v>
      </c>
      <c r="M212" s="5">
        <f t="shared" si="36"/>
        <v>2471.2000000000553</v>
      </c>
      <c r="N212" s="5"/>
      <c r="O212" s="5">
        <f t="shared" si="38"/>
        <v>2492.5000000000573</v>
      </c>
      <c r="P212" s="29">
        <f t="shared" si="39"/>
        <v>8.5456369107328456E-3</v>
      </c>
      <c r="Q212" s="30">
        <f t="shared" si="40"/>
        <v>-21.300000000002001</v>
      </c>
      <c r="R212" s="27"/>
    </row>
    <row r="213" spans="1:18" x14ac:dyDescent="0.25">
      <c r="A213" s="5">
        <v>212</v>
      </c>
      <c r="B213" s="28">
        <v>41569.958333333336</v>
      </c>
      <c r="C213" s="5">
        <v>1.3780699999999999</v>
      </c>
      <c r="D213" s="5">
        <v>1.3792800000000001</v>
      </c>
      <c r="E213" s="5">
        <v>1.3741000000000001</v>
      </c>
      <c r="F213" s="5">
        <v>1.37757</v>
      </c>
      <c r="G213" s="5">
        <f t="shared" si="35"/>
        <v>0</v>
      </c>
      <c r="H213" s="5">
        <f t="shared" si="37"/>
        <v>5.5000000000005045</v>
      </c>
      <c r="I213" s="31">
        <f t="shared" si="41"/>
        <v>1.3608339999999999</v>
      </c>
      <c r="J213" s="31">
        <f t="shared" si="42"/>
        <v>167.36000000000084</v>
      </c>
      <c r="K213" s="5">
        <f t="shared" si="34"/>
        <v>0</v>
      </c>
      <c r="L213" s="5">
        <f t="shared" si="33"/>
        <v>-5.5000000000005045</v>
      </c>
      <c r="M213" s="5">
        <f t="shared" si="36"/>
        <v>2465.7000000000548</v>
      </c>
      <c r="N213" s="5"/>
      <c r="O213" s="5">
        <f t="shared" si="38"/>
        <v>2492.5000000000573</v>
      </c>
      <c r="P213" s="29">
        <f t="shared" si="39"/>
        <v>1.0752256770311663E-2</v>
      </c>
      <c r="Q213" s="30">
        <f t="shared" si="40"/>
        <v>-26.800000000002456</v>
      </c>
      <c r="R213" s="27"/>
    </row>
    <row r="214" spans="1:18" x14ac:dyDescent="0.25">
      <c r="A214" s="5">
        <v>213</v>
      </c>
      <c r="B214" s="28">
        <v>41570.958333333336</v>
      </c>
      <c r="C214" s="5">
        <v>1.37757</v>
      </c>
      <c r="D214" s="5">
        <v>1.38252</v>
      </c>
      <c r="E214" s="5">
        <v>1.3764000000000001</v>
      </c>
      <c r="F214" s="5">
        <v>1.38008</v>
      </c>
      <c r="G214" s="5">
        <f t="shared" si="35"/>
        <v>1</v>
      </c>
      <c r="H214" s="5">
        <f t="shared" si="37"/>
        <v>-59.699999999998091</v>
      </c>
      <c r="I214" s="31">
        <f t="shared" si="41"/>
        <v>1.3620526666666664</v>
      </c>
      <c r="J214" s="31">
        <f t="shared" si="42"/>
        <v>180.27333333333618</v>
      </c>
      <c r="K214" s="5">
        <f t="shared" si="34"/>
        <v>0</v>
      </c>
      <c r="L214" s="5">
        <f t="shared" si="33"/>
        <v>59.699999999998091</v>
      </c>
      <c r="M214" s="5">
        <f t="shared" si="36"/>
        <v>2525.4000000000528</v>
      </c>
      <c r="N214" s="5"/>
      <c r="O214" s="5">
        <f t="shared" si="38"/>
        <v>2525.4000000000528</v>
      </c>
      <c r="P214" s="29" t="str">
        <f t="shared" si="39"/>
        <v/>
      </c>
      <c r="Q214" s="30">
        <f t="shared" si="40"/>
        <v>-26.800000000002456</v>
      </c>
      <c r="R214" s="27"/>
    </row>
    <row r="215" spans="1:18" x14ac:dyDescent="0.25">
      <c r="A215" s="5">
        <v>214</v>
      </c>
      <c r="B215" s="28">
        <v>41571.958333333336</v>
      </c>
      <c r="C215" s="5">
        <v>1.3800699999999999</v>
      </c>
      <c r="D215" s="5">
        <v>1.3832100000000001</v>
      </c>
      <c r="E215" s="5">
        <v>1.3774</v>
      </c>
      <c r="F215" s="5">
        <v>1.38019</v>
      </c>
      <c r="G215" s="5">
        <f t="shared" si="35"/>
        <v>1</v>
      </c>
      <c r="H215" s="5">
        <f t="shared" si="37"/>
        <v>-70.399999999999352</v>
      </c>
      <c r="I215" s="31">
        <f t="shared" si="41"/>
        <v>1.363686</v>
      </c>
      <c r="J215" s="31">
        <f t="shared" si="42"/>
        <v>165.04000000000073</v>
      </c>
      <c r="K215" s="5">
        <f t="shared" si="34"/>
        <v>0</v>
      </c>
      <c r="L215" s="5">
        <f t="shared" si="33"/>
        <v>70.399999999999352</v>
      </c>
      <c r="M215" s="5">
        <f t="shared" si="36"/>
        <v>2595.800000000052</v>
      </c>
      <c r="N215" s="5"/>
      <c r="O215" s="5">
        <f t="shared" si="38"/>
        <v>2595.800000000052</v>
      </c>
      <c r="P215" s="29" t="str">
        <f t="shared" si="39"/>
        <v/>
      </c>
      <c r="Q215" s="30">
        <f t="shared" si="40"/>
        <v>-26.800000000002456</v>
      </c>
      <c r="R215" s="27"/>
    </row>
    <row r="216" spans="1:18" x14ac:dyDescent="0.25">
      <c r="A216" s="5">
        <v>215</v>
      </c>
      <c r="B216" s="28">
        <v>41574.958333333336</v>
      </c>
      <c r="C216" s="5">
        <v>1.38059</v>
      </c>
      <c r="D216" s="5">
        <v>1.38174</v>
      </c>
      <c r="E216" s="5">
        <v>1.3774999999999999</v>
      </c>
      <c r="F216" s="5">
        <v>1.3785099999999999</v>
      </c>
      <c r="G216" s="5">
        <f t="shared" si="35"/>
        <v>0</v>
      </c>
      <c r="H216" s="5">
        <f t="shared" si="37"/>
        <v>-201.89999999999932</v>
      </c>
      <c r="I216" s="31">
        <f t="shared" si="41"/>
        <v>1.365051333333333</v>
      </c>
      <c r="J216" s="31">
        <f t="shared" si="42"/>
        <v>134.58666666666952</v>
      </c>
      <c r="K216" s="5">
        <f t="shared" si="34"/>
        <v>0</v>
      </c>
      <c r="L216" s="5">
        <f t="shared" si="33"/>
        <v>0</v>
      </c>
      <c r="M216" s="5">
        <f t="shared" si="36"/>
        <v>2595.800000000052</v>
      </c>
      <c r="N216" s="5"/>
      <c r="O216" s="5">
        <f t="shared" si="38"/>
        <v>2595.800000000052</v>
      </c>
      <c r="P216" s="29" t="str">
        <f t="shared" si="39"/>
        <v/>
      </c>
      <c r="Q216" s="30">
        <f t="shared" si="40"/>
        <v>-26.800000000002456</v>
      </c>
      <c r="R216" s="27"/>
    </row>
    <row r="217" spans="1:18" x14ac:dyDescent="0.25">
      <c r="A217" s="5">
        <v>216</v>
      </c>
      <c r="B217" s="28">
        <v>41575.958333333336</v>
      </c>
      <c r="C217" s="5">
        <v>1.3785099999999999</v>
      </c>
      <c r="D217" s="5">
        <v>1.3813</v>
      </c>
      <c r="E217" s="5">
        <v>1.3736200000000001</v>
      </c>
      <c r="F217" s="5">
        <v>1.3745000000000001</v>
      </c>
      <c r="G217" s="5">
        <f t="shared" si="35"/>
        <v>0</v>
      </c>
      <c r="H217" s="5">
        <f t="shared" si="37"/>
        <v>-259.80000000000115</v>
      </c>
      <c r="I217" s="31">
        <f t="shared" si="41"/>
        <v>1.3661993333333333</v>
      </c>
      <c r="J217" s="31">
        <f t="shared" si="42"/>
        <v>83.006666666667343</v>
      </c>
      <c r="K217" s="5">
        <f t="shared" si="34"/>
        <v>0</v>
      </c>
      <c r="L217" s="5">
        <f t="shared" si="33"/>
        <v>0</v>
      </c>
      <c r="M217" s="5">
        <f t="shared" si="36"/>
        <v>2595.800000000052</v>
      </c>
      <c r="N217" s="5"/>
      <c r="O217" s="5">
        <f t="shared" si="38"/>
        <v>2595.800000000052</v>
      </c>
      <c r="P217" s="29" t="str">
        <f t="shared" si="39"/>
        <v/>
      </c>
      <c r="Q217" s="30">
        <f t="shared" si="40"/>
        <v>-26.800000000002456</v>
      </c>
      <c r="R217" s="27"/>
    </row>
    <row r="218" spans="1:18" x14ac:dyDescent="0.25">
      <c r="A218" s="5">
        <v>217</v>
      </c>
      <c r="B218" s="28">
        <v>41576.958333333336</v>
      </c>
      <c r="C218" s="5">
        <v>1.3745000000000001</v>
      </c>
      <c r="D218" s="5">
        <v>1.3784700000000001</v>
      </c>
      <c r="E218" s="5">
        <v>1.3695999999999999</v>
      </c>
      <c r="F218" s="5">
        <v>1.37355</v>
      </c>
      <c r="G218" s="5">
        <f t="shared" si="35"/>
        <v>0</v>
      </c>
      <c r="H218" s="5">
        <f t="shared" si="37"/>
        <v>-222.99999999999989</v>
      </c>
      <c r="I218" s="31">
        <f t="shared" si="41"/>
        <v>1.36761</v>
      </c>
      <c r="J218" s="31">
        <f t="shared" si="42"/>
        <v>59.40000000000056</v>
      </c>
      <c r="K218" s="5">
        <f t="shared" si="34"/>
        <v>0</v>
      </c>
      <c r="L218" s="5">
        <f t="shared" si="33"/>
        <v>222.99999999999989</v>
      </c>
      <c r="M218" s="5">
        <f t="shared" si="36"/>
        <v>2818.800000000052</v>
      </c>
      <c r="N218" s="5"/>
      <c r="O218" s="5">
        <f t="shared" si="38"/>
        <v>2818.800000000052</v>
      </c>
      <c r="P218" s="29" t="str">
        <f t="shared" si="39"/>
        <v/>
      </c>
      <c r="Q218" s="30">
        <f t="shared" si="40"/>
        <v>-26.800000000002456</v>
      </c>
      <c r="R218" s="27"/>
    </row>
    <row r="219" spans="1:18" x14ac:dyDescent="0.25">
      <c r="A219" s="5">
        <v>218</v>
      </c>
      <c r="B219" s="28">
        <v>41577.958333333336</v>
      </c>
      <c r="C219" s="5">
        <v>1.37355</v>
      </c>
      <c r="D219" s="5">
        <v>1.3738600000000001</v>
      </c>
      <c r="E219" s="5">
        <v>1.3574999999999999</v>
      </c>
      <c r="F219" s="5">
        <v>1.35832</v>
      </c>
      <c r="G219" s="5">
        <f t="shared" si="35"/>
        <v>0</v>
      </c>
      <c r="H219" s="5">
        <f t="shared" si="37"/>
        <v>-110.69999999999914</v>
      </c>
      <c r="I219" s="31">
        <f t="shared" si="41"/>
        <v>1.3680333333333334</v>
      </c>
      <c r="J219" s="31">
        <f t="shared" si="42"/>
        <v>-97.133333333334633</v>
      </c>
      <c r="K219" s="5">
        <f t="shared" si="34"/>
        <v>0</v>
      </c>
      <c r="L219" s="5">
        <f t="shared" si="33"/>
        <v>0</v>
      </c>
      <c r="M219" s="5">
        <f t="shared" si="36"/>
        <v>2818.800000000052</v>
      </c>
      <c r="N219" s="5"/>
      <c r="O219" s="5">
        <f t="shared" si="38"/>
        <v>2818.800000000052</v>
      </c>
      <c r="P219" s="29" t="str">
        <f t="shared" si="39"/>
        <v/>
      </c>
      <c r="Q219" s="30">
        <f t="shared" si="40"/>
        <v>-26.800000000002456</v>
      </c>
      <c r="R219" s="27"/>
    </row>
    <row r="220" spans="1:18" x14ac:dyDescent="0.25">
      <c r="A220" s="5">
        <v>219</v>
      </c>
      <c r="B220" s="28">
        <v>41578.958333333336</v>
      </c>
      <c r="C220" s="5">
        <v>1.35833</v>
      </c>
      <c r="D220" s="5">
        <v>1.35894</v>
      </c>
      <c r="E220" s="5">
        <v>1.34795</v>
      </c>
      <c r="F220" s="5">
        <v>1.34853</v>
      </c>
      <c r="G220" s="5">
        <f t="shared" si="35"/>
        <v>0</v>
      </c>
      <c r="H220" s="5">
        <f t="shared" si="37"/>
        <v>25.699999999999612</v>
      </c>
      <c r="I220" s="31">
        <f t="shared" si="41"/>
        <v>1.3676646666666668</v>
      </c>
      <c r="J220" s="31">
        <f t="shared" si="42"/>
        <v>-191.34666666666743</v>
      </c>
      <c r="K220" s="5">
        <f t="shared" si="34"/>
        <v>0</v>
      </c>
      <c r="L220" s="5">
        <f t="shared" si="33"/>
        <v>0</v>
      </c>
      <c r="M220" s="5">
        <f t="shared" si="36"/>
        <v>2818.800000000052</v>
      </c>
      <c r="N220" s="5"/>
      <c r="O220" s="5">
        <f t="shared" si="38"/>
        <v>2818.800000000052</v>
      </c>
      <c r="P220" s="29" t="str">
        <f t="shared" si="39"/>
        <v/>
      </c>
      <c r="Q220" s="30">
        <f t="shared" si="40"/>
        <v>-26.800000000002456</v>
      </c>
      <c r="R220" s="27"/>
    </row>
    <row r="221" spans="1:18" x14ac:dyDescent="0.25">
      <c r="A221" s="5">
        <v>220</v>
      </c>
      <c r="B221" s="28">
        <v>41582</v>
      </c>
      <c r="C221" s="5">
        <v>1.34866</v>
      </c>
      <c r="D221" s="5">
        <v>1.35243</v>
      </c>
      <c r="E221" s="5">
        <v>1.3442000000000001</v>
      </c>
      <c r="F221" s="5">
        <v>1.3513900000000001</v>
      </c>
      <c r="G221" s="5">
        <f t="shared" si="35"/>
        <v>1</v>
      </c>
      <c r="H221" s="5">
        <f t="shared" si="37"/>
        <v>-94.600000000002453</v>
      </c>
      <c r="I221" s="31">
        <f t="shared" si="41"/>
        <v>1.3673520000000001</v>
      </c>
      <c r="J221" s="31">
        <f t="shared" si="42"/>
        <v>-159.62000000000032</v>
      </c>
      <c r="K221" s="5">
        <f t="shared" si="34"/>
        <v>0</v>
      </c>
      <c r="L221" s="5">
        <f t="shared" si="33"/>
        <v>94.600000000002453</v>
      </c>
      <c r="M221" s="5">
        <f t="shared" si="36"/>
        <v>2913.4000000000547</v>
      </c>
      <c r="N221" s="5"/>
      <c r="O221" s="5">
        <f t="shared" si="38"/>
        <v>2913.4000000000547</v>
      </c>
      <c r="P221" s="29" t="str">
        <f t="shared" si="39"/>
        <v/>
      </c>
      <c r="Q221" s="30">
        <f t="shared" si="40"/>
        <v>-26.800000000002456</v>
      </c>
      <c r="R221" s="27"/>
    </row>
    <row r="222" spans="1:18" x14ac:dyDescent="0.25">
      <c r="A222" s="5">
        <v>221</v>
      </c>
      <c r="B222" s="28">
        <v>41583</v>
      </c>
      <c r="C222" s="5">
        <v>1.3513999999999999</v>
      </c>
      <c r="D222" s="5">
        <v>1.3522400000000001</v>
      </c>
      <c r="E222" s="5">
        <v>1.3449</v>
      </c>
      <c r="F222" s="5">
        <v>1.3473999999999999</v>
      </c>
      <c r="G222" s="5">
        <f t="shared" si="35"/>
        <v>0</v>
      </c>
      <c r="H222" s="5">
        <f t="shared" si="37"/>
        <v>-108.7000000000038</v>
      </c>
      <c r="I222" s="31">
        <f t="shared" si="41"/>
        <v>1.3670226666666667</v>
      </c>
      <c r="J222" s="31">
        <f t="shared" si="42"/>
        <v>-196.22666666666788</v>
      </c>
      <c r="K222" s="5">
        <f t="shared" si="34"/>
        <v>0</v>
      </c>
      <c r="L222" s="5">
        <f t="shared" si="33"/>
        <v>0</v>
      </c>
      <c r="M222" s="5">
        <f t="shared" si="36"/>
        <v>2913.4000000000547</v>
      </c>
      <c r="N222" s="5"/>
      <c r="O222" s="5">
        <f t="shared" si="38"/>
        <v>2913.4000000000547</v>
      </c>
      <c r="P222" s="29" t="str">
        <f t="shared" si="39"/>
        <v/>
      </c>
      <c r="Q222" s="30">
        <f t="shared" si="40"/>
        <v>-26.800000000002456</v>
      </c>
      <c r="R222" s="27"/>
    </row>
    <row r="223" spans="1:18" x14ac:dyDescent="0.25">
      <c r="A223" s="5">
        <v>222</v>
      </c>
      <c r="B223" s="28">
        <v>41584</v>
      </c>
      <c r="C223" s="5">
        <v>1.3474200000000001</v>
      </c>
      <c r="D223" s="5">
        <v>1.3547100000000001</v>
      </c>
      <c r="E223" s="5">
        <v>1.3467499999999999</v>
      </c>
      <c r="F223" s="5">
        <v>1.3512599999999999</v>
      </c>
      <c r="G223" s="5">
        <f t="shared" si="35"/>
        <v>1</v>
      </c>
      <c r="H223" s="5">
        <f t="shared" si="37"/>
        <v>-97.700000000002802</v>
      </c>
      <c r="I223" s="31">
        <f t="shared" si="41"/>
        <v>1.3668846666666667</v>
      </c>
      <c r="J223" s="31">
        <f t="shared" si="42"/>
        <v>-156.24666666666843</v>
      </c>
      <c r="K223" s="5">
        <f t="shared" si="34"/>
        <v>0</v>
      </c>
      <c r="L223" s="5">
        <f t="shared" si="33"/>
        <v>97.700000000002802</v>
      </c>
      <c r="M223" s="5">
        <f t="shared" si="36"/>
        <v>3011.1000000000577</v>
      </c>
      <c r="N223" s="5"/>
      <c r="O223" s="5">
        <f t="shared" si="38"/>
        <v>3011.1000000000577</v>
      </c>
      <c r="P223" s="29" t="str">
        <f t="shared" si="39"/>
        <v/>
      </c>
      <c r="Q223" s="30">
        <f t="shared" si="40"/>
        <v>-26.800000000002456</v>
      </c>
      <c r="R223" s="27"/>
    </row>
    <row r="224" spans="1:18" x14ac:dyDescent="0.25">
      <c r="A224" s="5">
        <v>223</v>
      </c>
      <c r="B224" s="28">
        <v>41585</v>
      </c>
      <c r="C224" s="5">
        <v>1.35124</v>
      </c>
      <c r="D224" s="5">
        <v>1.35287</v>
      </c>
      <c r="E224" s="5">
        <v>1.3294999999999999</v>
      </c>
      <c r="F224" s="5">
        <v>1.3419399999999999</v>
      </c>
      <c r="G224" s="5">
        <f t="shared" si="35"/>
        <v>0</v>
      </c>
      <c r="H224" s="5">
        <f t="shared" si="37"/>
        <v>24.899999999998808</v>
      </c>
      <c r="I224" s="31">
        <f t="shared" si="41"/>
        <v>1.3651773333333332</v>
      </c>
      <c r="J224" s="31">
        <f t="shared" si="42"/>
        <v>-232.37333333333333</v>
      </c>
      <c r="K224" s="5">
        <f t="shared" si="34"/>
        <v>0</v>
      </c>
      <c r="L224" s="5">
        <f t="shared" si="33"/>
        <v>0</v>
      </c>
      <c r="M224" s="5">
        <f t="shared" si="36"/>
        <v>3011.1000000000577</v>
      </c>
      <c r="N224" s="5"/>
      <c r="O224" s="5">
        <f t="shared" si="38"/>
        <v>3011.1000000000577</v>
      </c>
      <c r="P224" s="29" t="str">
        <f t="shared" si="39"/>
        <v/>
      </c>
      <c r="Q224" s="30">
        <f t="shared" si="40"/>
        <v>-26.800000000002456</v>
      </c>
      <c r="R224" s="27"/>
    </row>
    <row r="225" spans="1:18" x14ac:dyDescent="0.25">
      <c r="A225" s="5">
        <v>224</v>
      </c>
      <c r="B225" s="28">
        <v>41586</v>
      </c>
      <c r="C225" s="5">
        <v>1.34189</v>
      </c>
      <c r="D225" s="5">
        <v>1.3437699999999999</v>
      </c>
      <c r="E225" s="5">
        <v>1.33178</v>
      </c>
      <c r="F225" s="5">
        <v>1.3364799999999999</v>
      </c>
      <c r="G225" s="5">
        <f t="shared" si="35"/>
        <v>0</v>
      </c>
      <c r="H225" s="5">
        <f t="shared" si="37"/>
        <v>129.69999999999925</v>
      </c>
      <c r="I225" s="31">
        <f t="shared" si="41"/>
        <v>1.3630466666666663</v>
      </c>
      <c r="J225" s="31">
        <f t="shared" si="42"/>
        <v>-265.66666666666407</v>
      </c>
      <c r="K225" s="5">
        <f t="shared" si="34"/>
        <v>0</v>
      </c>
      <c r="L225" s="5">
        <f t="shared" si="33"/>
        <v>0</v>
      </c>
      <c r="M225" s="5">
        <f t="shared" si="36"/>
        <v>3011.1000000000577</v>
      </c>
      <c r="N225" s="5"/>
      <c r="O225" s="5">
        <f t="shared" si="38"/>
        <v>3011.1000000000577</v>
      </c>
      <c r="P225" s="29" t="str">
        <f t="shared" si="39"/>
        <v/>
      </c>
      <c r="Q225" s="30">
        <f t="shared" si="40"/>
        <v>-26.800000000002456</v>
      </c>
      <c r="R225" s="27"/>
    </row>
    <row r="226" spans="1:18" x14ac:dyDescent="0.25">
      <c r="A226" s="5">
        <v>225</v>
      </c>
      <c r="B226" s="28">
        <v>41589</v>
      </c>
      <c r="C226" s="5">
        <v>1.33572</v>
      </c>
      <c r="D226" s="5">
        <v>1.34162</v>
      </c>
      <c r="E226" s="5">
        <v>1.33446</v>
      </c>
      <c r="F226" s="5">
        <v>1.34066</v>
      </c>
      <c r="G226" s="5">
        <f t="shared" si="35"/>
        <v>1</v>
      </c>
      <c r="H226" s="5">
        <f t="shared" si="37"/>
        <v>52.600000000000421</v>
      </c>
      <c r="I226" s="31">
        <f t="shared" si="41"/>
        <v>1.3612286666666666</v>
      </c>
      <c r="J226" s="31">
        <f t="shared" si="42"/>
        <v>-205.68666666666678</v>
      </c>
      <c r="K226" s="5">
        <f t="shared" si="34"/>
        <v>0</v>
      </c>
      <c r="L226" s="5">
        <f t="shared" si="33"/>
        <v>0</v>
      </c>
      <c r="M226" s="5">
        <f t="shared" si="36"/>
        <v>3011.1000000000577</v>
      </c>
      <c r="N226" s="5"/>
      <c r="O226" s="5">
        <f t="shared" si="38"/>
        <v>3011.1000000000577</v>
      </c>
      <c r="P226" s="29" t="str">
        <f t="shared" si="39"/>
        <v/>
      </c>
      <c r="Q226" s="30">
        <f t="shared" si="40"/>
        <v>-26.800000000002456</v>
      </c>
      <c r="R226" s="27"/>
    </row>
    <row r="227" spans="1:18" x14ac:dyDescent="0.25">
      <c r="A227" s="5">
        <v>226</v>
      </c>
      <c r="B227" s="28">
        <v>41590</v>
      </c>
      <c r="C227" s="5">
        <v>1.3405899999999999</v>
      </c>
      <c r="D227" s="5">
        <v>1.34561</v>
      </c>
      <c r="E227" s="5">
        <v>1.3359000000000001</v>
      </c>
      <c r="F227" s="5">
        <v>1.34355</v>
      </c>
      <c r="G227" s="5">
        <f t="shared" si="35"/>
        <v>1</v>
      </c>
      <c r="H227" s="5">
        <f t="shared" si="37"/>
        <v>58.499999999999105</v>
      </c>
      <c r="I227" s="31">
        <f t="shared" si="41"/>
        <v>1.3589286666666667</v>
      </c>
      <c r="J227" s="31">
        <f t="shared" si="42"/>
        <v>-153.78666666666652</v>
      </c>
      <c r="K227" s="5">
        <f t="shared" si="34"/>
        <v>0</v>
      </c>
      <c r="L227" s="5">
        <f t="shared" si="33"/>
        <v>-58.499999999999105</v>
      </c>
      <c r="M227" s="5">
        <f t="shared" si="36"/>
        <v>2952.6000000000586</v>
      </c>
      <c r="N227" s="5"/>
      <c r="O227" s="5">
        <f t="shared" si="38"/>
        <v>3011.1000000000577</v>
      </c>
      <c r="P227" s="29">
        <f t="shared" si="39"/>
        <v>1.9428115970906989E-2</v>
      </c>
      <c r="Q227" s="30">
        <f t="shared" si="40"/>
        <v>-58.499999999999091</v>
      </c>
      <c r="R227" s="27"/>
    </row>
    <row r="228" spans="1:18" x14ac:dyDescent="0.25">
      <c r="A228" s="5">
        <v>227</v>
      </c>
      <c r="B228" s="28">
        <v>41591</v>
      </c>
      <c r="C228" s="5">
        <v>1.34355</v>
      </c>
      <c r="D228" s="5">
        <v>1.3495299999999999</v>
      </c>
      <c r="E228" s="5">
        <v>1.3389800000000001</v>
      </c>
      <c r="F228" s="5">
        <v>1.3486199999999999</v>
      </c>
      <c r="G228" s="5">
        <f t="shared" si="35"/>
        <v>1</v>
      </c>
      <c r="H228" s="5">
        <f t="shared" si="37"/>
        <v>17.30000000000009</v>
      </c>
      <c r="I228" s="31">
        <f t="shared" si="41"/>
        <v>1.3569986666666667</v>
      </c>
      <c r="J228" s="31">
        <f t="shared" si="42"/>
        <v>-83.786666666667571</v>
      </c>
      <c r="K228" s="5">
        <f t="shared" si="34"/>
        <v>0</v>
      </c>
      <c r="L228" s="5">
        <f t="shared" si="33"/>
        <v>-17.30000000000009</v>
      </c>
      <c r="M228" s="5">
        <f t="shared" si="36"/>
        <v>2935.3000000000584</v>
      </c>
      <c r="N228" s="5"/>
      <c r="O228" s="5">
        <f t="shared" si="38"/>
        <v>3011.1000000000577</v>
      </c>
      <c r="P228" s="29">
        <f t="shared" si="39"/>
        <v>2.5173524625551447E-2</v>
      </c>
      <c r="Q228" s="30">
        <f t="shared" si="40"/>
        <v>-75.799999999999272</v>
      </c>
      <c r="R228" s="27"/>
    </row>
    <row r="229" spans="1:18" x14ac:dyDescent="0.25">
      <c r="A229" s="5">
        <v>228</v>
      </c>
      <c r="B229" s="28">
        <v>41592</v>
      </c>
      <c r="C229" s="5">
        <v>1.34863</v>
      </c>
      <c r="D229" s="5">
        <v>1.34972</v>
      </c>
      <c r="E229" s="5">
        <v>1.34179</v>
      </c>
      <c r="F229" s="5">
        <v>1.3458600000000001</v>
      </c>
      <c r="G229" s="5">
        <f t="shared" si="35"/>
        <v>0</v>
      </c>
      <c r="H229" s="5">
        <f t="shared" si="37"/>
        <v>77.800000000001205</v>
      </c>
      <c r="I229" s="31">
        <f t="shared" si="41"/>
        <v>1.3547173333333333</v>
      </c>
      <c r="J229" s="31">
        <f t="shared" si="42"/>
        <v>-88.573333333332727</v>
      </c>
      <c r="K229" s="5">
        <f t="shared" si="34"/>
        <v>0</v>
      </c>
      <c r="L229" s="5">
        <f t="shared" si="33"/>
        <v>0</v>
      </c>
      <c r="M229" s="5">
        <f t="shared" si="36"/>
        <v>2935.3000000000584</v>
      </c>
      <c r="N229" s="5"/>
      <c r="O229" s="5">
        <f t="shared" si="38"/>
        <v>3011.1000000000577</v>
      </c>
      <c r="P229" s="29" t="str">
        <f t="shared" si="39"/>
        <v/>
      </c>
      <c r="Q229" s="30">
        <f t="shared" si="40"/>
        <v>-75.799999999999272</v>
      </c>
      <c r="R229" s="27"/>
    </row>
    <row r="230" spans="1:18" x14ac:dyDescent="0.25">
      <c r="A230" s="5">
        <v>229</v>
      </c>
      <c r="B230" s="28">
        <v>41593</v>
      </c>
      <c r="C230" s="5">
        <v>1.3458600000000001</v>
      </c>
      <c r="D230" s="5">
        <v>1.3505199999999999</v>
      </c>
      <c r="E230" s="5">
        <v>1.3432200000000001</v>
      </c>
      <c r="F230" s="5">
        <v>1.34941</v>
      </c>
      <c r="G230" s="5">
        <f t="shared" si="35"/>
        <v>1</v>
      </c>
      <c r="H230" s="5">
        <f t="shared" si="37"/>
        <v>-57.499999999996994</v>
      </c>
      <c r="I230" s="31">
        <f t="shared" si="41"/>
        <v>1.3526653333333334</v>
      </c>
      <c r="J230" s="31">
        <f t="shared" si="42"/>
        <v>-32.553333333333882</v>
      </c>
      <c r="K230" s="5">
        <f t="shared" si="34"/>
        <v>-57.499999999996994</v>
      </c>
      <c r="L230" s="5">
        <f t="shared" si="33"/>
        <v>0</v>
      </c>
      <c r="M230" s="5">
        <f t="shared" si="36"/>
        <v>2877.8000000000616</v>
      </c>
      <c r="N230" s="5"/>
      <c r="O230" s="5">
        <f t="shared" si="38"/>
        <v>3011.1000000000577</v>
      </c>
      <c r="P230" s="29">
        <f t="shared" si="39"/>
        <v>4.4269536049946323E-2</v>
      </c>
      <c r="Q230" s="30">
        <f t="shared" si="40"/>
        <v>-133.29999999999609</v>
      </c>
      <c r="R230" s="27"/>
    </row>
    <row r="231" spans="1:18" x14ac:dyDescent="0.25">
      <c r="A231" s="5">
        <v>230</v>
      </c>
      <c r="B231" s="28">
        <v>41596</v>
      </c>
      <c r="C231" s="5">
        <v>1.3495999999999999</v>
      </c>
      <c r="D231" s="5">
        <v>1.35415</v>
      </c>
      <c r="E231" s="5">
        <v>1.34745</v>
      </c>
      <c r="F231" s="5">
        <v>1.3505499999999999</v>
      </c>
      <c r="G231" s="5">
        <f t="shared" si="35"/>
        <v>1</v>
      </c>
      <c r="H231" s="5">
        <f t="shared" si="37"/>
        <v>-23.999999999997357</v>
      </c>
      <c r="I231" s="31">
        <f t="shared" si="41"/>
        <v>1.3508013333333333</v>
      </c>
      <c r="J231" s="31">
        <f t="shared" si="42"/>
        <v>-2.5133333333338115</v>
      </c>
      <c r="K231" s="5">
        <f t="shared" si="34"/>
        <v>0</v>
      </c>
      <c r="L231" s="5">
        <f t="shared" si="33"/>
        <v>0</v>
      </c>
      <c r="M231" s="5">
        <f t="shared" si="36"/>
        <v>2877.8000000000616</v>
      </c>
      <c r="N231" s="5"/>
      <c r="O231" s="5">
        <f t="shared" si="38"/>
        <v>3011.1000000000577</v>
      </c>
      <c r="P231" s="29" t="str">
        <f t="shared" si="39"/>
        <v/>
      </c>
      <c r="Q231" s="30">
        <f t="shared" si="40"/>
        <v>-133.29999999999609</v>
      </c>
      <c r="R231" s="27"/>
    </row>
    <row r="232" spans="1:18" x14ac:dyDescent="0.25">
      <c r="A232" s="5">
        <v>231</v>
      </c>
      <c r="B232" s="28">
        <v>41597</v>
      </c>
      <c r="C232" s="5">
        <v>1.3505499999999999</v>
      </c>
      <c r="D232" s="5">
        <v>1.3546800000000001</v>
      </c>
      <c r="E232" s="5">
        <v>1.3487199999999999</v>
      </c>
      <c r="F232" s="5">
        <v>1.3538300000000001</v>
      </c>
      <c r="G232" s="5">
        <f t="shared" si="35"/>
        <v>1</v>
      </c>
      <c r="H232" s="5">
        <f t="shared" si="37"/>
        <v>18.200000000001552</v>
      </c>
      <c r="I232" s="31">
        <f t="shared" si="41"/>
        <v>1.349423333333333</v>
      </c>
      <c r="J232" s="31">
        <f t="shared" si="42"/>
        <v>44.066666666671139</v>
      </c>
      <c r="K232" s="5">
        <f t="shared" si="34"/>
        <v>0</v>
      </c>
      <c r="L232" s="5">
        <f t="shared" si="33"/>
        <v>-18.200000000001552</v>
      </c>
      <c r="M232" s="5">
        <f t="shared" si="36"/>
        <v>2859.6000000000599</v>
      </c>
      <c r="N232" s="5"/>
      <c r="O232" s="5">
        <f t="shared" si="38"/>
        <v>3011.1000000000577</v>
      </c>
      <c r="P232" s="29">
        <f t="shared" si="39"/>
        <v>5.031383879645146E-2</v>
      </c>
      <c r="Q232" s="30">
        <f t="shared" si="40"/>
        <v>-151.49999999999773</v>
      </c>
      <c r="R232" s="27"/>
    </row>
    <row r="233" spans="1:18" x14ac:dyDescent="0.25">
      <c r="A233" s="5">
        <v>232</v>
      </c>
      <c r="B233" s="28">
        <v>41598</v>
      </c>
      <c r="C233" s="5">
        <v>1.3537999999999999</v>
      </c>
      <c r="D233" s="5">
        <v>1.3577399999999999</v>
      </c>
      <c r="E233" s="5">
        <v>1.3414699999999999</v>
      </c>
      <c r="F233" s="5">
        <v>1.34382</v>
      </c>
      <c r="G233" s="5">
        <f t="shared" si="35"/>
        <v>0</v>
      </c>
      <c r="H233" s="5">
        <f t="shared" si="37"/>
        <v>85.600000000001231</v>
      </c>
      <c r="I233" s="31">
        <f t="shared" si="41"/>
        <v>1.347441333333333</v>
      </c>
      <c r="J233" s="31">
        <f t="shared" si="42"/>
        <v>-36.213333333330326</v>
      </c>
      <c r="K233" s="5">
        <f t="shared" si="34"/>
        <v>85.600000000001231</v>
      </c>
      <c r="L233" s="5">
        <f t="shared" si="33"/>
        <v>0</v>
      </c>
      <c r="M233" s="5">
        <f t="shared" si="36"/>
        <v>2945.2000000000612</v>
      </c>
      <c r="N233" s="5"/>
      <c r="O233" s="5">
        <f t="shared" si="38"/>
        <v>3011.1000000000577</v>
      </c>
      <c r="P233" s="29" t="str">
        <f t="shared" si="39"/>
        <v/>
      </c>
      <c r="Q233" s="30">
        <f t="shared" si="40"/>
        <v>-65.899999999996453</v>
      </c>
      <c r="R233" s="27"/>
    </row>
    <row r="234" spans="1:18" x14ac:dyDescent="0.25">
      <c r="A234" s="5">
        <v>233</v>
      </c>
      <c r="B234" s="28">
        <v>41599</v>
      </c>
      <c r="C234" s="5">
        <v>1.3438300000000001</v>
      </c>
      <c r="D234" s="5">
        <v>1.3486400000000001</v>
      </c>
      <c r="E234" s="5">
        <v>1.33992</v>
      </c>
      <c r="F234" s="5">
        <v>1.3481300000000001</v>
      </c>
      <c r="G234" s="5">
        <f t="shared" si="35"/>
        <v>1</v>
      </c>
      <c r="H234" s="5">
        <f t="shared" si="37"/>
        <v>98.300000000002285</v>
      </c>
      <c r="I234" s="31">
        <f t="shared" si="41"/>
        <v>1.3467620000000002</v>
      </c>
      <c r="J234" s="31">
        <f t="shared" si="42"/>
        <v>13.679999999998138</v>
      </c>
      <c r="K234" s="5">
        <f t="shared" si="34"/>
        <v>98.300000000002285</v>
      </c>
      <c r="L234" s="5">
        <f t="shared" si="33"/>
        <v>0</v>
      </c>
      <c r="M234" s="5">
        <f t="shared" si="36"/>
        <v>3043.5000000000637</v>
      </c>
      <c r="N234" s="5"/>
      <c r="O234" s="5">
        <f t="shared" si="38"/>
        <v>3043.5000000000637</v>
      </c>
      <c r="P234" s="29" t="str">
        <f t="shared" si="39"/>
        <v/>
      </c>
      <c r="Q234" s="30">
        <f t="shared" si="40"/>
        <v>-65.899999999996453</v>
      </c>
      <c r="R234" s="27"/>
    </row>
    <row r="235" spans="1:18" x14ac:dyDescent="0.25">
      <c r="A235" s="5">
        <v>234</v>
      </c>
      <c r="B235" s="28">
        <v>41600</v>
      </c>
      <c r="C235" s="5">
        <v>1.3481399999999999</v>
      </c>
      <c r="D235" s="5">
        <v>1.3556900000000001</v>
      </c>
      <c r="E235" s="5">
        <v>1.34623</v>
      </c>
      <c r="F235" s="5">
        <v>1.35564</v>
      </c>
      <c r="G235" s="5">
        <f t="shared" si="35"/>
        <v>1</v>
      </c>
      <c r="H235" s="5">
        <f t="shared" si="37"/>
        <v>30.600000000000627</v>
      </c>
      <c r="I235" s="31">
        <f t="shared" si="41"/>
        <v>1.3472360000000001</v>
      </c>
      <c r="J235" s="31">
        <f t="shared" si="42"/>
        <v>84.039999999998557</v>
      </c>
      <c r="K235" s="5">
        <f t="shared" si="34"/>
        <v>0</v>
      </c>
      <c r="L235" s="5">
        <f t="shared" si="33"/>
        <v>0</v>
      </c>
      <c r="M235" s="5">
        <f t="shared" si="36"/>
        <v>3043.5000000000637</v>
      </c>
      <c r="N235" s="5"/>
      <c r="O235" s="5">
        <f t="shared" si="38"/>
        <v>3043.5000000000637</v>
      </c>
      <c r="P235" s="29" t="str">
        <f t="shared" si="39"/>
        <v/>
      </c>
      <c r="Q235" s="30">
        <f t="shared" si="40"/>
        <v>-65.899999999996453</v>
      </c>
      <c r="R235" s="27"/>
    </row>
    <row r="236" spans="1:18" x14ac:dyDescent="0.25">
      <c r="A236" s="5">
        <v>235</v>
      </c>
      <c r="B236" s="28">
        <v>41603</v>
      </c>
      <c r="C236" s="5">
        <v>1.35486</v>
      </c>
      <c r="D236" s="5">
        <v>1.35599</v>
      </c>
      <c r="E236" s="5">
        <v>1.349</v>
      </c>
      <c r="F236" s="5">
        <v>1.35162</v>
      </c>
      <c r="G236" s="5">
        <f t="shared" si="35"/>
        <v>0</v>
      </c>
      <c r="H236" s="5">
        <f t="shared" si="37"/>
        <v>88.600000000000904</v>
      </c>
      <c r="I236" s="31">
        <f t="shared" si="41"/>
        <v>1.3472513333333336</v>
      </c>
      <c r="J236" s="31">
        <f t="shared" si="42"/>
        <v>43.686666666664649</v>
      </c>
      <c r="K236" s="5">
        <f t="shared" si="34"/>
        <v>0</v>
      </c>
      <c r="L236" s="5">
        <f t="shared" si="33"/>
        <v>-88.600000000000904</v>
      </c>
      <c r="M236" s="5">
        <f t="shared" si="36"/>
        <v>2954.9000000000628</v>
      </c>
      <c r="N236" s="5"/>
      <c r="O236" s="5">
        <f t="shared" si="38"/>
        <v>3043.5000000000637</v>
      </c>
      <c r="P236" s="29">
        <f t="shared" si="39"/>
        <v>2.9111220634137958E-2</v>
      </c>
      <c r="Q236" s="30">
        <f t="shared" si="40"/>
        <v>-88.600000000000819</v>
      </c>
      <c r="R236" s="27"/>
    </row>
    <row r="237" spans="1:18" x14ac:dyDescent="0.25">
      <c r="A237" s="5">
        <v>236</v>
      </c>
      <c r="B237" s="28">
        <v>41604</v>
      </c>
      <c r="C237" s="5">
        <v>1.35164</v>
      </c>
      <c r="D237" s="5">
        <v>1.35747</v>
      </c>
      <c r="E237" s="5">
        <v>1.35155</v>
      </c>
      <c r="F237" s="5">
        <v>1.35721</v>
      </c>
      <c r="G237" s="5">
        <f t="shared" si="35"/>
        <v>1</v>
      </c>
      <c r="H237" s="5">
        <f t="shared" si="37"/>
        <v>18.499999999999069</v>
      </c>
      <c r="I237" s="31">
        <f t="shared" si="41"/>
        <v>1.3479053333333335</v>
      </c>
      <c r="J237" s="31">
        <f t="shared" si="42"/>
        <v>93.046666666665175</v>
      </c>
      <c r="K237" s="5">
        <f t="shared" si="34"/>
        <v>0</v>
      </c>
      <c r="L237" s="5">
        <f t="shared" si="33"/>
        <v>0</v>
      </c>
      <c r="M237" s="5">
        <f t="shared" si="36"/>
        <v>2954.9000000000628</v>
      </c>
      <c r="N237" s="5"/>
      <c r="O237" s="5">
        <f t="shared" si="38"/>
        <v>3043.5000000000637</v>
      </c>
      <c r="P237" s="29" t="str">
        <f t="shared" si="39"/>
        <v/>
      </c>
      <c r="Q237" s="30">
        <f t="shared" si="40"/>
        <v>-88.600000000000819</v>
      </c>
      <c r="R237" s="27"/>
    </row>
    <row r="238" spans="1:18" x14ac:dyDescent="0.25">
      <c r="A238" s="5">
        <v>237</v>
      </c>
      <c r="B238" s="28">
        <v>41605</v>
      </c>
      <c r="C238" s="5">
        <v>1.3572200000000001</v>
      </c>
      <c r="D238" s="5">
        <v>1.36128</v>
      </c>
      <c r="E238" s="5">
        <v>1.3557699999999999</v>
      </c>
      <c r="F238" s="5">
        <v>1.35795</v>
      </c>
      <c r="G238" s="5">
        <f t="shared" si="35"/>
        <v>1</v>
      </c>
      <c r="H238" s="5">
        <f t="shared" si="37"/>
        <v>-31.899999999998041</v>
      </c>
      <c r="I238" s="31">
        <f t="shared" si="41"/>
        <v>1.3483513333333332</v>
      </c>
      <c r="J238" s="31">
        <f t="shared" si="42"/>
        <v>95.98666666666756</v>
      </c>
      <c r="K238" s="5">
        <f t="shared" si="34"/>
        <v>0</v>
      </c>
      <c r="L238" s="5">
        <f t="shared" si="33"/>
        <v>0</v>
      </c>
      <c r="M238" s="5">
        <f t="shared" si="36"/>
        <v>2954.9000000000628</v>
      </c>
      <c r="N238" s="5"/>
      <c r="O238" s="5">
        <f t="shared" si="38"/>
        <v>3043.5000000000637</v>
      </c>
      <c r="P238" s="29" t="str">
        <f t="shared" si="39"/>
        <v/>
      </c>
      <c r="Q238" s="30">
        <f t="shared" si="40"/>
        <v>-88.600000000000819</v>
      </c>
      <c r="R238" s="27"/>
    </row>
    <row r="239" spans="1:18" x14ac:dyDescent="0.25">
      <c r="A239" s="5">
        <v>238</v>
      </c>
      <c r="B239" s="28">
        <v>41606</v>
      </c>
      <c r="C239" s="5">
        <v>1.35791</v>
      </c>
      <c r="D239" s="5">
        <v>1.3617999999999999</v>
      </c>
      <c r="E239" s="5">
        <v>1.35636</v>
      </c>
      <c r="F239" s="5">
        <v>1.3604700000000001</v>
      </c>
      <c r="G239" s="5">
        <f t="shared" si="35"/>
        <v>1</v>
      </c>
      <c r="H239" s="5">
        <f t="shared" si="37"/>
        <v>-10.299999999998647</v>
      </c>
      <c r="I239" s="31">
        <f t="shared" si="41"/>
        <v>1.3495866666666665</v>
      </c>
      <c r="J239" s="31">
        <f t="shared" si="42"/>
        <v>108.83333333333579</v>
      </c>
      <c r="K239" s="5">
        <f t="shared" si="34"/>
        <v>0</v>
      </c>
      <c r="L239" s="5">
        <f t="shared" si="33"/>
        <v>0</v>
      </c>
      <c r="M239" s="5">
        <f t="shared" si="36"/>
        <v>2954.9000000000628</v>
      </c>
      <c r="N239" s="5"/>
      <c r="O239" s="5">
        <f t="shared" si="38"/>
        <v>3043.5000000000637</v>
      </c>
      <c r="P239" s="29" t="str">
        <f t="shared" si="39"/>
        <v/>
      </c>
      <c r="Q239" s="30">
        <f t="shared" si="40"/>
        <v>-88.600000000000819</v>
      </c>
      <c r="R239" s="27"/>
    </row>
    <row r="240" spans="1:18" x14ac:dyDescent="0.25">
      <c r="A240" s="5">
        <v>239</v>
      </c>
      <c r="B240" s="28">
        <v>41607</v>
      </c>
      <c r="C240" s="5">
        <v>1.36043</v>
      </c>
      <c r="D240" s="5">
        <v>1.36216</v>
      </c>
      <c r="E240" s="5">
        <v>1.3580000000000001</v>
      </c>
      <c r="F240" s="5">
        <v>1.3589899999999999</v>
      </c>
      <c r="G240" s="5">
        <f t="shared" si="35"/>
        <v>0</v>
      </c>
      <c r="H240" s="5">
        <f t="shared" si="37"/>
        <v>8.6000000000030461</v>
      </c>
      <c r="I240" s="31">
        <f t="shared" si="41"/>
        <v>1.3510873333333329</v>
      </c>
      <c r="J240" s="31">
        <f t="shared" si="42"/>
        <v>79.026666666670579</v>
      </c>
      <c r="K240" s="5">
        <f t="shared" si="34"/>
        <v>0</v>
      </c>
      <c r="L240" s="5">
        <f t="shared" si="33"/>
        <v>0</v>
      </c>
      <c r="M240" s="5">
        <f t="shared" si="36"/>
        <v>2954.9000000000628</v>
      </c>
      <c r="N240" s="5"/>
      <c r="O240" s="5">
        <f t="shared" si="38"/>
        <v>3043.5000000000637</v>
      </c>
      <c r="P240" s="29" t="str">
        <f t="shared" si="39"/>
        <v/>
      </c>
      <c r="Q240" s="30">
        <f t="shared" si="40"/>
        <v>-88.600000000000819</v>
      </c>
      <c r="R240" s="27"/>
    </row>
    <row r="241" spans="1:18" x14ac:dyDescent="0.25">
      <c r="A241" s="5">
        <v>240</v>
      </c>
      <c r="B241" s="28">
        <v>41610</v>
      </c>
      <c r="C241" s="5">
        <v>1.3584799999999999</v>
      </c>
      <c r="D241" s="5">
        <v>1.3615699999999999</v>
      </c>
      <c r="E241" s="5">
        <v>1.3525499999999999</v>
      </c>
      <c r="F241" s="5">
        <v>1.3541700000000001</v>
      </c>
      <c r="G241" s="5">
        <f t="shared" si="35"/>
        <v>0</v>
      </c>
      <c r="H241" s="5">
        <f t="shared" si="37"/>
        <v>126.10000000000009</v>
      </c>
      <c r="I241" s="31">
        <f t="shared" si="41"/>
        <v>1.3519879999999997</v>
      </c>
      <c r="J241" s="31">
        <f t="shared" si="42"/>
        <v>21.820000000003503</v>
      </c>
      <c r="K241" s="5">
        <f t="shared" si="34"/>
        <v>126.10000000000009</v>
      </c>
      <c r="L241" s="5">
        <f t="shared" si="33"/>
        <v>0</v>
      </c>
      <c r="M241" s="5">
        <f t="shared" si="36"/>
        <v>3081.0000000000628</v>
      </c>
      <c r="N241" s="5"/>
      <c r="O241" s="5">
        <f t="shared" si="38"/>
        <v>3081.0000000000628</v>
      </c>
      <c r="P241" s="29" t="str">
        <f t="shared" si="39"/>
        <v/>
      </c>
      <c r="Q241" s="30">
        <f t="shared" si="40"/>
        <v>-88.600000000000819</v>
      </c>
      <c r="R241" s="27"/>
    </row>
    <row r="242" spans="1:18" x14ac:dyDescent="0.25">
      <c r="A242" s="5">
        <v>241</v>
      </c>
      <c r="B242" s="28">
        <v>41611</v>
      </c>
      <c r="C242" s="5">
        <v>1.35416</v>
      </c>
      <c r="D242" s="5">
        <v>1.36137</v>
      </c>
      <c r="E242" s="5">
        <v>1.3524</v>
      </c>
      <c r="F242" s="5">
        <v>1.3588800000000001</v>
      </c>
      <c r="G242" s="5">
        <f t="shared" si="35"/>
        <v>1</v>
      </c>
      <c r="H242" s="5">
        <f t="shared" si="37"/>
        <v>115.19999999999975</v>
      </c>
      <c r="I242" s="31">
        <f t="shared" si="41"/>
        <v>1.35301</v>
      </c>
      <c r="J242" s="31">
        <f t="shared" si="42"/>
        <v>58.700000000000415</v>
      </c>
      <c r="K242" s="5">
        <f t="shared" si="34"/>
        <v>0</v>
      </c>
      <c r="L242" s="5">
        <v>-101</v>
      </c>
      <c r="M242" s="5">
        <f t="shared" si="36"/>
        <v>2980.0000000000628</v>
      </c>
      <c r="N242" s="5"/>
      <c r="O242" s="5">
        <f t="shared" si="38"/>
        <v>3081.0000000000628</v>
      </c>
      <c r="P242" s="29">
        <f t="shared" si="39"/>
        <v>3.2781564427133425E-2</v>
      </c>
      <c r="Q242" s="30">
        <f t="shared" si="40"/>
        <v>-101</v>
      </c>
      <c r="R242" s="27"/>
    </row>
    <row r="243" spans="1:18" x14ac:dyDescent="0.25">
      <c r="A243" s="5">
        <v>242</v>
      </c>
      <c r="B243" s="28">
        <v>41612</v>
      </c>
      <c r="C243" s="5">
        <v>1.35886</v>
      </c>
      <c r="D243" s="5">
        <v>1.3605100000000001</v>
      </c>
      <c r="E243" s="5">
        <v>1.35283</v>
      </c>
      <c r="F243" s="5">
        <v>1.35931</v>
      </c>
      <c r="G243" s="5">
        <f t="shared" si="35"/>
        <v>1</v>
      </c>
      <c r="H243" s="5">
        <f t="shared" si="37"/>
        <v>135.19999999999976</v>
      </c>
      <c r="I243" s="31">
        <f t="shared" si="41"/>
        <v>1.3537226666666666</v>
      </c>
      <c r="J243" s="31">
        <f t="shared" si="42"/>
        <v>55.873333333333889</v>
      </c>
      <c r="K243" s="5">
        <f t="shared" si="34"/>
        <v>0</v>
      </c>
      <c r="L243" s="5">
        <v>-101</v>
      </c>
      <c r="M243" s="5">
        <f t="shared" si="36"/>
        <v>2879.0000000000628</v>
      </c>
      <c r="N243" s="5"/>
      <c r="O243" s="5">
        <f t="shared" si="38"/>
        <v>3081.0000000000628</v>
      </c>
      <c r="P243" s="29">
        <f t="shared" si="39"/>
        <v>6.5563128854266739E-2</v>
      </c>
      <c r="Q243" s="30">
        <f t="shared" si="40"/>
        <v>-202</v>
      </c>
      <c r="R243" s="27"/>
    </row>
    <row r="244" spans="1:18" x14ac:dyDescent="0.25">
      <c r="A244" s="5">
        <v>243</v>
      </c>
      <c r="B244" s="28">
        <v>41613</v>
      </c>
      <c r="C244" s="5">
        <v>1.3592900000000001</v>
      </c>
      <c r="D244" s="5">
        <v>1.36772</v>
      </c>
      <c r="E244" s="5">
        <v>1.3543099999999999</v>
      </c>
      <c r="F244" s="5">
        <v>1.36673</v>
      </c>
      <c r="G244" s="5">
        <f t="shared" si="35"/>
        <v>1</v>
      </c>
      <c r="H244" s="5">
        <f t="shared" si="37"/>
        <v>83.000000000001961</v>
      </c>
      <c r="I244" s="31">
        <f t="shared" si="41"/>
        <v>1.3551140000000002</v>
      </c>
      <c r="J244" s="31">
        <f t="shared" si="42"/>
        <v>116.15999999999849</v>
      </c>
      <c r="K244" s="5">
        <f t="shared" si="34"/>
        <v>0</v>
      </c>
      <c r="L244" s="5">
        <f t="shared" ref="L244:L275" si="43">IF(OR(AND(J244&gt;-188.3,J244&lt;=-122.467),AND(J244&gt;-85.94,J244&lt;=-67.6767),AND(J244&gt;42.69,J244&lt;=64.57),AND(J244&gt;144.6933)),-H244,0)</f>
        <v>0</v>
      </c>
      <c r="M244" s="5">
        <f t="shared" si="36"/>
        <v>2879.0000000000628</v>
      </c>
      <c r="N244" s="5"/>
      <c r="O244" s="5">
        <f t="shared" si="38"/>
        <v>3081.0000000000628</v>
      </c>
      <c r="P244" s="29" t="str">
        <f t="shared" si="39"/>
        <v/>
      </c>
      <c r="Q244" s="30">
        <f t="shared" si="40"/>
        <v>-202</v>
      </c>
      <c r="R244" s="27"/>
    </row>
    <row r="245" spans="1:18" x14ac:dyDescent="0.25">
      <c r="A245" s="5">
        <v>244</v>
      </c>
      <c r="B245" s="28">
        <v>41614</v>
      </c>
      <c r="C245" s="5">
        <v>1.3667199999999999</v>
      </c>
      <c r="D245" s="5">
        <v>1.37063</v>
      </c>
      <c r="E245" s="5">
        <v>1.36124</v>
      </c>
      <c r="F245" s="5">
        <v>1.37035</v>
      </c>
      <c r="G245" s="5">
        <f t="shared" si="35"/>
        <v>1</v>
      </c>
      <c r="H245" s="5">
        <f t="shared" si="37"/>
        <v>71.600000000000549</v>
      </c>
      <c r="I245" s="31">
        <f t="shared" si="41"/>
        <v>1.3565100000000001</v>
      </c>
      <c r="J245" s="31">
        <f t="shared" si="42"/>
        <v>138.39999999999853</v>
      </c>
      <c r="K245" s="5">
        <f t="shared" si="34"/>
        <v>0</v>
      </c>
      <c r="L245" s="5">
        <f t="shared" si="43"/>
        <v>0</v>
      </c>
      <c r="M245" s="5">
        <f t="shared" si="36"/>
        <v>2879.0000000000628</v>
      </c>
      <c r="N245" s="5"/>
      <c r="O245" s="5">
        <f t="shared" si="38"/>
        <v>3081.0000000000628</v>
      </c>
      <c r="P245" s="29" t="str">
        <f t="shared" si="39"/>
        <v/>
      </c>
      <c r="Q245" s="30">
        <f t="shared" si="40"/>
        <v>-202</v>
      </c>
      <c r="R245" s="27"/>
    </row>
    <row r="246" spans="1:18" x14ac:dyDescent="0.25">
      <c r="A246" s="5">
        <v>245</v>
      </c>
      <c r="B246" s="28">
        <v>41617</v>
      </c>
      <c r="C246" s="5">
        <v>1.3714299999999999</v>
      </c>
      <c r="D246" s="5">
        <v>1.3745700000000001</v>
      </c>
      <c r="E246" s="5">
        <v>1.3694200000000001</v>
      </c>
      <c r="F246" s="5">
        <v>1.37388</v>
      </c>
      <c r="G246" s="5">
        <f t="shared" si="35"/>
        <v>1</v>
      </c>
      <c r="H246" s="5">
        <f t="shared" si="37"/>
        <v>14.399999999998862</v>
      </c>
      <c r="I246" s="31">
        <f t="shared" si="41"/>
        <v>1.3580653333333332</v>
      </c>
      <c r="J246" s="31">
        <f t="shared" si="42"/>
        <v>158.14666666666756</v>
      </c>
      <c r="K246" s="5">
        <f t="shared" si="34"/>
        <v>0</v>
      </c>
      <c r="L246" s="5">
        <f t="shared" si="43"/>
        <v>-14.399999999998862</v>
      </c>
      <c r="M246" s="5">
        <f t="shared" si="36"/>
        <v>2864.600000000064</v>
      </c>
      <c r="N246" s="5"/>
      <c r="O246" s="5">
        <f t="shared" si="38"/>
        <v>3081.0000000000628</v>
      </c>
      <c r="P246" s="29">
        <f t="shared" si="39"/>
        <v>7.0236936059719035E-2</v>
      </c>
      <c r="Q246" s="30">
        <f t="shared" si="40"/>
        <v>-216.39999999999873</v>
      </c>
      <c r="R246" s="27"/>
    </row>
    <row r="247" spans="1:18" x14ac:dyDescent="0.25">
      <c r="A247" s="5">
        <v>246</v>
      </c>
      <c r="B247" s="28">
        <v>41618</v>
      </c>
      <c r="C247" s="5">
        <v>1.37388</v>
      </c>
      <c r="D247" s="5">
        <v>1.37948</v>
      </c>
      <c r="E247" s="5">
        <v>1.3733599999999999</v>
      </c>
      <c r="F247" s="5">
        <v>1.3761000000000001</v>
      </c>
      <c r="G247" s="5">
        <f t="shared" si="35"/>
        <v>1</v>
      </c>
      <c r="H247" s="5">
        <f t="shared" si="37"/>
        <v>-20.700000000000163</v>
      </c>
      <c r="I247" s="31">
        <f t="shared" si="41"/>
        <v>1.35955</v>
      </c>
      <c r="J247" s="31">
        <f t="shared" si="42"/>
        <v>165.50000000000065</v>
      </c>
      <c r="K247" s="5">
        <f t="shared" si="34"/>
        <v>0</v>
      </c>
      <c r="L247" s="5">
        <f t="shared" si="43"/>
        <v>20.700000000000163</v>
      </c>
      <c r="M247" s="5">
        <f t="shared" si="36"/>
        <v>2885.3000000000643</v>
      </c>
      <c r="N247" s="5"/>
      <c r="O247" s="5">
        <f t="shared" si="38"/>
        <v>3081.0000000000628</v>
      </c>
      <c r="P247" s="29" t="str">
        <f t="shared" si="39"/>
        <v/>
      </c>
      <c r="Q247" s="30">
        <f t="shared" si="40"/>
        <v>-195.69999999999845</v>
      </c>
      <c r="R247" s="27"/>
    </row>
    <row r="248" spans="1:18" x14ac:dyDescent="0.25">
      <c r="A248" s="5">
        <v>247</v>
      </c>
      <c r="B248" s="28">
        <v>41619</v>
      </c>
      <c r="C248" s="5">
        <v>1.3761000000000001</v>
      </c>
      <c r="D248" s="5">
        <v>1.38107</v>
      </c>
      <c r="E248" s="5">
        <v>1.37405</v>
      </c>
      <c r="F248" s="5">
        <v>1.37859</v>
      </c>
      <c r="G248" s="5">
        <f t="shared" si="35"/>
        <v>1</v>
      </c>
      <c r="H248" s="5">
        <f t="shared" si="37"/>
        <v>-14.399999999998855</v>
      </c>
      <c r="I248" s="31">
        <f t="shared" si="41"/>
        <v>1.3618680000000001</v>
      </c>
      <c r="J248" s="31">
        <f t="shared" si="42"/>
        <v>167.21999999999903</v>
      </c>
      <c r="K248" s="5">
        <f t="shared" si="34"/>
        <v>0</v>
      </c>
      <c r="L248" s="5">
        <f t="shared" si="43"/>
        <v>14.399999999998855</v>
      </c>
      <c r="M248" s="5">
        <f t="shared" si="36"/>
        <v>2899.700000000063</v>
      </c>
      <c r="N248" s="5"/>
      <c r="O248" s="5">
        <f t="shared" si="38"/>
        <v>3081.0000000000628</v>
      </c>
      <c r="P248" s="29" t="str">
        <f t="shared" si="39"/>
        <v/>
      </c>
      <c r="Q248" s="30">
        <f t="shared" si="40"/>
        <v>-181.29999999999973</v>
      </c>
      <c r="R248" s="27"/>
    </row>
    <row r="249" spans="1:18" x14ac:dyDescent="0.25">
      <c r="A249" s="5">
        <v>248</v>
      </c>
      <c r="B249" s="28">
        <v>41620</v>
      </c>
      <c r="C249" s="5">
        <v>1.37856</v>
      </c>
      <c r="D249" s="5">
        <v>1.38032</v>
      </c>
      <c r="E249" s="5">
        <v>1.3736999999999999</v>
      </c>
      <c r="F249" s="5">
        <v>1.3752899999999999</v>
      </c>
      <c r="G249" s="5">
        <f t="shared" si="35"/>
        <v>0</v>
      </c>
      <c r="H249" s="5">
        <f t="shared" si="37"/>
        <v>26.500000000002633</v>
      </c>
      <c r="I249" s="31">
        <f t="shared" si="41"/>
        <v>1.3636786666666667</v>
      </c>
      <c r="J249" s="31">
        <f t="shared" si="42"/>
        <v>116.11333333333195</v>
      </c>
      <c r="K249" s="5">
        <f t="shared" si="34"/>
        <v>0</v>
      </c>
      <c r="L249" s="5">
        <f t="shared" si="43"/>
        <v>0</v>
      </c>
      <c r="M249" s="5">
        <f t="shared" si="36"/>
        <v>2899.700000000063</v>
      </c>
      <c r="N249" s="5"/>
      <c r="O249" s="5">
        <f t="shared" si="38"/>
        <v>3081.0000000000628</v>
      </c>
      <c r="P249" s="29" t="str">
        <f t="shared" si="39"/>
        <v/>
      </c>
      <c r="Q249" s="30">
        <f t="shared" si="40"/>
        <v>-181.29999999999973</v>
      </c>
      <c r="R249" s="27"/>
    </row>
    <row r="250" spans="1:18" x14ac:dyDescent="0.25">
      <c r="A250" s="5">
        <v>249</v>
      </c>
      <c r="B250" s="28">
        <v>41621</v>
      </c>
      <c r="C250" s="5">
        <v>1.3752899999999999</v>
      </c>
      <c r="D250" s="5">
        <v>1.3769100000000001</v>
      </c>
      <c r="E250" s="5">
        <v>1.3708800000000001</v>
      </c>
      <c r="F250" s="5">
        <v>1.3740000000000001</v>
      </c>
      <c r="G250" s="5">
        <f t="shared" si="35"/>
        <v>0</v>
      </c>
      <c r="H250" s="5">
        <f t="shared" si="37"/>
        <v>-45.699999999999633</v>
      </c>
      <c r="I250" s="31">
        <f t="shared" si="41"/>
        <v>1.3649026666666664</v>
      </c>
      <c r="J250" s="31">
        <f t="shared" si="42"/>
        <v>90.973333333337351</v>
      </c>
      <c r="K250" s="5">
        <f t="shared" si="34"/>
        <v>0</v>
      </c>
      <c r="L250" s="5">
        <f t="shared" si="43"/>
        <v>0</v>
      </c>
      <c r="M250" s="5">
        <f t="shared" si="36"/>
        <v>2899.700000000063</v>
      </c>
      <c r="N250" s="5"/>
      <c r="O250" s="5">
        <f t="shared" si="38"/>
        <v>3081.0000000000628</v>
      </c>
      <c r="P250" s="29" t="str">
        <f t="shared" si="39"/>
        <v/>
      </c>
      <c r="Q250" s="30">
        <f t="shared" si="40"/>
        <v>-181.29999999999973</v>
      </c>
      <c r="R250" s="27"/>
    </row>
    <row r="251" spans="1:18" x14ac:dyDescent="0.25">
      <c r="A251" s="5">
        <v>250</v>
      </c>
      <c r="B251" s="28">
        <v>41624</v>
      </c>
      <c r="C251" s="5">
        <v>1.3729</v>
      </c>
      <c r="D251" s="5">
        <v>1.3798299999999999</v>
      </c>
      <c r="E251" s="5">
        <v>1.37286</v>
      </c>
      <c r="F251" s="5">
        <v>1.37602</v>
      </c>
      <c r="G251" s="5">
        <f t="shared" si="35"/>
        <v>1</v>
      </c>
      <c r="H251" s="5">
        <f t="shared" si="37"/>
        <v>-99.299999999999955</v>
      </c>
      <c r="I251" s="31">
        <f t="shared" si="41"/>
        <v>1.3665293333333333</v>
      </c>
      <c r="J251" s="31">
        <f t="shared" si="42"/>
        <v>94.906666666667576</v>
      </c>
      <c r="K251" s="5">
        <f t="shared" si="34"/>
        <v>0</v>
      </c>
      <c r="L251" s="5">
        <f t="shared" si="43"/>
        <v>0</v>
      </c>
      <c r="M251" s="5">
        <f t="shared" si="36"/>
        <v>2899.700000000063</v>
      </c>
      <c r="N251" s="5"/>
      <c r="O251" s="5">
        <f t="shared" si="38"/>
        <v>3081.0000000000628</v>
      </c>
      <c r="P251" s="29" t="str">
        <f t="shared" si="39"/>
        <v/>
      </c>
      <c r="Q251" s="30">
        <f t="shared" si="40"/>
        <v>-181.29999999999973</v>
      </c>
      <c r="R251" s="27"/>
    </row>
    <row r="252" spans="1:18" x14ac:dyDescent="0.25">
      <c r="A252" s="5">
        <v>251</v>
      </c>
      <c r="B252" s="28">
        <v>41625</v>
      </c>
      <c r="C252" s="5">
        <v>1.37601</v>
      </c>
      <c r="D252" s="5">
        <v>1.3782099999999999</v>
      </c>
      <c r="E252" s="5">
        <v>1.37229</v>
      </c>
      <c r="F252" s="5">
        <v>1.37683</v>
      </c>
      <c r="G252" s="5">
        <f t="shared" si="35"/>
        <v>1</v>
      </c>
      <c r="H252" s="5">
        <f t="shared" si="37"/>
        <v>-97.89999999999965</v>
      </c>
      <c r="I252" s="31">
        <f t="shared" si="41"/>
        <v>1.3678373333333331</v>
      </c>
      <c r="J252" s="31">
        <f t="shared" si="42"/>
        <v>89.926666666668709</v>
      </c>
      <c r="K252" s="5">
        <f t="shared" si="34"/>
        <v>0</v>
      </c>
      <c r="L252" s="5">
        <f t="shared" si="43"/>
        <v>0</v>
      </c>
      <c r="M252" s="5">
        <f t="shared" si="36"/>
        <v>2899.700000000063</v>
      </c>
      <c r="N252" s="5"/>
      <c r="O252" s="5">
        <f t="shared" si="38"/>
        <v>3081.0000000000628</v>
      </c>
      <c r="P252" s="29" t="str">
        <f t="shared" si="39"/>
        <v/>
      </c>
      <c r="Q252" s="30">
        <f t="shared" si="40"/>
        <v>-181.29999999999973</v>
      </c>
      <c r="R252" s="27"/>
    </row>
    <row r="253" spans="1:18" x14ac:dyDescent="0.25">
      <c r="A253" s="5">
        <v>252</v>
      </c>
      <c r="B253" s="28">
        <v>41626</v>
      </c>
      <c r="C253" s="5">
        <v>1.37683</v>
      </c>
      <c r="D253" s="5">
        <v>1.3811199999999999</v>
      </c>
      <c r="E253" s="5">
        <v>1.36738</v>
      </c>
      <c r="F253" s="5">
        <v>1.36832</v>
      </c>
      <c r="G253" s="5">
        <f t="shared" si="35"/>
        <v>0</v>
      </c>
      <c r="H253" s="5">
        <f t="shared" si="37"/>
        <v>10.499999999999954</v>
      </c>
      <c r="I253" s="31">
        <f t="shared" si="41"/>
        <v>1.3685286666666667</v>
      </c>
      <c r="J253" s="31">
        <f t="shared" si="42"/>
        <v>-2.0866666666674583</v>
      </c>
      <c r="K253" s="5">
        <f t="shared" ref="K253:K261" si="44">IF(OR(AND(J253&gt;-122.467,J253&lt;=-101.893),AND(J253&gt;-67.6767,J253&lt;=-16.6267),AND(J253&gt;-1.10667,J253&lt;=30.97333)),H253,0)</f>
        <v>0</v>
      </c>
      <c r="L253" s="5">
        <f t="shared" si="43"/>
        <v>0</v>
      </c>
      <c r="M253" s="5">
        <f t="shared" si="36"/>
        <v>2899.700000000063</v>
      </c>
      <c r="N253" s="5"/>
      <c r="O253" s="5">
        <f t="shared" si="38"/>
        <v>3081.0000000000628</v>
      </c>
      <c r="P253" s="29" t="str">
        <f t="shared" si="39"/>
        <v/>
      </c>
      <c r="Q253" s="30">
        <f t="shared" si="40"/>
        <v>-181.29999999999973</v>
      </c>
      <c r="R253" s="27"/>
    </row>
    <row r="254" spans="1:18" x14ac:dyDescent="0.25">
      <c r="A254" s="5">
        <v>253</v>
      </c>
      <c r="B254" s="28">
        <v>41627</v>
      </c>
      <c r="C254" s="5">
        <v>1.36833</v>
      </c>
      <c r="D254" s="5">
        <v>1.36938</v>
      </c>
      <c r="E254" s="5">
        <v>1.3649</v>
      </c>
      <c r="F254" s="5">
        <v>1.36609</v>
      </c>
      <c r="G254" s="5">
        <f t="shared" si="35"/>
        <v>0</v>
      </c>
      <c r="H254" s="5">
        <f t="shared" si="37"/>
        <v>12.999999999998565</v>
      </c>
      <c r="I254" s="31">
        <f t="shared" si="41"/>
        <v>1.3689033333333334</v>
      </c>
      <c r="J254" s="31">
        <f t="shared" si="42"/>
        <v>-28.133333333333344</v>
      </c>
      <c r="K254" s="5">
        <f t="shared" si="44"/>
        <v>12.999999999998565</v>
      </c>
      <c r="L254" s="5">
        <f t="shared" si="43"/>
        <v>0</v>
      </c>
      <c r="M254" s="5">
        <f t="shared" si="36"/>
        <v>2912.7000000000617</v>
      </c>
      <c r="N254" s="5"/>
      <c r="O254" s="5">
        <f t="shared" si="38"/>
        <v>3081.0000000000628</v>
      </c>
      <c r="P254" s="29" t="str">
        <f t="shared" si="39"/>
        <v/>
      </c>
      <c r="Q254" s="30">
        <f t="shared" si="40"/>
        <v>-168.30000000000109</v>
      </c>
      <c r="R254" s="27"/>
    </row>
    <row r="255" spans="1:18" x14ac:dyDescent="0.25">
      <c r="A255" s="5">
        <v>254</v>
      </c>
      <c r="B255" s="28">
        <v>41628</v>
      </c>
      <c r="C255" s="5">
        <v>1.3660699999999999</v>
      </c>
      <c r="D255" s="5">
        <v>1.3709100000000001</v>
      </c>
      <c r="E255" s="5">
        <v>1.3624799999999999</v>
      </c>
      <c r="F255" s="5">
        <v>1.36703</v>
      </c>
      <c r="G255" s="5">
        <f t="shared" si="35"/>
        <v>1</v>
      </c>
      <c r="H255" s="5">
        <f t="shared" si="37"/>
        <v>8.2999999999988638</v>
      </c>
      <c r="I255" s="31">
        <f t="shared" si="41"/>
        <v>1.3694393333333332</v>
      </c>
      <c r="J255" s="31">
        <f t="shared" si="42"/>
        <v>-24.093333333332634</v>
      </c>
      <c r="K255" s="5">
        <f t="shared" si="44"/>
        <v>8.2999999999988638</v>
      </c>
      <c r="L255" s="5">
        <f t="shared" si="43"/>
        <v>0</v>
      </c>
      <c r="M255" s="5">
        <f t="shared" si="36"/>
        <v>2921.0000000000605</v>
      </c>
      <c r="N255" s="5"/>
      <c r="O255" s="5">
        <f t="shared" si="38"/>
        <v>3081.0000000000628</v>
      </c>
      <c r="P255" s="29" t="str">
        <f t="shared" si="39"/>
        <v/>
      </c>
      <c r="Q255" s="30">
        <f t="shared" si="40"/>
        <v>-160.00000000000227</v>
      </c>
      <c r="R255" s="27"/>
    </row>
    <row r="256" spans="1:18" x14ac:dyDescent="0.25">
      <c r="A256" s="5">
        <v>255</v>
      </c>
      <c r="B256" s="28">
        <v>41631</v>
      </c>
      <c r="C256" s="5">
        <v>1.36724</v>
      </c>
      <c r="D256" s="5">
        <v>1.3716600000000001</v>
      </c>
      <c r="E256" s="5">
        <v>1.3667199999999999</v>
      </c>
      <c r="F256" s="5">
        <v>1.36957</v>
      </c>
      <c r="G256" s="5">
        <f t="shared" si="35"/>
        <v>1</v>
      </c>
      <c r="H256" s="5">
        <f t="shared" si="37"/>
        <v>-4.2000000000008697</v>
      </c>
      <c r="I256" s="31">
        <f t="shared" si="41"/>
        <v>1.370466</v>
      </c>
      <c r="J256" s="31">
        <f t="shared" si="42"/>
        <v>-8.960000000000079</v>
      </c>
      <c r="K256" s="5">
        <f t="shared" si="44"/>
        <v>0</v>
      </c>
      <c r="L256" s="5">
        <f t="shared" si="43"/>
        <v>0</v>
      </c>
      <c r="M256" s="5">
        <f t="shared" si="36"/>
        <v>2921.0000000000605</v>
      </c>
      <c r="N256" s="5"/>
      <c r="O256" s="5">
        <f t="shared" si="38"/>
        <v>3081.0000000000628</v>
      </c>
      <c r="P256" s="29" t="str">
        <f t="shared" si="39"/>
        <v/>
      </c>
      <c r="Q256" s="30">
        <f t="shared" si="40"/>
        <v>-160.00000000000227</v>
      </c>
      <c r="R256" s="27"/>
    </row>
    <row r="257" spans="1:18" x14ac:dyDescent="0.25">
      <c r="A257" s="5">
        <v>256</v>
      </c>
      <c r="B257" s="28">
        <v>41632</v>
      </c>
      <c r="C257" s="5">
        <v>1.3695600000000001</v>
      </c>
      <c r="D257" s="5">
        <v>1.3712299999999999</v>
      </c>
      <c r="E257" s="5">
        <v>1.3654900000000001</v>
      </c>
      <c r="F257" s="5">
        <v>1.36757</v>
      </c>
      <c r="G257" s="5">
        <f t="shared" si="35"/>
        <v>0</v>
      </c>
      <c r="H257" s="5">
        <f t="shared" si="37"/>
        <v>72.999999999998622</v>
      </c>
      <c r="I257" s="31">
        <f t="shared" si="41"/>
        <v>1.3710453333333334</v>
      </c>
      <c r="J257" s="31">
        <f t="shared" si="42"/>
        <v>-34.753333333334965</v>
      </c>
      <c r="K257" s="5">
        <f t="shared" si="44"/>
        <v>72.999999999998622</v>
      </c>
      <c r="L257" s="5">
        <f t="shared" si="43"/>
        <v>0</v>
      </c>
      <c r="M257" s="5">
        <f t="shared" si="36"/>
        <v>2994.0000000000591</v>
      </c>
      <c r="N257" s="5"/>
      <c r="O257" s="5">
        <f t="shared" si="38"/>
        <v>3081.0000000000628</v>
      </c>
      <c r="P257" s="29" t="str">
        <f t="shared" si="39"/>
        <v/>
      </c>
      <c r="Q257" s="30">
        <f t="shared" si="40"/>
        <v>-87.000000000003638</v>
      </c>
      <c r="R257" s="27"/>
    </row>
    <row r="258" spans="1:18" x14ac:dyDescent="0.25">
      <c r="A258" s="5">
        <v>257</v>
      </c>
      <c r="B258" s="28">
        <v>41633</v>
      </c>
      <c r="C258" s="5">
        <v>1.36751</v>
      </c>
      <c r="D258" s="5">
        <v>1.36809</v>
      </c>
      <c r="E258" s="5">
        <v>1.3660600000000001</v>
      </c>
      <c r="F258" s="5">
        <v>1.3680000000000001</v>
      </c>
      <c r="G258" s="5">
        <f t="shared" si="35"/>
        <v>1</v>
      </c>
      <c r="H258" s="5">
        <f t="shared" si="37"/>
        <v>114.49999999999739</v>
      </c>
      <c r="I258" s="31">
        <f t="shared" si="41"/>
        <v>1.3716246666666667</v>
      </c>
      <c r="J258" s="31">
        <f t="shared" si="42"/>
        <v>-36.246666666666094</v>
      </c>
      <c r="K258" s="5">
        <f t="shared" si="44"/>
        <v>114.49999999999739</v>
      </c>
      <c r="L258" s="5">
        <f t="shared" si="43"/>
        <v>0</v>
      </c>
      <c r="M258" s="5">
        <f t="shared" si="36"/>
        <v>3108.5000000000564</v>
      </c>
      <c r="N258" s="5"/>
      <c r="O258" s="5">
        <f t="shared" si="38"/>
        <v>3108.5000000000564</v>
      </c>
      <c r="P258" s="29" t="str">
        <f t="shared" si="39"/>
        <v/>
      </c>
      <c r="Q258" s="30">
        <f t="shared" si="40"/>
        <v>-87.000000000003638</v>
      </c>
      <c r="R258" s="27"/>
    </row>
    <row r="259" spans="1:18" x14ac:dyDescent="0.25">
      <c r="A259" s="5">
        <v>258</v>
      </c>
      <c r="B259" s="28">
        <v>41634</v>
      </c>
      <c r="C259" s="5">
        <v>1.3680000000000001</v>
      </c>
      <c r="D259" s="5">
        <v>1.37015</v>
      </c>
      <c r="E259" s="5">
        <v>1.36619</v>
      </c>
      <c r="F259" s="5">
        <v>1.3690800000000001</v>
      </c>
      <c r="G259" s="5">
        <f t="shared" ref="G259:G322" si="45">IF(F259&gt;F258,1,0)</f>
        <v>1</v>
      </c>
      <c r="H259" s="5">
        <f t="shared" si="37"/>
        <v>47.599999999998758</v>
      </c>
      <c r="I259" s="31">
        <f t="shared" si="41"/>
        <v>1.3717813333333335</v>
      </c>
      <c r="J259" s="31">
        <f t="shared" si="42"/>
        <v>-27.013333333334444</v>
      </c>
      <c r="K259" s="5">
        <f t="shared" si="44"/>
        <v>47.599999999998758</v>
      </c>
      <c r="L259" s="5">
        <f t="shared" si="43"/>
        <v>0</v>
      </c>
      <c r="M259" s="5">
        <f t="shared" ref="M259:M322" si="46">L259+K259+M258</f>
        <v>3156.1000000000549</v>
      </c>
      <c r="N259" s="5"/>
      <c r="O259" s="5">
        <f t="shared" si="38"/>
        <v>3156.1000000000549</v>
      </c>
      <c r="P259" s="29" t="str">
        <f t="shared" si="39"/>
        <v/>
      </c>
      <c r="Q259" s="30">
        <f t="shared" si="40"/>
        <v>-87.000000000003638</v>
      </c>
      <c r="R259" s="27"/>
    </row>
    <row r="260" spans="1:18" x14ac:dyDescent="0.25">
      <c r="A260" s="5">
        <v>259</v>
      </c>
      <c r="B260" s="28">
        <v>41635</v>
      </c>
      <c r="C260" s="5">
        <v>1.3690500000000001</v>
      </c>
      <c r="D260" s="5">
        <v>1.3893200000000001</v>
      </c>
      <c r="E260" s="5">
        <v>1.36869</v>
      </c>
      <c r="F260" s="5">
        <v>1.3747799999999999</v>
      </c>
      <c r="G260" s="5">
        <f t="shared" si="45"/>
        <v>1</v>
      </c>
      <c r="H260" s="5">
        <f t="shared" ref="H260:H323" si="47">(F261-C261)*10000+(F262-C262)*10000+(F263-C263)*10000</f>
        <v>-9.6999999999991502</v>
      </c>
      <c r="I260" s="31">
        <f t="shared" si="41"/>
        <v>1.3720766666666668</v>
      </c>
      <c r="J260" s="31">
        <f t="shared" si="42"/>
        <v>27.033333333330578</v>
      </c>
      <c r="K260" s="5">
        <f t="shared" si="44"/>
        <v>-9.6999999999991502</v>
      </c>
      <c r="L260" s="5">
        <f t="shared" si="43"/>
        <v>0</v>
      </c>
      <c r="M260" s="5">
        <f t="shared" si="46"/>
        <v>3146.4000000000556</v>
      </c>
      <c r="N260" s="5"/>
      <c r="O260" s="5">
        <f t="shared" ref="O260:O323" si="48">MAX(M260,O259)</f>
        <v>3156.1000000000549</v>
      </c>
      <c r="P260" s="29">
        <f t="shared" ref="P260:P323" si="49">IF(M260 &lt; M259, 1-M260/O260,"")</f>
        <v>3.0734133899430471E-3</v>
      </c>
      <c r="Q260" s="30">
        <f t="shared" ref="Q260:Q323" si="50">IF(O260=M260,Q259,M260-O260)</f>
        <v>-9.6999999999993634</v>
      </c>
      <c r="R260" s="27"/>
    </row>
    <row r="261" spans="1:18" x14ac:dyDescent="0.25">
      <c r="A261" s="5">
        <v>260</v>
      </c>
      <c r="B261" s="28">
        <v>41638</v>
      </c>
      <c r="C261" s="5">
        <v>1.37558</v>
      </c>
      <c r="D261" s="5">
        <v>1.3818900000000001</v>
      </c>
      <c r="E261" s="5">
        <v>1.3728</v>
      </c>
      <c r="F261" s="5">
        <v>1.38022</v>
      </c>
      <c r="G261" s="5">
        <f t="shared" si="45"/>
        <v>1</v>
      </c>
      <c r="H261" s="5">
        <f t="shared" si="47"/>
        <v>-139.59999999999752</v>
      </c>
      <c r="I261" s="31">
        <f t="shared" si="41"/>
        <v>1.3724993333333335</v>
      </c>
      <c r="J261" s="31">
        <f t="shared" si="42"/>
        <v>77.206666666664873</v>
      </c>
      <c r="K261" s="5">
        <f t="shared" si="44"/>
        <v>0</v>
      </c>
      <c r="L261" s="5">
        <f t="shared" si="43"/>
        <v>0</v>
      </c>
      <c r="M261" s="5">
        <f t="shared" si="46"/>
        <v>3146.4000000000556</v>
      </c>
      <c r="N261" s="5"/>
      <c r="O261" s="5">
        <f t="shared" si="48"/>
        <v>3156.1000000000549</v>
      </c>
      <c r="P261" s="29" t="str">
        <f t="shared" si="49"/>
        <v/>
      </c>
      <c r="Q261" s="30">
        <f t="shared" si="50"/>
        <v>-9.6999999999993634</v>
      </c>
      <c r="R261" s="27"/>
    </row>
    <row r="262" spans="1:18" x14ac:dyDescent="0.25">
      <c r="A262" s="5">
        <v>261</v>
      </c>
      <c r="B262" s="28">
        <v>41639</v>
      </c>
      <c r="C262" s="5">
        <v>1.37971</v>
      </c>
      <c r="D262" s="5">
        <v>1.38123</v>
      </c>
      <c r="E262" s="5">
        <v>1.3741000000000001</v>
      </c>
      <c r="F262" s="5">
        <v>1.3741000000000001</v>
      </c>
      <c r="G262" s="5">
        <f t="shared" si="45"/>
        <v>0</v>
      </c>
      <c r="H262" s="5">
        <f t="shared" si="47"/>
        <v>-167.89999999999861</v>
      </c>
      <c r="I262" s="31">
        <f t="shared" si="41"/>
        <v>1.372366</v>
      </c>
      <c r="J262" s="31">
        <f t="shared" si="42"/>
        <v>17.340000000001243</v>
      </c>
      <c r="K262" s="5">
        <v>-101</v>
      </c>
      <c r="L262" s="5">
        <f t="shared" si="43"/>
        <v>0</v>
      </c>
      <c r="M262" s="5">
        <f t="shared" si="46"/>
        <v>3045.4000000000556</v>
      </c>
      <c r="N262" s="5"/>
      <c r="O262" s="5">
        <f t="shared" si="48"/>
        <v>3156.1000000000549</v>
      </c>
      <c r="P262" s="29">
        <f t="shared" si="49"/>
        <v>3.5074934254300416E-2</v>
      </c>
      <c r="Q262" s="30">
        <f t="shared" si="50"/>
        <v>-110.69999999999936</v>
      </c>
      <c r="R262" s="27"/>
    </row>
    <row r="263" spans="1:18" x14ac:dyDescent="0.25">
      <c r="A263" s="5">
        <v>262</v>
      </c>
      <c r="B263" s="28">
        <v>41640</v>
      </c>
      <c r="C263" s="5">
        <v>1.3741000000000001</v>
      </c>
      <c r="D263" s="5">
        <v>1.3741000000000001</v>
      </c>
      <c r="E263" s="5">
        <v>1.3741000000000001</v>
      </c>
      <c r="F263" s="5">
        <v>1.3741000000000001</v>
      </c>
      <c r="G263" s="5">
        <f t="shared" si="45"/>
        <v>0</v>
      </c>
      <c r="H263" s="5">
        <f t="shared" si="47"/>
        <v>-133.69999999999882</v>
      </c>
      <c r="I263" s="31">
        <f t="shared" si="41"/>
        <v>1.3720666666666665</v>
      </c>
      <c r="J263" s="31">
        <f t="shared" si="42"/>
        <v>20.333333333335535</v>
      </c>
      <c r="K263" s="5">
        <v>-101</v>
      </c>
      <c r="L263" s="5">
        <f t="shared" si="43"/>
        <v>0</v>
      </c>
      <c r="M263" s="5">
        <f t="shared" si="46"/>
        <v>2944.4000000000556</v>
      </c>
      <c r="N263" s="5"/>
      <c r="O263" s="5">
        <f t="shared" si="48"/>
        <v>3156.1000000000549</v>
      </c>
      <c r="P263" s="29">
        <f t="shared" si="49"/>
        <v>6.7076455118657785E-2</v>
      </c>
      <c r="Q263" s="30">
        <f t="shared" si="50"/>
        <v>-211.69999999999936</v>
      </c>
      <c r="R263" s="27"/>
    </row>
    <row r="264" spans="1:18" x14ac:dyDescent="0.25">
      <c r="A264" s="5">
        <v>263</v>
      </c>
      <c r="B264" s="28">
        <v>41641</v>
      </c>
      <c r="C264" s="5">
        <v>1.3755299999999999</v>
      </c>
      <c r="D264" s="5">
        <v>1.3774599999999999</v>
      </c>
      <c r="E264" s="5">
        <v>1.36294</v>
      </c>
      <c r="F264" s="5">
        <v>1.3671800000000001</v>
      </c>
      <c r="G264" s="5">
        <f t="shared" si="45"/>
        <v>0</v>
      </c>
      <c r="H264" s="5">
        <f t="shared" si="47"/>
        <v>-62.599999999999326</v>
      </c>
      <c r="I264" s="31">
        <f t="shared" si="41"/>
        <v>1.3715259999999998</v>
      </c>
      <c r="J264" s="31">
        <f t="shared" si="42"/>
        <v>-43.459999999997393</v>
      </c>
      <c r="K264" s="5">
        <f t="shared" ref="K264:K271" si="51">IF(OR(AND(J264&gt;-122.467,J264&lt;=-101.893),AND(J264&gt;-67.6767,J264&lt;=-16.6267),AND(J264&gt;-1.10667,J264&lt;=30.97333)),H264,0)</f>
        <v>-62.599999999999326</v>
      </c>
      <c r="L264" s="5">
        <f t="shared" si="43"/>
        <v>0</v>
      </c>
      <c r="M264" s="5">
        <f t="shared" si="46"/>
        <v>2881.8000000000561</v>
      </c>
      <c r="N264" s="5"/>
      <c r="O264" s="5">
        <f t="shared" si="48"/>
        <v>3156.1000000000549</v>
      </c>
      <c r="P264" s="29">
        <f t="shared" si="49"/>
        <v>8.6911061119734456E-2</v>
      </c>
      <c r="Q264" s="30">
        <f t="shared" si="50"/>
        <v>-274.29999999999882</v>
      </c>
      <c r="R264" s="27"/>
    </row>
    <row r="265" spans="1:18" x14ac:dyDescent="0.25">
      <c r="A265" s="5">
        <v>264</v>
      </c>
      <c r="B265" s="28">
        <v>41642</v>
      </c>
      <c r="C265" s="5">
        <v>1.3671800000000001</v>
      </c>
      <c r="D265" s="5">
        <v>1.3672599999999999</v>
      </c>
      <c r="E265" s="5">
        <v>1.3582000000000001</v>
      </c>
      <c r="F265" s="5">
        <v>1.3587400000000001</v>
      </c>
      <c r="G265" s="5">
        <f t="shared" si="45"/>
        <v>0</v>
      </c>
      <c r="H265" s="5">
        <f t="shared" si="47"/>
        <v>-18.199999999999324</v>
      </c>
      <c r="I265" s="31">
        <f t="shared" si="41"/>
        <v>1.3705086666666666</v>
      </c>
      <c r="J265" s="31">
        <f t="shared" si="42"/>
        <v>-117.68666666666539</v>
      </c>
      <c r="K265" s="5">
        <f t="shared" si="51"/>
        <v>-18.199999999999324</v>
      </c>
      <c r="L265" s="5">
        <f t="shared" si="43"/>
        <v>0</v>
      </c>
      <c r="M265" s="5">
        <f t="shared" si="46"/>
        <v>2863.6000000000568</v>
      </c>
      <c r="N265" s="5"/>
      <c r="O265" s="5">
        <f t="shared" si="48"/>
        <v>3156.1000000000549</v>
      </c>
      <c r="P265" s="29">
        <f t="shared" si="49"/>
        <v>9.2677671810143192E-2</v>
      </c>
      <c r="Q265" s="30">
        <f t="shared" si="50"/>
        <v>-292.49999999999818</v>
      </c>
      <c r="R265" s="27"/>
    </row>
    <row r="266" spans="1:18" x14ac:dyDescent="0.25">
      <c r="A266" s="5">
        <v>265</v>
      </c>
      <c r="B266" s="28">
        <v>41645</v>
      </c>
      <c r="C266" s="5">
        <v>1.3593500000000001</v>
      </c>
      <c r="D266" s="5">
        <v>1.36527</v>
      </c>
      <c r="E266" s="5">
        <v>1.3571500000000001</v>
      </c>
      <c r="F266" s="5">
        <v>1.36277</v>
      </c>
      <c r="G266" s="5">
        <f t="shared" si="45"/>
        <v>1</v>
      </c>
      <c r="H266" s="5">
        <f t="shared" si="47"/>
        <v>-19.499999999998963</v>
      </c>
      <c r="I266" s="31">
        <f t="shared" si="41"/>
        <v>1.3696253333333337</v>
      </c>
      <c r="J266" s="31">
        <f t="shared" si="42"/>
        <v>-68.553333333336582</v>
      </c>
      <c r="K266" s="5">
        <f t="shared" si="51"/>
        <v>0</v>
      </c>
      <c r="L266" s="5">
        <f t="shared" si="43"/>
        <v>19.499999999998963</v>
      </c>
      <c r="M266" s="5">
        <f t="shared" si="46"/>
        <v>2883.1000000000558</v>
      </c>
      <c r="N266" s="5"/>
      <c r="O266" s="5">
        <f t="shared" si="48"/>
        <v>3156.1000000000549</v>
      </c>
      <c r="P266" s="29" t="str">
        <f t="shared" si="49"/>
        <v/>
      </c>
      <c r="Q266" s="30">
        <f t="shared" si="50"/>
        <v>-272.99999999999909</v>
      </c>
      <c r="R266" s="27"/>
    </row>
    <row r="267" spans="1:18" x14ac:dyDescent="0.25">
      <c r="A267" s="5">
        <v>266</v>
      </c>
      <c r="B267" s="28">
        <v>41646</v>
      </c>
      <c r="C267" s="5">
        <v>1.36276</v>
      </c>
      <c r="D267" s="5">
        <v>1.3656200000000001</v>
      </c>
      <c r="E267" s="5">
        <v>1.35965</v>
      </c>
      <c r="F267" s="5">
        <v>1.3615200000000001</v>
      </c>
      <c r="G267" s="5">
        <f t="shared" si="45"/>
        <v>0</v>
      </c>
      <c r="H267" s="5">
        <f t="shared" si="47"/>
        <v>51.000000000001044</v>
      </c>
      <c r="I267" s="31">
        <f t="shared" si="41"/>
        <v>1.3686046666666667</v>
      </c>
      <c r="J267" s="31">
        <f t="shared" si="42"/>
        <v>-70.84666666666628</v>
      </c>
      <c r="K267" s="5">
        <f t="shared" si="51"/>
        <v>0</v>
      </c>
      <c r="L267" s="5">
        <f t="shared" si="43"/>
        <v>-51.000000000001044</v>
      </c>
      <c r="M267" s="5">
        <f t="shared" si="46"/>
        <v>2832.1000000000549</v>
      </c>
      <c r="N267" s="5"/>
      <c r="O267" s="5">
        <f t="shared" si="48"/>
        <v>3156.1000000000549</v>
      </c>
      <c r="P267" s="29">
        <f t="shared" si="49"/>
        <v>0.10265834415892849</v>
      </c>
      <c r="Q267" s="30">
        <f t="shared" si="50"/>
        <v>-324</v>
      </c>
      <c r="R267" s="27"/>
    </row>
    <row r="268" spans="1:18" x14ac:dyDescent="0.25">
      <c r="A268" s="5">
        <v>267</v>
      </c>
      <c r="B268" s="28">
        <v>41647</v>
      </c>
      <c r="C268" s="5">
        <v>1.36154</v>
      </c>
      <c r="D268" s="5">
        <v>1.3634999999999999</v>
      </c>
      <c r="E268" s="5">
        <v>1.3552900000000001</v>
      </c>
      <c r="F268" s="5">
        <v>1.35754</v>
      </c>
      <c r="G268" s="5">
        <f t="shared" si="45"/>
        <v>0</v>
      </c>
      <c r="H268" s="5">
        <f t="shared" si="47"/>
        <v>83.599999999999227</v>
      </c>
      <c r="I268" s="31">
        <f t="shared" si="41"/>
        <v>1.3678859999999999</v>
      </c>
      <c r="J268" s="31">
        <f t="shared" si="42"/>
        <v>-103.45999999999967</v>
      </c>
      <c r="K268" s="5">
        <f t="shared" si="51"/>
        <v>83.599999999999227</v>
      </c>
      <c r="L268" s="5">
        <f t="shared" si="43"/>
        <v>0</v>
      </c>
      <c r="M268" s="5">
        <f t="shared" si="46"/>
        <v>2915.7000000000544</v>
      </c>
      <c r="N268" s="5"/>
      <c r="O268" s="5">
        <f t="shared" si="48"/>
        <v>3156.1000000000549</v>
      </c>
      <c r="P268" s="29" t="str">
        <f t="shared" si="49"/>
        <v/>
      </c>
      <c r="Q268" s="30">
        <f t="shared" si="50"/>
        <v>-240.40000000000055</v>
      </c>
      <c r="R268" s="27"/>
    </row>
    <row r="269" spans="1:18" x14ac:dyDescent="0.25">
      <c r="A269" s="5">
        <v>268</v>
      </c>
      <c r="B269" s="28">
        <v>41648</v>
      </c>
      <c r="C269" s="5">
        <v>1.3575200000000001</v>
      </c>
      <c r="D269" s="5">
        <v>1.3633</v>
      </c>
      <c r="E269" s="5">
        <v>1.3548</v>
      </c>
      <c r="F269" s="5">
        <v>1.3608100000000001</v>
      </c>
      <c r="G269" s="5">
        <f t="shared" si="45"/>
        <v>1</v>
      </c>
      <c r="H269" s="5">
        <f t="shared" si="47"/>
        <v>58.700000000000415</v>
      </c>
      <c r="I269" s="31">
        <f t="shared" si="41"/>
        <v>1.367534</v>
      </c>
      <c r="J269" s="31">
        <f t="shared" si="42"/>
        <v>-67.239999999999526</v>
      </c>
      <c r="K269" s="5">
        <f t="shared" si="51"/>
        <v>58.700000000000415</v>
      </c>
      <c r="L269" s="5">
        <f t="shared" si="43"/>
        <v>0</v>
      </c>
      <c r="M269" s="5">
        <f t="shared" si="46"/>
        <v>2974.4000000000547</v>
      </c>
      <c r="N269" s="5"/>
      <c r="O269" s="5">
        <f t="shared" si="48"/>
        <v>3156.1000000000549</v>
      </c>
      <c r="P269" s="29" t="str">
        <f t="shared" si="49"/>
        <v/>
      </c>
      <c r="Q269" s="30">
        <f t="shared" si="50"/>
        <v>-181.70000000000027</v>
      </c>
      <c r="R269" s="27"/>
    </row>
    <row r="270" spans="1:18" x14ac:dyDescent="0.25">
      <c r="A270" s="5">
        <v>269</v>
      </c>
      <c r="B270" s="28">
        <v>41649</v>
      </c>
      <c r="C270" s="5">
        <v>1.3608</v>
      </c>
      <c r="D270" s="5">
        <v>1.36869</v>
      </c>
      <c r="E270" s="5">
        <v>1.3571</v>
      </c>
      <c r="F270" s="5">
        <v>1.3666100000000001</v>
      </c>
      <c r="G270" s="5">
        <f t="shared" si="45"/>
        <v>1</v>
      </c>
      <c r="H270" s="5">
        <f t="shared" si="47"/>
        <v>-73.399999999999011</v>
      </c>
      <c r="I270" s="31">
        <f t="shared" si="41"/>
        <v>1.3675060000000001</v>
      </c>
      <c r="J270" s="31">
        <f t="shared" si="42"/>
        <v>-8.960000000000079</v>
      </c>
      <c r="K270" s="5">
        <f t="shared" si="51"/>
        <v>0</v>
      </c>
      <c r="L270" s="5">
        <f t="shared" si="43"/>
        <v>0</v>
      </c>
      <c r="M270" s="5">
        <f t="shared" si="46"/>
        <v>2974.4000000000547</v>
      </c>
      <c r="N270" s="5"/>
      <c r="O270" s="5">
        <f t="shared" si="48"/>
        <v>3156.1000000000549</v>
      </c>
      <c r="P270" s="29" t="str">
        <f t="shared" si="49"/>
        <v/>
      </c>
      <c r="Q270" s="30">
        <f t="shared" si="50"/>
        <v>-181.70000000000027</v>
      </c>
      <c r="R270" s="27"/>
    </row>
    <row r="271" spans="1:18" x14ac:dyDescent="0.25">
      <c r="A271" s="5">
        <v>270</v>
      </c>
      <c r="B271" s="28">
        <v>41652</v>
      </c>
      <c r="C271" s="5">
        <v>1.3678300000000001</v>
      </c>
      <c r="D271" s="5">
        <v>1.3684700000000001</v>
      </c>
      <c r="E271" s="5">
        <v>1.3636999999999999</v>
      </c>
      <c r="F271" s="5">
        <v>1.3670899999999999</v>
      </c>
      <c r="G271" s="5">
        <f t="shared" si="45"/>
        <v>1</v>
      </c>
      <c r="H271" s="5">
        <f t="shared" si="47"/>
        <v>-50.899999999998172</v>
      </c>
      <c r="I271" s="31">
        <f t="shared" si="41"/>
        <v>1.367340666666667</v>
      </c>
      <c r="J271" s="31">
        <f t="shared" si="42"/>
        <v>-2.5066666666706539</v>
      </c>
      <c r="K271" s="5">
        <f t="shared" si="51"/>
        <v>0</v>
      </c>
      <c r="L271" s="5">
        <f t="shared" si="43"/>
        <v>0</v>
      </c>
      <c r="M271" s="5">
        <f t="shared" si="46"/>
        <v>2974.4000000000547</v>
      </c>
      <c r="N271" s="5"/>
      <c r="O271" s="5">
        <f t="shared" si="48"/>
        <v>3156.1000000000549</v>
      </c>
      <c r="P271" s="29" t="str">
        <f t="shared" si="49"/>
        <v/>
      </c>
      <c r="Q271" s="30">
        <f t="shared" si="50"/>
        <v>-181.70000000000027</v>
      </c>
      <c r="R271" s="27"/>
    </row>
    <row r="272" spans="1:18" x14ac:dyDescent="0.25">
      <c r="A272" s="5">
        <v>271</v>
      </c>
      <c r="B272" s="28">
        <v>41653</v>
      </c>
      <c r="C272" s="5">
        <v>1.3670899999999999</v>
      </c>
      <c r="D272" s="5">
        <v>1.3699300000000001</v>
      </c>
      <c r="E272" s="5">
        <v>1.3649</v>
      </c>
      <c r="F272" s="5">
        <v>1.3678900000000001</v>
      </c>
      <c r="G272" s="5">
        <f t="shared" si="45"/>
        <v>1</v>
      </c>
      <c r="H272" s="5">
        <f t="shared" si="47"/>
        <v>-139.49999999999909</v>
      </c>
      <c r="I272" s="31">
        <f t="shared" si="41"/>
        <v>1.3673620000000002</v>
      </c>
      <c r="J272" s="31">
        <f t="shared" si="42"/>
        <v>5.2799999999986191</v>
      </c>
      <c r="K272" s="5">
        <v>-101</v>
      </c>
      <c r="L272" s="5">
        <f t="shared" si="43"/>
        <v>0</v>
      </c>
      <c r="M272" s="5">
        <f t="shared" si="46"/>
        <v>2873.4000000000547</v>
      </c>
      <c r="N272" s="5"/>
      <c r="O272" s="5">
        <f t="shared" si="48"/>
        <v>3156.1000000000549</v>
      </c>
      <c r="P272" s="29">
        <f t="shared" si="49"/>
        <v>8.9572573746077522E-2</v>
      </c>
      <c r="Q272" s="30">
        <f t="shared" si="50"/>
        <v>-282.70000000000027</v>
      </c>
      <c r="R272" s="27"/>
    </row>
    <row r="273" spans="1:18" x14ac:dyDescent="0.25">
      <c r="A273" s="5">
        <v>272</v>
      </c>
      <c r="B273" s="28">
        <v>41654</v>
      </c>
      <c r="C273" s="5">
        <v>1.3678699999999999</v>
      </c>
      <c r="D273" s="5">
        <v>1.3680600000000001</v>
      </c>
      <c r="E273" s="5">
        <v>1.3581399999999999</v>
      </c>
      <c r="F273" s="5">
        <v>1.3604700000000001</v>
      </c>
      <c r="G273" s="5">
        <f t="shared" si="45"/>
        <v>0</v>
      </c>
      <c r="H273" s="5">
        <f t="shared" si="47"/>
        <v>-51.400000000001455</v>
      </c>
      <c r="I273" s="31">
        <f t="shared" ref="I273:I336" si="52">AVERAGE(F259:F273)</f>
        <v>1.36686</v>
      </c>
      <c r="J273" s="31">
        <f t="shared" ref="J273:J336" si="53">(F273-I273)*10000</f>
        <v>-63.899999999998954</v>
      </c>
      <c r="K273" s="5">
        <f t="shared" ref="K273:K336" si="54">IF(OR(AND(J273&gt;-122.467,J273&lt;=-101.893),AND(J273&gt;-67.6767,J273&lt;=-16.6267),AND(J273&gt;-1.10667,J273&lt;=30.97333)),H273,0)</f>
        <v>-51.400000000001455</v>
      </c>
      <c r="L273" s="5">
        <f t="shared" si="43"/>
        <v>0</v>
      </c>
      <c r="M273" s="5">
        <f t="shared" si="46"/>
        <v>2822.0000000000532</v>
      </c>
      <c r="N273" s="5"/>
      <c r="O273" s="5">
        <f t="shared" si="48"/>
        <v>3156.1000000000549</v>
      </c>
      <c r="P273" s="29">
        <f t="shared" si="49"/>
        <v>0.10585849624536481</v>
      </c>
      <c r="Q273" s="30">
        <f t="shared" si="50"/>
        <v>-334.10000000000173</v>
      </c>
      <c r="R273" s="27"/>
    </row>
    <row r="274" spans="1:18" x14ac:dyDescent="0.25">
      <c r="A274" s="5">
        <v>273</v>
      </c>
      <c r="B274" s="28">
        <v>41655</v>
      </c>
      <c r="C274" s="5">
        <v>1.36046</v>
      </c>
      <c r="D274" s="5">
        <v>1.36493</v>
      </c>
      <c r="E274" s="5">
        <v>1.3583000000000001</v>
      </c>
      <c r="F274" s="5">
        <v>1.3619699999999999</v>
      </c>
      <c r="G274" s="5">
        <f t="shared" si="45"/>
        <v>1</v>
      </c>
      <c r="H274" s="5">
        <f t="shared" si="47"/>
        <v>-57.099999999998829</v>
      </c>
      <c r="I274" s="31">
        <f t="shared" si="52"/>
        <v>1.3663859999999999</v>
      </c>
      <c r="J274" s="31">
        <f t="shared" si="53"/>
        <v>-44.159999999999755</v>
      </c>
      <c r="K274" s="5">
        <f t="shared" si="54"/>
        <v>-57.099999999998829</v>
      </c>
      <c r="L274" s="5">
        <f t="shared" si="43"/>
        <v>0</v>
      </c>
      <c r="M274" s="5">
        <f t="shared" si="46"/>
        <v>2764.9000000000542</v>
      </c>
      <c r="N274" s="5"/>
      <c r="O274" s="5">
        <f t="shared" si="48"/>
        <v>3156.1000000000549</v>
      </c>
      <c r="P274" s="29">
        <f t="shared" si="49"/>
        <v>0.12395044516966947</v>
      </c>
      <c r="Q274" s="30">
        <f t="shared" si="50"/>
        <v>-391.20000000000073</v>
      </c>
      <c r="R274" s="27"/>
    </row>
    <row r="275" spans="1:18" x14ac:dyDescent="0.25">
      <c r="A275" s="5">
        <v>274</v>
      </c>
      <c r="B275" s="28">
        <v>41656</v>
      </c>
      <c r="C275" s="5">
        <v>1.36195</v>
      </c>
      <c r="D275" s="5">
        <v>1.36209</v>
      </c>
      <c r="E275" s="5">
        <v>1.3516900000000001</v>
      </c>
      <c r="F275" s="5">
        <v>1.35389</v>
      </c>
      <c r="G275" s="5">
        <f t="shared" si="45"/>
        <v>0</v>
      </c>
      <c r="H275" s="5">
        <f t="shared" si="47"/>
        <v>10.000000000001119</v>
      </c>
      <c r="I275" s="31">
        <f t="shared" si="52"/>
        <v>1.3649933333333333</v>
      </c>
      <c r="J275" s="31">
        <f t="shared" si="53"/>
        <v>-111.03333333333242</v>
      </c>
      <c r="K275" s="5">
        <f t="shared" si="54"/>
        <v>10.000000000001119</v>
      </c>
      <c r="L275" s="5">
        <f t="shared" si="43"/>
        <v>0</v>
      </c>
      <c r="M275" s="5">
        <f t="shared" si="46"/>
        <v>2774.9000000000551</v>
      </c>
      <c r="N275" s="5"/>
      <c r="O275" s="5">
        <f t="shared" si="48"/>
        <v>3156.1000000000549</v>
      </c>
      <c r="P275" s="29" t="str">
        <f t="shared" si="49"/>
        <v/>
      </c>
      <c r="Q275" s="30">
        <f t="shared" si="50"/>
        <v>-381.19999999999982</v>
      </c>
      <c r="R275" s="27"/>
    </row>
    <row r="276" spans="1:18" x14ac:dyDescent="0.25">
      <c r="A276" s="5">
        <v>275</v>
      </c>
      <c r="B276" s="28">
        <v>41659</v>
      </c>
      <c r="C276" s="5">
        <v>1.3537300000000001</v>
      </c>
      <c r="D276" s="5">
        <v>1.3567899999999999</v>
      </c>
      <c r="E276" s="5">
        <v>1.3507499999999999</v>
      </c>
      <c r="F276" s="5">
        <v>1.35514</v>
      </c>
      <c r="G276" s="5">
        <f t="shared" si="45"/>
        <v>1</v>
      </c>
      <c r="H276" s="5">
        <f t="shared" si="47"/>
        <v>144.60000000000139</v>
      </c>
      <c r="I276" s="31">
        <f t="shared" si="52"/>
        <v>1.3633213333333332</v>
      </c>
      <c r="J276" s="31">
        <f t="shared" si="53"/>
        <v>-81.813333333331514</v>
      </c>
      <c r="K276" s="5">
        <f t="shared" si="54"/>
        <v>0</v>
      </c>
      <c r="L276" s="5">
        <v>-101</v>
      </c>
      <c r="M276" s="5">
        <f t="shared" si="46"/>
        <v>2673.9000000000551</v>
      </c>
      <c r="N276" s="5"/>
      <c r="O276" s="5">
        <f t="shared" si="48"/>
        <v>3156.1000000000549</v>
      </c>
      <c r="P276" s="29">
        <f t="shared" si="49"/>
        <v>0.15278349862171392</v>
      </c>
      <c r="Q276" s="30">
        <f t="shared" si="50"/>
        <v>-482.19999999999982</v>
      </c>
      <c r="R276" s="27"/>
    </row>
    <row r="277" spans="1:18" x14ac:dyDescent="0.25">
      <c r="A277" s="5">
        <v>276</v>
      </c>
      <c r="B277" s="28">
        <v>41660</v>
      </c>
      <c r="C277" s="5">
        <v>1.3551299999999999</v>
      </c>
      <c r="D277" s="5">
        <v>1.35687</v>
      </c>
      <c r="E277" s="5">
        <v>1.35164</v>
      </c>
      <c r="F277" s="5">
        <v>1.3560700000000001</v>
      </c>
      <c r="G277" s="5">
        <f t="shared" si="45"/>
        <v>1</v>
      </c>
      <c r="H277" s="5">
        <f t="shared" si="47"/>
        <v>113.19999999999996</v>
      </c>
      <c r="I277" s="31">
        <f t="shared" si="52"/>
        <v>1.362119333333333</v>
      </c>
      <c r="J277" s="31">
        <f t="shared" si="53"/>
        <v>-60.493333333329069</v>
      </c>
      <c r="K277" s="5">
        <f t="shared" si="54"/>
        <v>113.19999999999996</v>
      </c>
      <c r="L277" s="5">
        <f t="shared" ref="L277:L286" si="55">IF(OR(AND(J277&gt;-188.3,J277&lt;=-122.467),AND(J277&gt;-85.94,J277&lt;=-67.6767),AND(J277&gt;42.69,J277&lt;=64.57),AND(J277&gt;144.6933)),-H277,0)</f>
        <v>0</v>
      </c>
      <c r="M277" s="5">
        <f t="shared" si="46"/>
        <v>2787.1000000000549</v>
      </c>
      <c r="N277" s="5"/>
      <c r="O277" s="5">
        <f t="shared" si="48"/>
        <v>3156.1000000000549</v>
      </c>
      <c r="P277" s="29" t="str">
        <f t="shared" si="49"/>
        <v/>
      </c>
      <c r="Q277" s="30">
        <f t="shared" si="50"/>
        <v>-369</v>
      </c>
      <c r="R277" s="27"/>
    </row>
    <row r="278" spans="1:18" x14ac:dyDescent="0.25">
      <c r="A278" s="5">
        <v>277</v>
      </c>
      <c r="B278" s="28">
        <v>41661</v>
      </c>
      <c r="C278" s="5">
        <v>1.35608</v>
      </c>
      <c r="D278" s="5">
        <v>1.3583499999999999</v>
      </c>
      <c r="E278" s="5">
        <v>1.35345</v>
      </c>
      <c r="F278" s="5">
        <v>1.35473</v>
      </c>
      <c r="G278" s="5">
        <f t="shared" si="45"/>
        <v>0</v>
      </c>
      <c r="H278" s="5">
        <f t="shared" si="47"/>
        <v>122.10000000000053</v>
      </c>
      <c r="I278" s="31">
        <f t="shared" si="52"/>
        <v>1.3608279999999999</v>
      </c>
      <c r="J278" s="31">
        <f t="shared" si="53"/>
        <v>-60.979999999999364</v>
      </c>
      <c r="K278" s="5">
        <f t="shared" si="54"/>
        <v>122.10000000000053</v>
      </c>
      <c r="L278" s="5">
        <f t="shared" si="55"/>
        <v>0</v>
      </c>
      <c r="M278" s="5">
        <f t="shared" si="46"/>
        <v>2909.2000000000553</v>
      </c>
      <c r="N278" s="5"/>
      <c r="O278" s="5">
        <f t="shared" si="48"/>
        <v>3156.1000000000549</v>
      </c>
      <c r="P278" s="29" t="str">
        <f t="shared" si="49"/>
        <v/>
      </c>
      <c r="Q278" s="30">
        <f t="shared" si="50"/>
        <v>-246.89999999999964</v>
      </c>
      <c r="R278" s="27"/>
    </row>
    <row r="279" spans="1:18" x14ac:dyDescent="0.25">
      <c r="A279" s="5">
        <v>278</v>
      </c>
      <c r="B279" s="28">
        <v>41662</v>
      </c>
      <c r="C279" s="5">
        <v>1.35473</v>
      </c>
      <c r="D279" s="5">
        <v>1.3698300000000001</v>
      </c>
      <c r="E279" s="5">
        <v>1.35303</v>
      </c>
      <c r="F279" s="5">
        <v>1.3695999999999999</v>
      </c>
      <c r="G279" s="5">
        <f t="shared" si="45"/>
        <v>1</v>
      </c>
      <c r="H279" s="5">
        <f t="shared" si="47"/>
        <v>-28.699999999999282</v>
      </c>
      <c r="I279" s="31">
        <f t="shared" si="52"/>
        <v>1.3609893333333329</v>
      </c>
      <c r="J279" s="31">
        <f t="shared" si="53"/>
        <v>86.106666666669881</v>
      </c>
      <c r="K279" s="5">
        <f t="shared" si="54"/>
        <v>0</v>
      </c>
      <c r="L279" s="5">
        <f t="shared" si="55"/>
        <v>0</v>
      </c>
      <c r="M279" s="5">
        <f t="shared" si="46"/>
        <v>2909.2000000000553</v>
      </c>
      <c r="N279" s="5"/>
      <c r="O279" s="5">
        <f t="shared" si="48"/>
        <v>3156.1000000000549</v>
      </c>
      <c r="P279" s="29" t="str">
        <f t="shared" si="49"/>
        <v/>
      </c>
      <c r="Q279" s="30">
        <f t="shared" si="50"/>
        <v>-246.89999999999964</v>
      </c>
      <c r="R279" s="27"/>
    </row>
    <row r="280" spans="1:18" x14ac:dyDescent="0.25">
      <c r="A280" s="5">
        <v>279</v>
      </c>
      <c r="B280" s="28">
        <v>41663</v>
      </c>
      <c r="C280" s="5">
        <v>1.36957</v>
      </c>
      <c r="D280" s="5">
        <v>1.3739399999999999</v>
      </c>
      <c r="E280" s="5">
        <v>1.3662700000000001</v>
      </c>
      <c r="F280" s="5">
        <v>1.36737</v>
      </c>
      <c r="G280" s="5">
        <f t="shared" si="45"/>
        <v>0</v>
      </c>
      <c r="H280" s="5">
        <f t="shared" si="47"/>
        <v>-14.399999999998858</v>
      </c>
      <c r="I280" s="31">
        <f t="shared" si="52"/>
        <v>1.3615646666666665</v>
      </c>
      <c r="J280" s="31">
        <f t="shared" si="53"/>
        <v>58.0533333333344</v>
      </c>
      <c r="K280" s="5">
        <f t="shared" si="54"/>
        <v>0</v>
      </c>
      <c r="L280" s="5">
        <f t="shared" si="55"/>
        <v>14.399999999998858</v>
      </c>
      <c r="M280" s="5">
        <f t="shared" si="46"/>
        <v>2923.600000000054</v>
      </c>
      <c r="N280" s="5"/>
      <c r="O280" s="5">
        <f t="shared" si="48"/>
        <v>3156.1000000000549</v>
      </c>
      <c r="P280" s="29" t="str">
        <f t="shared" si="49"/>
        <v/>
      </c>
      <c r="Q280" s="30">
        <f t="shared" si="50"/>
        <v>-232.50000000000091</v>
      </c>
      <c r="R280" s="27"/>
    </row>
    <row r="281" spans="1:18" x14ac:dyDescent="0.25">
      <c r="A281" s="5">
        <v>280</v>
      </c>
      <c r="B281" s="28">
        <v>41666</v>
      </c>
      <c r="C281" s="5">
        <v>1.3677299999999999</v>
      </c>
      <c r="D281" s="5">
        <v>1.3716600000000001</v>
      </c>
      <c r="E281" s="5">
        <v>1.36531</v>
      </c>
      <c r="F281" s="5">
        <v>1.36727</v>
      </c>
      <c r="G281" s="5">
        <f t="shared" si="45"/>
        <v>0</v>
      </c>
      <c r="H281" s="5">
        <f t="shared" si="47"/>
        <v>-117.89999999999968</v>
      </c>
      <c r="I281" s="31">
        <f t="shared" si="52"/>
        <v>1.3618646666666665</v>
      </c>
      <c r="J281" s="31">
        <f t="shared" si="53"/>
        <v>54.053333333334841</v>
      </c>
      <c r="K281" s="5">
        <f t="shared" si="54"/>
        <v>0</v>
      </c>
      <c r="L281" s="5">
        <f t="shared" si="55"/>
        <v>117.89999999999968</v>
      </c>
      <c r="M281" s="5">
        <f t="shared" si="46"/>
        <v>3041.5000000000537</v>
      </c>
      <c r="N281" s="5"/>
      <c r="O281" s="5">
        <f t="shared" si="48"/>
        <v>3156.1000000000549</v>
      </c>
      <c r="P281" s="29" t="str">
        <f t="shared" si="49"/>
        <v/>
      </c>
      <c r="Q281" s="30">
        <f t="shared" si="50"/>
        <v>-114.60000000000127</v>
      </c>
      <c r="R281" s="27"/>
    </row>
    <row r="282" spans="1:18" x14ac:dyDescent="0.25">
      <c r="A282" s="5">
        <v>281</v>
      </c>
      <c r="B282" s="28">
        <v>41667</v>
      </c>
      <c r="C282" s="5">
        <v>1.3672800000000001</v>
      </c>
      <c r="D282" s="5">
        <v>1.3688499999999999</v>
      </c>
      <c r="E282" s="5">
        <v>1.3629</v>
      </c>
      <c r="F282" s="5">
        <v>1.36707</v>
      </c>
      <c r="G282" s="5">
        <f t="shared" si="45"/>
        <v>0</v>
      </c>
      <c r="H282" s="5">
        <f t="shared" si="47"/>
        <v>-185.99999999999949</v>
      </c>
      <c r="I282" s="31">
        <f t="shared" si="52"/>
        <v>1.3622346666666667</v>
      </c>
      <c r="J282" s="31">
        <f t="shared" si="53"/>
        <v>48.353333333333026</v>
      </c>
      <c r="K282" s="5">
        <f t="shared" si="54"/>
        <v>0</v>
      </c>
      <c r="L282" s="5">
        <f t="shared" si="55"/>
        <v>185.99999999999949</v>
      </c>
      <c r="M282" s="5">
        <f t="shared" si="46"/>
        <v>3227.5000000000532</v>
      </c>
      <c r="N282" s="5"/>
      <c r="O282" s="5">
        <f t="shared" si="48"/>
        <v>3227.5000000000532</v>
      </c>
      <c r="P282" s="29" t="str">
        <f t="shared" si="49"/>
        <v/>
      </c>
      <c r="Q282" s="30">
        <f t="shared" si="50"/>
        <v>-114.60000000000127</v>
      </c>
      <c r="R282" s="27"/>
    </row>
    <row r="283" spans="1:18" x14ac:dyDescent="0.25">
      <c r="A283" s="5">
        <v>282</v>
      </c>
      <c r="B283" s="28">
        <v>41668</v>
      </c>
      <c r="C283" s="5">
        <v>1.3670599999999999</v>
      </c>
      <c r="D283" s="5">
        <v>1.36846</v>
      </c>
      <c r="E283" s="5">
        <v>1.3603000000000001</v>
      </c>
      <c r="F283" s="5">
        <v>1.36629</v>
      </c>
      <c r="G283" s="5">
        <f t="shared" si="45"/>
        <v>0</v>
      </c>
      <c r="H283" s="5">
        <f t="shared" si="47"/>
        <v>-138.00000000000034</v>
      </c>
      <c r="I283" s="31">
        <f t="shared" si="52"/>
        <v>1.3628180000000001</v>
      </c>
      <c r="J283" s="31">
        <f t="shared" si="53"/>
        <v>34.719999999999196</v>
      </c>
      <c r="K283" s="5">
        <f t="shared" si="54"/>
        <v>0</v>
      </c>
      <c r="L283" s="5">
        <f t="shared" si="55"/>
        <v>0</v>
      </c>
      <c r="M283" s="5">
        <f t="shared" si="46"/>
        <v>3227.5000000000532</v>
      </c>
      <c r="N283" s="5"/>
      <c r="O283" s="5">
        <f t="shared" si="48"/>
        <v>3227.5000000000532</v>
      </c>
      <c r="P283" s="29" t="str">
        <f t="shared" si="49"/>
        <v/>
      </c>
      <c r="Q283" s="30">
        <f t="shared" si="50"/>
        <v>-114.60000000000127</v>
      </c>
      <c r="R283" s="27"/>
    </row>
    <row r="284" spans="1:18" x14ac:dyDescent="0.25">
      <c r="A284" s="5">
        <v>283</v>
      </c>
      <c r="B284" s="28">
        <v>41669</v>
      </c>
      <c r="C284" s="5">
        <v>1.3662799999999999</v>
      </c>
      <c r="D284" s="5">
        <v>1.36652</v>
      </c>
      <c r="E284" s="5">
        <v>1.3543400000000001</v>
      </c>
      <c r="F284" s="5">
        <v>1.35547</v>
      </c>
      <c r="G284" s="5">
        <f t="shared" si="45"/>
        <v>0</v>
      </c>
      <c r="H284" s="5">
        <f t="shared" si="47"/>
        <v>-36.500000000001521</v>
      </c>
      <c r="I284" s="31">
        <f t="shared" si="52"/>
        <v>1.3624620000000001</v>
      </c>
      <c r="J284" s="31">
        <f t="shared" si="53"/>
        <v>-69.920000000001096</v>
      </c>
      <c r="K284" s="5">
        <f t="shared" si="54"/>
        <v>0</v>
      </c>
      <c r="L284" s="5">
        <f t="shared" si="55"/>
        <v>36.500000000001521</v>
      </c>
      <c r="M284" s="5">
        <f t="shared" si="46"/>
        <v>3264.0000000000546</v>
      </c>
      <c r="N284" s="5"/>
      <c r="O284" s="5">
        <f t="shared" si="48"/>
        <v>3264.0000000000546</v>
      </c>
      <c r="P284" s="29" t="str">
        <f t="shared" si="49"/>
        <v/>
      </c>
      <c r="Q284" s="30">
        <f t="shared" si="50"/>
        <v>-114.60000000000127</v>
      </c>
      <c r="R284" s="27"/>
    </row>
    <row r="285" spans="1:18" x14ac:dyDescent="0.25">
      <c r="A285" s="5">
        <v>284</v>
      </c>
      <c r="B285" s="28">
        <v>41670</v>
      </c>
      <c r="C285" s="5">
        <v>1.35548</v>
      </c>
      <c r="D285" s="5">
        <v>1.35728</v>
      </c>
      <c r="E285" s="5">
        <v>1.3479000000000001</v>
      </c>
      <c r="F285" s="5">
        <v>1.34846</v>
      </c>
      <c r="G285" s="5">
        <f t="shared" si="45"/>
        <v>0</v>
      </c>
      <c r="H285" s="5">
        <f t="shared" si="47"/>
        <v>48.69999999999709</v>
      </c>
      <c r="I285" s="31">
        <f t="shared" si="52"/>
        <v>1.3612519999999999</v>
      </c>
      <c r="J285" s="31">
        <f t="shared" si="53"/>
        <v>-127.91999999999915</v>
      </c>
      <c r="K285" s="5">
        <f t="shared" si="54"/>
        <v>0</v>
      </c>
      <c r="L285" s="5">
        <f t="shared" si="55"/>
        <v>-48.69999999999709</v>
      </c>
      <c r="M285" s="5">
        <f t="shared" si="46"/>
        <v>3215.3000000000575</v>
      </c>
      <c r="N285" s="5"/>
      <c r="O285" s="5">
        <f t="shared" si="48"/>
        <v>3264.0000000000546</v>
      </c>
      <c r="P285" s="29">
        <f t="shared" si="49"/>
        <v>1.4920343137253766E-2</v>
      </c>
      <c r="Q285" s="30">
        <f t="shared" si="50"/>
        <v>-48.69999999999709</v>
      </c>
      <c r="R285" s="27"/>
    </row>
    <row r="286" spans="1:18" x14ac:dyDescent="0.25">
      <c r="A286" s="5">
        <v>285</v>
      </c>
      <c r="B286" s="28">
        <v>41673</v>
      </c>
      <c r="C286" s="5">
        <v>1.34842</v>
      </c>
      <c r="D286" s="5">
        <v>1.35354</v>
      </c>
      <c r="E286" s="5">
        <v>1.34772</v>
      </c>
      <c r="F286" s="5">
        <v>1.3524499999999999</v>
      </c>
      <c r="G286" s="5">
        <f t="shared" si="45"/>
        <v>1</v>
      </c>
      <c r="H286" s="5">
        <f t="shared" si="47"/>
        <v>65.299999999997027</v>
      </c>
      <c r="I286" s="31">
        <f t="shared" si="52"/>
        <v>1.360276</v>
      </c>
      <c r="J286" s="31">
        <f t="shared" si="53"/>
        <v>-78.260000000001099</v>
      </c>
      <c r="K286" s="5">
        <f t="shared" si="54"/>
        <v>0</v>
      </c>
      <c r="L286" s="5">
        <f t="shared" si="55"/>
        <v>-65.299999999997027</v>
      </c>
      <c r="M286" s="5">
        <f t="shared" si="46"/>
        <v>3150.0000000000605</v>
      </c>
      <c r="N286" s="5"/>
      <c r="O286" s="5">
        <f t="shared" si="48"/>
        <v>3264.0000000000546</v>
      </c>
      <c r="P286" s="29">
        <f t="shared" si="49"/>
        <v>3.492647058823295E-2</v>
      </c>
      <c r="Q286" s="30">
        <f t="shared" si="50"/>
        <v>-113.99999999999409</v>
      </c>
      <c r="R286" s="27"/>
    </row>
    <row r="287" spans="1:18" x14ac:dyDescent="0.25">
      <c r="A287" s="5">
        <v>286</v>
      </c>
      <c r="B287" s="28">
        <v>41674</v>
      </c>
      <c r="C287" s="5">
        <v>1.3524700000000001</v>
      </c>
      <c r="D287" s="5">
        <v>1.35385</v>
      </c>
      <c r="E287" s="5">
        <v>1.34934</v>
      </c>
      <c r="F287" s="5">
        <v>1.35181</v>
      </c>
      <c r="G287" s="5">
        <f t="shared" si="45"/>
        <v>0</v>
      </c>
      <c r="H287" s="5">
        <f t="shared" si="47"/>
        <v>116.29999999999806</v>
      </c>
      <c r="I287" s="31">
        <f t="shared" si="52"/>
        <v>1.3592039999999999</v>
      </c>
      <c r="J287" s="31">
        <f t="shared" si="53"/>
        <v>-73.939999999999003</v>
      </c>
      <c r="K287" s="5">
        <f t="shared" si="54"/>
        <v>0</v>
      </c>
      <c r="L287" s="5">
        <v>-101</v>
      </c>
      <c r="M287" s="5">
        <f t="shared" si="46"/>
        <v>3049.0000000000605</v>
      </c>
      <c r="N287" s="5"/>
      <c r="O287" s="5">
        <f t="shared" si="48"/>
        <v>3264.0000000000546</v>
      </c>
      <c r="P287" s="29">
        <f t="shared" si="49"/>
        <v>6.5870098039212732E-2</v>
      </c>
      <c r="Q287" s="30">
        <f t="shared" si="50"/>
        <v>-214.99999999999409</v>
      </c>
      <c r="R287" s="27"/>
    </row>
    <row r="288" spans="1:18" x14ac:dyDescent="0.25">
      <c r="A288" s="5">
        <v>287</v>
      </c>
      <c r="B288" s="28">
        <v>41675</v>
      </c>
      <c r="C288" s="5">
        <v>1.3518300000000001</v>
      </c>
      <c r="D288" s="5">
        <v>1.35554</v>
      </c>
      <c r="E288" s="5">
        <v>1.3499000000000001</v>
      </c>
      <c r="F288" s="5">
        <v>1.3533299999999999</v>
      </c>
      <c r="G288" s="5">
        <f t="shared" si="45"/>
        <v>1</v>
      </c>
      <c r="H288" s="5">
        <f t="shared" si="47"/>
        <v>130.6000000000007</v>
      </c>
      <c r="I288" s="31">
        <f t="shared" si="52"/>
        <v>1.3587279999999999</v>
      </c>
      <c r="J288" s="31">
        <f t="shared" si="53"/>
        <v>-53.980000000000139</v>
      </c>
      <c r="K288" s="5">
        <f t="shared" si="54"/>
        <v>130.6000000000007</v>
      </c>
      <c r="L288" s="5">
        <f t="shared" ref="L288:L351" si="56">IF(OR(AND(J288&gt;-188.3,J288&lt;=-122.467),AND(J288&gt;-85.94,J288&lt;=-67.6767),AND(J288&gt;42.69,J288&lt;=64.57),AND(J288&gt;144.6933)),-H288,0)</f>
        <v>0</v>
      </c>
      <c r="M288" s="5">
        <f t="shared" si="46"/>
        <v>3179.6000000000613</v>
      </c>
      <c r="N288" s="5"/>
      <c r="O288" s="5">
        <f t="shared" si="48"/>
        <v>3264.0000000000546</v>
      </c>
      <c r="P288" s="29" t="str">
        <f t="shared" si="49"/>
        <v/>
      </c>
      <c r="Q288" s="30">
        <f t="shared" si="50"/>
        <v>-84.39999999999327</v>
      </c>
      <c r="R288" s="27"/>
    </row>
    <row r="289" spans="1:18" x14ac:dyDescent="0.25">
      <c r="A289" s="5">
        <v>288</v>
      </c>
      <c r="B289" s="28">
        <v>41676</v>
      </c>
      <c r="C289" s="5">
        <v>1.35328</v>
      </c>
      <c r="D289" s="5">
        <v>1.36188</v>
      </c>
      <c r="E289" s="5">
        <v>1.3482000000000001</v>
      </c>
      <c r="F289" s="5">
        <v>1.35897</v>
      </c>
      <c r="G289" s="5">
        <f t="shared" si="45"/>
        <v>1</v>
      </c>
      <c r="H289" s="5">
        <f t="shared" si="47"/>
        <v>66.300000000001347</v>
      </c>
      <c r="I289" s="31">
        <f t="shared" si="52"/>
        <v>1.358528</v>
      </c>
      <c r="J289" s="31">
        <f t="shared" si="53"/>
        <v>4.4200000000005346</v>
      </c>
      <c r="K289" s="5">
        <f t="shared" si="54"/>
        <v>66.300000000001347</v>
      </c>
      <c r="L289" s="5">
        <f t="shared" si="56"/>
        <v>0</v>
      </c>
      <c r="M289" s="5">
        <f t="shared" si="46"/>
        <v>3245.9000000000628</v>
      </c>
      <c r="N289" s="5"/>
      <c r="O289" s="5">
        <f t="shared" si="48"/>
        <v>3264.0000000000546</v>
      </c>
      <c r="P289" s="29" t="str">
        <f t="shared" si="49"/>
        <v/>
      </c>
      <c r="Q289" s="30">
        <f t="shared" si="50"/>
        <v>-18.099999999991724</v>
      </c>
      <c r="R289" s="27"/>
    </row>
    <row r="290" spans="1:18" x14ac:dyDescent="0.25">
      <c r="A290" s="5">
        <v>289</v>
      </c>
      <c r="B290" s="28">
        <v>41677</v>
      </c>
      <c r="C290" s="5">
        <v>1.3589800000000001</v>
      </c>
      <c r="D290" s="5">
        <v>1.3642399999999999</v>
      </c>
      <c r="E290" s="5">
        <v>1.3551899999999999</v>
      </c>
      <c r="F290" s="5">
        <v>1.3634200000000001</v>
      </c>
      <c r="G290" s="5">
        <f t="shared" si="45"/>
        <v>1</v>
      </c>
      <c r="H290" s="5">
        <f t="shared" si="47"/>
        <v>-22.599999999999291</v>
      </c>
      <c r="I290" s="31">
        <f t="shared" si="52"/>
        <v>1.3591633333333333</v>
      </c>
      <c r="J290" s="31">
        <f t="shared" si="53"/>
        <v>42.56666666666797</v>
      </c>
      <c r="K290" s="5">
        <f t="shared" si="54"/>
        <v>0</v>
      </c>
      <c r="L290" s="5">
        <f t="shared" si="56"/>
        <v>0</v>
      </c>
      <c r="M290" s="5">
        <f t="shared" si="46"/>
        <v>3245.9000000000628</v>
      </c>
      <c r="N290" s="5"/>
      <c r="O290" s="5">
        <f t="shared" si="48"/>
        <v>3264.0000000000546</v>
      </c>
      <c r="P290" s="29" t="str">
        <f t="shared" si="49"/>
        <v/>
      </c>
      <c r="Q290" s="30">
        <f t="shared" si="50"/>
        <v>-18.099999999991724</v>
      </c>
      <c r="R290" s="27"/>
    </row>
    <row r="291" spans="1:18" x14ac:dyDescent="0.25">
      <c r="A291" s="5">
        <v>290</v>
      </c>
      <c r="B291" s="28">
        <v>41680</v>
      </c>
      <c r="C291" s="5">
        <v>1.3616299999999999</v>
      </c>
      <c r="D291" s="5">
        <v>1.36514</v>
      </c>
      <c r="E291" s="5">
        <v>1.3615999999999999</v>
      </c>
      <c r="F291" s="5">
        <v>1.36456</v>
      </c>
      <c r="G291" s="5">
        <f t="shared" si="45"/>
        <v>1</v>
      </c>
      <c r="H291" s="5">
        <f t="shared" si="47"/>
        <v>34.899999999999928</v>
      </c>
      <c r="I291" s="31">
        <f t="shared" si="52"/>
        <v>1.3597913333333334</v>
      </c>
      <c r="J291" s="31">
        <f t="shared" si="53"/>
        <v>47.686666666666433</v>
      </c>
      <c r="K291" s="5">
        <f t="shared" si="54"/>
        <v>0</v>
      </c>
      <c r="L291" s="5">
        <f t="shared" si="56"/>
        <v>-34.899999999999928</v>
      </c>
      <c r="M291" s="5">
        <f t="shared" si="46"/>
        <v>3211.0000000000628</v>
      </c>
      <c r="N291" s="5"/>
      <c r="O291" s="5">
        <f t="shared" si="48"/>
        <v>3264.0000000000546</v>
      </c>
      <c r="P291" s="29">
        <f t="shared" si="49"/>
        <v>1.6237745098036438E-2</v>
      </c>
      <c r="Q291" s="30">
        <f t="shared" si="50"/>
        <v>-52.999999999991815</v>
      </c>
      <c r="R291" s="27"/>
    </row>
    <row r="292" spans="1:18" x14ac:dyDescent="0.25">
      <c r="A292" s="5">
        <v>291</v>
      </c>
      <c r="B292" s="28">
        <v>41681</v>
      </c>
      <c r="C292" s="5">
        <v>1.36453</v>
      </c>
      <c r="D292" s="5">
        <v>1.36829</v>
      </c>
      <c r="E292" s="5">
        <v>1.3629500000000001</v>
      </c>
      <c r="F292" s="5">
        <v>1.3637900000000001</v>
      </c>
      <c r="G292" s="5">
        <f t="shared" si="45"/>
        <v>0</v>
      </c>
      <c r="H292" s="5">
        <f t="shared" si="47"/>
        <v>53.900000000000055</v>
      </c>
      <c r="I292" s="31">
        <f t="shared" si="52"/>
        <v>1.3603060000000002</v>
      </c>
      <c r="J292" s="31">
        <f t="shared" si="53"/>
        <v>34.839999999998206</v>
      </c>
      <c r="K292" s="5">
        <f t="shared" si="54"/>
        <v>0</v>
      </c>
      <c r="L292" s="5">
        <f t="shared" si="56"/>
        <v>0</v>
      </c>
      <c r="M292" s="5">
        <f t="shared" si="46"/>
        <v>3211.0000000000628</v>
      </c>
      <c r="N292" s="5"/>
      <c r="O292" s="5">
        <f t="shared" si="48"/>
        <v>3264.0000000000546</v>
      </c>
      <c r="P292" s="29" t="str">
        <f t="shared" si="49"/>
        <v/>
      </c>
      <c r="Q292" s="30">
        <f t="shared" si="50"/>
        <v>-52.999999999991815</v>
      </c>
      <c r="R292" s="27"/>
    </row>
    <row r="293" spans="1:18" x14ac:dyDescent="0.25">
      <c r="A293" s="5">
        <v>292</v>
      </c>
      <c r="B293" s="28">
        <v>41682</v>
      </c>
      <c r="C293" s="5">
        <v>1.36378</v>
      </c>
      <c r="D293" s="5">
        <v>1.36527</v>
      </c>
      <c r="E293" s="5">
        <v>1.35623</v>
      </c>
      <c r="F293" s="5">
        <v>1.3593299999999999</v>
      </c>
      <c r="G293" s="5">
        <f t="shared" si="45"/>
        <v>0</v>
      </c>
      <c r="H293" s="5">
        <f t="shared" si="47"/>
        <v>96.800000000001333</v>
      </c>
      <c r="I293" s="31">
        <f t="shared" si="52"/>
        <v>1.3606126666666669</v>
      </c>
      <c r="J293" s="31">
        <f t="shared" si="53"/>
        <v>-12.826666666669873</v>
      </c>
      <c r="K293" s="5">
        <f t="shared" si="54"/>
        <v>0</v>
      </c>
      <c r="L293" s="5">
        <f t="shared" si="56"/>
        <v>0</v>
      </c>
      <c r="M293" s="5">
        <f t="shared" si="46"/>
        <v>3211.0000000000628</v>
      </c>
      <c r="N293" s="5"/>
      <c r="O293" s="5">
        <f t="shared" si="48"/>
        <v>3264.0000000000546</v>
      </c>
      <c r="P293" s="29" t="str">
        <f t="shared" si="49"/>
        <v/>
      </c>
      <c r="Q293" s="30">
        <f t="shared" si="50"/>
        <v>-52.999999999991815</v>
      </c>
      <c r="R293" s="27"/>
    </row>
    <row r="294" spans="1:18" x14ac:dyDescent="0.25">
      <c r="A294" s="5">
        <v>293</v>
      </c>
      <c r="B294" s="28">
        <v>41683</v>
      </c>
      <c r="C294" s="5">
        <v>1.3593</v>
      </c>
      <c r="D294" s="5">
        <v>1.3691800000000001</v>
      </c>
      <c r="E294" s="5">
        <v>1.3585</v>
      </c>
      <c r="F294" s="5">
        <v>1.36798</v>
      </c>
      <c r="G294" s="5">
        <f t="shared" si="45"/>
        <v>1</v>
      </c>
      <c r="H294" s="5">
        <f t="shared" si="47"/>
        <v>61.600000000001657</v>
      </c>
      <c r="I294" s="31">
        <f t="shared" si="52"/>
        <v>1.3605046666666667</v>
      </c>
      <c r="J294" s="31">
        <f t="shared" si="53"/>
        <v>74.75333333333279</v>
      </c>
      <c r="K294" s="5">
        <f t="shared" si="54"/>
        <v>0</v>
      </c>
      <c r="L294" s="5">
        <f t="shared" si="56"/>
        <v>0</v>
      </c>
      <c r="M294" s="5">
        <f t="shared" si="46"/>
        <v>3211.0000000000628</v>
      </c>
      <c r="N294" s="5"/>
      <c r="O294" s="5">
        <f t="shared" si="48"/>
        <v>3264.0000000000546</v>
      </c>
      <c r="P294" s="29" t="str">
        <f t="shared" si="49"/>
        <v/>
      </c>
      <c r="Q294" s="30">
        <f t="shared" si="50"/>
        <v>-52.999999999991815</v>
      </c>
      <c r="R294" s="27"/>
    </row>
    <row r="295" spans="1:18" x14ac:dyDescent="0.25">
      <c r="A295" s="5">
        <v>294</v>
      </c>
      <c r="B295" s="28">
        <v>41684</v>
      </c>
      <c r="C295" s="5">
        <v>1.36798</v>
      </c>
      <c r="D295" s="5">
        <v>1.37147</v>
      </c>
      <c r="E295" s="5">
        <v>1.3673599999999999</v>
      </c>
      <c r="F295" s="5">
        <v>1.36914</v>
      </c>
      <c r="G295" s="5">
        <f t="shared" si="45"/>
        <v>1</v>
      </c>
      <c r="H295" s="5">
        <f t="shared" si="47"/>
        <v>24.800000000000374</v>
      </c>
      <c r="I295" s="31">
        <f t="shared" si="52"/>
        <v>1.3606226666666668</v>
      </c>
      <c r="J295" s="31">
        <f t="shared" si="53"/>
        <v>85.173333333332664</v>
      </c>
      <c r="K295" s="5">
        <f t="shared" si="54"/>
        <v>0</v>
      </c>
      <c r="L295" s="5">
        <f t="shared" si="56"/>
        <v>0</v>
      </c>
      <c r="M295" s="5">
        <f t="shared" si="46"/>
        <v>3211.0000000000628</v>
      </c>
      <c r="N295" s="5"/>
      <c r="O295" s="5">
        <f t="shared" si="48"/>
        <v>3264.0000000000546</v>
      </c>
      <c r="P295" s="29" t="str">
        <f t="shared" si="49"/>
        <v/>
      </c>
      <c r="Q295" s="30">
        <f t="shared" si="50"/>
        <v>-52.999999999991815</v>
      </c>
      <c r="R295" s="27"/>
    </row>
    <row r="296" spans="1:18" x14ac:dyDescent="0.25">
      <c r="A296" s="5">
        <v>295</v>
      </c>
      <c r="B296" s="28">
        <v>41687</v>
      </c>
      <c r="C296" s="5">
        <v>1.37083</v>
      </c>
      <c r="D296" s="5">
        <v>1.3724000000000001</v>
      </c>
      <c r="E296" s="5">
        <v>1.36921</v>
      </c>
      <c r="F296" s="5">
        <v>1.3706700000000001</v>
      </c>
      <c r="G296" s="5">
        <f t="shared" si="45"/>
        <v>1</v>
      </c>
      <c r="H296" s="5">
        <f t="shared" si="47"/>
        <v>11.999999999998678</v>
      </c>
      <c r="I296" s="31">
        <f t="shared" si="52"/>
        <v>1.3608493333333334</v>
      </c>
      <c r="J296" s="31">
        <f t="shared" si="53"/>
        <v>98.20666666666699</v>
      </c>
      <c r="K296" s="5">
        <f t="shared" si="54"/>
        <v>0</v>
      </c>
      <c r="L296" s="5">
        <f t="shared" si="56"/>
        <v>0</v>
      </c>
      <c r="M296" s="5">
        <f t="shared" si="46"/>
        <v>3211.0000000000628</v>
      </c>
      <c r="N296" s="5"/>
      <c r="O296" s="5">
        <f t="shared" si="48"/>
        <v>3264.0000000000546</v>
      </c>
      <c r="P296" s="29" t="str">
        <f t="shared" si="49"/>
        <v/>
      </c>
      <c r="Q296" s="30">
        <f t="shared" si="50"/>
        <v>-52.999999999991815</v>
      </c>
      <c r="R296" s="27"/>
    </row>
    <row r="297" spans="1:18" x14ac:dyDescent="0.25">
      <c r="A297" s="5">
        <v>296</v>
      </c>
      <c r="B297" s="28">
        <v>41688</v>
      </c>
      <c r="C297" s="5">
        <v>1.3706700000000001</v>
      </c>
      <c r="D297" s="5">
        <v>1.37704</v>
      </c>
      <c r="E297" s="5">
        <v>1.3694599999999999</v>
      </c>
      <c r="F297" s="5">
        <v>1.3758300000000001</v>
      </c>
      <c r="G297" s="5">
        <f t="shared" si="45"/>
        <v>1</v>
      </c>
      <c r="H297" s="5">
        <f t="shared" si="47"/>
        <v>-20.600000000001728</v>
      </c>
      <c r="I297" s="31">
        <f t="shared" si="52"/>
        <v>1.3614333333333335</v>
      </c>
      <c r="J297" s="31">
        <f t="shared" si="53"/>
        <v>143.96666666666613</v>
      </c>
      <c r="K297" s="5">
        <f t="shared" si="54"/>
        <v>0</v>
      </c>
      <c r="L297" s="5">
        <f t="shared" si="56"/>
        <v>0</v>
      </c>
      <c r="M297" s="5">
        <f t="shared" si="46"/>
        <v>3211.0000000000628</v>
      </c>
      <c r="N297" s="5"/>
      <c r="O297" s="5">
        <f t="shared" si="48"/>
        <v>3264.0000000000546</v>
      </c>
      <c r="P297" s="29" t="str">
        <f t="shared" si="49"/>
        <v/>
      </c>
      <c r="Q297" s="30">
        <f t="shared" si="50"/>
        <v>-52.999999999991815</v>
      </c>
      <c r="R297" s="27"/>
    </row>
    <row r="298" spans="1:18" x14ac:dyDescent="0.25">
      <c r="A298" s="5">
        <v>297</v>
      </c>
      <c r="B298" s="28">
        <v>41689</v>
      </c>
      <c r="C298" s="5">
        <v>1.3758300000000001</v>
      </c>
      <c r="D298" s="5">
        <v>1.37731</v>
      </c>
      <c r="E298" s="5">
        <v>1.3724400000000001</v>
      </c>
      <c r="F298" s="5">
        <v>1.37331</v>
      </c>
      <c r="G298" s="5">
        <f t="shared" si="45"/>
        <v>0</v>
      </c>
      <c r="H298" s="5">
        <f t="shared" si="47"/>
        <v>6.6999999999994841</v>
      </c>
      <c r="I298" s="31">
        <f t="shared" si="52"/>
        <v>1.3619013333333332</v>
      </c>
      <c r="J298" s="31">
        <f t="shared" si="53"/>
        <v>114.08666666666845</v>
      </c>
      <c r="K298" s="5">
        <f t="shared" si="54"/>
        <v>0</v>
      </c>
      <c r="L298" s="5">
        <f t="shared" si="56"/>
        <v>0</v>
      </c>
      <c r="M298" s="5">
        <f t="shared" si="46"/>
        <v>3211.0000000000628</v>
      </c>
      <c r="N298" s="5"/>
      <c r="O298" s="5">
        <f t="shared" si="48"/>
        <v>3264.0000000000546</v>
      </c>
      <c r="P298" s="29" t="str">
        <f t="shared" si="49"/>
        <v/>
      </c>
      <c r="Q298" s="30">
        <f t="shared" si="50"/>
        <v>-52.999999999991815</v>
      </c>
      <c r="R298" s="27"/>
    </row>
    <row r="299" spans="1:18" x14ac:dyDescent="0.25">
      <c r="A299" s="5">
        <v>298</v>
      </c>
      <c r="B299" s="28">
        <v>41690</v>
      </c>
      <c r="C299" s="5">
        <v>1.3732800000000001</v>
      </c>
      <c r="D299" s="5">
        <v>1.37625</v>
      </c>
      <c r="E299" s="5">
        <v>1.3685499999999999</v>
      </c>
      <c r="F299" s="5">
        <v>1.3718399999999999</v>
      </c>
      <c r="G299" s="5">
        <f t="shared" si="45"/>
        <v>0</v>
      </c>
      <c r="H299" s="5">
        <f t="shared" si="47"/>
        <v>31.200000000002337</v>
      </c>
      <c r="I299" s="31">
        <f t="shared" si="52"/>
        <v>1.3629926666666665</v>
      </c>
      <c r="J299" s="31">
        <f t="shared" si="53"/>
        <v>88.473333333334296</v>
      </c>
      <c r="K299" s="5">
        <f t="shared" si="54"/>
        <v>0</v>
      </c>
      <c r="L299" s="5">
        <f t="shared" si="56"/>
        <v>0</v>
      </c>
      <c r="M299" s="5">
        <f t="shared" si="46"/>
        <v>3211.0000000000628</v>
      </c>
      <c r="N299" s="5"/>
      <c r="O299" s="5">
        <f t="shared" si="48"/>
        <v>3264.0000000000546</v>
      </c>
      <c r="P299" s="29" t="str">
        <f t="shared" si="49"/>
        <v/>
      </c>
      <c r="Q299" s="30">
        <f t="shared" si="50"/>
        <v>-52.999999999991815</v>
      </c>
      <c r="R299" s="27"/>
    </row>
    <row r="300" spans="1:18" x14ac:dyDescent="0.25">
      <c r="A300" s="5">
        <v>299</v>
      </c>
      <c r="B300" s="28">
        <v>41691</v>
      </c>
      <c r="C300" s="5">
        <v>1.37185</v>
      </c>
      <c r="D300" s="5">
        <v>1.3758600000000001</v>
      </c>
      <c r="E300" s="5">
        <v>1.3702000000000001</v>
      </c>
      <c r="F300" s="5">
        <v>1.37375</v>
      </c>
      <c r="G300" s="5">
        <f t="shared" si="45"/>
        <v>1</v>
      </c>
      <c r="H300" s="5">
        <f t="shared" si="47"/>
        <v>-45.799999999998064</v>
      </c>
      <c r="I300" s="31">
        <f t="shared" si="52"/>
        <v>1.3646786666666666</v>
      </c>
      <c r="J300" s="31">
        <f t="shared" si="53"/>
        <v>90.713333333334305</v>
      </c>
      <c r="K300" s="5">
        <f t="shared" si="54"/>
        <v>0</v>
      </c>
      <c r="L300" s="5">
        <f t="shared" si="56"/>
        <v>0</v>
      </c>
      <c r="M300" s="5">
        <f t="shared" si="46"/>
        <v>3211.0000000000628</v>
      </c>
      <c r="N300" s="5"/>
      <c r="O300" s="5">
        <f t="shared" si="48"/>
        <v>3264.0000000000546</v>
      </c>
      <c r="P300" s="29" t="str">
        <f t="shared" si="49"/>
        <v/>
      </c>
      <c r="Q300" s="30">
        <f t="shared" si="50"/>
        <v>-52.999999999991815</v>
      </c>
      <c r="R300" s="27"/>
    </row>
    <row r="301" spans="1:18" x14ac:dyDescent="0.25">
      <c r="A301" s="5">
        <v>300</v>
      </c>
      <c r="B301" s="28">
        <v>41694</v>
      </c>
      <c r="C301" s="5">
        <v>1.3732599999999999</v>
      </c>
      <c r="D301" s="5">
        <v>1.3771</v>
      </c>
      <c r="E301" s="5">
        <v>1.3708400000000001</v>
      </c>
      <c r="F301" s="5">
        <v>1.37347</v>
      </c>
      <c r="G301" s="5">
        <f t="shared" si="45"/>
        <v>0</v>
      </c>
      <c r="H301" s="5">
        <f t="shared" si="47"/>
        <v>-24.599999999999067</v>
      </c>
      <c r="I301" s="31">
        <f t="shared" si="52"/>
        <v>1.3660800000000002</v>
      </c>
      <c r="J301" s="31">
        <f t="shared" si="53"/>
        <v>73.89999999999786</v>
      </c>
      <c r="K301" s="5">
        <f t="shared" si="54"/>
        <v>0</v>
      </c>
      <c r="L301" s="5">
        <f t="shared" si="56"/>
        <v>0</v>
      </c>
      <c r="M301" s="5">
        <f t="shared" si="46"/>
        <v>3211.0000000000628</v>
      </c>
      <c r="N301" s="5"/>
      <c r="O301" s="5">
        <f t="shared" si="48"/>
        <v>3264.0000000000546</v>
      </c>
      <c r="P301" s="29" t="str">
        <f t="shared" si="49"/>
        <v/>
      </c>
      <c r="Q301" s="30">
        <f t="shared" si="50"/>
        <v>-52.999999999991815</v>
      </c>
      <c r="R301" s="27"/>
    </row>
    <row r="302" spans="1:18" x14ac:dyDescent="0.25">
      <c r="A302" s="5">
        <v>301</v>
      </c>
      <c r="B302" s="28">
        <v>41695</v>
      </c>
      <c r="C302" s="5">
        <v>1.3734599999999999</v>
      </c>
      <c r="D302" s="5">
        <v>1.3767100000000001</v>
      </c>
      <c r="E302" s="5">
        <v>1.37155</v>
      </c>
      <c r="F302" s="5">
        <v>1.3744700000000001</v>
      </c>
      <c r="G302" s="5">
        <f t="shared" si="45"/>
        <v>1</v>
      </c>
      <c r="H302" s="5">
        <f t="shared" si="47"/>
        <v>55.699999999998525</v>
      </c>
      <c r="I302" s="31">
        <f t="shared" si="52"/>
        <v>1.3675906666666668</v>
      </c>
      <c r="J302" s="31">
        <f t="shared" si="53"/>
        <v>68.79333333333237</v>
      </c>
      <c r="K302" s="5">
        <f t="shared" si="54"/>
        <v>0</v>
      </c>
      <c r="L302" s="5">
        <f t="shared" si="56"/>
        <v>0</v>
      </c>
      <c r="M302" s="5">
        <f t="shared" si="46"/>
        <v>3211.0000000000628</v>
      </c>
      <c r="N302" s="5"/>
      <c r="O302" s="5">
        <f t="shared" si="48"/>
        <v>3264.0000000000546</v>
      </c>
      <c r="P302" s="29" t="str">
        <f t="shared" si="49"/>
        <v/>
      </c>
      <c r="Q302" s="30">
        <f t="shared" si="50"/>
        <v>-52.999999999991815</v>
      </c>
      <c r="R302" s="27"/>
    </row>
    <row r="303" spans="1:18" x14ac:dyDescent="0.25">
      <c r="A303" s="5">
        <v>302</v>
      </c>
      <c r="B303" s="28">
        <v>41696</v>
      </c>
      <c r="C303" s="5">
        <v>1.3744499999999999</v>
      </c>
      <c r="D303" s="5">
        <v>1.37571</v>
      </c>
      <c r="E303" s="5">
        <v>1.3661700000000001</v>
      </c>
      <c r="F303" s="5">
        <v>1.3686499999999999</v>
      </c>
      <c r="G303" s="5">
        <f t="shared" si="45"/>
        <v>0</v>
      </c>
      <c r="H303" s="5">
        <f t="shared" si="47"/>
        <v>88.999999999996845</v>
      </c>
      <c r="I303" s="31">
        <f t="shared" si="52"/>
        <v>1.3686119999999999</v>
      </c>
      <c r="J303" s="31">
        <f t="shared" si="53"/>
        <v>0.37999999999982492</v>
      </c>
      <c r="K303" s="5">
        <f t="shared" si="54"/>
        <v>88.999999999996845</v>
      </c>
      <c r="L303" s="5">
        <f t="shared" si="56"/>
        <v>0</v>
      </c>
      <c r="M303" s="5">
        <f t="shared" si="46"/>
        <v>3300.0000000000596</v>
      </c>
      <c r="N303" s="5"/>
      <c r="O303" s="5">
        <f t="shared" si="48"/>
        <v>3300.0000000000596</v>
      </c>
      <c r="P303" s="29" t="str">
        <f t="shared" si="49"/>
        <v/>
      </c>
      <c r="Q303" s="30">
        <f t="shared" si="50"/>
        <v>-52.999999999991815</v>
      </c>
      <c r="R303" s="27"/>
    </row>
    <row r="304" spans="1:18" x14ac:dyDescent="0.25">
      <c r="A304" s="5">
        <v>303</v>
      </c>
      <c r="B304" s="28">
        <v>41697</v>
      </c>
      <c r="C304" s="5">
        <v>1.36863</v>
      </c>
      <c r="D304" s="5">
        <v>1.3726799999999999</v>
      </c>
      <c r="E304" s="5">
        <v>1.36432</v>
      </c>
      <c r="F304" s="5">
        <v>1.37096</v>
      </c>
      <c r="G304" s="5">
        <f t="shared" si="45"/>
        <v>1</v>
      </c>
      <c r="H304" s="5">
        <f t="shared" si="47"/>
        <v>74.199999999997601</v>
      </c>
      <c r="I304" s="31">
        <f t="shared" si="52"/>
        <v>1.3694113333333333</v>
      </c>
      <c r="J304" s="31">
        <f t="shared" si="53"/>
        <v>15.486666666666427</v>
      </c>
      <c r="K304" s="5">
        <f t="shared" si="54"/>
        <v>74.199999999997601</v>
      </c>
      <c r="L304" s="5">
        <f t="shared" si="56"/>
        <v>0</v>
      </c>
      <c r="M304" s="5">
        <f t="shared" si="46"/>
        <v>3374.2000000000571</v>
      </c>
      <c r="N304" s="5"/>
      <c r="O304" s="5">
        <f t="shared" si="48"/>
        <v>3374.2000000000571</v>
      </c>
      <c r="P304" s="29" t="str">
        <f t="shared" si="49"/>
        <v/>
      </c>
      <c r="Q304" s="30">
        <f t="shared" si="50"/>
        <v>-52.999999999991815</v>
      </c>
      <c r="R304" s="27"/>
    </row>
    <row r="305" spans="1:18" x14ac:dyDescent="0.25">
      <c r="A305" s="5">
        <v>304</v>
      </c>
      <c r="B305" s="28">
        <v>41698</v>
      </c>
      <c r="C305" s="5">
        <v>1.37096</v>
      </c>
      <c r="D305" s="5">
        <v>1.3824799999999999</v>
      </c>
      <c r="E305" s="5">
        <v>1.36941</v>
      </c>
      <c r="F305" s="5">
        <v>1.38</v>
      </c>
      <c r="G305" s="5">
        <f t="shared" si="45"/>
        <v>1</v>
      </c>
      <c r="H305" s="5">
        <f t="shared" si="47"/>
        <v>-26.400000000001977</v>
      </c>
      <c r="I305" s="31">
        <f t="shared" si="52"/>
        <v>1.3705166666666666</v>
      </c>
      <c r="J305" s="31">
        <f t="shared" si="53"/>
        <v>94.833333333332888</v>
      </c>
      <c r="K305" s="5">
        <f t="shared" si="54"/>
        <v>0</v>
      </c>
      <c r="L305" s="5">
        <f t="shared" si="56"/>
        <v>0</v>
      </c>
      <c r="M305" s="5">
        <f t="shared" si="46"/>
        <v>3374.2000000000571</v>
      </c>
      <c r="N305" s="5"/>
      <c r="O305" s="5">
        <f t="shared" si="48"/>
        <v>3374.2000000000571</v>
      </c>
      <c r="P305" s="29" t="str">
        <f t="shared" si="49"/>
        <v/>
      </c>
      <c r="Q305" s="30">
        <f t="shared" si="50"/>
        <v>-52.999999999991815</v>
      </c>
      <c r="R305" s="27"/>
    </row>
    <row r="306" spans="1:18" x14ac:dyDescent="0.25">
      <c r="A306" s="5">
        <v>305</v>
      </c>
      <c r="B306" s="28">
        <v>41701</v>
      </c>
      <c r="C306" s="5">
        <v>1.3759300000000001</v>
      </c>
      <c r="D306" s="5">
        <v>1.3792599999999999</v>
      </c>
      <c r="E306" s="5">
        <v>1.37263</v>
      </c>
      <c r="F306" s="5">
        <v>1.3734599999999999</v>
      </c>
      <c r="G306" s="5">
        <f t="shared" si="45"/>
        <v>0</v>
      </c>
      <c r="H306" s="5">
        <f t="shared" si="47"/>
        <v>126.6999999999996</v>
      </c>
      <c r="I306" s="31">
        <f t="shared" si="52"/>
        <v>1.3711100000000001</v>
      </c>
      <c r="J306" s="31">
        <f t="shared" si="53"/>
        <v>23.499999999998522</v>
      </c>
      <c r="K306" s="5">
        <f t="shared" si="54"/>
        <v>126.6999999999996</v>
      </c>
      <c r="L306" s="5">
        <f t="shared" si="56"/>
        <v>0</v>
      </c>
      <c r="M306" s="5">
        <f t="shared" si="46"/>
        <v>3500.9000000000569</v>
      </c>
      <c r="N306" s="5"/>
      <c r="O306" s="5">
        <f t="shared" si="48"/>
        <v>3500.9000000000569</v>
      </c>
      <c r="P306" s="29" t="str">
        <f t="shared" si="49"/>
        <v/>
      </c>
      <c r="Q306" s="30">
        <f t="shared" si="50"/>
        <v>-52.999999999991815</v>
      </c>
      <c r="R306" s="27"/>
    </row>
    <row r="307" spans="1:18" x14ac:dyDescent="0.25">
      <c r="A307" s="5">
        <v>306</v>
      </c>
      <c r="B307" s="28">
        <v>41702</v>
      </c>
      <c r="C307" s="5">
        <v>1.3734500000000001</v>
      </c>
      <c r="D307" s="5">
        <v>1.37815</v>
      </c>
      <c r="E307" s="5">
        <v>1.37208</v>
      </c>
      <c r="F307" s="5">
        <v>1.3743000000000001</v>
      </c>
      <c r="G307" s="5">
        <f t="shared" si="45"/>
        <v>1</v>
      </c>
      <c r="H307" s="5">
        <f t="shared" si="47"/>
        <v>132.69999999999894</v>
      </c>
      <c r="I307" s="31">
        <f t="shared" si="52"/>
        <v>1.371810666666667</v>
      </c>
      <c r="J307" s="31">
        <f t="shared" si="53"/>
        <v>24.893333333331213</v>
      </c>
      <c r="K307" s="5">
        <f t="shared" si="54"/>
        <v>132.69999999999894</v>
      </c>
      <c r="L307" s="5">
        <f t="shared" si="56"/>
        <v>0</v>
      </c>
      <c r="M307" s="5">
        <f t="shared" si="46"/>
        <v>3633.6000000000558</v>
      </c>
      <c r="N307" s="5"/>
      <c r="O307" s="5">
        <f t="shared" si="48"/>
        <v>3633.6000000000558</v>
      </c>
      <c r="P307" s="29" t="str">
        <f t="shared" si="49"/>
        <v/>
      </c>
      <c r="Q307" s="30">
        <f t="shared" si="50"/>
        <v>-52.999999999991815</v>
      </c>
      <c r="R307" s="27"/>
    </row>
    <row r="308" spans="1:18" x14ac:dyDescent="0.25">
      <c r="A308" s="5">
        <v>307</v>
      </c>
      <c r="B308" s="28">
        <v>41703</v>
      </c>
      <c r="C308" s="5">
        <v>1.3743000000000001</v>
      </c>
      <c r="D308" s="5">
        <v>1.3748800000000001</v>
      </c>
      <c r="E308" s="5">
        <v>1.3707499999999999</v>
      </c>
      <c r="F308" s="5">
        <v>1.3732800000000001</v>
      </c>
      <c r="G308" s="5">
        <f t="shared" si="45"/>
        <v>0</v>
      </c>
      <c r="H308" s="5">
        <f t="shared" si="47"/>
        <v>143.99999999999969</v>
      </c>
      <c r="I308" s="31">
        <f t="shared" si="52"/>
        <v>1.3727406666666668</v>
      </c>
      <c r="J308" s="31">
        <f t="shared" si="53"/>
        <v>5.3933333333322508</v>
      </c>
      <c r="K308" s="5">
        <f t="shared" si="54"/>
        <v>143.99999999999969</v>
      </c>
      <c r="L308" s="5">
        <f t="shared" si="56"/>
        <v>0</v>
      </c>
      <c r="M308" s="5">
        <f t="shared" si="46"/>
        <v>3777.6000000000554</v>
      </c>
      <c r="N308" s="5"/>
      <c r="O308" s="5">
        <f t="shared" si="48"/>
        <v>3777.6000000000554</v>
      </c>
      <c r="P308" s="29" t="str">
        <f t="shared" si="49"/>
        <v/>
      </c>
      <c r="Q308" s="30">
        <f t="shared" si="50"/>
        <v>-52.999999999991815</v>
      </c>
      <c r="R308" s="27"/>
    </row>
    <row r="309" spans="1:18" x14ac:dyDescent="0.25">
      <c r="A309" s="5">
        <v>308</v>
      </c>
      <c r="B309" s="28">
        <v>41704</v>
      </c>
      <c r="C309" s="5">
        <v>1.37324</v>
      </c>
      <c r="D309" s="5">
        <v>1.3872899999999999</v>
      </c>
      <c r="E309" s="5">
        <v>1.37212</v>
      </c>
      <c r="F309" s="5">
        <v>1.38608</v>
      </c>
      <c r="G309" s="5">
        <f t="shared" si="45"/>
        <v>1</v>
      </c>
      <c r="H309" s="5">
        <f t="shared" si="47"/>
        <v>-0.99999999999988987</v>
      </c>
      <c r="I309" s="31">
        <f t="shared" si="52"/>
        <v>1.3739473333333336</v>
      </c>
      <c r="J309" s="31">
        <f t="shared" si="53"/>
        <v>121.32666666666347</v>
      </c>
      <c r="K309" s="5">
        <f t="shared" si="54"/>
        <v>0</v>
      </c>
      <c r="L309" s="5">
        <f t="shared" si="56"/>
        <v>0</v>
      </c>
      <c r="M309" s="5">
        <f t="shared" si="46"/>
        <v>3777.6000000000554</v>
      </c>
      <c r="N309" s="5"/>
      <c r="O309" s="5">
        <f t="shared" si="48"/>
        <v>3777.6000000000554</v>
      </c>
      <c r="P309" s="29" t="str">
        <f t="shared" si="49"/>
        <v/>
      </c>
      <c r="Q309" s="30">
        <f t="shared" si="50"/>
        <v>-52.999999999991815</v>
      </c>
      <c r="R309" s="27"/>
    </row>
    <row r="310" spans="1:18" x14ac:dyDescent="0.25">
      <c r="A310" s="5">
        <v>309</v>
      </c>
      <c r="B310" s="28">
        <v>41705</v>
      </c>
      <c r="C310" s="5">
        <v>1.38608</v>
      </c>
      <c r="D310" s="5">
        <v>1.3915</v>
      </c>
      <c r="E310" s="5">
        <v>1.3852100000000001</v>
      </c>
      <c r="F310" s="5">
        <v>1.3875299999999999</v>
      </c>
      <c r="G310" s="5">
        <f t="shared" si="45"/>
        <v>1</v>
      </c>
      <c r="H310" s="5">
        <f t="shared" si="47"/>
        <v>27.900000000000702</v>
      </c>
      <c r="I310" s="31">
        <f t="shared" si="52"/>
        <v>1.3751733333333334</v>
      </c>
      <c r="J310" s="31">
        <f t="shared" si="53"/>
        <v>123.56666666666571</v>
      </c>
      <c r="K310" s="5">
        <f t="shared" si="54"/>
        <v>0</v>
      </c>
      <c r="L310" s="5">
        <f t="shared" si="56"/>
        <v>0</v>
      </c>
      <c r="M310" s="5">
        <f t="shared" si="46"/>
        <v>3777.6000000000554</v>
      </c>
      <c r="N310" s="5"/>
      <c r="O310" s="5">
        <f t="shared" si="48"/>
        <v>3777.6000000000554</v>
      </c>
      <c r="P310" s="29" t="str">
        <f t="shared" si="49"/>
        <v/>
      </c>
      <c r="Q310" s="30">
        <f t="shared" si="50"/>
        <v>-52.999999999991815</v>
      </c>
      <c r="R310" s="27"/>
    </row>
    <row r="311" spans="1:18" x14ac:dyDescent="0.25">
      <c r="A311" s="5">
        <v>310</v>
      </c>
      <c r="B311" s="28">
        <v>41707.958333333336</v>
      </c>
      <c r="C311" s="5">
        <v>1.3874899999999999</v>
      </c>
      <c r="D311" s="5">
        <v>1.38978</v>
      </c>
      <c r="E311" s="5">
        <v>1.3861600000000001</v>
      </c>
      <c r="F311" s="5">
        <v>1.3875999999999999</v>
      </c>
      <c r="G311" s="5">
        <f t="shared" si="45"/>
        <v>1</v>
      </c>
      <c r="H311" s="5">
        <f t="shared" si="47"/>
        <v>-7.5000000000002807</v>
      </c>
      <c r="I311" s="31">
        <f t="shared" si="52"/>
        <v>1.3763020000000001</v>
      </c>
      <c r="J311" s="31">
        <f t="shared" si="53"/>
        <v>112.97999999999809</v>
      </c>
      <c r="K311" s="5">
        <f t="shared" si="54"/>
        <v>0</v>
      </c>
      <c r="L311" s="5">
        <f t="shared" si="56"/>
        <v>0</v>
      </c>
      <c r="M311" s="5">
        <f t="shared" si="46"/>
        <v>3777.6000000000554</v>
      </c>
      <c r="N311" s="5"/>
      <c r="O311" s="5">
        <f t="shared" si="48"/>
        <v>3777.6000000000554</v>
      </c>
      <c r="P311" s="29" t="str">
        <f t="shared" si="49"/>
        <v/>
      </c>
      <c r="Q311" s="30">
        <f t="shared" si="50"/>
        <v>-52.999999999991815</v>
      </c>
      <c r="R311" s="27"/>
    </row>
    <row r="312" spans="1:18" x14ac:dyDescent="0.25">
      <c r="A312" s="5">
        <v>311</v>
      </c>
      <c r="B312" s="28">
        <v>41708.958333333336</v>
      </c>
      <c r="C312" s="5">
        <v>1.38761</v>
      </c>
      <c r="D312" s="5">
        <v>1.3878699999999999</v>
      </c>
      <c r="E312" s="5">
        <v>1.3833800000000001</v>
      </c>
      <c r="F312" s="5">
        <v>1.38595</v>
      </c>
      <c r="G312" s="5">
        <f t="shared" si="45"/>
        <v>0</v>
      </c>
      <c r="H312" s="5">
        <f t="shared" si="47"/>
        <v>52.999999999998607</v>
      </c>
      <c r="I312" s="31">
        <f t="shared" si="52"/>
        <v>1.376976666666667</v>
      </c>
      <c r="J312" s="31">
        <f t="shared" si="53"/>
        <v>89.733333333330563</v>
      </c>
      <c r="K312" s="5">
        <f t="shared" si="54"/>
        <v>0</v>
      </c>
      <c r="L312" s="5">
        <f t="shared" si="56"/>
        <v>0</v>
      </c>
      <c r="M312" s="5">
        <f t="shared" si="46"/>
        <v>3777.6000000000554</v>
      </c>
      <c r="N312" s="5"/>
      <c r="O312" s="5">
        <f t="shared" si="48"/>
        <v>3777.6000000000554</v>
      </c>
      <c r="P312" s="29" t="str">
        <f t="shared" si="49"/>
        <v/>
      </c>
      <c r="Q312" s="30">
        <f t="shared" si="50"/>
        <v>-52.999999999991815</v>
      </c>
      <c r="R312" s="27"/>
    </row>
    <row r="313" spans="1:18" x14ac:dyDescent="0.25">
      <c r="A313" s="5">
        <v>312</v>
      </c>
      <c r="B313" s="28">
        <v>41709.958333333336</v>
      </c>
      <c r="C313" s="5">
        <v>1.38595</v>
      </c>
      <c r="D313" s="5">
        <v>1.3914200000000001</v>
      </c>
      <c r="E313" s="5">
        <v>1.3843300000000001</v>
      </c>
      <c r="F313" s="5">
        <v>1.39029</v>
      </c>
      <c r="G313" s="5">
        <f t="shared" si="45"/>
        <v>1</v>
      </c>
      <c r="H313" s="5">
        <f t="shared" si="47"/>
        <v>24.699999999999726</v>
      </c>
      <c r="I313" s="31">
        <f t="shared" si="52"/>
        <v>1.3781086666666664</v>
      </c>
      <c r="J313" s="31">
        <f t="shared" si="53"/>
        <v>121.81333333333599</v>
      </c>
      <c r="K313" s="5">
        <f t="shared" si="54"/>
        <v>0</v>
      </c>
      <c r="L313" s="5">
        <f t="shared" si="56"/>
        <v>0</v>
      </c>
      <c r="M313" s="5">
        <f t="shared" si="46"/>
        <v>3777.6000000000554</v>
      </c>
      <c r="N313" s="5"/>
      <c r="O313" s="5">
        <f t="shared" si="48"/>
        <v>3777.6000000000554</v>
      </c>
      <c r="P313" s="29" t="str">
        <f t="shared" si="49"/>
        <v/>
      </c>
      <c r="Q313" s="30">
        <f t="shared" si="50"/>
        <v>-52.999999999991815</v>
      </c>
      <c r="R313" s="27"/>
    </row>
    <row r="314" spans="1:18" x14ac:dyDescent="0.25">
      <c r="A314" s="5">
        <v>313</v>
      </c>
      <c r="B314" s="28">
        <v>41710.958333333336</v>
      </c>
      <c r="C314" s="5">
        <v>1.3903000000000001</v>
      </c>
      <c r="D314" s="5">
        <v>1.3966700000000001</v>
      </c>
      <c r="E314" s="5">
        <v>1.38456</v>
      </c>
      <c r="F314" s="5">
        <v>1.38687</v>
      </c>
      <c r="G314" s="5">
        <f t="shared" si="45"/>
        <v>0</v>
      </c>
      <c r="H314" s="5">
        <f t="shared" si="47"/>
        <v>71.300000000000807</v>
      </c>
      <c r="I314" s="31">
        <f t="shared" si="52"/>
        <v>1.3791106666666664</v>
      </c>
      <c r="J314" s="31">
        <f t="shared" si="53"/>
        <v>77.59333333333673</v>
      </c>
      <c r="K314" s="5">
        <f t="shared" si="54"/>
        <v>0</v>
      </c>
      <c r="L314" s="5">
        <f t="shared" si="56"/>
        <v>0</v>
      </c>
      <c r="M314" s="5">
        <f t="shared" si="46"/>
        <v>3777.6000000000554</v>
      </c>
      <c r="N314" s="5"/>
      <c r="O314" s="5">
        <f t="shared" si="48"/>
        <v>3777.6000000000554</v>
      </c>
      <c r="P314" s="29" t="str">
        <f t="shared" si="49"/>
        <v/>
      </c>
      <c r="Q314" s="30">
        <f t="shared" si="50"/>
        <v>-52.999999999991815</v>
      </c>
      <c r="R314" s="27"/>
    </row>
    <row r="315" spans="1:18" x14ac:dyDescent="0.25">
      <c r="A315" s="5">
        <v>314</v>
      </c>
      <c r="B315" s="28">
        <v>41711.958333333336</v>
      </c>
      <c r="C315" s="5">
        <v>1.38687</v>
      </c>
      <c r="D315" s="5">
        <v>1.3937200000000001</v>
      </c>
      <c r="E315" s="5">
        <v>1.38476</v>
      </c>
      <c r="F315" s="5">
        <v>1.3912599999999999</v>
      </c>
      <c r="G315" s="5">
        <f t="shared" si="45"/>
        <v>1</v>
      </c>
      <c r="H315" s="5">
        <f t="shared" si="47"/>
        <v>-73.999999999998508</v>
      </c>
      <c r="I315" s="31">
        <f t="shared" si="52"/>
        <v>1.3802780000000001</v>
      </c>
      <c r="J315" s="31">
        <f t="shared" si="53"/>
        <v>109.81999999999826</v>
      </c>
      <c r="K315" s="5">
        <f t="shared" si="54"/>
        <v>0</v>
      </c>
      <c r="L315" s="5">
        <f t="shared" si="56"/>
        <v>0</v>
      </c>
      <c r="M315" s="5">
        <f t="shared" si="46"/>
        <v>3777.6000000000554</v>
      </c>
      <c r="N315" s="5"/>
      <c r="O315" s="5">
        <f t="shared" si="48"/>
        <v>3777.6000000000554</v>
      </c>
      <c r="P315" s="29" t="str">
        <f t="shared" si="49"/>
        <v/>
      </c>
      <c r="Q315" s="30">
        <f t="shared" si="50"/>
        <v>-52.999999999991815</v>
      </c>
      <c r="R315" s="27"/>
    </row>
    <row r="316" spans="1:18" x14ac:dyDescent="0.25">
      <c r="A316" s="5">
        <v>315</v>
      </c>
      <c r="B316" s="28">
        <v>41714.958333333336</v>
      </c>
      <c r="C316" s="5">
        <v>1.3906499999999999</v>
      </c>
      <c r="D316" s="5">
        <v>1.3947499999999999</v>
      </c>
      <c r="E316" s="5">
        <v>1.38791</v>
      </c>
      <c r="F316" s="5">
        <v>1.3921600000000001</v>
      </c>
      <c r="G316" s="5">
        <f t="shared" si="45"/>
        <v>1</v>
      </c>
      <c r="H316" s="5">
        <f t="shared" si="47"/>
        <v>-143.10000000000045</v>
      </c>
      <c r="I316" s="31">
        <f t="shared" si="52"/>
        <v>1.3815239999999998</v>
      </c>
      <c r="J316" s="31">
        <f t="shared" si="53"/>
        <v>106.36000000000311</v>
      </c>
      <c r="K316" s="5">
        <f t="shared" si="54"/>
        <v>0</v>
      </c>
      <c r="L316" s="5">
        <f t="shared" si="56"/>
        <v>0</v>
      </c>
      <c r="M316" s="5">
        <f t="shared" si="46"/>
        <v>3777.6000000000554</v>
      </c>
      <c r="N316" s="5"/>
      <c r="O316" s="5">
        <f t="shared" si="48"/>
        <v>3777.6000000000554</v>
      </c>
      <c r="P316" s="29" t="str">
        <f t="shared" si="49"/>
        <v/>
      </c>
      <c r="Q316" s="30">
        <f t="shared" si="50"/>
        <v>-52.999999999991815</v>
      </c>
      <c r="R316" s="27"/>
    </row>
    <row r="317" spans="1:18" x14ac:dyDescent="0.25">
      <c r="A317" s="5">
        <v>316</v>
      </c>
      <c r="B317" s="28">
        <v>41715.958333333336</v>
      </c>
      <c r="C317" s="5">
        <v>1.39215</v>
      </c>
      <c r="D317" s="5">
        <v>1.39425</v>
      </c>
      <c r="E317" s="5">
        <v>1.3879900000000001</v>
      </c>
      <c r="F317" s="5">
        <v>1.3933800000000001</v>
      </c>
      <c r="G317" s="5">
        <f t="shared" si="45"/>
        <v>1</v>
      </c>
      <c r="H317" s="5">
        <f t="shared" si="47"/>
        <v>-141.60000000000173</v>
      </c>
      <c r="I317" s="31">
        <f t="shared" si="52"/>
        <v>1.3827846666666666</v>
      </c>
      <c r="J317" s="31">
        <f t="shared" si="53"/>
        <v>105.95333333333512</v>
      </c>
      <c r="K317" s="5">
        <f t="shared" si="54"/>
        <v>0</v>
      </c>
      <c r="L317" s="5">
        <f t="shared" si="56"/>
        <v>0</v>
      </c>
      <c r="M317" s="5">
        <f t="shared" si="46"/>
        <v>3777.6000000000554</v>
      </c>
      <c r="N317" s="5"/>
      <c r="O317" s="5">
        <f t="shared" si="48"/>
        <v>3777.6000000000554</v>
      </c>
      <c r="P317" s="29" t="str">
        <f t="shared" si="49"/>
        <v/>
      </c>
      <c r="Q317" s="30">
        <f t="shared" si="50"/>
        <v>-52.999999999991815</v>
      </c>
      <c r="R317" s="27"/>
    </row>
    <row r="318" spans="1:18" x14ac:dyDescent="0.25">
      <c r="A318" s="5">
        <v>317</v>
      </c>
      <c r="B318" s="28">
        <v>41716.958333333336</v>
      </c>
      <c r="C318" s="5">
        <v>1.39337</v>
      </c>
      <c r="D318" s="5">
        <v>1.39341</v>
      </c>
      <c r="E318" s="5">
        <v>1.38097</v>
      </c>
      <c r="F318" s="5">
        <v>1.38323</v>
      </c>
      <c r="G318" s="5">
        <f t="shared" si="45"/>
        <v>0</v>
      </c>
      <c r="H318" s="5">
        <f t="shared" si="47"/>
        <v>1.5999999999993832</v>
      </c>
      <c r="I318" s="31">
        <f t="shared" si="52"/>
        <v>1.3837566666666667</v>
      </c>
      <c r="J318" s="31">
        <f t="shared" si="53"/>
        <v>-5.266666666667863</v>
      </c>
      <c r="K318" s="5">
        <f t="shared" si="54"/>
        <v>0</v>
      </c>
      <c r="L318" s="5">
        <f t="shared" si="56"/>
        <v>0</v>
      </c>
      <c r="M318" s="5">
        <f t="shared" si="46"/>
        <v>3777.6000000000554</v>
      </c>
      <c r="N318" s="5"/>
      <c r="O318" s="5">
        <f t="shared" si="48"/>
        <v>3777.6000000000554</v>
      </c>
      <c r="P318" s="29" t="str">
        <f t="shared" si="49"/>
        <v/>
      </c>
      <c r="Q318" s="30">
        <f t="shared" si="50"/>
        <v>-52.999999999991815</v>
      </c>
      <c r="R318" s="27"/>
    </row>
    <row r="319" spans="1:18" x14ac:dyDescent="0.25">
      <c r="A319" s="5">
        <v>318</v>
      </c>
      <c r="B319" s="28">
        <v>41717.958333333336</v>
      </c>
      <c r="C319" s="5">
        <v>1.38324</v>
      </c>
      <c r="D319" s="5">
        <v>1.3844799999999999</v>
      </c>
      <c r="E319" s="5">
        <v>1.3749400000000001</v>
      </c>
      <c r="F319" s="5">
        <v>1.37784</v>
      </c>
      <c r="G319" s="5">
        <f t="shared" si="45"/>
        <v>0</v>
      </c>
      <c r="H319" s="5">
        <f t="shared" si="47"/>
        <v>43.499999999998536</v>
      </c>
      <c r="I319" s="31">
        <f t="shared" si="52"/>
        <v>1.3842153333333334</v>
      </c>
      <c r="J319" s="31">
        <f t="shared" si="53"/>
        <v>-63.753333333333998</v>
      </c>
      <c r="K319" s="5">
        <f t="shared" si="54"/>
        <v>43.499999999998536</v>
      </c>
      <c r="L319" s="5">
        <f t="shared" si="56"/>
        <v>0</v>
      </c>
      <c r="M319" s="5">
        <f t="shared" si="46"/>
        <v>3821.100000000054</v>
      </c>
      <c r="N319" s="5"/>
      <c r="O319" s="5">
        <f t="shared" si="48"/>
        <v>3821.100000000054</v>
      </c>
      <c r="P319" s="29" t="str">
        <f t="shared" si="49"/>
        <v/>
      </c>
      <c r="Q319" s="30">
        <f t="shared" si="50"/>
        <v>-52.999999999991815</v>
      </c>
      <c r="R319" s="27"/>
    </row>
    <row r="320" spans="1:18" x14ac:dyDescent="0.25">
      <c r="A320" s="5">
        <v>319</v>
      </c>
      <c r="B320" s="28">
        <v>41718.958333333336</v>
      </c>
      <c r="C320" s="5">
        <v>1.37781</v>
      </c>
      <c r="D320" s="5">
        <v>1.38106</v>
      </c>
      <c r="E320" s="5">
        <v>1.3765700000000001</v>
      </c>
      <c r="F320" s="5">
        <v>1.3791899999999999</v>
      </c>
      <c r="G320" s="5">
        <f t="shared" si="45"/>
        <v>1</v>
      </c>
      <c r="H320" s="5">
        <f t="shared" si="47"/>
        <v>-15.799999999999155</v>
      </c>
      <c r="I320" s="31">
        <f t="shared" si="52"/>
        <v>1.3841613333333336</v>
      </c>
      <c r="J320" s="31">
        <f t="shared" si="53"/>
        <v>-49.713333333336607</v>
      </c>
      <c r="K320" s="5">
        <f t="shared" si="54"/>
        <v>-15.799999999999155</v>
      </c>
      <c r="L320" s="5">
        <f t="shared" si="56"/>
        <v>0</v>
      </c>
      <c r="M320" s="5">
        <f t="shared" si="46"/>
        <v>3805.3000000000548</v>
      </c>
      <c r="N320" s="5"/>
      <c r="O320" s="5">
        <f t="shared" si="48"/>
        <v>3821.100000000054</v>
      </c>
      <c r="P320" s="29">
        <f t="shared" si="49"/>
        <v>4.1349349663707402E-3</v>
      </c>
      <c r="Q320" s="30">
        <f t="shared" si="50"/>
        <v>-15.799999999999272</v>
      </c>
      <c r="R320" s="27"/>
    </row>
    <row r="321" spans="1:18" x14ac:dyDescent="0.25">
      <c r="A321" s="5">
        <v>320</v>
      </c>
      <c r="B321" s="28">
        <v>41721.958333333336</v>
      </c>
      <c r="C321" s="5">
        <v>1.37968</v>
      </c>
      <c r="D321" s="5">
        <v>1.38754</v>
      </c>
      <c r="E321" s="5">
        <v>1.3760399999999999</v>
      </c>
      <c r="F321" s="5">
        <v>1.3838600000000001</v>
      </c>
      <c r="G321" s="5">
        <f t="shared" si="45"/>
        <v>1</v>
      </c>
      <c r="H321" s="5">
        <f t="shared" si="47"/>
        <v>-96.199999999999619</v>
      </c>
      <c r="I321" s="31">
        <f t="shared" si="52"/>
        <v>1.3848546666666666</v>
      </c>
      <c r="J321" s="31">
        <f t="shared" si="53"/>
        <v>-9.9466666666647718</v>
      </c>
      <c r="K321" s="5">
        <f t="shared" si="54"/>
        <v>0</v>
      </c>
      <c r="L321" s="5">
        <f t="shared" si="56"/>
        <v>0</v>
      </c>
      <c r="M321" s="5">
        <f t="shared" si="46"/>
        <v>3805.3000000000548</v>
      </c>
      <c r="N321" s="5"/>
      <c r="O321" s="5">
        <f t="shared" si="48"/>
        <v>3821.100000000054</v>
      </c>
      <c r="P321" s="29" t="str">
        <f t="shared" si="49"/>
        <v/>
      </c>
      <c r="Q321" s="30">
        <f t="shared" si="50"/>
        <v>-15.799999999999272</v>
      </c>
      <c r="R321" s="27"/>
    </row>
    <row r="322" spans="1:18" x14ac:dyDescent="0.25">
      <c r="A322" s="5">
        <v>321</v>
      </c>
      <c r="B322" s="28">
        <v>41722.958333333336</v>
      </c>
      <c r="C322" s="5">
        <v>1.3838600000000001</v>
      </c>
      <c r="D322" s="5">
        <v>1.38469</v>
      </c>
      <c r="E322" s="5">
        <v>1.3749100000000001</v>
      </c>
      <c r="F322" s="5">
        <v>1.3826499999999999</v>
      </c>
      <c r="G322" s="5">
        <f t="shared" si="45"/>
        <v>0</v>
      </c>
      <c r="H322" s="5">
        <f t="shared" si="47"/>
        <v>-73.899999999997846</v>
      </c>
      <c r="I322" s="31">
        <f t="shared" si="52"/>
        <v>1.3854113333333336</v>
      </c>
      <c r="J322" s="31">
        <f t="shared" si="53"/>
        <v>-27.613333333336154</v>
      </c>
      <c r="K322" s="5">
        <f t="shared" si="54"/>
        <v>-73.899999999997846</v>
      </c>
      <c r="L322" s="5">
        <f t="shared" si="56"/>
        <v>0</v>
      </c>
      <c r="M322" s="5">
        <f t="shared" si="46"/>
        <v>3731.4000000000569</v>
      </c>
      <c r="N322" s="5"/>
      <c r="O322" s="5">
        <f t="shared" si="48"/>
        <v>3821.100000000054</v>
      </c>
      <c r="P322" s="29">
        <f t="shared" si="49"/>
        <v>2.3474915600218749E-2</v>
      </c>
      <c r="Q322" s="30">
        <f t="shared" si="50"/>
        <v>-89.69999999999709</v>
      </c>
      <c r="R322" s="27"/>
    </row>
    <row r="323" spans="1:18" x14ac:dyDescent="0.25">
      <c r="A323" s="5">
        <v>322</v>
      </c>
      <c r="B323" s="28">
        <v>41723.958333333336</v>
      </c>
      <c r="C323" s="5">
        <v>1.3826499999999999</v>
      </c>
      <c r="D323" s="5">
        <v>1.3827700000000001</v>
      </c>
      <c r="E323" s="5">
        <v>1.3776600000000001</v>
      </c>
      <c r="F323" s="5">
        <v>1.3781000000000001</v>
      </c>
      <c r="G323" s="5">
        <f t="shared" ref="G323:G386" si="57">IF(F323&gt;F322,1,0)</f>
        <v>0</v>
      </c>
      <c r="H323" s="5">
        <f t="shared" si="47"/>
        <v>-20.599999999999508</v>
      </c>
      <c r="I323" s="31">
        <f t="shared" si="52"/>
        <v>1.3857326666666667</v>
      </c>
      <c r="J323" s="31">
        <f t="shared" si="53"/>
        <v>-76.326666666666213</v>
      </c>
      <c r="K323" s="5">
        <f t="shared" si="54"/>
        <v>0</v>
      </c>
      <c r="L323" s="5">
        <f t="shared" si="56"/>
        <v>20.599999999999508</v>
      </c>
      <c r="M323" s="5">
        <f t="shared" ref="M323:M386" si="58">L323+K323+M322</f>
        <v>3752.0000000000564</v>
      </c>
      <c r="N323" s="5"/>
      <c r="O323" s="5">
        <f t="shared" si="48"/>
        <v>3821.100000000054</v>
      </c>
      <c r="P323" s="29" t="str">
        <f t="shared" si="49"/>
        <v/>
      </c>
      <c r="Q323" s="30">
        <f t="shared" si="50"/>
        <v>-69.099999999997635</v>
      </c>
      <c r="R323" s="27"/>
    </row>
    <row r="324" spans="1:18" x14ac:dyDescent="0.25">
      <c r="A324" s="5">
        <v>323</v>
      </c>
      <c r="B324" s="28">
        <v>41724.958333333336</v>
      </c>
      <c r="C324" s="5">
        <v>1.37788</v>
      </c>
      <c r="D324" s="5">
        <v>1.37968</v>
      </c>
      <c r="E324" s="5">
        <v>1.37286</v>
      </c>
      <c r="F324" s="5">
        <v>1.37402</v>
      </c>
      <c r="G324" s="5">
        <f t="shared" si="57"/>
        <v>0</v>
      </c>
      <c r="H324" s="5">
        <f t="shared" ref="H324:H387" si="59">(F325-C325)*10000+(F326-C326)*10000+(F327-C327)*10000</f>
        <v>41.89999999999916</v>
      </c>
      <c r="I324" s="31">
        <f t="shared" si="52"/>
        <v>1.3849286666666669</v>
      </c>
      <c r="J324" s="31">
        <f t="shared" si="53"/>
        <v>-109.086666666669</v>
      </c>
      <c r="K324" s="5">
        <f t="shared" si="54"/>
        <v>41.89999999999916</v>
      </c>
      <c r="L324" s="5">
        <f t="shared" si="56"/>
        <v>0</v>
      </c>
      <c r="M324" s="5">
        <f t="shared" si="58"/>
        <v>3793.9000000000556</v>
      </c>
      <c r="N324" s="5"/>
      <c r="O324" s="5">
        <f t="shared" ref="O324:O387" si="60">MAX(M324,O323)</f>
        <v>3821.100000000054</v>
      </c>
      <c r="P324" s="29" t="str">
        <f t="shared" ref="P324:P387" si="61">IF(M324 &lt; M323, 1-M324/O324,"")</f>
        <v/>
      </c>
      <c r="Q324" s="30">
        <f t="shared" ref="Q324:Q387" si="62">IF(O324=M324,Q323,M324-O324)</f>
        <v>-27.199999999998454</v>
      </c>
      <c r="R324" s="27"/>
    </row>
    <row r="325" spans="1:18" x14ac:dyDescent="0.25">
      <c r="A325" s="5">
        <v>324</v>
      </c>
      <c r="B325" s="28">
        <v>41725.958333333336</v>
      </c>
      <c r="C325" s="5">
        <v>1.37402</v>
      </c>
      <c r="D325" s="5">
        <v>1.3773</v>
      </c>
      <c r="E325" s="5">
        <v>1.3704799999999999</v>
      </c>
      <c r="F325" s="5">
        <v>1.37504</v>
      </c>
      <c r="G325" s="5">
        <f t="shared" si="57"/>
        <v>1</v>
      </c>
      <c r="H325" s="5">
        <f t="shared" si="59"/>
        <v>6.2000000000006494</v>
      </c>
      <c r="I325" s="31">
        <f t="shared" si="52"/>
        <v>1.3840959999999998</v>
      </c>
      <c r="J325" s="31">
        <f t="shared" si="53"/>
        <v>-90.559999999997302</v>
      </c>
      <c r="K325" s="5">
        <f t="shared" si="54"/>
        <v>0</v>
      </c>
      <c r="L325" s="5">
        <f t="shared" si="56"/>
        <v>0</v>
      </c>
      <c r="M325" s="5">
        <f t="shared" si="58"/>
        <v>3793.9000000000556</v>
      </c>
      <c r="N325" s="5"/>
      <c r="O325" s="5">
        <f t="shared" si="60"/>
        <v>3821.100000000054</v>
      </c>
      <c r="P325" s="29" t="str">
        <f t="shared" si="61"/>
        <v/>
      </c>
      <c r="Q325" s="30">
        <f t="shared" si="62"/>
        <v>-27.199999999998454</v>
      </c>
      <c r="R325" s="27"/>
    </row>
    <row r="326" spans="1:18" x14ac:dyDescent="0.25">
      <c r="A326" s="5">
        <v>325</v>
      </c>
      <c r="B326" s="28">
        <v>41728.958333333336</v>
      </c>
      <c r="C326" s="5">
        <v>1.37612</v>
      </c>
      <c r="D326" s="5">
        <v>1.3806700000000001</v>
      </c>
      <c r="E326" s="5">
        <v>1.37216</v>
      </c>
      <c r="F326" s="5">
        <v>1.3769</v>
      </c>
      <c r="G326" s="5">
        <f t="shared" si="57"/>
        <v>1</v>
      </c>
      <c r="H326" s="5">
        <f t="shared" si="59"/>
        <v>-48.799999999999955</v>
      </c>
      <c r="I326" s="31">
        <f t="shared" si="52"/>
        <v>1.3833826666666666</v>
      </c>
      <c r="J326" s="31">
        <f t="shared" si="53"/>
        <v>-64.82666666666637</v>
      </c>
      <c r="K326" s="5">
        <f t="shared" si="54"/>
        <v>-48.799999999999955</v>
      </c>
      <c r="L326" s="5">
        <f t="shared" si="56"/>
        <v>0</v>
      </c>
      <c r="M326" s="5">
        <f t="shared" si="58"/>
        <v>3745.1000000000558</v>
      </c>
      <c r="N326" s="5"/>
      <c r="O326" s="5">
        <f t="shared" si="60"/>
        <v>3821.100000000054</v>
      </c>
      <c r="P326" s="29">
        <f t="shared" si="61"/>
        <v>1.9889560597732836E-2</v>
      </c>
      <c r="Q326" s="30">
        <f t="shared" si="62"/>
        <v>-75.999999999998181</v>
      </c>
      <c r="R326" s="27"/>
    </row>
    <row r="327" spans="1:18" x14ac:dyDescent="0.25">
      <c r="A327" s="5">
        <v>326</v>
      </c>
      <c r="B327" s="28">
        <v>41729.958333333336</v>
      </c>
      <c r="C327" s="5">
        <v>1.37687</v>
      </c>
      <c r="D327" s="5">
        <v>1.3815500000000001</v>
      </c>
      <c r="E327" s="5">
        <v>1.37679</v>
      </c>
      <c r="F327" s="5">
        <v>1.3792599999999999</v>
      </c>
      <c r="G327" s="5">
        <f t="shared" si="57"/>
        <v>1</v>
      </c>
      <c r="H327" s="5">
        <f t="shared" si="59"/>
        <v>-90.999999999998863</v>
      </c>
      <c r="I327" s="31">
        <f t="shared" si="52"/>
        <v>1.3829366666666663</v>
      </c>
      <c r="J327" s="31">
        <f t="shared" si="53"/>
        <v>-36.766666666663284</v>
      </c>
      <c r="K327" s="5">
        <f t="shared" si="54"/>
        <v>-90.999999999998863</v>
      </c>
      <c r="L327" s="5">
        <f t="shared" si="56"/>
        <v>0</v>
      </c>
      <c r="M327" s="5">
        <f t="shared" si="58"/>
        <v>3654.1000000000568</v>
      </c>
      <c r="N327" s="5"/>
      <c r="O327" s="5">
        <f t="shared" si="60"/>
        <v>3821.100000000054</v>
      </c>
      <c r="P327" s="29">
        <f t="shared" si="61"/>
        <v>4.3704692366071218E-2</v>
      </c>
      <c r="Q327" s="30">
        <f t="shared" si="62"/>
        <v>-166.99999999999727</v>
      </c>
      <c r="R327" s="27"/>
    </row>
    <row r="328" spans="1:18" x14ac:dyDescent="0.25">
      <c r="A328" s="5">
        <v>327</v>
      </c>
      <c r="B328" s="28">
        <v>41730.958333333336</v>
      </c>
      <c r="C328" s="5">
        <v>1.3792599999999999</v>
      </c>
      <c r="D328" s="5">
        <v>1.38202</v>
      </c>
      <c r="E328" s="5">
        <v>1.3753200000000001</v>
      </c>
      <c r="F328" s="5">
        <v>1.3767100000000001</v>
      </c>
      <c r="G328" s="5">
        <f t="shared" si="57"/>
        <v>0</v>
      </c>
      <c r="H328" s="5">
        <f t="shared" si="59"/>
        <v>-20.400000000000418</v>
      </c>
      <c r="I328" s="31">
        <f t="shared" si="52"/>
        <v>1.3820313333333332</v>
      </c>
      <c r="J328" s="31">
        <f t="shared" si="53"/>
        <v>-53.213333333330667</v>
      </c>
      <c r="K328" s="5">
        <f t="shared" si="54"/>
        <v>-20.400000000000418</v>
      </c>
      <c r="L328" s="5">
        <f t="shared" si="56"/>
        <v>0</v>
      </c>
      <c r="M328" s="5">
        <f t="shared" si="58"/>
        <v>3633.7000000000562</v>
      </c>
      <c r="N328" s="5"/>
      <c r="O328" s="5">
        <f t="shared" si="60"/>
        <v>3821.100000000054</v>
      </c>
      <c r="P328" s="29">
        <f t="shared" si="61"/>
        <v>4.9043469158094544E-2</v>
      </c>
      <c r="Q328" s="30">
        <f t="shared" si="62"/>
        <v>-187.39999999999782</v>
      </c>
      <c r="R328" s="27"/>
    </row>
    <row r="329" spans="1:18" x14ac:dyDescent="0.25">
      <c r="A329" s="5">
        <v>328</v>
      </c>
      <c r="B329" s="28">
        <v>41731.958333333336</v>
      </c>
      <c r="C329" s="5">
        <v>1.3767100000000001</v>
      </c>
      <c r="D329" s="5">
        <v>1.3806400000000001</v>
      </c>
      <c r="E329" s="5">
        <v>1.36982</v>
      </c>
      <c r="F329" s="5">
        <v>1.37199</v>
      </c>
      <c r="G329" s="5">
        <f t="shared" si="57"/>
        <v>0</v>
      </c>
      <c r="H329" s="5">
        <f t="shared" si="59"/>
        <v>82.100000000000506</v>
      </c>
      <c r="I329" s="31">
        <f t="shared" si="52"/>
        <v>1.3810393333333333</v>
      </c>
      <c r="J329" s="31">
        <f t="shared" si="53"/>
        <v>-90.49333333333243</v>
      </c>
      <c r="K329" s="5">
        <f t="shared" si="54"/>
        <v>0</v>
      </c>
      <c r="L329" s="5">
        <f t="shared" si="56"/>
        <v>0</v>
      </c>
      <c r="M329" s="5">
        <f t="shared" si="58"/>
        <v>3633.7000000000562</v>
      </c>
      <c r="N329" s="5"/>
      <c r="O329" s="5">
        <f t="shared" si="60"/>
        <v>3821.100000000054</v>
      </c>
      <c r="P329" s="29" t="str">
        <f t="shared" si="61"/>
        <v/>
      </c>
      <c r="Q329" s="30">
        <f t="shared" si="62"/>
        <v>-187.39999999999782</v>
      </c>
      <c r="R329" s="27"/>
    </row>
    <row r="330" spans="1:18" x14ac:dyDescent="0.25">
      <c r="A330" s="5">
        <v>329</v>
      </c>
      <c r="B330" s="28">
        <v>41732.958333333336</v>
      </c>
      <c r="C330" s="5">
        <v>1.37199</v>
      </c>
      <c r="D330" s="5">
        <v>1.3730800000000001</v>
      </c>
      <c r="E330" s="5">
        <v>1.3672800000000001</v>
      </c>
      <c r="F330" s="5">
        <v>1.37016</v>
      </c>
      <c r="G330" s="5">
        <f t="shared" si="57"/>
        <v>0</v>
      </c>
      <c r="H330" s="5">
        <f t="shared" si="59"/>
        <v>158.7000000000005</v>
      </c>
      <c r="I330" s="31">
        <f t="shared" si="52"/>
        <v>1.3796326666666665</v>
      </c>
      <c r="J330" s="31">
        <f t="shared" si="53"/>
        <v>-94.726666666664627</v>
      </c>
      <c r="K330" s="5">
        <f t="shared" si="54"/>
        <v>0</v>
      </c>
      <c r="L330" s="5">
        <f t="shared" si="56"/>
        <v>0</v>
      </c>
      <c r="M330" s="5">
        <f t="shared" si="58"/>
        <v>3633.7000000000562</v>
      </c>
      <c r="N330" s="5"/>
      <c r="O330" s="5">
        <f t="shared" si="60"/>
        <v>3821.100000000054</v>
      </c>
      <c r="P330" s="29" t="str">
        <f t="shared" si="61"/>
        <v/>
      </c>
      <c r="Q330" s="30">
        <f t="shared" si="62"/>
        <v>-187.39999999999782</v>
      </c>
      <c r="R330" s="27"/>
    </row>
    <row r="331" spans="1:18" x14ac:dyDescent="0.25">
      <c r="A331" s="5">
        <v>330</v>
      </c>
      <c r="B331" s="28">
        <v>41735.958333333336</v>
      </c>
      <c r="C331" s="5">
        <v>1.36964</v>
      </c>
      <c r="D331" s="5">
        <v>1.37486</v>
      </c>
      <c r="E331" s="5">
        <v>1.3694299999999999</v>
      </c>
      <c r="F331" s="5">
        <v>1.37415</v>
      </c>
      <c r="G331" s="5">
        <f t="shared" si="57"/>
        <v>1</v>
      </c>
      <c r="H331" s="5">
        <f t="shared" si="59"/>
        <v>144.59999999999917</v>
      </c>
      <c r="I331" s="31">
        <f t="shared" si="52"/>
        <v>1.3784320000000001</v>
      </c>
      <c r="J331" s="31">
        <f t="shared" si="53"/>
        <v>-42.820000000001187</v>
      </c>
      <c r="K331" s="5">
        <f t="shared" si="54"/>
        <v>144.59999999999917</v>
      </c>
      <c r="L331" s="5">
        <f t="shared" si="56"/>
        <v>0</v>
      </c>
      <c r="M331" s="5">
        <f t="shared" si="58"/>
        <v>3778.3000000000552</v>
      </c>
      <c r="N331" s="5"/>
      <c r="O331" s="5">
        <f t="shared" si="60"/>
        <v>3821.100000000054</v>
      </c>
      <c r="P331" s="29" t="str">
        <f t="shared" si="61"/>
        <v/>
      </c>
      <c r="Q331" s="30">
        <f t="shared" si="62"/>
        <v>-42.799999999998818</v>
      </c>
      <c r="R331" s="27"/>
    </row>
    <row r="332" spans="1:18" x14ac:dyDescent="0.25">
      <c r="A332" s="5">
        <v>331</v>
      </c>
      <c r="B332" s="28">
        <v>41736.958333333336</v>
      </c>
      <c r="C332" s="5">
        <v>1.37415</v>
      </c>
      <c r="D332" s="5">
        <v>1.3811500000000001</v>
      </c>
      <c r="E332" s="5">
        <v>1.37374</v>
      </c>
      <c r="F332" s="5">
        <v>1.37968</v>
      </c>
      <c r="G332" s="5">
        <f t="shared" si="57"/>
        <v>1</v>
      </c>
      <c r="H332" s="5">
        <f t="shared" si="59"/>
        <v>87.699999999999434</v>
      </c>
      <c r="I332" s="31">
        <f t="shared" si="52"/>
        <v>1.3775186666666668</v>
      </c>
      <c r="J332" s="31">
        <f t="shared" si="53"/>
        <v>21.613333333332374</v>
      </c>
      <c r="K332" s="5">
        <f t="shared" si="54"/>
        <v>87.699999999999434</v>
      </c>
      <c r="L332" s="5">
        <f t="shared" si="56"/>
        <v>0</v>
      </c>
      <c r="M332" s="5">
        <f t="shared" si="58"/>
        <v>3866.0000000000546</v>
      </c>
      <c r="N332" s="5"/>
      <c r="O332" s="5">
        <f t="shared" si="60"/>
        <v>3866.0000000000546</v>
      </c>
      <c r="P332" s="29" t="str">
        <f t="shared" si="61"/>
        <v/>
      </c>
      <c r="Q332" s="30">
        <f t="shared" si="62"/>
        <v>-42.799999999998818</v>
      </c>
      <c r="R332" s="27"/>
    </row>
    <row r="333" spans="1:18" x14ac:dyDescent="0.25">
      <c r="A333" s="5">
        <v>332</v>
      </c>
      <c r="B333" s="28">
        <v>41737.958333333336</v>
      </c>
      <c r="C333" s="5">
        <v>1.37968</v>
      </c>
      <c r="D333" s="5">
        <v>1.38619</v>
      </c>
      <c r="E333" s="5">
        <v>1.37799</v>
      </c>
      <c r="F333" s="5">
        <v>1.38551</v>
      </c>
      <c r="G333" s="5">
        <f t="shared" si="57"/>
        <v>1</v>
      </c>
      <c r="H333" s="5">
        <f t="shared" si="59"/>
        <v>6.6999999999994841</v>
      </c>
      <c r="I333" s="31">
        <f t="shared" si="52"/>
        <v>1.3776706666666667</v>
      </c>
      <c r="J333" s="31">
        <f t="shared" si="53"/>
        <v>78.393333333333089</v>
      </c>
      <c r="K333" s="5">
        <f t="shared" si="54"/>
        <v>0</v>
      </c>
      <c r="L333" s="5">
        <f t="shared" si="56"/>
        <v>0</v>
      </c>
      <c r="M333" s="5">
        <f t="shared" si="58"/>
        <v>3866.0000000000546</v>
      </c>
      <c r="N333" s="5"/>
      <c r="O333" s="5">
        <f t="shared" si="60"/>
        <v>3866.0000000000546</v>
      </c>
      <c r="P333" s="29" t="str">
        <f t="shared" si="61"/>
        <v/>
      </c>
      <c r="Q333" s="30">
        <f t="shared" si="62"/>
        <v>-42.799999999998818</v>
      </c>
      <c r="R333" s="27"/>
    </row>
    <row r="334" spans="1:18" x14ac:dyDescent="0.25">
      <c r="A334" s="5">
        <v>333</v>
      </c>
      <c r="B334" s="28">
        <v>41738.958333333336</v>
      </c>
      <c r="C334" s="5">
        <v>1.3854900000000001</v>
      </c>
      <c r="D334" s="5">
        <v>1.3898999999999999</v>
      </c>
      <c r="E334" s="5">
        <v>1.3835999999999999</v>
      </c>
      <c r="F334" s="5">
        <v>1.38859</v>
      </c>
      <c r="G334" s="5">
        <f t="shared" si="57"/>
        <v>1</v>
      </c>
      <c r="H334" s="5">
        <f t="shared" si="59"/>
        <v>-30.599999999998406</v>
      </c>
      <c r="I334" s="31">
        <f t="shared" si="52"/>
        <v>1.3783873333333334</v>
      </c>
      <c r="J334" s="31">
        <f t="shared" si="53"/>
        <v>102.02666666666582</v>
      </c>
      <c r="K334" s="5">
        <f t="shared" si="54"/>
        <v>0</v>
      </c>
      <c r="L334" s="5">
        <f t="shared" si="56"/>
        <v>0</v>
      </c>
      <c r="M334" s="5">
        <f t="shared" si="58"/>
        <v>3866.0000000000546</v>
      </c>
      <c r="N334" s="5"/>
      <c r="O334" s="5">
        <f t="shared" si="60"/>
        <v>3866.0000000000546</v>
      </c>
      <c r="P334" s="29" t="str">
        <f t="shared" si="61"/>
        <v/>
      </c>
      <c r="Q334" s="30">
        <f t="shared" si="62"/>
        <v>-42.799999999998818</v>
      </c>
      <c r="R334" s="27"/>
    </row>
    <row r="335" spans="1:18" x14ac:dyDescent="0.25">
      <c r="A335" s="5">
        <v>334</v>
      </c>
      <c r="B335" s="28">
        <v>41739.958333333336</v>
      </c>
      <c r="C335" s="5">
        <v>1.38859</v>
      </c>
      <c r="D335" s="5">
        <v>1.39056</v>
      </c>
      <c r="E335" s="5">
        <v>1.38635</v>
      </c>
      <c r="F335" s="5">
        <v>1.3884300000000001</v>
      </c>
      <c r="G335" s="5">
        <f t="shared" si="57"/>
        <v>0</v>
      </c>
      <c r="H335" s="5">
        <f t="shared" si="59"/>
        <v>-27.999999999999137</v>
      </c>
      <c r="I335" s="31">
        <f t="shared" si="52"/>
        <v>1.3790033333333334</v>
      </c>
      <c r="J335" s="31">
        <f t="shared" si="53"/>
        <v>94.266666666666936</v>
      </c>
      <c r="K335" s="5">
        <f t="shared" si="54"/>
        <v>0</v>
      </c>
      <c r="L335" s="5">
        <f t="shared" si="56"/>
        <v>0</v>
      </c>
      <c r="M335" s="5">
        <f t="shared" si="58"/>
        <v>3866.0000000000546</v>
      </c>
      <c r="N335" s="5"/>
      <c r="O335" s="5">
        <f t="shared" si="60"/>
        <v>3866.0000000000546</v>
      </c>
      <c r="P335" s="29" t="str">
        <f t="shared" si="61"/>
        <v/>
      </c>
      <c r="Q335" s="30">
        <f t="shared" si="62"/>
        <v>-42.799999999998818</v>
      </c>
      <c r="R335" s="27"/>
    </row>
    <row r="336" spans="1:18" x14ac:dyDescent="0.25">
      <c r="A336" s="5">
        <v>335</v>
      </c>
      <c r="B336" s="28">
        <v>41742.958333333336</v>
      </c>
      <c r="C336" s="5">
        <v>1.3843300000000001</v>
      </c>
      <c r="D336" s="5">
        <v>1.3863000000000001</v>
      </c>
      <c r="E336" s="5">
        <v>1.3808100000000001</v>
      </c>
      <c r="F336" s="5">
        <v>1.3820600000000001</v>
      </c>
      <c r="G336" s="5">
        <f t="shared" si="57"/>
        <v>0</v>
      </c>
      <c r="H336" s="5">
        <f t="shared" si="59"/>
        <v>-7.299999999998974</v>
      </c>
      <c r="I336" s="31">
        <f t="shared" si="52"/>
        <v>1.3788833333333332</v>
      </c>
      <c r="J336" s="31">
        <f t="shared" si="53"/>
        <v>31.766666666668275</v>
      </c>
      <c r="K336" s="5">
        <f t="shared" si="54"/>
        <v>0</v>
      </c>
      <c r="L336" s="5">
        <f t="shared" si="56"/>
        <v>0</v>
      </c>
      <c r="M336" s="5">
        <f t="shared" si="58"/>
        <v>3866.0000000000546</v>
      </c>
      <c r="N336" s="5"/>
      <c r="O336" s="5">
        <f t="shared" si="60"/>
        <v>3866.0000000000546</v>
      </c>
      <c r="P336" s="29" t="str">
        <f t="shared" si="61"/>
        <v/>
      </c>
      <c r="Q336" s="30">
        <f t="shared" si="62"/>
        <v>-42.799999999998818</v>
      </c>
      <c r="R336" s="27"/>
    </row>
    <row r="337" spans="1:18" x14ac:dyDescent="0.25">
      <c r="A337" s="5">
        <v>336</v>
      </c>
      <c r="B337" s="28">
        <v>41743.958333333336</v>
      </c>
      <c r="C337" s="5">
        <v>1.3820699999999999</v>
      </c>
      <c r="D337" s="5">
        <v>1.38331</v>
      </c>
      <c r="E337" s="5">
        <v>1.37903</v>
      </c>
      <c r="F337" s="5">
        <v>1.38144</v>
      </c>
      <c r="G337" s="5">
        <f t="shared" si="57"/>
        <v>0</v>
      </c>
      <c r="H337" s="5">
        <f t="shared" si="59"/>
        <v>-6.8000000000001393</v>
      </c>
      <c r="I337" s="31">
        <f t="shared" ref="I337:I400" si="63">AVERAGE(F323:F337)</f>
        <v>1.3788026666666666</v>
      </c>
      <c r="J337" s="31">
        <f t="shared" ref="J337:J400" si="64">(F337-I337)*10000</f>
        <v>26.373333333333804</v>
      </c>
      <c r="K337" s="5">
        <f t="shared" ref="K337:K373" si="65">IF(OR(AND(J337&gt;-122.467,J337&lt;=-101.893),AND(J337&gt;-67.6767,J337&lt;=-16.6267),AND(J337&gt;-1.10667,J337&lt;=30.97333)),H337,0)</f>
        <v>-6.8000000000001393</v>
      </c>
      <c r="L337" s="5">
        <f t="shared" si="56"/>
        <v>0</v>
      </c>
      <c r="M337" s="5">
        <f t="shared" si="58"/>
        <v>3859.2000000000544</v>
      </c>
      <c r="N337" s="5"/>
      <c r="O337" s="5">
        <f t="shared" si="60"/>
        <v>3866.0000000000546</v>
      </c>
      <c r="P337" s="29">
        <f t="shared" si="61"/>
        <v>1.7589239524056222E-3</v>
      </c>
      <c r="Q337" s="30">
        <f t="shared" si="62"/>
        <v>-6.8000000000001819</v>
      </c>
      <c r="R337" s="27"/>
    </row>
    <row r="338" spans="1:18" x14ac:dyDescent="0.25">
      <c r="A338" s="5">
        <v>337</v>
      </c>
      <c r="B338" s="28">
        <v>41744.958333333336</v>
      </c>
      <c r="C338" s="5">
        <v>1.3814200000000001</v>
      </c>
      <c r="D338" s="5">
        <v>1.3850800000000001</v>
      </c>
      <c r="E338" s="5">
        <v>1.3803700000000001</v>
      </c>
      <c r="F338" s="5">
        <v>1.3815200000000001</v>
      </c>
      <c r="G338" s="5">
        <f t="shared" si="57"/>
        <v>1</v>
      </c>
      <c r="H338" s="5">
        <f t="shared" si="59"/>
        <v>-27.200000000000557</v>
      </c>
      <c r="I338" s="31">
        <f t="shared" si="63"/>
        <v>1.3790306666666665</v>
      </c>
      <c r="J338" s="31">
        <f t="shared" si="64"/>
        <v>24.893333333335654</v>
      </c>
      <c r="K338" s="5">
        <f t="shared" si="65"/>
        <v>-27.200000000000557</v>
      </c>
      <c r="L338" s="5">
        <f t="shared" si="56"/>
        <v>0</v>
      </c>
      <c r="M338" s="5">
        <f t="shared" si="58"/>
        <v>3832.0000000000537</v>
      </c>
      <c r="N338" s="5"/>
      <c r="O338" s="5">
        <f t="shared" si="60"/>
        <v>3866.0000000000546</v>
      </c>
      <c r="P338" s="29">
        <f t="shared" si="61"/>
        <v>8.7946197620279998E-3</v>
      </c>
      <c r="Q338" s="30">
        <f t="shared" si="62"/>
        <v>-34.000000000000909</v>
      </c>
      <c r="R338" s="27"/>
    </row>
    <row r="339" spans="1:18" x14ac:dyDescent="0.25">
      <c r="A339" s="5">
        <v>338</v>
      </c>
      <c r="B339" s="28">
        <v>41745.958333333336</v>
      </c>
      <c r="C339" s="5">
        <v>1.3815299999999999</v>
      </c>
      <c r="D339" s="5">
        <v>1.38645</v>
      </c>
      <c r="E339" s="5">
        <v>1.3811100000000001</v>
      </c>
      <c r="F339" s="5">
        <v>1.3813299999999999</v>
      </c>
      <c r="G339" s="5">
        <f t="shared" si="57"/>
        <v>0</v>
      </c>
      <c r="H339" s="5">
        <f t="shared" si="59"/>
        <v>-13.100000000001444</v>
      </c>
      <c r="I339" s="31">
        <f t="shared" si="63"/>
        <v>1.3795180000000002</v>
      </c>
      <c r="J339" s="31">
        <f t="shared" si="64"/>
        <v>18.119999999997027</v>
      </c>
      <c r="K339" s="5">
        <f t="shared" si="65"/>
        <v>-13.100000000001444</v>
      </c>
      <c r="L339" s="5">
        <f t="shared" si="56"/>
        <v>0</v>
      </c>
      <c r="M339" s="5">
        <f t="shared" si="58"/>
        <v>3818.9000000000524</v>
      </c>
      <c r="N339" s="5"/>
      <c r="O339" s="5">
        <f t="shared" si="60"/>
        <v>3866.0000000000546</v>
      </c>
      <c r="P339" s="29">
        <f t="shared" si="61"/>
        <v>1.2183135023280278E-2</v>
      </c>
      <c r="Q339" s="30">
        <f t="shared" si="62"/>
        <v>-47.100000000002183</v>
      </c>
      <c r="R339" s="27"/>
    </row>
    <row r="340" spans="1:18" x14ac:dyDescent="0.25">
      <c r="A340" s="5">
        <v>339</v>
      </c>
      <c r="B340" s="28">
        <v>41746.958333333336</v>
      </c>
      <c r="C340" s="5">
        <v>1.3813500000000001</v>
      </c>
      <c r="D340" s="5">
        <v>1.3822300000000001</v>
      </c>
      <c r="E340" s="5">
        <v>1.3807700000000001</v>
      </c>
      <c r="F340" s="5">
        <v>1.3807700000000001</v>
      </c>
      <c r="G340" s="5">
        <f t="shared" si="57"/>
        <v>0</v>
      </c>
      <c r="H340" s="5">
        <f t="shared" si="59"/>
        <v>4.5999999999990493</v>
      </c>
      <c r="I340" s="31">
        <f t="shared" si="63"/>
        <v>1.3799000000000001</v>
      </c>
      <c r="J340" s="31">
        <f t="shared" si="64"/>
        <v>8.6999999999992639</v>
      </c>
      <c r="K340" s="5">
        <f t="shared" si="65"/>
        <v>4.5999999999990493</v>
      </c>
      <c r="L340" s="5">
        <f t="shared" si="56"/>
        <v>0</v>
      </c>
      <c r="M340" s="5">
        <f t="shared" si="58"/>
        <v>3823.5000000000514</v>
      </c>
      <c r="N340" s="5"/>
      <c r="O340" s="5">
        <f t="shared" si="60"/>
        <v>3866.0000000000546</v>
      </c>
      <c r="P340" s="29" t="str">
        <f t="shared" si="61"/>
        <v/>
      </c>
      <c r="Q340" s="30">
        <f t="shared" si="62"/>
        <v>-42.500000000003183</v>
      </c>
      <c r="R340" s="27"/>
    </row>
    <row r="341" spans="1:18" x14ac:dyDescent="0.25">
      <c r="A341" s="5">
        <v>340</v>
      </c>
      <c r="B341" s="28">
        <v>41749.958333333336</v>
      </c>
      <c r="C341" s="5">
        <v>1.38121</v>
      </c>
      <c r="D341" s="5">
        <v>1.38304</v>
      </c>
      <c r="E341" s="5">
        <v>1.3787100000000001</v>
      </c>
      <c r="F341" s="5">
        <v>1.37927</v>
      </c>
      <c r="G341" s="5">
        <f t="shared" si="57"/>
        <v>0</v>
      </c>
      <c r="H341" s="5">
        <f t="shared" si="59"/>
        <v>38.399999999998435</v>
      </c>
      <c r="I341" s="31">
        <f t="shared" si="63"/>
        <v>1.3800579999999996</v>
      </c>
      <c r="J341" s="31">
        <f t="shared" si="64"/>
        <v>-7.8799999999956682</v>
      </c>
      <c r="K341" s="5">
        <f t="shared" si="65"/>
        <v>0</v>
      </c>
      <c r="L341" s="5">
        <f t="shared" si="56"/>
        <v>0</v>
      </c>
      <c r="M341" s="5">
        <f t="shared" si="58"/>
        <v>3823.5000000000514</v>
      </c>
      <c r="N341" s="5"/>
      <c r="O341" s="5">
        <f t="shared" si="60"/>
        <v>3866.0000000000546</v>
      </c>
      <c r="P341" s="29" t="str">
        <f t="shared" si="61"/>
        <v/>
      </c>
      <c r="Q341" s="30">
        <f t="shared" si="62"/>
        <v>-42.500000000003183</v>
      </c>
      <c r="R341" s="27"/>
    </row>
    <row r="342" spans="1:18" x14ac:dyDescent="0.25">
      <c r="A342" s="5">
        <v>341</v>
      </c>
      <c r="B342" s="28">
        <v>41750.958333333336</v>
      </c>
      <c r="C342" s="5">
        <v>1.37927</v>
      </c>
      <c r="D342" s="5">
        <v>1.3824799999999999</v>
      </c>
      <c r="E342" s="5">
        <v>1.3785000000000001</v>
      </c>
      <c r="F342" s="5">
        <v>1.3804799999999999</v>
      </c>
      <c r="G342" s="5">
        <f t="shared" si="57"/>
        <v>1</v>
      </c>
      <c r="H342" s="5">
        <f t="shared" si="59"/>
        <v>27.899999999998482</v>
      </c>
      <c r="I342" s="31">
        <f t="shared" si="63"/>
        <v>1.3801393333333332</v>
      </c>
      <c r="J342" s="31">
        <f t="shared" si="64"/>
        <v>3.4066666666676682</v>
      </c>
      <c r="K342" s="5">
        <f t="shared" si="65"/>
        <v>27.899999999998482</v>
      </c>
      <c r="L342" s="5">
        <f t="shared" si="56"/>
        <v>0</v>
      </c>
      <c r="M342" s="5">
        <f t="shared" si="58"/>
        <v>3851.4000000000497</v>
      </c>
      <c r="N342" s="5"/>
      <c r="O342" s="5">
        <f t="shared" si="60"/>
        <v>3866.0000000000546</v>
      </c>
      <c r="P342" s="29" t="str">
        <f t="shared" si="61"/>
        <v/>
      </c>
      <c r="Q342" s="30">
        <f t="shared" si="62"/>
        <v>-14.600000000004911</v>
      </c>
      <c r="R342" s="27"/>
    </row>
    <row r="343" spans="1:18" x14ac:dyDescent="0.25">
      <c r="A343" s="5">
        <v>342</v>
      </c>
      <c r="B343" s="28">
        <v>41751.958333333336</v>
      </c>
      <c r="C343" s="5">
        <v>1.3804700000000001</v>
      </c>
      <c r="D343" s="5">
        <v>1.3854599999999999</v>
      </c>
      <c r="E343" s="5">
        <v>1.3800300000000001</v>
      </c>
      <c r="F343" s="5">
        <v>1.3816600000000001</v>
      </c>
      <c r="G343" s="5">
        <f t="shared" si="57"/>
        <v>1</v>
      </c>
      <c r="H343" s="5">
        <f t="shared" si="59"/>
        <v>22.299999999997322</v>
      </c>
      <c r="I343" s="31">
        <f t="shared" si="63"/>
        <v>1.3804693333333331</v>
      </c>
      <c r="J343" s="31">
        <f t="shared" si="64"/>
        <v>11.906666666670063</v>
      </c>
      <c r="K343" s="5">
        <f t="shared" si="65"/>
        <v>22.299999999997322</v>
      </c>
      <c r="L343" s="5">
        <f t="shared" si="56"/>
        <v>0</v>
      </c>
      <c r="M343" s="5">
        <f t="shared" si="58"/>
        <v>3873.7000000000471</v>
      </c>
      <c r="N343" s="5"/>
      <c r="O343" s="5">
        <f t="shared" si="60"/>
        <v>3873.7000000000471</v>
      </c>
      <c r="P343" s="29" t="str">
        <f t="shared" si="61"/>
        <v/>
      </c>
      <c r="Q343" s="30">
        <f t="shared" si="62"/>
        <v>-14.600000000004911</v>
      </c>
      <c r="R343" s="27"/>
    </row>
    <row r="344" spans="1:18" x14ac:dyDescent="0.25">
      <c r="A344" s="5">
        <v>343</v>
      </c>
      <c r="B344" s="28">
        <v>41752.958333333336</v>
      </c>
      <c r="C344" s="5">
        <v>1.3816900000000001</v>
      </c>
      <c r="D344" s="5">
        <v>1.38429</v>
      </c>
      <c r="E344" s="5">
        <v>1.37914</v>
      </c>
      <c r="F344" s="5">
        <v>1.38313</v>
      </c>
      <c r="G344" s="5">
        <f t="shared" si="57"/>
        <v>1</v>
      </c>
      <c r="H344" s="5">
        <f t="shared" si="59"/>
        <v>-31.400000000001427</v>
      </c>
      <c r="I344" s="31">
        <f t="shared" si="63"/>
        <v>1.3812120000000001</v>
      </c>
      <c r="J344" s="31">
        <f t="shared" si="64"/>
        <v>19.179999999998643</v>
      </c>
      <c r="K344" s="5">
        <f t="shared" si="65"/>
        <v>-31.400000000001427</v>
      </c>
      <c r="L344" s="5">
        <f t="shared" si="56"/>
        <v>0</v>
      </c>
      <c r="M344" s="5">
        <f t="shared" si="58"/>
        <v>3842.3000000000457</v>
      </c>
      <c r="N344" s="5"/>
      <c r="O344" s="5">
        <f t="shared" si="60"/>
        <v>3873.7000000000471</v>
      </c>
      <c r="P344" s="29">
        <f t="shared" si="61"/>
        <v>8.1059452203322557E-3</v>
      </c>
      <c r="Q344" s="30">
        <f t="shared" si="62"/>
        <v>-31.400000000001455</v>
      </c>
      <c r="R344" s="27"/>
    </row>
    <row r="345" spans="1:18" x14ac:dyDescent="0.25">
      <c r="A345" s="5">
        <v>344</v>
      </c>
      <c r="B345" s="28">
        <v>41753.958333333336</v>
      </c>
      <c r="C345" s="5">
        <v>1.38313</v>
      </c>
      <c r="D345" s="5">
        <v>1.3848199999999999</v>
      </c>
      <c r="E345" s="5">
        <v>1.3826700000000001</v>
      </c>
      <c r="F345" s="5">
        <v>1.3832899999999999</v>
      </c>
      <c r="G345" s="5">
        <f t="shared" si="57"/>
        <v>1</v>
      </c>
      <c r="H345" s="5">
        <f t="shared" si="59"/>
        <v>21.799999999998484</v>
      </c>
      <c r="I345" s="31">
        <f t="shared" si="63"/>
        <v>1.3820873333333334</v>
      </c>
      <c r="J345" s="31">
        <f t="shared" si="64"/>
        <v>12.026666666664632</v>
      </c>
      <c r="K345" s="5">
        <f t="shared" si="65"/>
        <v>21.799999999998484</v>
      </c>
      <c r="L345" s="5">
        <f t="shared" si="56"/>
        <v>0</v>
      </c>
      <c r="M345" s="5">
        <f t="shared" si="58"/>
        <v>3864.100000000044</v>
      </c>
      <c r="N345" s="5"/>
      <c r="O345" s="5">
        <f t="shared" si="60"/>
        <v>3873.7000000000471</v>
      </c>
      <c r="P345" s="29" t="str">
        <f t="shared" si="61"/>
        <v/>
      </c>
      <c r="Q345" s="30">
        <f t="shared" si="62"/>
        <v>-9.6000000000030923</v>
      </c>
      <c r="R345" s="27"/>
    </row>
    <row r="346" spans="1:18" x14ac:dyDescent="0.25">
      <c r="A346" s="5">
        <v>345</v>
      </c>
      <c r="B346" s="28">
        <v>41756.958333333336</v>
      </c>
      <c r="C346" s="5">
        <v>1.3844700000000001</v>
      </c>
      <c r="D346" s="5">
        <v>1.38794</v>
      </c>
      <c r="E346" s="5">
        <v>1.38147</v>
      </c>
      <c r="F346" s="5">
        <v>1.3851</v>
      </c>
      <c r="G346" s="5">
        <f t="shared" si="57"/>
        <v>1</v>
      </c>
      <c r="H346" s="5">
        <f t="shared" si="59"/>
        <v>18.899999999999473</v>
      </c>
      <c r="I346" s="31">
        <f t="shared" si="63"/>
        <v>1.3828173333333338</v>
      </c>
      <c r="J346" s="31">
        <f t="shared" si="64"/>
        <v>22.82666666666211</v>
      </c>
      <c r="K346" s="5">
        <f t="shared" si="65"/>
        <v>18.899999999999473</v>
      </c>
      <c r="L346" s="5">
        <f t="shared" si="56"/>
        <v>0</v>
      </c>
      <c r="M346" s="5">
        <f t="shared" si="58"/>
        <v>3883.0000000000437</v>
      </c>
      <c r="N346" s="5"/>
      <c r="O346" s="5">
        <f t="shared" si="60"/>
        <v>3883.0000000000437</v>
      </c>
      <c r="P346" s="29" t="str">
        <f t="shared" si="61"/>
        <v/>
      </c>
      <c r="Q346" s="30">
        <f t="shared" si="62"/>
        <v>-9.6000000000030923</v>
      </c>
      <c r="R346" s="27"/>
    </row>
    <row r="347" spans="1:18" x14ac:dyDescent="0.25">
      <c r="A347" s="5">
        <v>346</v>
      </c>
      <c r="B347" s="28">
        <v>41757.958333333336</v>
      </c>
      <c r="C347" s="5">
        <v>1.3851</v>
      </c>
      <c r="D347" s="5">
        <v>1.38791</v>
      </c>
      <c r="E347" s="5">
        <v>1.3805499999999999</v>
      </c>
      <c r="F347" s="5">
        <v>1.38117</v>
      </c>
      <c r="G347" s="5">
        <f t="shared" si="57"/>
        <v>0</v>
      </c>
      <c r="H347" s="5">
        <f t="shared" si="59"/>
        <v>59.699999999998084</v>
      </c>
      <c r="I347" s="31">
        <f t="shared" si="63"/>
        <v>1.3829166666666668</v>
      </c>
      <c r="J347" s="31">
        <f t="shared" si="64"/>
        <v>-17.466666666667852</v>
      </c>
      <c r="K347" s="5">
        <f t="shared" si="65"/>
        <v>59.699999999998084</v>
      </c>
      <c r="L347" s="5">
        <f t="shared" si="56"/>
        <v>0</v>
      </c>
      <c r="M347" s="5">
        <f t="shared" si="58"/>
        <v>3942.7000000000417</v>
      </c>
      <c r="N347" s="5"/>
      <c r="O347" s="5">
        <f t="shared" si="60"/>
        <v>3942.7000000000417</v>
      </c>
      <c r="P347" s="29" t="str">
        <f t="shared" si="61"/>
        <v/>
      </c>
      <c r="Q347" s="30">
        <f t="shared" si="62"/>
        <v>-9.6000000000030923</v>
      </c>
      <c r="R347" s="27"/>
    </row>
    <row r="348" spans="1:18" x14ac:dyDescent="0.25">
      <c r="A348" s="5">
        <v>347</v>
      </c>
      <c r="B348" s="28">
        <v>41758.958333333336</v>
      </c>
      <c r="C348" s="5">
        <v>1.38121</v>
      </c>
      <c r="D348" s="5">
        <v>1.3876500000000001</v>
      </c>
      <c r="E348" s="5">
        <v>1.3774999999999999</v>
      </c>
      <c r="F348" s="5">
        <v>1.38669</v>
      </c>
      <c r="G348" s="5">
        <f t="shared" si="57"/>
        <v>1</v>
      </c>
      <c r="H348" s="5">
        <f t="shared" si="59"/>
        <v>-1.9000000000013451</v>
      </c>
      <c r="I348" s="31">
        <f t="shared" si="63"/>
        <v>1.3829953333333336</v>
      </c>
      <c r="J348" s="31">
        <f t="shared" si="64"/>
        <v>36.946666666664015</v>
      </c>
      <c r="K348" s="5">
        <f t="shared" si="65"/>
        <v>0</v>
      </c>
      <c r="L348" s="5">
        <f t="shared" si="56"/>
        <v>0</v>
      </c>
      <c r="M348" s="5">
        <f t="shared" si="58"/>
        <v>3942.7000000000417</v>
      </c>
      <c r="N348" s="5"/>
      <c r="O348" s="5">
        <f t="shared" si="60"/>
        <v>3942.7000000000417</v>
      </c>
      <c r="P348" s="29" t="str">
        <f t="shared" si="61"/>
        <v/>
      </c>
      <c r="Q348" s="30">
        <f t="shared" si="62"/>
        <v>-9.6000000000030923</v>
      </c>
      <c r="R348" s="27"/>
    </row>
    <row r="349" spans="1:18" x14ac:dyDescent="0.25">
      <c r="A349" s="5">
        <v>348</v>
      </c>
      <c r="B349" s="28">
        <v>41759.958333333336</v>
      </c>
      <c r="C349" s="5">
        <v>1.38656</v>
      </c>
      <c r="D349" s="5">
        <v>1.3889199999999999</v>
      </c>
      <c r="E349" s="5">
        <v>1.38628</v>
      </c>
      <c r="F349" s="5">
        <v>1.3869</v>
      </c>
      <c r="G349" s="5">
        <f t="shared" si="57"/>
        <v>1</v>
      </c>
      <c r="H349" s="5">
        <f t="shared" si="59"/>
        <v>47.199999999998354</v>
      </c>
      <c r="I349" s="31">
        <f t="shared" si="63"/>
        <v>1.3828826666666669</v>
      </c>
      <c r="J349" s="31">
        <f t="shared" si="64"/>
        <v>40.173333333330952</v>
      </c>
      <c r="K349" s="5">
        <f t="shared" si="65"/>
        <v>0</v>
      </c>
      <c r="L349" s="5">
        <f t="shared" si="56"/>
        <v>0</v>
      </c>
      <c r="M349" s="5">
        <f t="shared" si="58"/>
        <v>3942.7000000000417</v>
      </c>
      <c r="N349" s="5"/>
      <c r="O349" s="5">
        <f t="shared" si="60"/>
        <v>3942.7000000000417</v>
      </c>
      <c r="P349" s="29" t="str">
        <f t="shared" si="61"/>
        <v/>
      </c>
      <c r="Q349" s="30">
        <f t="shared" si="62"/>
        <v>-9.6000000000030923</v>
      </c>
      <c r="R349" s="27"/>
    </row>
    <row r="350" spans="1:18" x14ac:dyDescent="0.25">
      <c r="A350" s="5">
        <v>349</v>
      </c>
      <c r="B350" s="28">
        <v>41760.958333333336</v>
      </c>
      <c r="C350" s="5">
        <v>1.3869100000000001</v>
      </c>
      <c r="D350" s="5">
        <v>1.3881300000000001</v>
      </c>
      <c r="E350" s="5">
        <v>1.3812199999999999</v>
      </c>
      <c r="F350" s="5">
        <v>1.38706</v>
      </c>
      <c r="G350" s="5">
        <f t="shared" si="57"/>
        <v>1</v>
      </c>
      <c r="H350" s="5">
        <f t="shared" si="59"/>
        <v>28.600000000000851</v>
      </c>
      <c r="I350" s="31">
        <f t="shared" si="63"/>
        <v>1.3827913333333337</v>
      </c>
      <c r="J350" s="31">
        <f t="shared" si="64"/>
        <v>42.686666666662546</v>
      </c>
      <c r="K350" s="5">
        <f t="shared" si="65"/>
        <v>0</v>
      </c>
      <c r="L350" s="5">
        <f t="shared" si="56"/>
        <v>0</v>
      </c>
      <c r="M350" s="5">
        <f t="shared" si="58"/>
        <v>3942.7000000000417</v>
      </c>
      <c r="N350" s="5"/>
      <c r="O350" s="5">
        <f t="shared" si="60"/>
        <v>3942.7000000000417</v>
      </c>
      <c r="P350" s="29" t="str">
        <f t="shared" si="61"/>
        <v/>
      </c>
      <c r="Q350" s="30">
        <f t="shared" si="62"/>
        <v>-9.6000000000030923</v>
      </c>
      <c r="R350" s="27"/>
    </row>
    <row r="351" spans="1:18" x14ac:dyDescent="0.25">
      <c r="A351" s="5">
        <v>350</v>
      </c>
      <c r="B351" s="28">
        <v>41763.958333333336</v>
      </c>
      <c r="C351" s="5">
        <v>1.38818</v>
      </c>
      <c r="D351" s="5">
        <v>1.3886000000000001</v>
      </c>
      <c r="E351" s="5">
        <v>1.38645</v>
      </c>
      <c r="F351" s="5">
        <v>1.3875</v>
      </c>
      <c r="G351" s="5">
        <f t="shared" si="57"/>
        <v>1</v>
      </c>
      <c r="H351" s="5">
        <f t="shared" si="59"/>
        <v>-34.999999999998366</v>
      </c>
      <c r="I351" s="31">
        <f t="shared" si="63"/>
        <v>1.3831540000000002</v>
      </c>
      <c r="J351" s="31">
        <f t="shared" si="64"/>
        <v>43.459999999997393</v>
      </c>
      <c r="K351" s="5">
        <f t="shared" si="65"/>
        <v>0</v>
      </c>
      <c r="L351" s="5">
        <f t="shared" si="56"/>
        <v>34.999999999998366</v>
      </c>
      <c r="M351" s="5">
        <f t="shared" si="58"/>
        <v>3977.7000000000398</v>
      </c>
      <c r="N351" s="5"/>
      <c r="O351" s="5">
        <f t="shared" si="60"/>
        <v>3977.7000000000398</v>
      </c>
      <c r="P351" s="29" t="str">
        <f t="shared" si="61"/>
        <v/>
      </c>
      <c r="Q351" s="30">
        <f t="shared" si="62"/>
        <v>-9.6000000000030923</v>
      </c>
      <c r="R351" s="27"/>
    </row>
    <row r="352" spans="1:18" x14ac:dyDescent="0.25">
      <c r="A352" s="5">
        <v>351</v>
      </c>
      <c r="B352" s="28">
        <v>41764.958333333336</v>
      </c>
      <c r="C352" s="5">
        <v>1.38747</v>
      </c>
      <c r="D352" s="5">
        <v>1.3951199999999999</v>
      </c>
      <c r="E352" s="5">
        <v>1.3872100000000001</v>
      </c>
      <c r="F352" s="5">
        <v>1.39272</v>
      </c>
      <c r="G352" s="5">
        <f t="shared" si="57"/>
        <v>1</v>
      </c>
      <c r="H352" s="5">
        <f t="shared" si="59"/>
        <v>-171.69999999999908</v>
      </c>
      <c r="I352" s="31">
        <f t="shared" si="63"/>
        <v>1.3839059999999999</v>
      </c>
      <c r="J352" s="31">
        <f t="shared" si="64"/>
        <v>88.140000000000995</v>
      </c>
      <c r="K352" s="5">
        <f t="shared" si="65"/>
        <v>0</v>
      </c>
      <c r="L352" s="5">
        <f t="shared" ref="L352:L415" si="66">IF(OR(AND(J352&gt;-188.3,J352&lt;=-122.467),AND(J352&gt;-85.94,J352&lt;=-67.6767),AND(J352&gt;42.69,J352&lt;=64.57),AND(J352&gt;144.6933)),-H352,0)</f>
        <v>0</v>
      </c>
      <c r="M352" s="5">
        <f t="shared" si="58"/>
        <v>3977.7000000000398</v>
      </c>
      <c r="N352" s="5"/>
      <c r="O352" s="5">
        <f t="shared" si="60"/>
        <v>3977.7000000000398</v>
      </c>
      <c r="P352" s="29" t="str">
        <f t="shared" si="61"/>
        <v/>
      </c>
      <c r="Q352" s="30">
        <f t="shared" si="62"/>
        <v>-9.6000000000030923</v>
      </c>
      <c r="R352" s="27"/>
    </row>
    <row r="353" spans="1:18" x14ac:dyDescent="0.25">
      <c r="A353" s="5">
        <v>352</v>
      </c>
      <c r="B353" s="28">
        <v>41765.958333333336</v>
      </c>
      <c r="C353" s="5">
        <v>1.3927099999999999</v>
      </c>
      <c r="D353" s="5">
        <v>1.39385</v>
      </c>
      <c r="E353" s="5">
        <v>1.391</v>
      </c>
      <c r="F353" s="5">
        <v>1.391</v>
      </c>
      <c r="G353" s="5">
        <f t="shared" si="57"/>
        <v>0</v>
      </c>
      <c r="H353" s="5">
        <f t="shared" si="59"/>
        <v>-150.09999999999968</v>
      </c>
      <c r="I353" s="31">
        <f t="shared" si="63"/>
        <v>1.384538</v>
      </c>
      <c r="J353" s="31">
        <f t="shared" si="64"/>
        <v>64.619999999999678</v>
      </c>
      <c r="K353" s="5">
        <f t="shared" si="65"/>
        <v>0</v>
      </c>
      <c r="L353" s="5">
        <f t="shared" si="66"/>
        <v>0</v>
      </c>
      <c r="M353" s="5">
        <f t="shared" si="58"/>
        <v>3977.7000000000398</v>
      </c>
      <c r="N353" s="5"/>
      <c r="O353" s="5">
        <f t="shared" si="60"/>
        <v>3977.7000000000398</v>
      </c>
      <c r="P353" s="29" t="str">
        <f t="shared" si="61"/>
        <v/>
      </c>
      <c r="Q353" s="30">
        <f t="shared" si="62"/>
        <v>-9.6000000000030923</v>
      </c>
      <c r="R353" s="27"/>
    </row>
    <row r="354" spans="1:18" x14ac:dyDescent="0.25">
      <c r="A354" s="5">
        <v>353</v>
      </c>
      <c r="B354" s="28">
        <v>41766.958333333336</v>
      </c>
      <c r="C354" s="5">
        <v>1.391</v>
      </c>
      <c r="D354" s="5">
        <v>1.39933</v>
      </c>
      <c r="E354" s="5">
        <v>1.38331</v>
      </c>
      <c r="F354" s="5">
        <v>1.3839600000000001</v>
      </c>
      <c r="G354" s="5">
        <f t="shared" si="57"/>
        <v>0</v>
      </c>
      <c r="H354" s="5">
        <f t="shared" si="59"/>
        <v>-133.69999999999882</v>
      </c>
      <c r="I354" s="31">
        <f t="shared" si="63"/>
        <v>1.3847133333333337</v>
      </c>
      <c r="J354" s="31">
        <f t="shared" si="64"/>
        <v>-7.5333333333360564</v>
      </c>
      <c r="K354" s="5">
        <f t="shared" si="65"/>
        <v>0</v>
      </c>
      <c r="L354" s="5">
        <f t="shared" si="66"/>
        <v>0</v>
      </c>
      <c r="M354" s="5">
        <f t="shared" si="58"/>
        <v>3977.7000000000398</v>
      </c>
      <c r="N354" s="5"/>
      <c r="O354" s="5">
        <f t="shared" si="60"/>
        <v>3977.7000000000398</v>
      </c>
      <c r="P354" s="29" t="str">
        <f t="shared" si="61"/>
        <v/>
      </c>
      <c r="Q354" s="30">
        <f t="shared" si="62"/>
        <v>-9.6000000000030923</v>
      </c>
      <c r="R354" s="27"/>
    </row>
    <row r="355" spans="1:18" x14ac:dyDescent="0.25">
      <c r="A355" s="5">
        <v>354</v>
      </c>
      <c r="B355" s="28">
        <v>41767.958333333336</v>
      </c>
      <c r="C355" s="5">
        <v>1.38395</v>
      </c>
      <c r="D355" s="5">
        <v>1.3844399999999999</v>
      </c>
      <c r="E355" s="5">
        <v>1.3745099999999999</v>
      </c>
      <c r="F355" s="5">
        <v>1.3755299999999999</v>
      </c>
      <c r="G355" s="5">
        <f t="shared" si="57"/>
        <v>0</v>
      </c>
      <c r="H355" s="5">
        <f t="shared" si="59"/>
        <v>-37.999999999998039</v>
      </c>
      <c r="I355" s="31">
        <f t="shared" si="63"/>
        <v>1.3843640000000001</v>
      </c>
      <c r="J355" s="31">
        <f t="shared" si="64"/>
        <v>-88.340000000002306</v>
      </c>
      <c r="K355" s="5">
        <f t="shared" si="65"/>
        <v>0</v>
      </c>
      <c r="L355" s="5">
        <f t="shared" si="66"/>
        <v>0</v>
      </c>
      <c r="M355" s="5">
        <f t="shared" si="58"/>
        <v>3977.7000000000398</v>
      </c>
      <c r="N355" s="5"/>
      <c r="O355" s="5">
        <f t="shared" si="60"/>
        <v>3977.7000000000398</v>
      </c>
      <c r="P355" s="29" t="str">
        <f t="shared" si="61"/>
        <v/>
      </c>
      <c r="Q355" s="30">
        <f t="shared" si="62"/>
        <v>-9.6000000000030923</v>
      </c>
      <c r="R355" s="27"/>
    </row>
    <row r="356" spans="1:18" x14ac:dyDescent="0.25">
      <c r="A356" s="5">
        <v>355</v>
      </c>
      <c r="B356" s="28">
        <v>41770.958333333336</v>
      </c>
      <c r="C356" s="5">
        <v>1.3752599999999999</v>
      </c>
      <c r="D356" s="5">
        <v>1.37748</v>
      </c>
      <c r="E356" s="5">
        <v>1.3749400000000001</v>
      </c>
      <c r="F356" s="5">
        <v>1.37571</v>
      </c>
      <c r="G356" s="5">
        <f t="shared" si="57"/>
        <v>1</v>
      </c>
      <c r="H356" s="5">
        <f t="shared" si="59"/>
        <v>-47.699999999999406</v>
      </c>
      <c r="I356" s="31">
        <f t="shared" si="63"/>
        <v>1.3841266666666669</v>
      </c>
      <c r="J356" s="31">
        <f t="shared" si="64"/>
        <v>-84.166666666669613</v>
      </c>
      <c r="K356" s="5">
        <f t="shared" si="65"/>
        <v>0</v>
      </c>
      <c r="L356" s="5">
        <f t="shared" si="66"/>
        <v>47.699999999999406</v>
      </c>
      <c r="M356" s="5">
        <f t="shared" si="58"/>
        <v>4025.4000000000392</v>
      </c>
      <c r="N356" s="5"/>
      <c r="O356" s="5">
        <f t="shared" si="60"/>
        <v>4025.4000000000392</v>
      </c>
      <c r="P356" s="29" t="str">
        <f t="shared" si="61"/>
        <v/>
      </c>
      <c r="Q356" s="30">
        <f t="shared" si="62"/>
        <v>-9.6000000000030923</v>
      </c>
      <c r="R356" s="27"/>
    </row>
    <row r="357" spans="1:18" x14ac:dyDescent="0.25">
      <c r="A357" s="5">
        <v>356</v>
      </c>
      <c r="B357" s="28">
        <v>41771.958333333336</v>
      </c>
      <c r="C357" s="5">
        <v>1.3757299999999999</v>
      </c>
      <c r="D357" s="5">
        <v>1.37714</v>
      </c>
      <c r="E357" s="5">
        <v>1.3689100000000001</v>
      </c>
      <c r="F357" s="5">
        <v>1.37033</v>
      </c>
      <c r="G357" s="5">
        <f t="shared" si="57"/>
        <v>0</v>
      </c>
      <c r="H357" s="5">
        <f t="shared" si="59"/>
        <v>-10.100000000001774</v>
      </c>
      <c r="I357" s="31">
        <f t="shared" si="63"/>
        <v>1.3834500000000003</v>
      </c>
      <c r="J357" s="31">
        <f t="shared" si="64"/>
        <v>-131.20000000000243</v>
      </c>
      <c r="K357" s="5">
        <f t="shared" si="65"/>
        <v>0</v>
      </c>
      <c r="L357" s="5">
        <f t="shared" si="66"/>
        <v>10.100000000001774</v>
      </c>
      <c r="M357" s="5">
        <f t="shared" si="58"/>
        <v>4035.5000000000409</v>
      </c>
      <c r="N357" s="5"/>
      <c r="O357" s="5">
        <f t="shared" si="60"/>
        <v>4035.5000000000409</v>
      </c>
      <c r="P357" s="29" t="str">
        <f t="shared" si="61"/>
        <v/>
      </c>
      <c r="Q357" s="30">
        <f t="shared" si="62"/>
        <v>-9.6000000000030923</v>
      </c>
      <c r="R357" s="27"/>
    </row>
    <row r="358" spans="1:18" x14ac:dyDescent="0.25">
      <c r="A358" s="5">
        <v>357</v>
      </c>
      <c r="B358" s="28">
        <v>41772.958333333336</v>
      </c>
      <c r="C358" s="5">
        <v>1.37029</v>
      </c>
      <c r="D358" s="5">
        <v>1.3730800000000001</v>
      </c>
      <c r="E358" s="5">
        <v>1.3697900000000001</v>
      </c>
      <c r="F358" s="5">
        <v>1.37144</v>
      </c>
      <c r="G358" s="5">
        <f t="shared" si="57"/>
        <v>1</v>
      </c>
      <c r="H358" s="5">
        <f t="shared" si="59"/>
        <v>-5.4000000000020698</v>
      </c>
      <c r="I358" s="31">
        <f t="shared" si="63"/>
        <v>1.3827686666666668</v>
      </c>
      <c r="J358" s="31">
        <f t="shared" si="64"/>
        <v>-113.28666666666764</v>
      </c>
      <c r="K358" s="5">
        <f t="shared" si="65"/>
        <v>-5.4000000000020698</v>
      </c>
      <c r="L358" s="5">
        <f t="shared" si="66"/>
        <v>0</v>
      </c>
      <c r="M358" s="5">
        <f t="shared" si="58"/>
        <v>4030.100000000039</v>
      </c>
      <c r="N358" s="5"/>
      <c r="O358" s="5">
        <f t="shared" si="60"/>
        <v>4035.5000000000409</v>
      </c>
      <c r="P358" s="29">
        <f t="shared" si="61"/>
        <v>1.338124148185349E-3</v>
      </c>
      <c r="Q358" s="30">
        <f t="shared" si="62"/>
        <v>-5.4000000000019099</v>
      </c>
      <c r="R358" s="27"/>
    </row>
    <row r="359" spans="1:18" x14ac:dyDescent="0.25">
      <c r="A359" s="5">
        <v>358</v>
      </c>
      <c r="B359" s="28">
        <v>41773.958333333336</v>
      </c>
      <c r="C359" s="5">
        <v>1.37144</v>
      </c>
      <c r="D359" s="5">
        <v>1.3732200000000001</v>
      </c>
      <c r="E359" s="5">
        <v>1.3648400000000001</v>
      </c>
      <c r="F359" s="5">
        <v>1.3709199999999999</v>
      </c>
      <c r="G359" s="5">
        <f t="shared" si="57"/>
        <v>0</v>
      </c>
      <c r="H359" s="5">
        <f t="shared" si="59"/>
        <v>-7.6000000000009393</v>
      </c>
      <c r="I359" s="31">
        <f t="shared" si="63"/>
        <v>1.3819546666666667</v>
      </c>
      <c r="J359" s="31">
        <f t="shared" si="64"/>
        <v>-110.34666666666749</v>
      </c>
      <c r="K359" s="5">
        <f t="shared" si="65"/>
        <v>-7.6000000000009393</v>
      </c>
      <c r="L359" s="5">
        <f t="shared" si="66"/>
        <v>0</v>
      </c>
      <c r="M359" s="5">
        <f t="shared" si="58"/>
        <v>4022.5000000000382</v>
      </c>
      <c r="N359" s="5"/>
      <c r="O359" s="5">
        <f t="shared" si="60"/>
        <v>4035.5000000000409</v>
      </c>
      <c r="P359" s="29">
        <f t="shared" si="61"/>
        <v>3.2214099863715484E-3</v>
      </c>
      <c r="Q359" s="30">
        <f t="shared" si="62"/>
        <v>-13.000000000002728</v>
      </c>
      <c r="R359" s="27"/>
    </row>
    <row r="360" spans="1:18" x14ac:dyDescent="0.25">
      <c r="A360" s="5">
        <v>359</v>
      </c>
      <c r="B360" s="28">
        <v>41774.958333333336</v>
      </c>
      <c r="C360" s="5">
        <v>1.3709</v>
      </c>
      <c r="D360" s="5">
        <v>1.3726799999999999</v>
      </c>
      <c r="E360" s="5">
        <v>1.36853</v>
      </c>
      <c r="F360" s="5">
        <v>1.3692599999999999</v>
      </c>
      <c r="G360" s="5">
        <f t="shared" si="57"/>
        <v>0</v>
      </c>
      <c r="H360" s="5">
        <f t="shared" si="59"/>
        <v>-5.9000000000009045</v>
      </c>
      <c r="I360" s="31">
        <f t="shared" si="63"/>
        <v>1.3810193333333334</v>
      </c>
      <c r="J360" s="31">
        <f t="shared" si="64"/>
        <v>-117.59333333333456</v>
      </c>
      <c r="K360" s="5">
        <f t="shared" si="65"/>
        <v>-5.9000000000009045</v>
      </c>
      <c r="L360" s="5">
        <f t="shared" si="66"/>
        <v>0</v>
      </c>
      <c r="M360" s="5">
        <f t="shared" si="58"/>
        <v>4016.6000000000372</v>
      </c>
      <c r="N360" s="5"/>
      <c r="O360" s="5">
        <f t="shared" si="60"/>
        <v>4035.5000000000409</v>
      </c>
      <c r="P360" s="29">
        <f t="shared" si="61"/>
        <v>4.6834345186478332E-3</v>
      </c>
      <c r="Q360" s="30">
        <f t="shared" si="62"/>
        <v>-18.900000000003729</v>
      </c>
      <c r="R360" s="27"/>
    </row>
    <row r="361" spans="1:18" x14ac:dyDescent="0.25">
      <c r="A361" s="5">
        <v>360</v>
      </c>
      <c r="B361" s="28">
        <v>41777.958333333336</v>
      </c>
      <c r="C361" s="5">
        <v>1.36927</v>
      </c>
      <c r="D361" s="5">
        <v>1.37341</v>
      </c>
      <c r="E361" s="5">
        <v>1.3692599999999999</v>
      </c>
      <c r="F361" s="5">
        <v>1.3708899999999999</v>
      </c>
      <c r="G361" s="5">
        <f t="shared" si="57"/>
        <v>1</v>
      </c>
      <c r="H361" s="5">
        <f t="shared" si="59"/>
        <v>-52.699999999998859</v>
      </c>
      <c r="I361" s="31">
        <f t="shared" si="63"/>
        <v>1.3800719999999997</v>
      </c>
      <c r="J361" s="31">
        <f t="shared" si="64"/>
        <v>-91.819999999998018</v>
      </c>
      <c r="K361" s="5">
        <f t="shared" si="65"/>
        <v>0</v>
      </c>
      <c r="L361" s="5">
        <f t="shared" si="66"/>
        <v>0</v>
      </c>
      <c r="M361" s="5">
        <f t="shared" si="58"/>
        <v>4016.6000000000372</v>
      </c>
      <c r="N361" s="5"/>
      <c r="O361" s="5">
        <f t="shared" si="60"/>
        <v>4035.5000000000409</v>
      </c>
      <c r="P361" s="29" t="str">
        <f t="shared" si="61"/>
        <v/>
      </c>
      <c r="Q361" s="30">
        <f t="shared" si="62"/>
        <v>-18.900000000003729</v>
      </c>
      <c r="R361" s="27"/>
    </row>
    <row r="362" spans="1:18" x14ac:dyDescent="0.25">
      <c r="A362" s="5">
        <v>361</v>
      </c>
      <c r="B362" s="28">
        <v>41778.958333333336</v>
      </c>
      <c r="C362" s="5">
        <v>1.3708499999999999</v>
      </c>
      <c r="D362" s="5">
        <v>1.37138</v>
      </c>
      <c r="E362" s="5">
        <v>1.3677999999999999</v>
      </c>
      <c r="F362" s="5">
        <v>1.3701099999999999</v>
      </c>
      <c r="G362" s="5">
        <f t="shared" si="57"/>
        <v>0</v>
      </c>
      <c r="H362" s="5">
        <f t="shared" si="59"/>
        <v>-73.30000000000058</v>
      </c>
      <c r="I362" s="31">
        <f t="shared" si="63"/>
        <v>1.3793346666666666</v>
      </c>
      <c r="J362" s="31">
        <f t="shared" si="64"/>
        <v>-92.246666666666584</v>
      </c>
      <c r="K362" s="5">
        <f t="shared" si="65"/>
        <v>0</v>
      </c>
      <c r="L362" s="5">
        <f t="shared" si="66"/>
        <v>0</v>
      </c>
      <c r="M362" s="5">
        <f t="shared" si="58"/>
        <v>4016.6000000000372</v>
      </c>
      <c r="N362" s="5"/>
      <c r="O362" s="5">
        <f t="shared" si="60"/>
        <v>4035.5000000000409</v>
      </c>
      <c r="P362" s="29" t="str">
        <f t="shared" si="61"/>
        <v/>
      </c>
      <c r="Q362" s="30">
        <f t="shared" si="62"/>
        <v>-18.900000000003729</v>
      </c>
      <c r="R362" s="27"/>
    </row>
    <row r="363" spans="1:18" x14ac:dyDescent="0.25">
      <c r="A363" s="5">
        <v>362</v>
      </c>
      <c r="B363" s="28">
        <v>41779.958333333336</v>
      </c>
      <c r="C363" s="5">
        <v>1.37009</v>
      </c>
      <c r="D363" s="5">
        <v>1.3723099999999999</v>
      </c>
      <c r="E363" s="5">
        <v>1.3634500000000001</v>
      </c>
      <c r="F363" s="5">
        <v>1.3686199999999999</v>
      </c>
      <c r="G363" s="5">
        <f t="shared" si="57"/>
        <v>0</v>
      </c>
      <c r="H363" s="5">
        <f t="shared" si="59"/>
        <v>-36.40000000000088</v>
      </c>
      <c r="I363" s="31">
        <f t="shared" si="63"/>
        <v>1.3781299999999996</v>
      </c>
      <c r="J363" s="31">
        <f t="shared" si="64"/>
        <v>-95.099999999996854</v>
      </c>
      <c r="K363" s="5">
        <f t="shared" si="65"/>
        <v>0</v>
      </c>
      <c r="L363" s="5">
        <f t="shared" si="66"/>
        <v>0</v>
      </c>
      <c r="M363" s="5">
        <f t="shared" si="58"/>
        <v>4016.6000000000372</v>
      </c>
      <c r="N363" s="5"/>
      <c r="O363" s="5">
        <f t="shared" si="60"/>
        <v>4035.5000000000409</v>
      </c>
      <c r="P363" s="29" t="str">
        <f t="shared" si="61"/>
        <v/>
      </c>
      <c r="Q363" s="30">
        <f t="shared" si="62"/>
        <v>-18.900000000003729</v>
      </c>
      <c r="R363" s="27"/>
    </row>
    <row r="364" spans="1:18" x14ac:dyDescent="0.25">
      <c r="A364" s="5">
        <v>363</v>
      </c>
      <c r="B364" s="28">
        <v>41780.958333333336</v>
      </c>
      <c r="C364" s="5">
        <v>1.3686199999999999</v>
      </c>
      <c r="D364" s="5">
        <v>1.36877</v>
      </c>
      <c r="E364" s="5">
        <v>1.36452</v>
      </c>
      <c r="F364" s="5">
        <v>1.3655600000000001</v>
      </c>
      <c r="G364" s="5">
        <f t="shared" si="57"/>
        <v>0</v>
      </c>
      <c r="H364" s="5">
        <f t="shared" si="59"/>
        <v>-17.100000000001003</v>
      </c>
      <c r="I364" s="31">
        <f t="shared" si="63"/>
        <v>1.3767073333333333</v>
      </c>
      <c r="J364" s="31">
        <f t="shared" si="64"/>
        <v>-111.47333333333177</v>
      </c>
      <c r="K364" s="5">
        <f t="shared" si="65"/>
        <v>-17.100000000001003</v>
      </c>
      <c r="L364" s="5">
        <f t="shared" si="66"/>
        <v>0</v>
      </c>
      <c r="M364" s="5">
        <f t="shared" si="58"/>
        <v>3999.5000000000364</v>
      </c>
      <c r="N364" s="5"/>
      <c r="O364" s="5">
        <f t="shared" si="60"/>
        <v>4035.5000000000409</v>
      </c>
      <c r="P364" s="29">
        <f t="shared" si="61"/>
        <v>8.9208276545668097E-3</v>
      </c>
      <c r="Q364" s="30">
        <f t="shared" si="62"/>
        <v>-36.000000000004547</v>
      </c>
      <c r="R364" s="27"/>
    </row>
    <row r="365" spans="1:18" x14ac:dyDescent="0.25">
      <c r="A365" s="5">
        <v>364</v>
      </c>
      <c r="B365" s="28">
        <v>41781.958333333336</v>
      </c>
      <c r="C365" s="5">
        <v>1.36555</v>
      </c>
      <c r="D365" s="5">
        <v>1.3658399999999999</v>
      </c>
      <c r="E365" s="5">
        <v>1.3615600000000001</v>
      </c>
      <c r="F365" s="5">
        <v>1.3627499999999999</v>
      </c>
      <c r="G365" s="5">
        <f t="shared" si="57"/>
        <v>0</v>
      </c>
      <c r="H365" s="5">
        <f t="shared" si="59"/>
        <v>-32.799999999999493</v>
      </c>
      <c r="I365" s="31">
        <f t="shared" si="63"/>
        <v>1.3750866666666661</v>
      </c>
      <c r="J365" s="31">
        <f t="shared" si="64"/>
        <v>-123.36666666666218</v>
      </c>
      <c r="K365" s="5">
        <f t="shared" si="65"/>
        <v>0</v>
      </c>
      <c r="L365" s="5">
        <f t="shared" si="66"/>
        <v>32.799999999999493</v>
      </c>
      <c r="M365" s="5">
        <f t="shared" si="58"/>
        <v>4032.3000000000357</v>
      </c>
      <c r="N365" s="5"/>
      <c r="O365" s="5">
        <f t="shared" si="60"/>
        <v>4035.5000000000409</v>
      </c>
      <c r="P365" s="29" t="str">
        <f t="shared" si="61"/>
        <v/>
      </c>
      <c r="Q365" s="30">
        <f t="shared" si="62"/>
        <v>-3.2000000000052751</v>
      </c>
      <c r="R365" s="27"/>
    </row>
    <row r="366" spans="1:18" x14ac:dyDescent="0.25">
      <c r="A366" s="5">
        <v>365</v>
      </c>
      <c r="B366" s="28">
        <v>41784.958333333336</v>
      </c>
      <c r="C366" s="5">
        <v>1.36233</v>
      </c>
      <c r="D366" s="5">
        <v>1.36544</v>
      </c>
      <c r="E366" s="5">
        <v>1.36145</v>
      </c>
      <c r="F366" s="5">
        <v>1.3645499999999999</v>
      </c>
      <c r="G366" s="5">
        <f t="shared" si="57"/>
        <v>1</v>
      </c>
      <c r="H366" s="5">
        <f t="shared" si="59"/>
        <v>-43.69999999999763</v>
      </c>
      <c r="I366" s="31">
        <f t="shared" si="63"/>
        <v>1.3735566666666663</v>
      </c>
      <c r="J366" s="31">
        <f t="shared" si="64"/>
        <v>-90.066666666663849</v>
      </c>
      <c r="K366" s="5">
        <f t="shared" si="65"/>
        <v>0</v>
      </c>
      <c r="L366" s="5">
        <f t="shared" si="66"/>
        <v>0</v>
      </c>
      <c r="M366" s="5">
        <f t="shared" si="58"/>
        <v>4032.3000000000357</v>
      </c>
      <c r="N366" s="5"/>
      <c r="O366" s="5">
        <f t="shared" si="60"/>
        <v>4035.5000000000409</v>
      </c>
      <c r="P366" s="29" t="str">
        <f t="shared" si="61"/>
        <v/>
      </c>
      <c r="Q366" s="30">
        <f t="shared" si="62"/>
        <v>-3.2000000000052751</v>
      </c>
      <c r="R366" s="27"/>
    </row>
    <row r="367" spans="1:18" x14ac:dyDescent="0.25">
      <c r="A367" s="5">
        <v>366</v>
      </c>
      <c r="B367" s="28">
        <v>41785.958333333336</v>
      </c>
      <c r="C367" s="5">
        <v>1.3645499999999999</v>
      </c>
      <c r="D367" s="5">
        <v>1.3668499999999999</v>
      </c>
      <c r="E367" s="5">
        <v>1.3612500000000001</v>
      </c>
      <c r="F367" s="5">
        <v>1.3634200000000001</v>
      </c>
      <c r="G367" s="5">
        <f t="shared" si="57"/>
        <v>0</v>
      </c>
      <c r="H367" s="5">
        <f t="shared" si="59"/>
        <v>-0.6999999999979245</v>
      </c>
      <c r="I367" s="31">
        <f t="shared" si="63"/>
        <v>1.3716033333333333</v>
      </c>
      <c r="J367" s="31">
        <f t="shared" si="64"/>
        <v>-81.833333333332092</v>
      </c>
      <c r="K367" s="5">
        <f t="shared" si="65"/>
        <v>0</v>
      </c>
      <c r="L367" s="5">
        <f t="shared" si="66"/>
        <v>0.6999999999979245</v>
      </c>
      <c r="M367" s="5">
        <f t="shared" si="58"/>
        <v>4033.0000000000337</v>
      </c>
      <c r="N367" s="5"/>
      <c r="O367" s="5">
        <f t="shared" si="60"/>
        <v>4035.5000000000409</v>
      </c>
      <c r="P367" s="29" t="str">
        <f t="shared" si="61"/>
        <v/>
      </c>
      <c r="Q367" s="30">
        <f t="shared" si="62"/>
        <v>-2.500000000007276</v>
      </c>
      <c r="R367" s="27"/>
    </row>
    <row r="368" spans="1:18" x14ac:dyDescent="0.25">
      <c r="A368" s="5">
        <v>367</v>
      </c>
      <c r="B368" s="28">
        <v>41786.958333333336</v>
      </c>
      <c r="C368" s="5">
        <v>1.3634200000000001</v>
      </c>
      <c r="D368" s="5">
        <v>1.36378</v>
      </c>
      <c r="E368" s="5">
        <v>1.3588499999999999</v>
      </c>
      <c r="F368" s="5">
        <v>1.3590500000000001</v>
      </c>
      <c r="G368" s="5">
        <f t="shared" si="57"/>
        <v>0</v>
      </c>
      <c r="H368" s="5">
        <f t="shared" si="59"/>
        <v>3.6000000000013799</v>
      </c>
      <c r="I368" s="31">
        <f t="shared" si="63"/>
        <v>1.3694733333333333</v>
      </c>
      <c r="J368" s="31">
        <f t="shared" si="64"/>
        <v>-104.2333333333323</v>
      </c>
      <c r="K368" s="5">
        <f t="shared" si="65"/>
        <v>3.6000000000013799</v>
      </c>
      <c r="L368" s="5">
        <f t="shared" si="66"/>
        <v>0</v>
      </c>
      <c r="M368" s="5">
        <f t="shared" si="58"/>
        <v>4036.6000000000349</v>
      </c>
      <c r="N368" s="5"/>
      <c r="O368" s="5">
        <f t="shared" si="60"/>
        <v>4036.6000000000349</v>
      </c>
      <c r="P368" s="29" t="str">
        <f t="shared" si="61"/>
        <v/>
      </c>
      <c r="Q368" s="30">
        <f t="shared" si="62"/>
        <v>-2.500000000007276</v>
      </c>
      <c r="R368" s="27"/>
    </row>
    <row r="369" spans="1:18" x14ac:dyDescent="0.25">
      <c r="A369" s="5">
        <v>368</v>
      </c>
      <c r="B369" s="28">
        <v>41787.958333333336</v>
      </c>
      <c r="C369" s="5">
        <v>1.3590199999999999</v>
      </c>
      <c r="D369" s="5">
        <v>1.3625499999999999</v>
      </c>
      <c r="E369" s="5">
        <v>1.3586199999999999</v>
      </c>
      <c r="F369" s="5">
        <v>1.36015</v>
      </c>
      <c r="G369" s="5">
        <f t="shared" si="57"/>
        <v>1</v>
      </c>
      <c r="H369" s="5">
        <f t="shared" si="59"/>
        <v>23.400000000000087</v>
      </c>
      <c r="I369" s="31">
        <f t="shared" si="63"/>
        <v>1.3678860000000002</v>
      </c>
      <c r="J369" s="31">
        <f t="shared" si="64"/>
        <v>-77.360000000001875</v>
      </c>
      <c r="K369" s="5">
        <f t="shared" si="65"/>
        <v>0</v>
      </c>
      <c r="L369" s="5">
        <f t="shared" si="66"/>
        <v>-23.400000000000087</v>
      </c>
      <c r="M369" s="5">
        <f t="shared" si="58"/>
        <v>4013.2000000000348</v>
      </c>
      <c r="N369" s="5"/>
      <c r="O369" s="5">
        <f t="shared" si="60"/>
        <v>4036.6000000000349</v>
      </c>
      <c r="P369" s="29">
        <f t="shared" si="61"/>
        <v>5.7969578358023632E-3</v>
      </c>
      <c r="Q369" s="30">
        <f t="shared" si="62"/>
        <v>-23.400000000000091</v>
      </c>
      <c r="R369" s="27"/>
    </row>
    <row r="370" spans="1:18" x14ac:dyDescent="0.25">
      <c r="A370" s="5">
        <v>369</v>
      </c>
      <c r="B370" s="28">
        <v>41788.958333333336</v>
      </c>
      <c r="C370" s="5">
        <v>1.3601399999999999</v>
      </c>
      <c r="D370" s="5">
        <v>1.365</v>
      </c>
      <c r="E370" s="5">
        <v>1.3598399999999999</v>
      </c>
      <c r="F370" s="5">
        <v>1.36331</v>
      </c>
      <c r="G370" s="5">
        <f t="shared" si="57"/>
        <v>1</v>
      </c>
      <c r="H370" s="5">
        <f t="shared" si="59"/>
        <v>-37.20000000000168</v>
      </c>
      <c r="I370" s="31">
        <f t="shared" si="63"/>
        <v>1.3670713333333331</v>
      </c>
      <c r="J370" s="31">
        <f t="shared" si="64"/>
        <v>-37.613333333330615</v>
      </c>
      <c r="K370" s="5">
        <f t="shared" si="65"/>
        <v>-37.20000000000168</v>
      </c>
      <c r="L370" s="5">
        <f t="shared" si="66"/>
        <v>0</v>
      </c>
      <c r="M370" s="5">
        <f t="shared" si="58"/>
        <v>3976.0000000000332</v>
      </c>
      <c r="N370" s="5"/>
      <c r="O370" s="5">
        <f t="shared" si="60"/>
        <v>4036.6000000000349</v>
      </c>
      <c r="P370" s="29">
        <f t="shared" si="61"/>
        <v>1.5012634395283442E-2</v>
      </c>
      <c r="Q370" s="30">
        <f t="shared" si="62"/>
        <v>-60.600000000001728</v>
      </c>
      <c r="R370" s="27"/>
    </row>
    <row r="371" spans="1:18" x14ac:dyDescent="0.25">
      <c r="A371" s="5">
        <v>370</v>
      </c>
      <c r="B371" s="28">
        <v>41791.958333333336</v>
      </c>
      <c r="C371" s="5">
        <v>1.3635900000000001</v>
      </c>
      <c r="D371" s="5">
        <v>1.3637300000000001</v>
      </c>
      <c r="E371" s="5">
        <v>1.3588100000000001</v>
      </c>
      <c r="F371" s="5">
        <v>1.35965</v>
      </c>
      <c r="G371" s="5">
        <f t="shared" si="57"/>
        <v>0</v>
      </c>
      <c r="H371" s="5">
        <f t="shared" si="59"/>
        <v>64.100000000000264</v>
      </c>
      <c r="I371" s="31">
        <f t="shared" si="63"/>
        <v>1.3660006666666666</v>
      </c>
      <c r="J371" s="31">
        <f t="shared" si="64"/>
        <v>-63.506666666666156</v>
      </c>
      <c r="K371" s="5">
        <f t="shared" si="65"/>
        <v>64.100000000000264</v>
      </c>
      <c r="L371" s="5">
        <f t="shared" si="66"/>
        <v>0</v>
      </c>
      <c r="M371" s="5">
        <f t="shared" si="58"/>
        <v>4040.1000000000336</v>
      </c>
      <c r="N371" s="5"/>
      <c r="O371" s="5">
        <f t="shared" si="60"/>
        <v>4040.1000000000336</v>
      </c>
      <c r="P371" s="29" t="str">
        <f t="shared" si="61"/>
        <v/>
      </c>
      <c r="Q371" s="30">
        <f t="shared" si="62"/>
        <v>-60.600000000001728</v>
      </c>
      <c r="R371" s="27"/>
    </row>
    <row r="372" spans="1:18" x14ac:dyDescent="0.25">
      <c r="A372" s="5">
        <v>371</v>
      </c>
      <c r="B372" s="28">
        <v>41792.958333333336</v>
      </c>
      <c r="C372" s="5">
        <v>1.35965</v>
      </c>
      <c r="D372" s="5">
        <v>1.3647800000000001</v>
      </c>
      <c r="E372" s="5">
        <v>1.3587499999999999</v>
      </c>
      <c r="F372" s="5">
        <v>1.36276</v>
      </c>
      <c r="G372" s="5">
        <f t="shared" si="57"/>
        <v>1</v>
      </c>
      <c r="H372" s="5">
        <f t="shared" si="59"/>
        <v>14.499999999999517</v>
      </c>
      <c r="I372" s="31">
        <f t="shared" si="63"/>
        <v>1.3654959999999998</v>
      </c>
      <c r="J372" s="31">
        <f t="shared" si="64"/>
        <v>-27.359999999998497</v>
      </c>
      <c r="K372" s="5">
        <f t="shared" si="65"/>
        <v>14.499999999999517</v>
      </c>
      <c r="L372" s="5">
        <f t="shared" si="66"/>
        <v>0</v>
      </c>
      <c r="M372" s="5">
        <f t="shared" si="58"/>
        <v>4054.6000000000331</v>
      </c>
      <c r="N372" s="5"/>
      <c r="O372" s="5">
        <f t="shared" si="60"/>
        <v>4054.6000000000331</v>
      </c>
      <c r="P372" s="29" t="str">
        <f t="shared" si="61"/>
        <v/>
      </c>
      <c r="Q372" s="30">
        <f t="shared" si="62"/>
        <v>-60.600000000001728</v>
      </c>
      <c r="R372" s="27"/>
    </row>
    <row r="373" spans="1:18" x14ac:dyDescent="0.25">
      <c r="A373" s="5">
        <v>372</v>
      </c>
      <c r="B373" s="28">
        <v>41793.958333333336</v>
      </c>
      <c r="C373" s="5">
        <v>1.3627400000000001</v>
      </c>
      <c r="D373" s="5">
        <v>1.3638699999999999</v>
      </c>
      <c r="E373" s="5">
        <v>1.35965</v>
      </c>
      <c r="F373" s="5">
        <v>1.35985</v>
      </c>
      <c r="G373" s="5">
        <f t="shared" si="57"/>
        <v>0</v>
      </c>
      <c r="H373" s="5">
        <f t="shared" si="59"/>
        <v>-6.2000000000006494</v>
      </c>
      <c r="I373" s="31">
        <f t="shared" si="63"/>
        <v>1.3647233333333333</v>
      </c>
      <c r="J373" s="31">
        <f t="shared" si="64"/>
        <v>-48.733333333332851</v>
      </c>
      <c r="K373" s="5">
        <f t="shared" si="65"/>
        <v>-6.2000000000006494</v>
      </c>
      <c r="L373" s="5">
        <f t="shared" si="66"/>
        <v>0</v>
      </c>
      <c r="M373" s="5">
        <f t="shared" si="58"/>
        <v>4048.4000000000324</v>
      </c>
      <c r="N373" s="5"/>
      <c r="O373" s="5">
        <f t="shared" si="60"/>
        <v>4054.6000000000331</v>
      </c>
      <c r="P373" s="29">
        <f t="shared" si="61"/>
        <v>1.5291274108422126E-3</v>
      </c>
      <c r="Q373" s="30">
        <f t="shared" si="62"/>
        <v>-6.2000000000007276</v>
      </c>
      <c r="R373" s="27"/>
    </row>
    <row r="374" spans="1:18" x14ac:dyDescent="0.25">
      <c r="A374" s="5">
        <v>373</v>
      </c>
      <c r="B374" s="28">
        <v>41794.958333333336</v>
      </c>
      <c r="C374" s="5">
        <v>1.3598399999999999</v>
      </c>
      <c r="D374" s="5">
        <v>1.3669800000000001</v>
      </c>
      <c r="E374" s="5">
        <v>1.3503000000000001</v>
      </c>
      <c r="F374" s="5">
        <v>1.3660300000000001</v>
      </c>
      <c r="G374" s="5">
        <f t="shared" si="57"/>
        <v>1</v>
      </c>
      <c r="H374" s="5">
        <f t="shared" si="59"/>
        <v>-114.30000000000273</v>
      </c>
      <c r="I374" s="31">
        <f t="shared" si="63"/>
        <v>1.3643973333333335</v>
      </c>
      <c r="J374" s="31">
        <f t="shared" si="64"/>
        <v>16.326666666666156</v>
      </c>
      <c r="K374" s="5">
        <v>-101</v>
      </c>
      <c r="L374" s="5">
        <f t="shared" si="66"/>
        <v>0</v>
      </c>
      <c r="M374" s="5">
        <f t="shared" si="58"/>
        <v>3947.4000000000324</v>
      </c>
      <c r="N374" s="5"/>
      <c r="O374" s="5">
        <f t="shared" si="60"/>
        <v>4054.6000000000331</v>
      </c>
      <c r="P374" s="29">
        <f t="shared" si="61"/>
        <v>2.6439106200364937E-2</v>
      </c>
      <c r="Q374" s="30">
        <f t="shared" si="62"/>
        <v>-107.20000000000073</v>
      </c>
      <c r="R374" s="27"/>
    </row>
    <row r="375" spans="1:18" x14ac:dyDescent="0.25">
      <c r="A375" s="5">
        <v>374</v>
      </c>
      <c r="B375" s="28">
        <v>41795.958333333336</v>
      </c>
      <c r="C375" s="5">
        <v>1.3660300000000001</v>
      </c>
      <c r="D375" s="5">
        <v>1.36765</v>
      </c>
      <c r="E375" s="5">
        <v>1.3621000000000001</v>
      </c>
      <c r="F375" s="5">
        <v>1.3641799999999999</v>
      </c>
      <c r="G375" s="5">
        <f t="shared" si="57"/>
        <v>0</v>
      </c>
      <c r="H375" s="5">
        <f t="shared" si="59"/>
        <v>-111.30000000000084</v>
      </c>
      <c r="I375" s="31">
        <f t="shared" si="63"/>
        <v>1.364058666666667</v>
      </c>
      <c r="J375" s="31">
        <f t="shared" si="64"/>
        <v>1.2133333333297358</v>
      </c>
      <c r="K375" s="5">
        <v>-101</v>
      </c>
      <c r="L375" s="5">
        <f t="shared" si="66"/>
        <v>0</v>
      </c>
      <c r="M375" s="5">
        <f t="shared" si="58"/>
        <v>3846.4000000000324</v>
      </c>
      <c r="N375" s="5"/>
      <c r="O375" s="5">
        <f t="shared" si="60"/>
        <v>4054.6000000000331</v>
      </c>
      <c r="P375" s="29">
        <f t="shared" si="61"/>
        <v>5.1349084989887772E-2</v>
      </c>
      <c r="Q375" s="30">
        <f t="shared" si="62"/>
        <v>-208.20000000000073</v>
      </c>
      <c r="R375" s="27"/>
    </row>
    <row r="376" spans="1:18" x14ac:dyDescent="0.25">
      <c r="A376" s="5">
        <v>375</v>
      </c>
      <c r="B376" s="28">
        <v>41798.958333333336</v>
      </c>
      <c r="C376" s="5">
        <v>1.36432</v>
      </c>
      <c r="D376" s="5">
        <v>1.36687</v>
      </c>
      <c r="E376" s="5">
        <v>1.35826</v>
      </c>
      <c r="F376" s="5">
        <v>1.3593599999999999</v>
      </c>
      <c r="G376" s="5">
        <f t="shared" si="57"/>
        <v>0</v>
      </c>
      <c r="H376" s="5">
        <f t="shared" si="59"/>
        <v>-40.599999999999525</v>
      </c>
      <c r="I376" s="31">
        <f t="shared" si="63"/>
        <v>1.3632899999999999</v>
      </c>
      <c r="J376" s="31">
        <f t="shared" si="64"/>
        <v>-39.299999999999891</v>
      </c>
      <c r="K376" s="5">
        <f t="shared" ref="K376:K424" si="67">IF(OR(AND(J376&gt;-122.467,J376&lt;=-101.893),AND(J376&gt;-67.6767,J376&lt;=-16.6267),AND(J376&gt;-1.10667,J376&lt;=30.97333)),H376,0)</f>
        <v>-40.599999999999525</v>
      </c>
      <c r="L376" s="5">
        <f t="shared" si="66"/>
        <v>0</v>
      </c>
      <c r="M376" s="5">
        <f t="shared" si="58"/>
        <v>3805.8000000000329</v>
      </c>
      <c r="N376" s="5"/>
      <c r="O376" s="5">
        <f t="shared" si="60"/>
        <v>4054.6000000000331</v>
      </c>
      <c r="P376" s="29">
        <f t="shared" si="61"/>
        <v>6.1362403196369097E-2</v>
      </c>
      <c r="Q376" s="30">
        <f t="shared" si="62"/>
        <v>-248.80000000000018</v>
      </c>
      <c r="R376" s="27"/>
    </row>
    <row r="377" spans="1:18" x14ac:dyDescent="0.25">
      <c r="A377" s="5">
        <v>376</v>
      </c>
      <c r="B377" s="28">
        <v>41799.958333333336</v>
      </c>
      <c r="C377" s="5">
        <v>1.35934</v>
      </c>
      <c r="D377" s="5">
        <v>1.3601799999999999</v>
      </c>
      <c r="E377" s="5">
        <v>1.3533500000000001</v>
      </c>
      <c r="F377" s="5">
        <v>1.3547199999999999</v>
      </c>
      <c r="G377" s="5">
        <f t="shared" si="57"/>
        <v>0</v>
      </c>
      <c r="H377" s="5">
        <f t="shared" si="59"/>
        <v>-11.099999999999444</v>
      </c>
      <c r="I377" s="31">
        <f t="shared" si="63"/>
        <v>1.3622639999999999</v>
      </c>
      <c r="J377" s="31">
        <f t="shared" si="64"/>
        <v>-75.439999999999955</v>
      </c>
      <c r="K377" s="5">
        <f t="shared" si="67"/>
        <v>0</v>
      </c>
      <c r="L377" s="5">
        <f t="shared" si="66"/>
        <v>11.099999999999444</v>
      </c>
      <c r="M377" s="5">
        <f t="shared" si="58"/>
        <v>3816.9000000000324</v>
      </c>
      <c r="N377" s="5"/>
      <c r="O377" s="5">
        <f t="shared" si="60"/>
        <v>4054.6000000000331</v>
      </c>
      <c r="P377" s="29" t="str">
        <f t="shared" si="61"/>
        <v/>
      </c>
      <c r="Q377" s="30">
        <f t="shared" si="62"/>
        <v>-237.70000000000073</v>
      </c>
      <c r="R377" s="27"/>
    </row>
    <row r="378" spans="1:18" x14ac:dyDescent="0.25">
      <c r="A378" s="5">
        <v>377</v>
      </c>
      <c r="B378" s="28">
        <v>41800.958333333336</v>
      </c>
      <c r="C378" s="5">
        <v>1.35467</v>
      </c>
      <c r="D378" s="5">
        <v>1.35571</v>
      </c>
      <c r="E378" s="5">
        <v>1.35215</v>
      </c>
      <c r="F378" s="5">
        <v>1.3531200000000001</v>
      </c>
      <c r="G378" s="5">
        <f t="shared" si="57"/>
        <v>0</v>
      </c>
      <c r="H378" s="5">
        <f t="shared" si="59"/>
        <v>37.199999999999463</v>
      </c>
      <c r="I378" s="31">
        <f t="shared" si="63"/>
        <v>1.3612306666666667</v>
      </c>
      <c r="J378" s="31">
        <f t="shared" si="64"/>
        <v>-81.106666666666001</v>
      </c>
      <c r="K378" s="5">
        <f t="shared" si="67"/>
        <v>0</v>
      </c>
      <c r="L378" s="5">
        <f t="shared" si="66"/>
        <v>-37.199999999999463</v>
      </c>
      <c r="M378" s="5">
        <f t="shared" si="58"/>
        <v>3779.700000000033</v>
      </c>
      <c r="N378" s="5"/>
      <c r="O378" s="5">
        <f t="shared" si="60"/>
        <v>4054.6000000000331</v>
      </c>
      <c r="P378" s="29">
        <f t="shared" si="61"/>
        <v>6.779953632910718E-2</v>
      </c>
      <c r="Q378" s="30">
        <f t="shared" si="62"/>
        <v>-274.90000000000009</v>
      </c>
      <c r="R378" s="27"/>
    </row>
    <row r="379" spans="1:18" x14ac:dyDescent="0.25">
      <c r="A379" s="5">
        <v>378</v>
      </c>
      <c r="B379" s="28">
        <v>41801.958333333336</v>
      </c>
      <c r="C379" s="5">
        <v>1.3531</v>
      </c>
      <c r="D379" s="5">
        <v>1.3571899999999999</v>
      </c>
      <c r="E379" s="5">
        <v>1.3512299999999999</v>
      </c>
      <c r="F379" s="5">
        <v>1.35521</v>
      </c>
      <c r="G379" s="5">
        <f t="shared" si="57"/>
        <v>1</v>
      </c>
      <c r="H379" s="5">
        <f t="shared" si="59"/>
        <v>-10.09999999999955</v>
      </c>
      <c r="I379" s="31">
        <f t="shared" si="63"/>
        <v>1.3605406666666664</v>
      </c>
      <c r="J379" s="31">
        <f t="shared" si="64"/>
        <v>-53.30666666666373</v>
      </c>
      <c r="K379" s="5">
        <f t="shared" si="67"/>
        <v>-10.09999999999955</v>
      </c>
      <c r="L379" s="5">
        <f t="shared" si="66"/>
        <v>0</v>
      </c>
      <c r="M379" s="5">
        <f t="shared" si="58"/>
        <v>3769.6000000000336</v>
      </c>
      <c r="N379" s="5"/>
      <c r="O379" s="5">
        <f t="shared" si="60"/>
        <v>4054.6000000000331</v>
      </c>
      <c r="P379" s="29">
        <f t="shared" si="61"/>
        <v>7.0290534208059308E-2</v>
      </c>
      <c r="Q379" s="30">
        <f t="shared" si="62"/>
        <v>-284.99999999999955</v>
      </c>
      <c r="R379" s="27"/>
    </row>
    <row r="380" spans="1:18" x14ac:dyDescent="0.25">
      <c r="A380" s="5">
        <v>379</v>
      </c>
      <c r="B380" s="28">
        <v>41802.958333333336</v>
      </c>
      <c r="C380" s="5">
        <v>1.35521</v>
      </c>
      <c r="D380" s="5">
        <v>1.3579000000000001</v>
      </c>
      <c r="E380" s="5">
        <v>1.3521000000000001</v>
      </c>
      <c r="F380" s="5">
        <v>1.35354</v>
      </c>
      <c r="G380" s="5">
        <f t="shared" si="57"/>
        <v>0</v>
      </c>
      <c r="H380" s="5">
        <f t="shared" si="59"/>
        <v>55.199999999999697</v>
      </c>
      <c r="I380" s="31">
        <f t="shared" si="63"/>
        <v>1.3599266666666665</v>
      </c>
      <c r="J380" s="31">
        <f t="shared" si="64"/>
        <v>-63.866666666665409</v>
      </c>
      <c r="K380" s="5">
        <f t="shared" si="67"/>
        <v>55.199999999999697</v>
      </c>
      <c r="L380" s="5">
        <f t="shared" si="66"/>
        <v>0</v>
      </c>
      <c r="M380" s="5">
        <f t="shared" si="58"/>
        <v>3824.8000000000334</v>
      </c>
      <c r="N380" s="5"/>
      <c r="O380" s="5">
        <f t="shared" si="60"/>
        <v>4054.6000000000331</v>
      </c>
      <c r="P380" s="29" t="str">
        <f t="shared" si="61"/>
        <v/>
      </c>
      <c r="Q380" s="30">
        <f t="shared" si="62"/>
        <v>-229.79999999999973</v>
      </c>
      <c r="R380" s="27"/>
    </row>
    <row r="381" spans="1:18" x14ac:dyDescent="0.25">
      <c r="A381" s="5">
        <v>380</v>
      </c>
      <c r="B381" s="28">
        <v>41805.958333333336</v>
      </c>
      <c r="C381" s="5">
        <v>1.35406</v>
      </c>
      <c r="D381" s="5">
        <v>1.3579399999999999</v>
      </c>
      <c r="E381" s="5">
        <v>1.3512999999999999</v>
      </c>
      <c r="F381" s="5">
        <v>1.35734</v>
      </c>
      <c r="G381" s="5">
        <f t="shared" si="57"/>
        <v>1</v>
      </c>
      <c r="H381" s="5">
        <f t="shared" si="59"/>
        <v>33.700000000000955</v>
      </c>
      <c r="I381" s="31">
        <f t="shared" si="63"/>
        <v>1.3594459999999999</v>
      </c>
      <c r="J381" s="31">
        <f t="shared" si="64"/>
        <v>-21.059999999999413</v>
      </c>
      <c r="K381" s="5">
        <f t="shared" si="67"/>
        <v>33.700000000000955</v>
      </c>
      <c r="L381" s="5">
        <f t="shared" si="66"/>
        <v>0</v>
      </c>
      <c r="M381" s="5">
        <f t="shared" si="58"/>
        <v>3858.5000000000346</v>
      </c>
      <c r="N381" s="5"/>
      <c r="O381" s="5">
        <f t="shared" si="60"/>
        <v>4054.6000000000331</v>
      </c>
      <c r="P381" s="29" t="str">
        <f t="shared" si="61"/>
        <v/>
      </c>
      <c r="Q381" s="30">
        <f t="shared" si="62"/>
        <v>-196.09999999999854</v>
      </c>
      <c r="R381" s="27"/>
    </row>
    <row r="382" spans="1:18" x14ac:dyDescent="0.25">
      <c r="A382" s="5">
        <v>381</v>
      </c>
      <c r="B382" s="28">
        <v>41806.958333333336</v>
      </c>
      <c r="C382" s="5">
        <v>1.3573299999999999</v>
      </c>
      <c r="D382" s="5">
        <v>1.3587</v>
      </c>
      <c r="E382" s="5">
        <v>1.35364</v>
      </c>
      <c r="F382" s="5">
        <v>1.3547100000000001</v>
      </c>
      <c r="G382" s="5">
        <f t="shared" si="57"/>
        <v>0</v>
      </c>
      <c r="H382" s="5">
        <f t="shared" si="59"/>
        <v>52.499999999999766</v>
      </c>
      <c r="I382" s="31">
        <f t="shared" si="63"/>
        <v>1.3588653333333336</v>
      </c>
      <c r="J382" s="31">
        <f t="shared" si="64"/>
        <v>-41.553333333335104</v>
      </c>
      <c r="K382" s="5">
        <f t="shared" si="67"/>
        <v>52.499999999999766</v>
      </c>
      <c r="L382" s="5">
        <f t="shared" si="66"/>
        <v>0</v>
      </c>
      <c r="M382" s="5">
        <f t="shared" si="58"/>
        <v>3911.0000000000341</v>
      </c>
      <c r="N382" s="5"/>
      <c r="O382" s="5">
        <f t="shared" si="60"/>
        <v>4054.6000000000331</v>
      </c>
      <c r="P382" s="29" t="str">
        <f t="shared" si="61"/>
        <v/>
      </c>
      <c r="Q382" s="30">
        <f t="shared" si="62"/>
        <v>-143.599999999999</v>
      </c>
      <c r="R382" s="27"/>
    </row>
    <row r="383" spans="1:18" x14ac:dyDescent="0.25">
      <c r="A383" s="5">
        <v>382</v>
      </c>
      <c r="B383" s="28">
        <v>41807.958333333336</v>
      </c>
      <c r="C383" s="5">
        <v>1.35467</v>
      </c>
      <c r="D383" s="5">
        <v>1.3599300000000001</v>
      </c>
      <c r="E383" s="5">
        <v>1.3541700000000001</v>
      </c>
      <c r="F383" s="5">
        <v>1.3595299999999999</v>
      </c>
      <c r="G383" s="5">
        <f t="shared" si="57"/>
        <v>1</v>
      </c>
      <c r="H383" s="5">
        <f t="shared" si="59"/>
        <v>19.199999999999218</v>
      </c>
      <c r="I383" s="31">
        <f t="shared" si="63"/>
        <v>1.3588973333333334</v>
      </c>
      <c r="J383" s="31">
        <f t="shared" si="64"/>
        <v>6.3266666666650373</v>
      </c>
      <c r="K383" s="5">
        <f t="shared" si="67"/>
        <v>19.199999999999218</v>
      </c>
      <c r="L383" s="5">
        <f t="shared" si="66"/>
        <v>0</v>
      </c>
      <c r="M383" s="5">
        <f t="shared" si="58"/>
        <v>3930.2000000000335</v>
      </c>
      <c r="N383" s="5"/>
      <c r="O383" s="5">
        <f t="shared" si="60"/>
        <v>4054.6000000000331</v>
      </c>
      <c r="P383" s="29" t="str">
        <f t="shared" si="61"/>
        <v/>
      </c>
      <c r="Q383" s="30">
        <f t="shared" si="62"/>
        <v>-124.39999999999964</v>
      </c>
      <c r="R383" s="27"/>
    </row>
    <row r="384" spans="1:18" x14ac:dyDescent="0.25">
      <c r="A384" s="5">
        <v>383</v>
      </c>
      <c r="B384" s="28">
        <v>41808.958333333336</v>
      </c>
      <c r="C384" s="5">
        <v>1.3595299999999999</v>
      </c>
      <c r="D384" s="5">
        <v>1.3643400000000001</v>
      </c>
      <c r="E384" s="5">
        <v>1.3584099999999999</v>
      </c>
      <c r="F384" s="5">
        <v>1.36066</v>
      </c>
      <c r="G384" s="5">
        <f t="shared" si="57"/>
        <v>1</v>
      </c>
      <c r="H384" s="5">
        <f t="shared" si="59"/>
        <v>9.3999999999971884</v>
      </c>
      <c r="I384" s="31">
        <f t="shared" si="63"/>
        <v>1.3589313333333335</v>
      </c>
      <c r="J384" s="31">
        <f t="shared" si="64"/>
        <v>17.286666666664896</v>
      </c>
      <c r="K384" s="5">
        <f t="shared" si="67"/>
        <v>9.3999999999971884</v>
      </c>
      <c r="L384" s="5">
        <f t="shared" si="66"/>
        <v>0</v>
      </c>
      <c r="M384" s="5">
        <f t="shared" si="58"/>
        <v>3939.6000000000308</v>
      </c>
      <c r="N384" s="5"/>
      <c r="O384" s="5">
        <f t="shared" si="60"/>
        <v>4054.6000000000331</v>
      </c>
      <c r="P384" s="29" t="str">
        <f t="shared" si="61"/>
        <v/>
      </c>
      <c r="Q384" s="30">
        <f t="shared" si="62"/>
        <v>-115.00000000000227</v>
      </c>
      <c r="R384" s="27"/>
    </row>
    <row r="385" spans="1:18" x14ac:dyDescent="0.25">
      <c r="A385" s="5">
        <v>384</v>
      </c>
      <c r="B385" s="28">
        <v>41809.958333333336</v>
      </c>
      <c r="C385" s="5">
        <v>1.36066</v>
      </c>
      <c r="D385" s="5">
        <v>1.3633900000000001</v>
      </c>
      <c r="E385" s="5">
        <v>1.35643</v>
      </c>
      <c r="F385" s="5">
        <v>1.35992</v>
      </c>
      <c r="G385" s="5">
        <f t="shared" si="57"/>
        <v>0</v>
      </c>
      <c r="H385" s="5">
        <f t="shared" si="59"/>
        <v>40.399999999995998</v>
      </c>
      <c r="I385" s="31">
        <f t="shared" si="63"/>
        <v>1.3587053333333332</v>
      </c>
      <c r="J385" s="31">
        <f t="shared" si="64"/>
        <v>12.146666666668082</v>
      </c>
      <c r="K385" s="5">
        <f t="shared" si="67"/>
        <v>40.399999999995998</v>
      </c>
      <c r="L385" s="5">
        <f t="shared" si="66"/>
        <v>0</v>
      </c>
      <c r="M385" s="5">
        <f t="shared" si="58"/>
        <v>3980.0000000000268</v>
      </c>
      <c r="N385" s="5"/>
      <c r="O385" s="5">
        <f t="shared" si="60"/>
        <v>4054.6000000000331</v>
      </c>
      <c r="P385" s="29" t="str">
        <f t="shared" si="61"/>
        <v/>
      </c>
      <c r="Q385" s="30">
        <f t="shared" si="62"/>
        <v>-74.600000000006276</v>
      </c>
      <c r="R385" s="27"/>
    </row>
    <row r="386" spans="1:18" x14ac:dyDescent="0.25">
      <c r="A386" s="5">
        <v>385</v>
      </c>
      <c r="B386" s="28">
        <v>41812.958333333336</v>
      </c>
      <c r="C386" s="5">
        <v>1.3588800000000001</v>
      </c>
      <c r="D386" s="5">
        <v>1.3613500000000001</v>
      </c>
      <c r="E386" s="5">
        <v>1.35741</v>
      </c>
      <c r="F386" s="5">
        <v>1.3604099999999999</v>
      </c>
      <c r="G386" s="5">
        <f t="shared" si="57"/>
        <v>1</v>
      </c>
      <c r="H386" s="5">
        <f t="shared" si="59"/>
        <v>7.4999999999980638</v>
      </c>
      <c r="I386" s="31">
        <f t="shared" si="63"/>
        <v>1.3587560000000001</v>
      </c>
      <c r="J386" s="31">
        <f t="shared" si="64"/>
        <v>16.539999999998223</v>
      </c>
      <c r="K386" s="5">
        <f t="shared" si="67"/>
        <v>7.4999999999980638</v>
      </c>
      <c r="L386" s="5">
        <f t="shared" si="66"/>
        <v>0</v>
      </c>
      <c r="M386" s="5">
        <f t="shared" si="58"/>
        <v>3987.500000000025</v>
      </c>
      <c r="N386" s="5"/>
      <c r="O386" s="5">
        <f t="shared" si="60"/>
        <v>4054.6000000000331</v>
      </c>
      <c r="P386" s="29" t="str">
        <f t="shared" si="61"/>
        <v/>
      </c>
      <c r="Q386" s="30">
        <f t="shared" si="62"/>
        <v>-67.100000000008095</v>
      </c>
      <c r="R386" s="27"/>
    </row>
    <row r="387" spans="1:18" x14ac:dyDescent="0.25">
      <c r="A387" s="5">
        <v>386</v>
      </c>
      <c r="B387" s="28">
        <v>41813.958333333336</v>
      </c>
      <c r="C387" s="5">
        <v>1.36043</v>
      </c>
      <c r="D387" s="5">
        <v>1.36277</v>
      </c>
      <c r="E387" s="5">
        <v>1.3583400000000001</v>
      </c>
      <c r="F387" s="5">
        <v>1.3605799999999999</v>
      </c>
      <c r="G387" s="5">
        <f t="shared" ref="G387:G450" si="68">IF(F387&gt;F386,1,0)</f>
        <v>1</v>
      </c>
      <c r="H387" s="5">
        <f t="shared" si="59"/>
        <v>43.29999999999945</v>
      </c>
      <c r="I387" s="31">
        <f t="shared" si="63"/>
        <v>1.3586106666666666</v>
      </c>
      <c r="J387" s="31">
        <f t="shared" si="64"/>
        <v>19.693333333332674</v>
      </c>
      <c r="K387" s="5">
        <f t="shared" si="67"/>
        <v>43.29999999999945</v>
      </c>
      <c r="L387" s="5">
        <f t="shared" si="66"/>
        <v>0</v>
      </c>
      <c r="M387" s="5">
        <f t="shared" ref="M387:M450" si="69">L387+K387+M386</f>
        <v>4030.8000000000243</v>
      </c>
      <c r="N387" s="5"/>
      <c r="O387" s="5">
        <f t="shared" si="60"/>
        <v>4054.6000000000331</v>
      </c>
      <c r="P387" s="29" t="str">
        <f t="shared" si="61"/>
        <v/>
      </c>
      <c r="Q387" s="30">
        <f t="shared" si="62"/>
        <v>-23.800000000008822</v>
      </c>
      <c r="R387" s="27"/>
    </row>
    <row r="388" spans="1:18" x14ac:dyDescent="0.25">
      <c r="A388" s="5">
        <v>387</v>
      </c>
      <c r="B388" s="28">
        <v>41814.958333333336</v>
      </c>
      <c r="C388" s="5">
        <v>1.36053</v>
      </c>
      <c r="D388" s="5">
        <v>1.36511</v>
      </c>
      <c r="E388" s="5">
        <v>1.36005</v>
      </c>
      <c r="F388" s="5">
        <v>1.3628899999999999</v>
      </c>
      <c r="G388" s="5">
        <f t="shared" si="68"/>
        <v>1</v>
      </c>
      <c r="H388" s="5">
        <f t="shared" ref="H388:H451" si="70">(F389-C389)*10000+(F390-C390)*10000+(F391-C391)*10000</f>
        <v>68.200000000000486</v>
      </c>
      <c r="I388" s="31">
        <f t="shared" si="63"/>
        <v>1.3588133333333332</v>
      </c>
      <c r="J388" s="31">
        <f t="shared" si="64"/>
        <v>40.766666666667284</v>
      </c>
      <c r="K388" s="5">
        <f t="shared" si="67"/>
        <v>0</v>
      </c>
      <c r="L388" s="5">
        <f t="shared" si="66"/>
        <v>0</v>
      </c>
      <c r="M388" s="5">
        <f t="shared" si="69"/>
        <v>4030.8000000000243</v>
      </c>
      <c r="N388" s="5"/>
      <c r="O388" s="5">
        <f t="shared" ref="O388:O451" si="71">MAX(M388,O387)</f>
        <v>4054.6000000000331</v>
      </c>
      <c r="P388" s="29" t="str">
        <f t="shared" ref="P388:P451" si="72">IF(M388 &lt; M387, 1-M388/O388,"")</f>
        <v/>
      </c>
      <c r="Q388" s="30">
        <f t="shared" ref="Q388:Q451" si="73">IF(O388=M388,Q387,M388-O388)</f>
        <v>-23.800000000008822</v>
      </c>
      <c r="R388" s="27"/>
    </row>
    <row r="389" spans="1:18" x14ac:dyDescent="0.25">
      <c r="A389" s="5">
        <v>388</v>
      </c>
      <c r="B389" s="28">
        <v>41815.958333333336</v>
      </c>
      <c r="C389" s="5">
        <v>1.3628899999999999</v>
      </c>
      <c r="D389" s="5">
        <v>1.3641300000000001</v>
      </c>
      <c r="E389" s="5">
        <v>1.35762</v>
      </c>
      <c r="F389" s="5">
        <v>1.36113</v>
      </c>
      <c r="G389" s="5">
        <f t="shared" si="68"/>
        <v>0</v>
      </c>
      <c r="H389" s="5">
        <f t="shared" si="70"/>
        <v>72.400000000001356</v>
      </c>
      <c r="I389" s="31">
        <f t="shared" si="63"/>
        <v>1.3584866666666668</v>
      </c>
      <c r="J389" s="31">
        <f t="shared" si="64"/>
        <v>26.433333333331088</v>
      </c>
      <c r="K389" s="5">
        <f t="shared" si="67"/>
        <v>72.400000000001356</v>
      </c>
      <c r="L389" s="5">
        <f t="shared" si="66"/>
        <v>0</v>
      </c>
      <c r="M389" s="5">
        <f t="shared" si="69"/>
        <v>4103.2000000000253</v>
      </c>
      <c r="N389" s="5"/>
      <c r="O389" s="5">
        <f t="shared" si="71"/>
        <v>4103.2000000000253</v>
      </c>
      <c r="P389" s="29" t="str">
        <f t="shared" si="72"/>
        <v/>
      </c>
      <c r="Q389" s="30">
        <f t="shared" si="73"/>
        <v>-23.800000000008822</v>
      </c>
      <c r="R389" s="27"/>
    </row>
    <row r="390" spans="1:18" x14ac:dyDescent="0.25">
      <c r="A390" s="5">
        <v>389</v>
      </c>
      <c r="B390" s="28">
        <v>41816.958333333336</v>
      </c>
      <c r="C390" s="5">
        <v>1.3610899999999999</v>
      </c>
      <c r="D390" s="5">
        <v>1.3650500000000001</v>
      </c>
      <c r="E390" s="5">
        <v>1.36093</v>
      </c>
      <c r="F390" s="5">
        <v>1.3648199999999999</v>
      </c>
      <c r="G390" s="5">
        <f t="shared" si="68"/>
        <v>1</v>
      </c>
      <c r="H390" s="5">
        <f t="shared" si="70"/>
        <v>15.700000000000717</v>
      </c>
      <c r="I390" s="31">
        <f t="shared" si="63"/>
        <v>1.358529333333333</v>
      </c>
      <c r="J390" s="31">
        <f t="shared" si="64"/>
        <v>62.906666666668883</v>
      </c>
      <c r="K390" s="5">
        <f t="shared" si="67"/>
        <v>0</v>
      </c>
      <c r="L390" s="5">
        <f t="shared" si="66"/>
        <v>-15.700000000000717</v>
      </c>
      <c r="M390" s="5">
        <f t="shared" si="69"/>
        <v>4087.5000000000246</v>
      </c>
      <c r="N390" s="5"/>
      <c r="O390" s="5">
        <f t="shared" si="71"/>
        <v>4103.2000000000253</v>
      </c>
      <c r="P390" s="29">
        <f t="shared" si="72"/>
        <v>3.8262819263015224E-3</v>
      </c>
      <c r="Q390" s="30">
        <f t="shared" si="73"/>
        <v>-15.700000000000728</v>
      </c>
      <c r="R390" s="27"/>
    </row>
    <row r="391" spans="1:18" x14ac:dyDescent="0.25">
      <c r="A391" s="5">
        <v>390</v>
      </c>
      <c r="B391" s="28">
        <v>41819.958333333336</v>
      </c>
      <c r="C391" s="5">
        <v>1.36435</v>
      </c>
      <c r="D391" s="5">
        <v>1.3697699999999999</v>
      </c>
      <c r="E391" s="5">
        <v>1.36402</v>
      </c>
      <c r="F391" s="5">
        <v>1.3692</v>
      </c>
      <c r="G391" s="5">
        <f t="shared" si="68"/>
        <v>1</v>
      </c>
      <c r="H391" s="5">
        <f t="shared" si="70"/>
        <v>-82.099999999998289</v>
      </c>
      <c r="I391" s="31">
        <f t="shared" si="63"/>
        <v>1.3591853333333332</v>
      </c>
      <c r="J391" s="31">
        <f t="shared" si="64"/>
        <v>100.14666666666727</v>
      </c>
      <c r="K391" s="5">
        <f t="shared" si="67"/>
        <v>0</v>
      </c>
      <c r="L391" s="5">
        <f t="shared" si="66"/>
        <v>0</v>
      </c>
      <c r="M391" s="5">
        <f t="shared" si="69"/>
        <v>4087.5000000000246</v>
      </c>
      <c r="N391" s="5"/>
      <c r="O391" s="5">
        <f t="shared" si="71"/>
        <v>4103.2000000000253</v>
      </c>
      <c r="P391" s="29" t="str">
        <f t="shared" si="72"/>
        <v/>
      </c>
      <c r="Q391" s="30">
        <f t="shared" si="73"/>
        <v>-15.700000000000728</v>
      </c>
      <c r="R391" s="27"/>
    </row>
    <row r="392" spans="1:18" x14ac:dyDescent="0.25">
      <c r="A392" s="5">
        <v>391</v>
      </c>
      <c r="B392" s="28">
        <v>41820.958333333336</v>
      </c>
      <c r="C392" s="5">
        <v>1.3692</v>
      </c>
      <c r="D392" s="5">
        <v>1.3700399999999999</v>
      </c>
      <c r="E392" s="5">
        <v>1.36755</v>
      </c>
      <c r="F392" s="5">
        <v>1.3678600000000001</v>
      </c>
      <c r="G392" s="5">
        <f t="shared" si="68"/>
        <v>0</v>
      </c>
      <c r="H392" s="5">
        <f t="shared" si="70"/>
        <v>-84.299999999999386</v>
      </c>
      <c r="I392" s="31">
        <f t="shared" si="63"/>
        <v>1.3600613333333333</v>
      </c>
      <c r="J392" s="31">
        <f t="shared" si="64"/>
        <v>77.986666666667318</v>
      </c>
      <c r="K392" s="5">
        <f t="shared" si="67"/>
        <v>0</v>
      </c>
      <c r="L392" s="5">
        <f t="shared" si="66"/>
        <v>0</v>
      </c>
      <c r="M392" s="5">
        <f t="shared" si="69"/>
        <v>4087.5000000000246</v>
      </c>
      <c r="N392" s="5"/>
      <c r="O392" s="5">
        <f t="shared" si="71"/>
        <v>4103.2000000000253</v>
      </c>
      <c r="P392" s="29" t="str">
        <f t="shared" si="72"/>
        <v/>
      </c>
      <c r="Q392" s="30">
        <f t="shared" si="73"/>
        <v>-15.700000000000728</v>
      </c>
      <c r="R392" s="27"/>
    </row>
    <row r="393" spans="1:18" x14ac:dyDescent="0.25">
      <c r="A393" s="5">
        <v>392</v>
      </c>
      <c r="B393" s="28">
        <v>41821.958333333336</v>
      </c>
      <c r="C393" s="5">
        <v>1.3678600000000001</v>
      </c>
      <c r="D393" s="5">
        <v>1.3682399999999999</v>
      </c>
      <c r="E393" s="5">
        <v>1.3640000000000001</v>
      </c>
      <c r="F393" s="5">
        <v>1.36592</v>
      </c>
      <c r="G393" s="5">
        <f t="shared" si="68"/>
        <v>0</v>
      </c>
      <c r="H393" s="5">
        <f t="shared" si="70"/>
        <v>-55.19999999999969</v>
      </c>
      <c r="I393" s="31">
        <f t="shared" si="63"/>
        <v>1.3609146666666665</v>
      </c>
      <c r="J393" s="31">
        <f t="shared" si="64"/>
        <v>50.053333333335281</v>
      </c>
      <c r="K393" s="5">
        <f t="shared" si="67"/>
        <v>0</v>
      </c>
      <c r="L393" s="5">
        <f t="shared" si="66"/>
        <v>55.19999999999969</v>
      </c>
      <c r="M393" s="5">
        <f t="shared" si="69"/>
        <v>4142.7000000000244</v>
      </c>
      <c r="N393" s="5"/>
      <c r="O393" s="5">
        <f t="shared" si="71"/>
        <v>4142.7000000000244</v>
      </c>
      <c r="P393" s="29" t="str">
        <f t="shared" si="72"/>
        <v/>
      </c>
      <c r="Q393" s="30">
        <f t="shared" si="73"/>
        <v>-15.700000000000728</v>
      </c>
      <c r="R393" s="27"/>
    </row>
    <row r="394" spans="1:18" x14ac:dyDescent="0.25">
      <c r="A394" s="5">
        <v>393</v>
      </c>
      <c r="B394" s="28">
        <v>41822.958333333336</v>
      </c>
      <c r="C394" s="5">
        <v>1.3658999999999999</v>
      </c>
      <c r="D394" s="5">
        <v>1.36642</v>
      </c>
      <c r="E394" s="5">
        <v>1.3595999999999999</v>
      </c>
      <c r="F394" s="5">
        <v>1.36097</v>
      </c>
      <c r="G394" s="5">
        <f t="shared" si="68"/>
        <v>0</v>
      </c>
      <c r="H394" s="5">
        <f t="shared" si="70"/>
        <v>1.5999999999993797</v>
      </c>
      <c r="I394" s="31">
        <f t="shared" si="63"/>
        <v>1.3612986666666667</v>
      </c>
      <c r="J394" s="31">
        <f t="shared" si="64"/>
        <v>-3.2866666666664379</v>
      </c>
      <c r="K394" s="5">
        <f t="shared" si="67"/>
        <v>0</v>
      </c>
      <c r="L394" s="5">
        <f t="shared" si="66"/>
        <v>0</v>
      </c>
      <c r="M394" s="5">
        <f t="shared" si="69"/>
        <v>4142.7000000000244</v>
      </c>
      <c r="N394" s="5"/>
      <c r="O394" s="5">
        <f t="shared" si="71"/>
        <v>4142.7000000000244</v>
      </c>
      <c r="P394" s="29" t="str">
        <f t="shared" si="72"/>
        <v/>
      </c>
      <c r="Q394" s="30">
        <f t="shared" si="73"/>
        <v>-15.700000000000728</v>
      </c>
      <c r="R394" s="27"/>
    </row>
    <row r="395" spans="1:18" x14ac:dyDescent="0.25">
      <c r="A395" s="5">
        <v>394</v>
      </c>
      <c r="B395" s="28">
        <v>41823.958333333336</v>
      </c>
      <c r="C395" s="5">
        <v>1.361</v>
      </c>
      <c r="D395" s="5">
        <v>1.3611200000000001</v>
      </c>
      <c r="E395" s="5">
        <v>1.3585499999999999</v>
      </c>
      <c r="F395" s="5">
        <v>1.35944</v>
      </c>
      <c r="G395" s="5">
        <f t="shared" si="68"/>
        <v>0</v>
      </c>
      <c r="H395" s="5">
        <f t="shared" si="70"/>
        <v>46.69999999999952</v>
      </c>
      <c r="I395" s="31">
        <f t="shared" si="63"/>
        <v>1.3616919999999999</v>
      </c>
      <c r="J395" s="31">
        <f t="shared" si="64"/>
        <v>-22.519999999999207</v>
      </c>
      <c r="K395" s="5">
        <f t="shared" si="67"/>
        <v>46.69999999999952</v>
      </c>
      <c r="L395" s="5">
        <f t="shared" si="66"/>
        <v>0</v>
      </c>
      <c r="M395" s="5">
        <f t="shared" si="69"/>
        <v>4189.4000000000242</v>
      </c>
      <c r="N395" s="5"/>
      <c r="O395" s="5">
        <f t="shared" si="71"/>
        <v>4189.4000000000242</v>
      </c>
      <c r="P395" s="29" t="str">
        <f t="shared" si="72"/>
        <v/>
      </c>
      <c r="Q395" s="30">
        <f t="shared" si="73"/>
        <v>-15.700000000000728</v>
      </c>
      <c r="R395" s="27"/>
    </row>
    <row r="396" spans="1:18" x14ac:dyDescent="0.25">
      <c r="A396" s="5">
        <v>395</v>
      </c>
      <c r="B396" s="28">
        <v>41826.958333333336</v>
      </c>
      <c r="C396" s="5">
        <v>1.35945</v>
      </c>
      <c r="D396" s="5">
        <v>1.3609100000000001</v>
      </c>
      <c r="E396" s="5">
        <v>1.3575900000000001</v>
      </c>
      <c r="F396" s="5">
        <v>1.36042</v>
      </c>
      <c r="G396" s="5">
        <f t="shared" si="68"/>
        <v>1</v>
      </c>
      <c r="H396" s="5">
        <f t="shared" si="70"/>
        <v>4.1000000000002217</v>
      </c>
      <c r="I396" s="31">
        <f t="shared" si="63"/>
        <v>1.3618973333333331</v>
      </c>
      <c r="J396" s="31">
        <f t="shared" si="64"/>
        <v>-14.773333333331085</v>
      </c>
      <c r="K396" s="5">
        <f t="shared" si="67"/>
        <v>0</v>
      </c>
      <c r="L396" s="5">
        <f t="shared" si="66"/>
        <v>0</v>
      </c>
      <c r="M396" s="5">
        <f t="shared" si="69"/>
        <v>4189.4000000000242</v>
      </c>
      <c r="N396" s="5"/>
      <c r="O396" s="5">
        <f t="shared" si="71"/>
        <v>4189.4000000000242</v>
      </c>
      <c r="P396" s="29" t="str">
        <f t="shared" si="72"/>
        <v/>
      </c>
      <c r="Q396" s="30">
        <f t="shared" si="73"/>
        <v>-15.700000000000728</v>
      </c>
      <c r="R396" s="27"/>
    </row>
    <row r="397" spans="1:18" x14ac:dyDescent="0.25">
      <c r="A397" s="5">
        <v>396</v>
      </c>
      <c r="B397" s="28">
        <v>41827.958333333336</v>
      </c>
      <c r="C397" s="5">
        <v>1.36043</v>
      </c>
      <c r="D397" s="5">
        <v>1.3617300000000001</v>
      </c>
      <c r="E397" s="5">
        <v>1.3588199999999999</v>
      </c>
      <c r="F397" s="5">
        <v>1.3611800000000001</v>
      </c>
      <c r="G397" s="5">
        <f t="shared" si="68"/>
        <v>1</v>
      </c>
      <c r="H397" s="5">
        <f t="shared" si="70"/>
        <v>-6.2999999999990806</v>
      </c>
      <c r="I397" s="31">
        <f t="shared" si="63"/>
        <v>1.3623286666666667</v>
      </c>
      <c r="J397" s="31">
        <f t="shared" si="64"/>
        <v>-11.486666666666867</v>
      </c>
      <c r="K397" s="5">
        <f t="shared" si="67"/>
        <v>0</v>
      </c>
      <c r="L397" s="5">
        <f t="shared" si="66"/>
        <v>0</v>
      </c>
      <c r="M397" s="5">
        <f t="shared" si="69"/>
        <v>4189.4000000000242</v>
      </c>
      <c r="N397" s="5"/>
      <c r="O397" s="5">
        <f t="shared" si="71"/>
        <v>4189.4000000000242</v>
      </c>
      <c r="P397" s="29" t="str">
        <f t="shared" si="72"/>
        <v/>
      </c>
      <c r="Q397" s="30">
        <f t="shared" si="73"/>
        <v>-15.700000000000728</v>
      </c>
      <c r="R397" s="27"/>
    </row>
    <row r="398" spans="1:18" x14ac:dyDescent="0.25">
      <c r="A398" s="5">
        <v>397</v>
      </c>
      <c r="B398" s="28">
        <v>41828.958333333336</v>
      </c>
      <c r="C398" s="5">
        <v>1.36117</v>
      </c>
      <c r="D398" s="5">
        <v>1.36483</v>
      </c>
      <c r="E398" s="5">
        <v>1.36022</v>
      </c>
      <c r="F398" s="5">
        <v>1.36412</v>
      </c>
      <c r="G398" s="5">
        <f t="shared" si="68"/>
        <v>1</v>
      </c>
      <c r="H398" s="5">
        <f t="shared" si="70"/>
        <v>-16.099999999998886</v>
      </c>
      <c r="I398" s="31">
        <f t="shared" si="63"/>
        <v>1.3626346666666669</v>
      </c>
      <c r="J398" s="31">
        <f t="shared" si="64"/>
        <v>14.853333333331165</v>
      </c>
      <c r="K398" s="5">
        <f t="shared" si="67"/>
        <v>-16.099999999998886</v>
      </c>
      <c r="L398" s="5">
        <f t="shared" si="66"/>
        <v>0</v>
      </c>
      <c r="M398" s="5">
        <f t="shared" si="69"/>
        <v>4173.3000000000256</v>
      </c>
      <c r="N398" s="5"/>
      <c r="O398" s="5">
        <f t="shared" si="71"/>
        <v>4189.4000000000242</v>
      </c>
      <c r="P398" s="29">
        <f t="shared" si="72"/>
        <v>3.843032415142611E-3</v>
      </c>
      <c r="Q398" s="30">
        <f t="shared" si="73"/>
        <v>-16.099999999998545</v>
      </c>
      <c r="R398" s="27"/>
    </row>
    <row r="399" spans="1:18" x14ac:dyDescent="0.25">
      <c r="A399" s="5">
        <v>398</v>
      </c>
      <c r="B399" s="28">
        <v>41829.958333333336</v>
      </c>
      <c r="C399" s="5">
        <v>1.36412</v>
      </c>
      <c r="D399" s="5">
        <v>1.36507</v>
      </c>
      <c r="E399" s="5">
        <v>1.3589100000000001</v>
      </c>
      <c r="F399" s="5">
        <v>1.36083</v>
      </c>
      <c r="G399" s="5">
        <f t="shared" si="68"/>
        <v>0</v>
      </c>
      <c r="H399" s="5">
        <f t="shared" si="70"/>
        <v>-34.300000000000438</v>
      </c>
      <c r="I399" s="31">
        <f t="shared" si="63"/>
        <v>1.362646</v>
      </c>
      <c r="J399" s="31">
        <f t="shared" si="64"/>
        <v>-18.160000000000398</v>
      </c>
      <c r="K399" s="5">
        <f t="shared" si="67"/>
        <v>-34.300000000000438</v>
      </c>
      <c r="L399" s="5">
        <f t="shared" si="66"/>
        <v>0</v>
      </c>
      <c r="M399" s="5">
        <f t="shared" si="69"/>
        <v>4139.0000000000255</v>
      </c>
      <c r="N399" s="5"/>
      <c r="O399" s="5">
        <f t="shared" si="71"/>
        <v>4189.4000000000242</v>
      </c>
      <c r="P399" s="29">
        <f t="shared" si="72"/>
        <v>1.2030362343055878E-2</v>
      </c>
      <c r="Q399" s="30">
        <f t="shared" si="73"/>
        <v>-50.399999999998727</v>
      </c>
      <c r="R399" s="27"/>
    </row>
    <row r="400" spans="1:18" x14ac:dyDescent="0.25">
      <c r="A400" s="5">
        <v>399</v>
      </c>
      <c r="B400" s="28">
        <v>41830.958333333336</v>
      </c>
      <c r="C400" s="5">
        <v>1.36083</v>
      </c>
      <c r="D400" s="5">
        <v>1.3624700000000001</v>
      </c>
      <c r="E400" s="5">
        <v>1.3591899999999999</v>
      </c>
      <c r="F400" s="5">
        <v>1.3605400000000001</v>
      </c>
      <c r="G400" s="5">
        <f t="shared" si="68"/>
        <v>0</v>
      </c>
      <c r="H400" s="5">
        <f t="shared" si="70"/>
        <v>-73.500000000001904</v>
      </c>
      <c r="I400" s="31">
        <f t="shared" si="63"/>
        <v>1.3626873333333334</v>
      </c>
      <c r="J400" s="31">
        <f t="shared" si="64"/>
        <v>-21.473333333332789</v>
      </c>
      <c r="K400" s="5">
        <f t="shared" si="67"/>
        <v>-73.500000000001904</v>
      </c>
      <c r="L400" s="5">
        <f t="shared" si="66"/>
        <v>0</v>
      </c>
      <c r="M400" s="5">
        <f t="shared" si="69"/>
        <v>4065.5000000000236</v>
      </c>
      <c r="N400" s="5"/>
      <c r="O400" s="5">
        <f t="shared" si="71"/>
        <v>4189.4000000000242</v>
      </c>
      <c r="P400" s="29">
        <f t="shared" si="72"/>
        <v>2.9574640760013371E-2</v>
      </c>
      <c r="Q400" s="30">
        <f t="shared" si="73"/>
        <v>-123.90000000000055</v>
      </c>
      <c r="R400" s="27"/>
    </row>
    <row r="401" spans="1:18" x14ac:dyDescent="0.25">
      <c r="A401" s="5">
        <v>400</v>
      </c>
      <c r="B401" s="28">
        <v>41833.958333333336</v>
      </c>
      <c r="C401" s="5">
        <v>1.35989</v>
      </c>
      <c r="D401" s="5">
        <v>1.36402</v>
      </c>
      <c r="E401" s="5">
        <v>1.3597399999999999</v>
      </c>
      <c r="F401" s="5">
        <v>1.3618600000000001</v>
      </c>
      <c r="G401" s="5">
        <f t="shared" si="68"/>
        <v>1</v>
      </c>
      <c r="H401" s="5">
        <f t="shared" si="70"/>
        <v>-91.500000000002146</v>
      </c>
      <c r="I401" s="31">
        <f t="shared" ref="I401:I464" si="74">AVERAGE(F387:F401)</f>
        <v>1.362784</v>
      </c>
      <c r="J401" s="31">
        <f t="shared" ref="J401:J464" si="75">(F401-I401)*10000</f>
        <v>-9.2399999999992488</v>
      </c>
      <c r="K401" s="5">
        <f t="shared" si="67"/>
        <v>0</v>
      </c>
      <c r="L401" s="5">
        <f t="shared" si="66"/>
        <v>0</v>
      </c>
      <c r="M401" s="5">
        <f t="shared" si="69"/>
        <v>4065.5000000000236</v>
      </c>
      <c r="N401" s="5"/>
      <c r="O401" s="5">
        <f t="shared" si="71"/>
        <v>4189.4000000000242</v>
      </c>
      <c r="P401" s="29" t="str">
        <f t="shared" si="72"/>
        <v/>
      </c>
      <c r="Q401" s="30">
        <f t="shared" si="73"/>
        <v>-123.90000000000055</v>
      </c>
      <c r="R401" s="27"/>
    </row>
    <row r="402" spans="1:18" x14ac:dyDescent="0.25">
      <c r="A402" s="5">
        <v>401</v>
      </c>
      <c r="B402" s="28">
        <v>41834.958333333336</v>
      </c>
      <c r="C402" s="5">
        <v>1.3618600000000001</v>
      </c>
      <c r="D402" s="5">
        <v>1.3628100000000001</v>
      </c>
      <c r="E402" s="5">
        <v>1.3562000000000001</v>
      </c>
      <c r="F402" s="5">
        <v>1.3567499999999999</v>
      </c>
      <c r="G402" s="5">
        <f t="shared" si="68"/>
        <v>0</v>
      </c>
      <c r="H402" s="5">
        <f t="shared" si="70"/>
        <v>-43.200000000001012</v>
      </c>
      <c r="I402" s="31">
        <f t="shared" si="74"/>
        <v>1.3625286666666667</v>
      </c>
      <c r="J402" s="31">
        <f t="shared" si="75"/>
        <v>-57.786666666668211</v>
      </c>
      <c r="K402" s="5">
        <f t="shared" si="67"/>
        <v>-43.200000000001012</v>
      </c>
      <c r="L402" s="5">
        <f t="shared" si="66"/>
        <v>0</v>
      </c>
      <c r="M402" s="5">
        <f t="shared" si="69"/>
        <v>4022.3000000000225</v>
      </c>
      <c r="N402" s="5"/>
      <c r="O402" s="5">
        <f t="shared" si="71"/>
        <v>4189.4000000000242</v>
      </c>
      <c r="P402" s="29">
        <f t="shared" si="72"/>
        <v>3.9886379911204695E-2</v>
      </c>
      <c r="Q402" s="30">
        <f t="shared" si="73"/>
        <v>-167.10000000000173</v>
      </c>
      <c r="R402" s="27"/>
    </row>
    <row r="403" spans="1:18" x14ac:dyDescent="0.25">
      <c r="A403" s="5">
        <v>402</v>
      </c>
      <c r="B403" s="28">
        <v>41835.958333333336</v>
      </c>
      <c r="C403" s="5">
        <v>1.3567</v>
      </c>
      <c r="D403" s="5">
        <v>1.3572299999999999</v>
      </c>
      <c r="E403" s="5">
        <v>1.3521000000000001</v>
      </c>
      <c r="F403" s="5">
        <v>1.35249</v>
      </c>
      <c r="G403" s="5">
        <f t="shared" si="68"/>
        <v>0</v>
      </c>
      <c r="H403" s="5">
        <f t="shared" si="70"/>
        <v>-5.9000000000009045</v>
      </c>
      <c r="I403" s="31">
        <f t="shared" si="74"/>
        <v>1.3618353333333333</v>
      </c>
      <c r="J403" s="31">
        <f t="shared" si="75"/>
        <v>-93.453333333333163</v>
      </c>
      <c r="K403" s="5">
        <f t="shared" si="67"/>
        <v>0</v>
      </c>
      <c r="L403" s="5">
        <f t="shared" si="66"/>
        <v>0</v>
      </c>
      <c r="M403" s="5">
        <f t="shared" si="69"/>
        <v>4022.3000000000225</v>
      </c>
      <c r="N403" s="5"/>
      <c r="O403" s="5">
        <f t="shared" si="71"/>
        <v>4189.4000000000242</v>
      </c>
      <c r="P403" s="29" t="str">
        <f t="shared" si="72"/>
        <v/>
      </c>
      <c r="Q403" s="30">
        <f t="shared" si="73"/>
        <v>-167.10000000000173</v>
      </c>
      <c r="R403" s="27"/>
    </row>
    <row r="404" spans="1:18" x14ac:dyDescent="0.25">
      <c r="A404" s="5">
        <v>403</v>
      </c>
      <c r="B404" s="28">
        <v>41836.958333333336</v>
      </c>
      <c r="C404" s="5">
        <v>1.35246</v>
      </c>
      <c r="D404" s="5">
        <v>1.3540099999999999</v>
      </c>
      <c r="E404" s="5">
        <v>1.35165</v>
      </c>
      <c r="F404" s="5">
        <v>1.35263</v>
      </c>
      <c r="G404" s="5">
        <f t="shared" si="68"/>
        <v>1</v>
      </c>
      <c r="H404" s="5">
        <f t="shared" si="70"/>
        <v>-65.500000000000568</v>
      </c>
      <c r="I404" s="31">
        <f t="shared" si="74"/>
        <v>1.3612686666666667</v>
      </c>
      <c r="J404" s="31">
        <f t="shared" si="75"/>
        <v>-86.386666666666827</v>
      </c>
      <c r="K404" s="5">
        <f t="shared" si="67"/>
        <v>0</v>
      </c>
      <c r="L404" s="5">
        <f t="shared" si="66"/>
        <v>0</v>
      </c>
      <c r="M404" s="5">
        <f t="shared" si="69"/>
        <v>4022.3000000000225</v>
      </c>
      <c r="N404" s="5"/>
      <c r="O404" s="5">
        <f t="shared" si="71"/>
        <v>4189.4000000000242</v>
      </c>
      <c r="P404" s="29" t="str">
        <f t="shared" si="72"/>
        <v/>
      </c>
      <c r="Q404" s="30">
        <f t="shared" si="73"/>
        <v>-167.10000000000173</v>
      </c>
      <c r="R404" s="27"/>
    </row>
    <row r="405" spans="1:18" x14ac:dyDescent="0.25">
      <c r="A405" s="5">
        <v>404</v>
      </c>
      <c r="B405" s="28">
        <v>41837.958333333336</v>
      </c>
      <c r="C405" s="5">
        <v>1.35259</v>
      </c>
      <c r="D405" s="5">
        <v>1.3535999999999999</v>
      </c>
      <c r="E405" s="5">
        <v>1.3491</v>
      </c>
      <c r="F405" s="5">
        <v>1.3523099999999999</v>
      </c>
      <c r="G405" s="5">
        <f t="shared" si="68"/>
        <v>0</v>
      </c>
      <c r="H405" s="5">
        <f t="shared" si="70"/>
        <v>-65.299999999999244</v>
      </c>
      <c r="I405" s="31">
        <f t="shared" si="74"/>
        <v>1.3604346666666669</v>
      </c>
      <c r="J405" s="31">
        <f t="shared" si="75"/>
        <v>-81.246666666670023</v>
      </c>
      <c r="K405" s="5">
        <f t="shared" si="67"/>
        <v>0</v>
      </c>
      <c r="L405" s="5">
        <f t="shared" si="66"/>
        <v>65.299999999999244</v>
      </c>
      <c r="M405" s="5">
        <f t="shared" si="69"/>
        <v>4087.6000000000217</v>
      </c>
      <c r="N405" s="5"/>
      <c r="O405" s="5">
        <f t="shared" si="71"/>
        <v>4189.4000000000242</v>
      </c>
      <c r="P405" s="29" t="str">
        <f t="shared" si="72"/>
        <v/>
      </c>
      <c r="Q405" s="30">
        <f t="shared" si="73"/>
        <v>-101.80000000000246</v>
      </c>
      <c r="R405" s="27"/>
    </row>
    <row r="406" spans="1:18" x14ac:dyDescent="0.25">
      <c r="A406" s="5">
        <v>405</v>
      </c>
      <c r="B406" s="28">
        <v>41840.958333333336</v>
      </c>
      <c r="C406" s="5">
        <v>1.35283</v>
      </c>
      <c r="D406" s="5">
        <v>1.3549</v>
      </c>
      <c r="E406" s="5">
        <v>1.3512999999999999</v>
      </c>
      <c r="F406" s="5">
        <v>1.3523499999999999</v>
      </c>
      <c r="G406" s="5">
        <f t="shared" si="68"/>
        <v>1</v>
      </c>
      <c r="H406" s="5">
        <f t="shared" si="70"/>
        <v>-60.199999999996926</v>
      </c>
      <c r="I406" s="31">
        <f t="shared" si="74"/>
        <v>1.3593113333333335</v>
      </c>
      <c r="J406" s="31">
        <f t="shared" si="75"/>
        <v>-69.613333333335973</v>
      </c>
      <c r="K406" s="5">
        <f t="shared" si="67"/>
        <v>0</v>
      </c>
      <c r="L406" s="5">
        <f t="shared" si="66"/>
        <v>60.199999999996926</v>
      </c>
      <c r="M406" s="5">
        <f t="shared" si="69"/>
        <v>4147.8000000000184</v>
      </c>
      <c r="N406" s="5"/>
      <c r="O406" s="5">
        <f t="shared" si="71"/>
        <v>4189.4000000000242</v>
      </c>
      <c r="P406" s="29" t="str">
        <f t="shared" si="72"/>
        <v/>
      </c>
      <c r="Q406" s="30">
        <f t="shared" si="73"/>
        <v>-41.600000000005821</v>
      </c>
      <c r="R406" s="27"/>
    </row>
    <row r="407" spans="1:18" x14ac:dyDescent="0.25">
      <c r="A407" s="5">
        <v>406</v>
      </c>
      <c r="B407" s="28">
        <v>41841.958333333336</v>
      </c>
      <c r="C407" s="5">
        <v>1.3523499999999999</v>
      </c>
      <c r="D407" s="5">
        <v>1.3529599999999999</v>
      </c>
      <c r="E407" s="5">
        <v>1.3459000000000001</v>
      </c>
      <c r="F407" s="5">
        <v>1.34656</v>
      </c>
      <c r="G407" s="5">
        <f t="shared" si="68"/>
        <v>0</v>
      </c>
      <c r="H407" s="5">
        <f t="shared" si="70"/>
        <v>-36.999999999995929</v>
      </c>
      <c r="I407" s="31">
        <f t="shared" si="74"/>
        <v>1.3578913333333336</v>
      </c>
      <c r="J407" s="31">
        <f t="shared" si="75"/>
        <v>-113.31333333333582</v>
      </c>
      <c r="K407" s="5">
        <f t="shared" si="67"/>
        <v>-36.999999999995929</v>
      </c>
      <c r="L407" s="5">
        <f t="shared" si="66"/>
        <v>0</v>
      </c>
      <c r="M407" s="5">
        <f t="shared" si="69"/>
        <v>4110.800000000022</v>
      </c>
      <c r="N407" s="5"/>
      <c r="O407" s="5">
        <f t="shared" si="71"/>
        <v>4189.4000000000242</v>
      </c>
      <c r="P407" s="29">
        <f t="shared" si="72"/>
        <v>1.8761636511195334E-2</v>
      </c>
      <c r="Q407" s="30">
        <f t="shared" si="73"/>
        <v>-78.600000000002183</v>
      </c>
      <c r="R407" s="27"/>
    </row>
    <row r="408" spans="1:18" x14ac:dyDescent="0.25">
      <c r="A408" s="5">
        <v>407</v>
      </c>
      <c r="B408" s="28">
        <v>41842.958333333336</v>
      </c>
      <c r="C408" s="5">
        <v>1.34656</v>
      </c>
      <c r="D408" s="5">
        <v>1.34741</v>
      </c>
      <c r="E408" s="5">
        <v>1.3454999999999999</v>
      </c>
      <c r="F408" s="5">
        <v>1.3463000000000001</v>
      </c>
      <c r="G408" s="5">
        <f t="shared" si="68"/>
        <v>0</v>
      </c>
      <c r="H408" s="5">
        <f t="shared" si="70"/>
        <v>-25.499999999998305</v>
      </c>
      <c r="I408" s="31">
        <f t="shared" si="74"/>
        <v>1.3565833333333333</v>
      </c>
      <c r="J408" s="31">
        <f t="shared" si="75"/>
        <v>-102.83333333333201</v>
      </c>
      <c r="K408" s="5">
        <f t="shared" si="67"/>
        <v>-25.499999999998305</v>
      </c>
      <c r="L408" s="5">
        <f t="shared" si="66"/>
        <v>0</v>
      </c>
      <c r="M408" s="5">
        <f t="shared" si="69"/>
        <v>4085.3000000000238</v>
      </c>
      <c r="N408" s="5"/>
      <c r="O408" s="5">
        <f t="shared" si="71"/>
        <v>4189.4000000000242</v>
      </c>
      <c r="P408" s="29">
        <f t="shared" si="72"/>
        <v>2.4848426982384098E-2</v>
      </c>
      <c r="Q408" s="30">
        <f t="shared" si="73"/>
        <v>-104.10000000000036</v>
      </c>
      <c r="R408" s="27"/>
    </row>
    <row r="409" spans="1:18" x14ac:dyDescent="0.25">
      <c r="A409" s="5">
        <v>408</v>
      </c>
      <c r="B409" s="28">
        <v>41843.958333333336</v>
      </c>
      <c r="C409" s="5">
        <v>1.3463099999999999</v>
      </c>
      <c r="D409" s="5">
        <v>1.34849</v>
      </c>
      <c r="E409" s="5">
        <v>1.34382</v>
      </c>
      <c r="F409" s="5">
        <v>1.3463400000000001</v>
      </c>
      <c r="G409" s="5">
        <f t="shared" si="68"/>
        <v>1</v>
      </c>
      <c r="H409" s="5">
        <f t="shared" si="70"/>
        <v>-56.799999999999073</v>
      </c>
      <c r="I409" s="31">
        <f t="shared" si="74"/>
        <v>1.3556079999999999</v>
      </c>
      <c r="J409" s="31">
        <f t="shared" si="75"/>
        <v>-92.679999999998316</v>
      </c>
      <c r="K409" s="5">
        <f t="shared" si="67"/>
        <v>0</v>
      </c>
      <c r="L409" s="5">
        <f t="shared" si="66"/>
        <v>0</v>
      </c>
      <c r="M409" s="5">
        <f t="shared" si="69"/>
        <v>4085.3000000000238</v>
      </c>
      <c r="N409" s="5"/>
      <c r="O409" s="5">
        <f t="shared" si="71"/>
        <v>4189.4000000000242</v>
      </c>
      <c r="P409" s="29" t="str">
        <f t="shared" si="72"/>
        <v/>
      </c>
      <c r="Q409" s="30">
        <f t="shared" si="73"/>
        <v>-104.10000000000036</v>
      </c>
      <c r="R409" s="27"/>
    </row>
    <row r="410" spans="1:18" x14ac:dyDescent="0.25">
      <c r="A410" s="5">
        <v>409</v>
      </c>
      <c r="B410" s="28">
        <v>41844.958333333336</v>
      </c>
      <c r="C410" s="5">
        <v>1.34632</v>
      </c>
      <c r="D410" s="5">
        <v>1.3475600000000001</v>
      </c>
      <c r="E410" s="5">
        <v>1.3421400000000001</v>
      </c>
      <c r="F410" s="5">
        <v>1.3428500000000001</v>
      </c>
      <c r="G410" s="5">
        <f t="shared" si="68"/>
        <v>0</v>
      </c>
      <c r="H410" s="5">
        <f t="shared" si="70"/>
        <v>-33.800000000001603</v>
      </c>
      <c r="I410" s="31">
        <f t="shared" si="74"/>
        <v>1.3545019999999999</v>
      </c>
      <c r="J410" s="31">
        <f t="shared" si="75"/>
        <v>-116.51999999999774</v>
      </c>
      <c r="K410" s="5">
        <f t="shared" si="67"/>
        <v>-33.800000000001603</v>
      </c>
      <c r="L410" s="5">
        <f t="shared" si="66"/>
        <v>0</v>
      </c>
      <c r="M410" s="5">
        <f t="shared" si="69"/>
        <v>4051.5000000000223</v>
      </c>
      <c r="N410" s="5"/>
      <c r="O410" s="5">
        <f t="shared" si="71"/>
        <v>4189.4000000000242</v>
      </c>
      <c r="P410" s="29">
        <f t="shared" si="72"/>
        <v>3.2916408077529269E-2</v>
      </c>
      <c r="Q410" s="30">
        <f t="shared" si="73"/>
        <v>-137.90000000000191</v>
      </c>
      <c r="R410" s="27"/>
    </row>
    <row r="411" spans="1:18" x14ac:dyDescent="0.25">
      <c r="A411" s="5">
        <v>410</v>
      </c>
      <c r="B411" s="28">
        <v>41847.958333333336</v>
      </c>
      <c r="C411" s="5">
        <v>1.3430500000000001</v>
      </c>
      <c r="D411" s="5">
        <v>1.3443799999999999</v>
      </c>
      <c r="E411" s="5">
        <v>1.3426899999999999</v>
      </c>
      <c r="F411" s="5">
        <v>1.3439399999999999</v>
      </c>
      <c r="G411" s="5">
        <f t="shared" si="68"/>
        <v>1</v>
      </c>
      <c r="H411" s="5">
        <f t="shared" si="70"/>
        <v>-48.799999999999955</v>
      </c>
      <c r="I411" s="31">
        <f t="shared" si="74"/>
        <v>1.3534033333333331</v>
      </c>
      <c r="J411" s="31">
        <f t="shared" si="75"/>
        <v>-94.633333333331564</v>
      </c>
      <c r="K411" s="5">
        <f t="shared" si="67"/>
        <v>0</v>
      </c>
      <c r="L411" s="5">
        <f t="shared" si="66"/>
        <v>0</v>
      </c>
      <c r="M411" s="5">
        <f t="shared" si="69"/>
        <v>4051.5000000000223</v>
      </c>
      <c r="N411" s="5"/>
      <c r="O411" s="5">
        <f t="shared" si="71"/>
        <v>4189.4000000000242</v>
      </c>
      <c r="P411" s="29" t="str">
        <f t="shared" si="72"/>
        <v/>
      </c>
      <c r="Q411" s="30">
        <f t="shared" si="73"/>
        <v>-137.90000000000191</v>
      </c>
      <c r="R411" s="27"/>
    </row>
    <row r="412" spans="1:18" x14ac:dyDescent="0.25">
      <c r="A412" s="5">
        <v>411</v>
      </c>
      <c r="B412" s="28">
        <v>41848.958333333336</v>
      </c>
      <c r="C412" s="5">
        <v>1.34395</v>
      </c>
      <c r="D412" s="5">
        <v>1.3444499999999999</v>
      </c>
      <c r="E412" s="5">
        <v>1.3404199999999999</v>
      </c>
      <c r="F412" s="5">
        <v>1.3408500000000001</v>
      </c>
      <c r="G412" s="5">
        <f t="shared" si="68"/>
        <v>0</v>
      </c>
      <c r="H412" s="5">
        <f t="shared" si="70"/>
        <v>18.299999999997766</v>
      </c>
      <c r="I412" s="31">
        <f t="shared" si="74"/>
        <v>1.3520479999999997</v>
      </c>
      <c r="J412" s="31">
        <f t="shared" si="75"/>
        <v>-111.97999999999597</v>
      </c>
      <c r="K412" s="5">
        <f t="shared" si="67"/>
        <v>18.299999999997766</v>
      </c>
      <c r="L412" s="5">
        <f t="shared" si="66"/>
        <v>0</v>
      </c>
      <c r="M412" s="5">
        <f t="shared" si="69"/>
        <v>4069.8000000000202</v>
      </c>
      <c r="N412" s="5"/>
      <c r="O412" s="5">
        <f t="shared" si="71"/>
        <v>4189.4000000000242</v>
      </c>
      <c r="P412" s="29" t="str">
        <f t="shared" si="72"/>
        <v/>
      </c>
      <c r="Q412" s="30">
        <f t="shared" si="73"/>
        <v>-119.600000000004</v>
      </c>
      <c r="R412" s="27"/>
    </row>
    <row r="413" spans="1:18" x14ac:dyDescent="0.25">
      <c r="A413" s="5">
        <v>412</v>
      </c>
      <c r="B413" s="28">
        <v>41849.958333333336</v>
      </c>
      <c r="C413" s="5">
        <v>1.3408500000000001</v>
      </c>
      <c r="D413" s="5">
        <v>1.34154</v>
      </c>
      <c r="E413" s="5">
        <v>1.3366899999999999</v>
      </c>
      <c r="F413" s="5">
        <v>1.33968</v>
      </c>
      <c r="G413" s="5">
        <f t="shared" si="68"/>
        <v>0</v>
      </c>
      <c r="H413" s="5">
        <f t="shared" si="70"/>
        <v>21.700000000000056</v>
      </c>
      <c r="I413" s="31">
        <f t="shared" si="74"/>
        <v>1.3504186666666664</v>
      </c>
      <c r="J413" s="31">
        <f t="shared" si="75"/>
        <v>-107.38666666666452</v>
      </c>
      <c r="K413" s="5">
        <f t="shared" si="67"/>
        <v>21.700000000000056</v>
      </c>
      <c r="L413" s="5">
        <f t="shared" si="66"/>
        <v>0</v>
      </c>
      <c r="M413" s="5">
        <f t="shared" si="69"/>
        <v>4091.5000000000205</v>
      </c>
      <c r="N413" s="5"/>
      <c r="O413" s="5">
        <f t="shared" si="71"/>
        <v>4189.4000000000242</v>
      </c>
      <c r="P413" s="29" t="str">
        <f t="shared" si="72"/>
        <v/>
      </c>
      <c r="Q413" s="30">
        <f t="shared" si="73"/>
        <v>-97.900000000003729</v>
      </c>
      <c r="R413" s="27"/>
    </row>
    <row r="414" spans="1:18" x14ac:dyDescent="0.25">
      <c r="A414" s="5">
        <v>413</v>
      </c>
      <c r="B414" s="28">
        <v>41850.958333333336</v>
      </c>
      <c r="C414" s="5">
        <v>1.33962</v>
      </c>
      <c r="D414" s="5">
        <v>1.34006</v>
      </c>
      <c r="E414" s="5">
        <v>1.3371599999999999</v>
      </c>
      <c r="F414" s="5">
        <v>1.33901</v>
      </c>
      <c r="G414" s="5">
        <f t="shared" si="68"/>
        <v>0</v>
      </c>
      <c r="H414" s="5">
        <f t="shared" si="70"/>
        <v>-17.800000000001145</v>
      </c>
      <c r="I414" s="31">
        <f t="shared" si="74"/>
        <v>1.3489639999999998</v>
      </c>
      <c r="J414" s="31">
        <f t="shared" si="75"/>
        <v>-99.53999999999796</v>
      </c>
      <c r="K414" s="5">
        <f t="shared" si="67"/>
        <v>0</v>
      </c>
      <c r="L414" s="5">
        <f t="shared" si="66"/>
        <v>0</v>
      </c>
      <c r="M414" s="5">
        <f t="shared" si="69"/>
        <v>4091.5000000000205</v>
      </c>
      <c r="N414" s="5"/>
      <c r="O414" s="5">
        <f t="shared" si="71"/>
        <v>4189.4000000000242</v>
      </c>
      <c r="P414" s="29" t="str">
        <f t="shared" si="72"/>
        <v/>
      </c>
      <c r="Q414" s="30">
        <f t="shared" si="73"/>
        <v>-97.900000000003729</v>
      </c>
      <c r="R414" s="27"/>
    </row>
    <row r="415" spans="1:18" x14ac:dyDescent="0.25">
      <c r="A415" s="5">
        <v>414</v>
      </c>
      <c r="B415" s="28">
        <v>41851.958333333336</v>
      </c>
      <c r="C415" s="5">
        <v>1.33901</v>
      </c>
      <c r="D415" s="5">
        <v>1.3444700000000001</v>
      </c>
      <c r="E415" s="5">
        <v>1.33785</v>
      </c>
      <c r="F415" s="5">
        <v>1.3426199999999999</v>
      </c>
      <c r="G415" s="5">
        <f t="shared" si="68"/>
        <v>1</v>
      </c>
      <c r="H415" s="5">
        <f t="shared" si="70"/>
        <v>-47.299999999999017</v>
      </c>
      <c r="I415" s="31">
        <f t="shared" si="74"/>
        <v>1.3477693333333332</v>
      </c>
      <c r="J415" s="31">
        <f t="shared" si="75"/>
        <v>-51.493333333332281</v>
      </c>
      <c r="K415" s="5">
        <f t="shared" si="67"/>
        <v>-47.299999999999017</v>
      </c>
      <c r="L415" s="5">
        <f t="shared" si="66"/>
        <v>0</v>
      </c>
      <c r="M415" s="5">
        <f t="shared" si="69"/>
        <v>4044.2000000000216</v>
      </c>
      <c r="N415" s="5"/>
      <c r="O415" s="5">
        <f t="shared" si="71"/>
        <v>4189.4000000000242</v>
      </c>
      <c r="P415" s="29">
        <f t="shared" si="72"/>
        <v>3.4658901035948264E-2</v>
      </c>
      <c r="Q415" s="30">
        <f t="shared" si="73"/>
        <v>-145.20000000000255</v>
      </c>
      <c r="R415" s="27"/>
    </row>
    <row r="416" spans="1:18" x14ac:dyDescent="0.25">
      <c r="A416" s="5">
        <v>415</v>
      </c>
      <c r="B416" s="28">
        <v>41854.958333333336</v>
      </c>
      <c r="C416" s="5">
        <v>1.343</v>
      </c>
      <c r="D416" s="5">
        <v>1.3432900000000001</v>
      </c>
      <c r="E416" s="5">
        <v>1.34094</v>
      </c>
      <c r="F416" s="5">
        <v>1.3421700000000001</v>
      </c>
      <c r="G416" s="5">
        <f t="shared" si="68"/>
        <v>0</v>
      </c>
      <c r="H416" s="5">
        <f t="shared" si="70"/>
        <v>-58.100000000000925</v>
      </c>
      <c r="I416" s="31">
        <f t="shared" si="74"/>
        <v>1.3464566666666664</v>
      </c>
      <c r="J416" s="31">
        <f t="shared" si="75"/>
        <v>-42.866666666663278</v>
      </c>
      <c r="K416" s="5">
        <f t="shared" si="67"/>
        <v>-58.100000000000925</v>
      </c>
      <c r="L416" s="5">
        <f t="shared" ref="L416:L479" si="76">IF(OR(AND(J416&gt;-188.3,J416&lt;=-122.467),AND(J416&gt;-85.94,J416&lt;=-67.6767),AND(J416&gt;42.69,J416&lt;=64.57),AND(J416&gt;144.6933)),-H416,0)</f>
        <v>0</v>
      </c>
      <c r="M416" s="5">
        <f t="shared" si="69"/>
        <v>3986.1000000000208</v>
      </c>
      <c r="N416" s="5"/>
      <c r="O416" s="5">
        <f t="shared" si="71"/>
        <v>4189.4000000000242</v>
      </c>
      <c r="P416" s="29">
        <f t="shared" si="72"/>
        <v>4.8527235403638236E-2</v>
      </c>
      <c r="Q416" s="30">
        <f t="shared" si="73"/>
        <v>-203.30000000000337</v>
      </c>
      <c r="R416" s="27"/>
    </row>
    <row r="417" spans="1:18" x14ac:dyDescent="0.25">
      <c r="A417" s="5">
        <v>416</v>
      </c>
      <c r="B417" s="28">
        <v>41855.958333333336</v>
      </c>
      <c r="C417" s="5">
        <v>1.3421400000000001</v>
      </c>
      <c r="D417" s="5">
        <v>1.3424799999999999</v>
      </c>
      <c r="E417" s="5">
        <v>1.33582</v>
      </c>
      <c r="F417" s="5">
        <v>1.33758</v>
      </c>
      <c r="G417" s="5">
        <f t="shared" si="68"/>
        <v>0</v>
      </c>
      <c r="H417" s="5">
        <f t="shared" si="70"/>
        <v>33.20000000000212</v>
      </c>
      <c r="I417" s="31">
        <f t="shared" si="74"/>
        <v>1.3451786666666665</v>
      </c>
      <c r="J417" s="31">
        <f t="shared" si="75"/>
        <v>-75.986666666665315</v>
      </c>
      <c r="K417" s="5">
        <f t="shared" si="67"/>
        <v>0</v>
      </c>
      <c r="L417" s="5">
        <f t="shared" si="76"/>
        <v>-33.20000000000212</v>
      </c>
      <c r="M417" s="5">
        <f t="shared" si="69"/>
        <v>3952.9000000000187</v>
      </c>
      <c r="N417" s="5"/>
      <c r="O417" s="5">
        <f t="shared" si="71"/>
        <v>4189.4000000000242</v>
      </c>
      <c r="P417" s="29">
        <f t="shared" si="72"/>
        <v>5.6451997899461537E-2</v>
      </c>
      <c r="Q417" s="30">
        <f t="shared" si="73"/>
        <v>-236.50000000000546</v>
      </c>
      <c r="R417" s="27"/>
    </row>
    <row r="418" spans="1:18" x14ac:dyDescent="0.25">
      <c r="A418" s="5">
        <v>417</v>
      </c>
      <c r="B418" s="28">
        <v>41856.958333333336</v>
      </c>
      <c r="C418" s="5">
        <v>1.33758</v>
      </c>
      <c r="D418" s="5">
        <v>1.3386800000000001</v>
      </c>
      <c r="E418" s="5">
        <v>1.3332999999999999</v>
      </c>
      <c r="F418" s="5">
        <v>1.3382400000000001</v>
      </c>
      <c r="G418" s="5">
        <f t="shared" si="68"/>
        <v>1</v>
      </c>
      <c r="H418" s="5">
        <f t="shared" si="70"/>
        <v>3.9000000000011248</v>
      </c>
      <c r="I418" s="31">
        <f t="shared" si="74"/>
        <v>1.3442286666666665</v>
      </c>
      <c r="J418" s="31">
        <f t="shared" si="75"/>
        <v>-59.886666666664198</v>
      </c>
      <c r="K418" s="5">
        <f t="shared" si="67"/>
        <v>3.9000000000011248</v>
      </c>
      <c r="L418" s="5">
        <f t="shared" si="76"/>
        <v>0</v>
      </c>
      <c r="M418" s="5">
        <f t="shared" si="69"/>
        <v>3956.8000000000197</v>
      </c>
      <c r="N418" s="5"/>
      <c r="O418" s="5">
        <f t="shared" si="71"/>
        <v>4189.4000000000242</v>
      </c>
      <c r="P418" s="29" t="str">
        <f t="shared" si="72"/>
        <v/>
      </c>
      <c r="Q418" s="30">
        <f t="shared" si="73"/>
        <v>-232.60000000000446</v>
      </c>
      <c r="R418" s="27"/>
    </row>
    <row r="419" spans="1:18" x14ac:dyDescent="0.25">
      <c r="A419" s="5">
        <v>418</v>
      </c>
      <c r="B419" s="28">
        <v>41857.958333333336</v>
      </c>
      <c r="C419" s="5">
        <v>1.33823</v>
      </c>
      <c r="D419" s="5">
        <v>1.3393600000000001</v>
      </c>
      <c r="E419" s="5">
        <v>1.33371</v>
      </c>
      <c r="F419" s="5">
        <v>1.33632</v>
      </c>
      <c r="G419" s="5">
        <f t="shared" si="68"/>
        <v>0</v>
      </c>
      <c r="H419" s="5">
        <f t="shared" si="70"/>
        <v>7.0000000000014495</v>
      </c>
      <c r="I419" s="31">
        <f t="shared" si="74"/>
        <v>1.3431413333333331</v>
      </c>
      <c r="J419" s="31">
        <f t="shared" si="75"/>
        <v>-68.213333333331235</v>
      </c>
      <c r="K419" s="5">
        <f t="shared" si="67"/>
        <v>0</v>
      </c>
      <c r="L419" s="5">
        <f t="shared" si="76"/>
        <v>-7.0000000000014495</v>
      </c>
      <c r="M419" s="5">
        <f t="shared" si="69"/>
        <v>3949.8000000000184</v>
      </c>
      <c r="N419" s="5"/>
      <c r="O419" s="5">
        <f t="shared" si="71"/>
        <v>4189.4000000000242</v>
      </c>
      <c r="P419" s="29">
        <f t="shared" si="72"/>
        <v>5.7191960662625774E-2</v>
      </c>
      <c r="Q419" s="30">
        <f t="shared" si="73"/>
        <v>-239.60000000000582</v>
      </c>
      <c r="R419" s="27"/>
    </row>
    <row r="420" spans="1:18" x14ac:dyDescent="0.25">
      <c r="A420" s="5">
        <v>419</v>
      </c>
      <c r="B420" s="28">
        <v>41858.958333333336</v>
      </c>
      <c r="C420" s="5">
        <v>1.3362799999999999</v>
      </c>
      <c r="D420" s="5">
        <v>1.34324</v>
      </c>
      <c r="E420" s="5">
        <v>1.3343499999999999</v>
      </c>
      <c r="F420" s="5">
        <v>1.3408500000000001</v>
      </c>
      <c r="G420" s="5">
        <f t="shared" si="68"/>
        <v>1</v>
      </c>
      <c r="H420" s="5">
        <f t="shared" si="70"/>
        <v>-43.800000000000509</v>
      </c>
      <c r="I420" s="31">
        <f t="shared" si="74"/>
        <v>1.3423773333333331</v>
      </c>
      <c r="J420" s="31">
        <f t="shared" si="75"/>
        <v>-15.273333333329919</v>
      </c>
      <c r="K420" s="5">
        <f t="shared" si="67"/>
        <v>0</v>
      </c>
      <c r="L420" s="5">
        <f t="shared" si="76"/>
        <v>0</v>
      </c>
      <c r="M420" s="5">
        <f t="shared" si="69"/>
        <v>3949.8000000000184</v>
      </c>
      <c r="N420" s="5"/>
      <c r="O420" s="5">
        <f t="shared" si="71"/>
        <v>4189.4000000000242</v>
      </c>
      <c r="P420" s="29" t="str">
        <f t="shared" si="72"/>
        <v/>
      </c>
      <c r="Q420" s="30">
        <f t="shared" si="73"/>
        <v>-239.60000000000582</v>
      </c>
      <c r="R420" s="27"/>
    </row>
    <row r="421" spans="1:18" x14ac:dyDescent="0.25">
      <c r="A421" s="5">
        <v>420</v>
      </c>
      <c r="B421" s="28">
        <v>41861.958333333336</v>
      </c>
      <c r="C421" s="5">
        <v>1.34077</v>
      </c>
      <c r="D421" s="5">
        <v>1.3411299999999999</v>
      </c>
      <c r="E421" s="5">
        <v>1.3380300000000001</v>
      </c>
      <c r="F421" s="5">
        <v>1.3385</v>
      </c>
      <c r="G421" s="5">
        <f t="shared" si="68"/>
        <v>0</v>
      </c>
      <c r="H421" s="5">
        <f t="shared" si="70"/>
        <v>-20.500000000001073</v>
      </c>
      <c r="I421" s="31">
        <f t="shared" si="74"/>
        <v>1.3414539999999999</v>
      </c>
      <c r="J421" s="31">
        <f t="shared" si="75"/>
        <v>-29.539999999999011</v>
      </c>
      <c r="K421" s="5">
        <f t="shared" si="67"/>
        <v>-20.500000000001073</v>
      </c>
      <c r="L421" s="5">
        <f t="shared" si="76"/>
        <v>0</v>
      </c>
      <c r="M421" s="5">
        <f t="shared" si="69"/>
        <v>3929.3000000000175</v>
      </c>
      <c r="N421" s="5"/>
      <c r="O421" s="5">
        <f t="shared" si="71"/>
        <v>4189.4000000000242</v>
      </c>
      <c r="P421" s="29">
        <f t="shared" si="72"/>
        <v>6.2085262806131025E-2</v>
      </c>
      <c r="Q421" s="30">
        <f t="shared" si="73"/>
        <v>-260.10000000000673</v>
      </c>
      <c r="R421" s="27"/>
    </row>
    <row r="422" spans="1:18" x14ac:dyDescent="0.25">
      <c r="A422" s="5">
        <v>421</v>
      </c>
      <c r="B422" s="28">
        <v>41862.958333333336</v>
      </c>
      <c r="C422" s="5">
        <v>1.3385</v>
      </c>
      <c r="D422" s="5">
        <v>1.3386</v>
      </c>
      <c r="E422" s="5">
        <v>1.3335999999999999</v>
      </c>
      <c r="F422" s="5">
        <v>1.3369</v>
      </c>
      <c r="G422" s="5">
        <f t="shared" si="68"/>
        <v>0</v>
      </c>
      <c r="H422" s="5">
        <f t="shared" si="70"/>
        <v>28.600000000000843</v>
      </c>
      <c r="I422" s="31">
        <f t="shared" si="74"/>
        <v>1.3408100000000001</v>
      </c>
      <c r="J422" s="31">
        <f t="shared" si="75"/>
        <v>-39.100000000000804</v>
      </c>
      <c r="K422" s="5">
        <f t="shared" si="67"/>
        <v>28.600000000000843</v>
      </c>
      <c r="L422" s="5">
        <f t="shared" si="76"/>
        <v>0</v>
      </c>
      <c r="M422" s="5">
        <f t="shared" si="69"/>
        <v>3957.9000000000183</v>
      </c>
      <c r="N422" s="5"/>
      <c r="O422" s="5">
        <f t="shared" si="71"/>
        <v>4189.4000000000242</v>
      </c>
      <c r="P422" s="29" t="str">
        <f t="shared" si="72"/>
        <v/>
      </c>
      <c r="Q422" s="30">
        <f t="shared" si="73"/>
        <v>-231.50000000000591</v>
      </c>
      <c r="R422" s="27"/>
    </row>
    <row r="423" spans="1:18" x14ac:dyDescent="0.25">
      <c r="A423" s="5">
        <v>422</v>
      </c>
      <c r="B423" s="28">
        <v>41863.958333333336</v>
      </c>
      <c r="C423" s="5">
        <v>1.33691</v>
      </c>
      <c r="D423" s="5">
        <v>1.34151</v>
      </c>
      <c r="E423" s="5">
        <v>1.33423</v>
      </c>
      <c r="F423" s="5">
        <v>1.3364</v>
      </c>
      <c r="G423" s="5">
        <f t="shared" si="68"/>
        <v>0</v>
      </c>
      <c r="H423" s="5">
        <f t="shared" si="70"/>
        <v>6.300000000001301</v>
      </c>
      <c r="I423" s="31">
        <f t="shared" si="74"/>
        <v>1.3401500000000002</v>
      </c>
      <c r="J423" s="31">
        <f t="shared" si="75"/>
        <v>-37.500000000001421</v>
      </c>
      <c r="K423" s="5">
        <f t="shared" si="67"/>
        <v>6.300000000001301</v>
      </c>
      <c r="L423" s="5">
        <f t="shared" si="76"/>
        <v>0</v>
      </c>
      <c r="M423" s="5">
        <f t="shared" si="69"/>
        <v>3964.2000000000194</v>
      </c>
      <c r="N423" s="5"/>
      <c r="O423" s="5">
        <f t="shared" si="71"/>
        <v>4189.4000000000242</v>
      </c>
      <c r="P423" s="29" t="str">
        <f t="shared" si="72"/>
        <v/>
      </c>
      <c r="Q423" s="30">
        <f t="shared" si="73"/>
        <v>-225.20000000000482</v>
      </c>
      <c r="R423" s="27"/>
    </row>
    <row r="424" spans="1:18" x14ac:dyDescent="0.25">
      <c r="A424" s="5">
        <v>423</v>
      </c>
      <c r="B424" s="28">
        <v>41864.958333333336</v>
      </c>
      <c r="C424" s="5">
        <v>1.3364</v>
      </c>
      <c r="D424" s="5">
        <v>1.34077</v>
      </c>
      <c r="E424" s="5">
        <v>1.33484</v>
      </c>
      <c r="F424" s="5">
        <v>1.33646</v>
      </c>
      <c r="G424" s="5">
        <f t="shared" si="68"/>
        <v>1</v>
      </c>
      <c r="H424" s="5">
        <f t="shared" si="70"/>
        <v>-37.799999999998946</v>
      </c>
      <c r="I424" s="31">
        <f t="shared" si="74"/>
        <v>1.3394913333333336</v>
      </c>
      <c r="J424" s="31">
        <f t="shared" si="75"/>
        <v>-30.313333333336079</v>
      </c>
      <c r="K424" s="5">
        <f t="shared" si="67"/>
        <v>-37.799999999998946</v>
      </c>
      <c r="L424" s="5">
        <f t="shared" si="76"/>
        <v>0</v>
      </c>
      <c r="M424" s="5">
        <f t="shared" si="69"/>
        <v>3926.4000000000206</v>
      </c>
      <c r="N424" s="5"/>
      <c r="O424" s="5">
        <f t="shared" si="71"/>
        <v>4189.4000000000242</v>
      </c>
      <c r="P424" s="29">
        <f t="shared" si="72"/>
        <v>6.2777486036187047E-2</v>
      </c>
      <c r="Q424" s="30">
        <f t="shared" si="73"/>
        <v>-263.00000000000364</v>
      </c>
      <c r="R424" s="27"/>
    </row>
    <row r="425" spans="1:18" x14ac:dyDescent="0.25">
      <c r="A425" s="5">
        <v>424</v>
      </c>
      <c r="B425" s="28">
        <v>41865.958333333336</v>
      </c>
      <c r="C425" s="5">
        <v>1.3364499999999999</v>
      </c>
      <c r="D425" s="5">
        <v>1.34117</v>
      </c>
      <c r="E425" s="5">
        <v>1.3358699999999999</v>
      </c>
      <c r="F425" s="5">
        <v>1.3397600000000001</v>
      </c>
      <c r="G425" s="5">
        <f t="shared" si="68"/>
        <v>1</v>
      </c>
      <c r="H425" s="5">
        <f t="shared" si="70"/>
        <v>-131.99999999999878</v>
      </c>
      <c r="I425" s="31">
        <f t="shared" si="74"/>
        <v>1.3392853333333334</v>
      </c>
      <c r="J425" s="31">
        <f t="shared" si="75"/>
        <v>4.7466666666662327</v>
      </c>
      <c r="K425" s="5">
        <v>-101</v>
      </c>
      <c r="L425" s="5">
        <f t="shared" si="76"/>
        <v>0</v>
      </c>
      <c r="M425" s="5">
        <f t="shared" si="69"/>
        <v>3825.4000000000206</v>
      </c>
      <c r="N425" s="5"/>
      <c r="O425" s="5">
        <f t="shared" si="71"/>
        <v>4189.4000000000242</v>
      </c>
      <c r="P425" s="29">
        <f t="shared" si="72"/>
        <v>8.6885950255406907E-2</v>
      </c>
      <c r="Q425" s="30">
        <f t="shared" si="73"/>
        <v>-364.00000000000364</v>
      </c>
      <c r="R425" s="27"/>
    </row>
    <row r="426" spans="1:18" x14ac:dyDescent="0.25">
      <c r="A426" s="5">
        <v>425</v>
      </c>
      <c r="B426" s="28">
        <v>41868.958333333336</v>
      </c>
      <c r="C426" s="5">
        <v>1.33908</v>
      </c>
      <c r="D426" s="5">
        <v>1.3399099999999999</v>
      </c>
      <c r="E426" s="5">
        <v>1.3352900000000001</v>
      </c>
      <c r="F426" s="5">
        <v>1.3363400000000001</v>
      </c>
      <c r="G426" s="5">
        <f t="shared" si="68"/>
        <v>0</v>
      </c>
      <c r="H426" s="5">
        <f t="shared" si="70"/>
        <v>-83.100000000000392</v>
      </c>
      <c r="I426" s="31">
        <f t="shared" si="74"/>
        <v>1.3387786666666666</v>
      </c>
      <c r="J426" s="31">
        <f t="shared" si="75"/>
        <v>-24.38666666666478</v>
      </c>
      <c r="K426" s="5">
        <f t="shared" ref="K426:K436" si="77">IF(OR(AND(J426&gt;-122.467,J426&lt;=-101.893),AND(J426&gt;-67.6767,J426&lt;=-16.6267),AND(J426&gt;-1.10667,J426&lt;=30.97333)),H426,0)</f>
        <v>-83.100000000000392</v>
      </c>
      <c r="L426" s="5">
        <f t="shared" si="76"/>
        <v>0</v>
      </c>
      <c r="M426" s="5">
        <f t="shared" si="69"/>
        <v>3742.3000000000202</v>
      </c>
      <c r="N426" s="5"/>
      <c r="O426" s="5">
        <f t="shared" si="71"/>
        <v>4189.4000000000242</v>
      </c>
      <c r="P426" s="29">
        <f t="shared" si="72"/>
        <v>0.10672172626151755</v>
      </c>
      <c r="Q426" s="30">
        <f t="shared" si="73"/>
        <v>-447.100000000004</v>
      </c>
      <c r="R426" s="27"/>
    </row>
    <row r="427" spans="1:18" x14ac:dyDescent="0.25">
      <c r="A427" s="5">
        <v>426</v>
      </c>
      <c r="B427" s="28">
        <v>41869.958333333336</v>
      </c>
      <c r="C427" s="5">
        <v>1.33633</v>
      </c>
      <c r="D427" s="5">
        <v>1.3364</v>
      </c>
      <c r="E427" s="5">
        <v>1.3313299999999999</v>
      </c>
      <c r="F427" s="5">
        <v>1.3319799999999999</v>
      </c>
      <c r="G427" s="5">
        <f t="shared" si="68"/>
        <v>0</v>
      </c>
      <c r="H427" s="5">
        <f t="shared" si="70"/>
        <v>-80.700000000000216</v>
      </c>
      <c r="I427" s="31">
        <f t="shared" si="74"/>
        <v>1.3381873333333336</v>
      </c>
      <c r="J427" s="31">
        <f t="shared" si="75"/>
        <v>-62.073333333336755</v>
      </c>
      <c r="K427" s="5">
        <f t="shared" si="77"/>
        <v>-80.700000000000216</v>
      </c>
      <c r="L427" s="5">
        <f t="shared" si="76"/>
        <v>0</v>
      </c>
      <c r="M427" s="5">
        <f t="shared" si="69"/>
        <v>3661.6000000000199</v>
      </c>
      <c r="N427" s="5"/>
      <c r="O427" s="5">
        <f t="shared" si="71"/>
        <v>4189.4000000000242</v>
      </c>
      <c r="P427" s="29">
        <f t="shared" si="72"/>
        <v>0.1259846278703397</v>
      </c>
      <c r="Q427" s="30">
        <f t="shared" si="73"/>
        <v>-527.80000000000427</v>
      </c>
      <c r="R427" s="27"/>
    </row>
    <row r="428" spans="1:18" x14ac:dyDescent="0.25">
      <c r="A428" s="5">
        <v>427</v>
      </c>
      <c r="B428" s="28">
        <v>41870.958333333336</v>
      </c>
      <c r="C428" s="5">
        <v>1.3319799999999999</v>
      </c>
      <c r="D428" s="5">
        <v>1.33243</v>
      </c>
      <c r="E428" s="5">
        <v>1.3255300000000001</v>
      </c>
      <c r="F428" s="5">
        <v>1.3258700000000001</v>
      </c>
      <c r="G428" s="5">
        <f t="shared" si="68"/>
        <v>0</v>
      </c>
      <c r="H428" s="5">
        <f t="shared" si="70"/>
        <v>-22.500000000000849</v>
      </c>
      <c r="I428" s="31">
        <f t="shared" si="74"/>
        <v>1.337266666666667</v>
      </c>
      <c r="J428" s="31">
        <f t="shared" si="75"/>
        <v>-113.96666666666944</v>
      </c>
      <c r="K428" s="5">
        <f t="shared" si="77"/>
        <v>-22.500000000000849</v>
      </c>
      <c r="L428" s="5">
        <f t="shared" si="76"/>
        <v>0</v>
      </c>
      <c r="M428" s="5">
        <f t="shared" si="69"/>
        <v>3639.100000000019</v>
      </c>
      <c r="N428" s="5"/>
      <c r="O428" s="5">
        <f t="shared" si="71"/>
        <v>4189.4000000000242</v>
      </c>
      <c r="P428" s="29">
        <f t="shared" si="72"/>
        <v>0.13135532534491856</v>
      </c>
      <c r="Q428" s="30">
        <f t="shared" si="73"/>
        <v>-550.30000000000518</v>
      </c>
      <c r="R428" s="27"/>
    </row>
    <row r="429" spans="1:18" x14ac:dyDescent="0.25">
      <c r="A429" s="5">
        <v>428</v>
      </c>
      <c r="B429" s="28">
        <v>41871.958333333336</v>
      </c>
      <c r="C429" s="5">
        <v>1.3259000000000001</v>
      </c>
      <c r="D429" s="5">
        <v>1.32884</v>
      </c>
      <c r="E429" s="5">
        <v>1.3241700000000001</v>
      </c>
      <c r="F429" s="5">
        <v>1.32805</v>
      </c>
      <c r="G429" s="5">
        <f t="shared" si="68"/>
        <v>1</v>
      </c>
      <c r="H429" s="5">
        <f t="shared" si="70"/>
        <v>-69.000000000001279</v>
      </c>
      <c r="I429" s="31">
        <f t="shared" si="74"/>
        <v>1.3365360000000002</v>
      </c>
      <c r="J429" s="31">
        <f t="shared" si="75"/>
        <v>-84.860000000002159</v>
      </c>
      <c r="K429" s="5">
        <f t="shared" si="77"/>
        <v>0</v>
      </c>
      <c r="L429" s="5">
        <f t="shared" si="76"/>
        <v>69.000000000001279</v>
      </c>
      <c r="M429" s="5">
        <f t="shared" si="69"/>
        <v>3708.1000000000204</v>
      </c>
      <c r="N429" s="5"/>
      <c r="O429" s="5">
        <f t="shared" si="71"/>
        <v>4189.4000000000242</v>
      </c>
      <c r="P429" s="29" t="str">
        <f t="shared" si="72"/>
        <v/>
      </c>
      <c r="Q429" s="30">
        <f t="shared" si="73"/>
        <v>-481.30000000000382</v>
      </c>
      <c r="R429" s="27"/>
    </row>
    <row r="430" spans="1:18" x14ac:dyDescent="0.25">
      <c r="A430" s="5">
        <v>429</v>
      </c>
      <c r="B430" s="28">
        <v>41872.958333333336</v>
      </c>
      <c r="C430" s="5">
        <v>1.32803</v>
      </c>
      <c r="D430" s="5">
        <v>1.3296600000000001</v>
      </c>
      <c r="E430" s="5">
        <v>1.32206</v>
      </c>
      <c r="F430" s="5">
        <v>1.32392</v>
      </c>
      <c r="G430" s="5">
        <f t="shared" si="68"/>
        <v>0</v>
      </c>
      <c r="H430" s="5">
        <f t="shared" si="70"/>
        <v>-2.1999999999988695</v>
      </c>
      <c r="I430" s="31">
        <f t="shared" si="74"/>
        <v>1.3352893333333333</v>
      </c>
      <c r="J430" s="31">
        <f t="shared" si="75"/>
        <v>-113.69333333333343</v>
      </c>
      <c r="K430" s="5">
        <f t="shared" si="77"/>
        <v>-2.1999999999988695</v>
      </c>
      <c r="L430" s="5">
        <f t="shared" si="76"/>
        <v>0</v>
      </c>
      <c r="M430" s="5">
        <f t="shared" si="69"/>
        <v>3705.9000000000215</v>
      </c>
      <c r="N430" s="5"/>
      <c r="O430" s="5">
        <f t="shared" si="71"/>
        <v>4189.4000000000242</v>
      </c>
      <c r="P430" s="29">
        <f t="shared" si="72"/>
        <v>0.11541032128705775</v>
      </c>
      <c r="Q430" s="30">
        <f t="shared" si="73"/>
        <v>-483.50000000000273</v>
      </c>
      <c r="R430" s="27"/>
    </row>
    <row r="431" spans="1:18" x14ac:dyDescent="0.25">
      <c r="A431" s="5">
        <v>430</v>
      </c>
      <c r="B431" s="28">
        <v>41875.958333333336</v>
      </c>
      <c r="C431" s="5">
        <v>1.31948</v>
      </c>
      <c r="D431" s="5">
        <v>1.3210299999999999</v>
      </c>
      <c r="E431" s="5">
        <v>1.31837</v>
      </c>
      <c r="F431" s="5">
        <v>1.3191900000000001</v>
      </c>
      <c r="G431" s="5">
        <f t="shared" si="68"/>
        <v>0</v>
      </c>
      <c r="H431" s="5">
        <f t="shared" si="70"/>
        <v>-10.099999999999554</v>
      </c>
      <c r="I431" s="31">
        <f t="shared" si="74"/>
        <v>1.3337573333333335</v>
      </c>
      <c r="J431" s="31">
        <f t="shared" si="75"/>
        <v>-145.67333333333377</v>
      </c>
      <c r="K431" s="5">
        <f t="shared" si="77"/>
        <v>0</v>
      </c>
      <c r="L431" s="5">
        <f t="shared" si="76"/>
        <v>10.099999999999554</v>
      </c>
      <c r="M431" s="5">
        <f t="shared" si="69"/>
        <v>3716.0000000000209</v>
      </c>
      <c r="N431" s="5"/>
      <c r="O431" s="5">
        <f t="shared" si="71"/>
        <v>4189.4000000000242</v>
      </c>
      <c r="P431" s="29" t="str">
        <f t="shared" si="72"/>
        <v/>
      </c>
      <c r="Q431" s="30">
        <f t="shared" si="73"/>
        <v>-473.40000000000327</v>
      </c>
      <c r="R431" s="27"/>
    </row>
    <row r="432" spans="1:18" x14ac:dyDescent="0.25">
      <c r="A432" s="5">
        <v>431</v>
      </c>
      <c r="B432" s="28">
        <v>41876.958333333336</v>
      </c>
      <c r="C432" s="5">
        <v>1.3191900000000001</v>
      </c>
      <c r="D432" s="5">
        <v>1.3214699999999999</v>
      </c>
      <c r="E432" s="5">
        <v>1.31646</v>
      </c>
      <c r="F432" s="5">
        <v>1.3166899999999999</v>
      </c>
      <c r="G432" s="5">
        <f t="shared" si="68"/>
        <v>0</v>
      </c>
      <c r="H432" s="5">
        <f t="shared" si="70"/>
        <v>-35.699999999998511</v>
      </c>
      <c r="I432" s="31">
        <f t="shared" si="74"/>
        <v>1.3323646666666669</v>
      </c>
      <c r="J432" s="31">
        <f t="shared" si="75"/>
        <v>-156.74666666666948</v>
      </c>
      <c r="K432" s="5">
        <f t="shared" si="77"/>
        <v>0</v>
      </c>
      <c r="L432" s="5">
        <f t="shared" si="76"/>
        <v>35.699999999998511</v>
      </c>
      <c r="M432" s="5">
        <f t="shared" si="69"/>
        <v>3751.7000000000194</v>
      </c>
      <c r="N432" s="5"/>
      <c r="O432" s="5">
        <f t="shared" si="71"/>
        <v>4189.4000000000242</v>
      </c>
      <c r="P432" s="29" t="str">
        <f t="shared" si="72"/>
        <v/>
      </c>
      <c r="Q432" s="30">
        <f t="shared" si="73"/>
        <v>-437.70000000000482</v>
      </c>
      <c r="R432" s="27"/>
    </row>
    <row r="433" spans="1:18" x14ac:dyDescent="0.25">
      <c r="A433" s="5">
        <v>432</v>
      </c>
      <c r="B433" s="28">
        <v>41877.958333333336</v>
      </c>
      <c r="C433" s="5">
        <v>1.3166899999999999</v>
      </c>
      <c r="D433" s="5">
        <v>1.32098</v>
      </c>
      <c r="E433" s="5">
        <v>1.3152600000000001</v>
      </c>
      <c r="F433" s="5">
        <v>1.3192600000000001</v>
      </c>
      <c r="G433" s="5">
        <f t="shared" si="68"/>
        <v>1</v>
      </c>
      <c r="H433" s="5">
        <f t="shared" si="70"/>
        <v>-60.600000000001771</v>
      </c>
      <c r="I433" s="31">
        <f t="shared" si="74"/>
        <v>1.3310993333333334</v>
      </c>
      <c r="J433" s="31">
        <f t="shared" si="75"/>
        <v>-118.39333333333313</v>
      </c>
      <c r="K433" s="5">
        <f t="shared" si="77"/>
        <v>-60.600000000001771</v>
      </c>
      <c r="L433" s="5">
        <f t="shared" si="76"/>
        <v>0</v>
      </c>
      <c r="M433" s="5">
        <f t="shared" si="69"/>
        <v>3691.1000000000176</v>
      </c>
      <c r="N433" s="5"/>
      <c r="O433" s="5">
        <f t="shared" si="71"/>
        <v>4189.4000000000242</v>
      </c>
      <c r="P433" s="29">
        <f t="shared" si="72"/>
        <v>0.11894304673700384</v>
      </c>
      <c r="Q433" s="30">
        <f t="shared" si="73"/>
        <v>-498.30000000000655</v>
      </c>
      <c r="R433" s="27"/>
    </row>
    <row r="434" spans="1:18" x14ac:dyDescent="0.25">
      <c r="A434" s="5">
        <v>433</v>
      </c>
      <c r="B434" s="28">
        <v>41878.958333333336</v>
      </c>
      <c r="C434" s="5">
        <v>1.31925</v>
      </c>
      <c r="D434" s="5">
        <v>1.3220799999999999</v>
      </c>
      <c r="E434" s="5">
        <v>1.3159700000000001</v>
      </c>
      <c r="F434" s="5">
        <v>1.3181700000000001</v>
      </c>
      <c r="G434" s="5">
        <f t="shared" si="68"/>
        <v>0</v>
      </c>
      <c r="H434" s="5">
        <f t="shared" si="70"/>
        <v>-44.700000000001964</v>
      </c>
      <c r="I434" s="31">
        <f t="shared" si="74"/>
        <v>1.3298893333333333</v>
      </c>
      <c r="J434" s="31">
        <f t="shared" si="75"/>
        <v>-117.19333333333194</v>
      </c>
      <c r="K434" s="5">
        <f t="shared" si="77"/>
        <v>-44.700000000001964</v>
      </c>
      <c r="L434" s="5">
        <f t="shared" si="76"/>
        <v>0</v>
      </c>
      <c r="M434" s="5">
        <f t="shared" si="69"/>
        <v>3646.4000000000156</v>
      </c>
      <c r="N434" s="5"/>
      <c r="O434" s="5">
        <f t="shared" si="71"/>
        <v>4189.4000000000242</v>
      </c>
      <c r="P434" s="29">
        <f t="shared" si="72"/>
        <v>0.12961283238650056</v>
      </c>
      <c r="Q434" s="30">
        <f t="shared" si="73"/>
        <v>-543.00000000000864</v>
      </c>
      <c r="R434" s="27"/>
    </row>
    <row r="435" spans="1:18" x14ac:dyDescent="0.25">
      <c r="A435" s="5">
        <v>434</v>
      </c>
      <c r="B435" s="28">
        <v>41879.958333333336</v>
      </c>
      <c r="C435" s="5">
        <v>1.3181700000000001</v>
      </c>
      <c r="D435" s="5">
        <v>1.3196000000000001</v>
      </c>
      <c r="E435" s="5">
        <v>1.31311</v>
      </c>
      <c r="F435" s="5">
        <v>1.31311</v>
      </c>
      <c r="G435" s="5">
        <f t="shared" si="68"/>
        <v>0</v>
      </c>
      <c r="H435" s="5">
        <f t="shared" si="70"/>
        <v>22.799999999998377</v>
      </c>
      <c r="I435" s="31">
        <f t="shared" si="74"/>
        <v>1.3280400000000001</v>
      </c>
      <c r="J435" s="31">
        <f t="shared" si="75"/>
        <v>-149.30000000000109</v>
      </c>
      <c r="K435" s="5">
        <f t="shared" si="77"/>
        <v>0</v>
      </c>
      <c r="L435" s="5">
        <f t="shared" si="76"/>
        <v>-22.799999999998377</v>
      </c>
      <c r="M435" s="5">
        <f t="shared" si="69"/>
        <v>3623.6000000000172</v>
      </c>
      <c r="N435" s="5"/>
      <c r="O435" s="5">
        <f t="shared" si="71"/>
        <v>4189.4000000000242</v>
      </c>
      <c r="P435" s="29">
        <f t="shared" si="72"/>
        <v>0.13505513916073986</v>
      </c>
      <c r="Q435" s="30">
        <f t="shared" si="73"/>
        <v>-565.800000000007</v>
      </c>
      <c r="R435" s="27"/>
    </row>
    <row r="436" spans="1:18" x14ac:dyDescent="0.25">
      <c r="A436" s="5">
        <v>435</v>
      </c>
      <c r="B436" s="28">
        <v>41882.958333333336</v>
      </c>
      <c r="C436" s="5">
        <v>1.3127200000000001</v>
      </c>
      <c r="D436" s="5">
        <v>1.31454</v>
      </c>
      <c r="E436" s="5">
        <v>1.3119000000000001</v>
      </c>
      <c r="F436" s="5">
        <v>1.3128</v>
      </c>
      <c r="G436" s="5">
        <f t="shared" si="68"/>
        <v>0</v>
      </c>
      <c r="H436" s="5">
        <f t="shared" si="70"/>
        <v>-184.40000000000012</v>
      </c>
      <c r="I436" s="31">
        <f t="shared" si="74"/>
        <v>1.3263266666666664</v>
      </c>
      <c r="J436" s="31">
        <f t="shared" si="75"/>
        <v>-135.26666666666466</v>
      </c>
      <c r="K436" s="5">
        <f t="shared" si="77"/>
        <v>0</v>
      </c>
      <c r="L436" s="5">
        <f t="shared" si="76"/>
        <v>184.40000000000012</v>
      </c>
      <c r="M436" s="5">
        <f t="shared" si="69"/>
        <v>3808.0000000000173</v>
      </c>
      <c r="N436" s="5"/>
      <c r="O436" s="5">
        <f t="shared" si="71"/>
        <v>4189.4000000000242</v>
      </c>
      <c r="P436" s="29" t="str">
        <f t="shared" si="72"/>
        <v/>
      </c>
      <c r="Q436" s="30">
        <f t="shared" si="73"/>
        <v>-381.40000000000691</v>
      </c>
      <c r="R436" s="27"/>
    </row>
    <row r="437" spans="1:18" x14ac:dyDescent="0.25">
      <c r="A437" s="5">
        <v>436</v>
      </c>
      <c r="B437" s="28">
        <v>41883.958333333336</v>
      </c>
      <c r="C437" s="5">
        <v>1.3127800000000001</v>
      </c>
      <c r="D437" s="5">
        <v>1.3136699999999999</v>
      </c>
      <c r="E437" s="5">
        <v>1.3110200000000001</v>
      </c>
      <c r="F437" s="5">
        <v>1.3132900000000001</v>
      </c>
      <c r="G437" s="5">
        <f t="shared" si="68"/>
        <v>1</v>
      </c>
      <c r="H437" s="5">
        <f t="shared" si="70"/>
        <v>-182.49999999999878</v>
      </c>
      <c r="I437" s="31">
        <f t="shared" si="74"/>
        <v>1.3247526666666662</v>
      </c>
      <c r="J437" s="31">
        <f t="shared" si="75"/>
        <v>-114.62666666666178</v>
      </c>
      <c r="K437" s="5">
        <v>-101</v>
      </c>
      <c r="L437" s="5">
        <f t="shared" si="76"/>
        <v>0</v>
      </c>
      <c r="M437" s="5">
        <f t="shared" si="69"/>
        <v>3707.0000000000173</v>
      </c>
      <c r="N437" s="5"/>
      <c r="O437" s="5">
        <f t="shared" si="71"/>
        <v>4189.4000000000242</v>
      </c>
      <c r="P437" s="29">
        <f t="shared" si="72"/>
        <v>0.11514775385496834</v>
      </c>
      <c r="Q437" s="30">
        <f t="shared" si="73"/>
        <v>-482.40000000000691</v>
      </c>
      <c r="R437" s="27"/>
    </row>
    <row r="438" spans="1:18" x14ac:dyDescent="0.25">
      <c r="A438" s="5">
        <v>437</v>
      </c>
      <c r="B438" s="28">
        <v>41884.958333333336</v>
      </c>
      <c r="C438" s="5">
        <v>1.3132699999999999</v>
      </c>
      <c r="D438" s="5">
        <v>1.31599</v>
      </c>
      <c r="E438" s="5">
        <v>1.3122</v>
      </c>
      <c r="F438" s="5">
        <v>1.3149599999999999</v>
      </c>
      <c r="G438" s="5">
        <f t="shared" si="68"/>
        <v>1</v>
      </c>
      <c r="H438" s="5">
        <f t="shared" si="70"/>
        <v>-260.59999999999974</v>
      </c>
      <c r="I438" s="31">
        <f t="shared" si="74"/>
        <v>1.3233233333333332</v>
      </c>
      <c r="J438" s="31">
        <f t="shared" si="75"/>
        <v>-83.633333333332786</v>
      </c>
      <c r="K438" s="5">
        <f t="shared" ref="K438:K446" si="78">IF(OR(AND(J438&gt;-122.467,J438&lt;=-101.893),AND(J438&gt;-67.6767,J438&lt;=-16.6267),AND(J438&gt;-1.10667,J438&lt;=30.97333)),H438,0)</f>
        <v>0</v>
      </c>
      <c r="L438" s="5">
        <f t="shared" si="76"/>
        <v>260.59999999999974</v>
      </c>
      <c r="M438" s="5">
        <f t="shared" si="69"/>
        <v>3967.6000000000172</v>
      </c>
      <c r="N438" s="5"/>
      <c r="O438" s="5">
        <f t="shared" si="71"/>
        <v>4189.4000000000242</v>
      </c>
      <c r="P438" s="29" t="str">
        <f t="shared" si="72"/>
        <v/>
      </c>
      <c r="Q438" s="30">
        <f t="shared" si="73"/>
        <v>-221.800000000007</v>
      </c>
      <c r="R438" s="27"/>
    </row>
    <row r="439" spans="1:18" x14ac:dyDescent="0.25">
      <c r="A439" s="5">
        <v>438</v>
      </c>
      <c r="B439" s="28">
        <v>41885.958333333336</v>
      </c>
      <c r="C439" s="5">
        <v>1.3149599999999999</v>
      </c>
      <c r="D439" s="5">
        <v>1.3153900000000001</v>
      </c>
      <c r="E439" s="5">
        <v>1.2920199999999999</v>
      </c>
      <c r="F439" s="5">
        <v>1.2943199999999999</v>
      </c>
      <c r="G439" s="5">
        <f t="shared" si="68"/>
        <v>0</v>
      </c>
      <c r="H439" s="5">
        <f t="shared" si="70"/>
        <v>-11.599999999998275</v>
      </c>
      <c r="I439" s="31">
        <f t="shared" si="74"/>
        <v>1.3205139999999997</v>
      </c>
      <c r="J439" s="31">
        <f t="shared" si="75"/>
        <v>-261.93999999999829</v>
      </c>
      <c r="K439" s="5">
        <f t="shared" si="78"/>
        <v>0</v>
      </c>
      <c r="L439" s="5">
        <f t="shared" si="76"/>
        <v>0</v>
      </c>
      <c r="M439" s="5">
        <f t="shared" si="69"/>
        <v>3967.6000000000172</v>
      </c>
      <c r="N439" s="5"/>
      <c r="O439" s="5">
        <f t="shared" si="71"/>
        <v>4189.4000000000242</v>
      </c>
      <c r="P439" s="29" t="str">
        <f t="shared" si="72"/>
        <v/>
      </c>
      <c r="Q439" s="30">
        <f t="shared" si="73"/>
        <v>-221.800000000007</v>
      </c>
      <c r="R439" s="27"/>
    </row>
    <row r="440" spans="1:18" x14ac:dyDescent="0.25">
      <c r="A440" s="5">
        <v>439</v>
      </c>
      <c r="B440" s="28">
        <v>41886.958333333336</v>
      </c>
      <c r="C440" s="5">
        <v>1.2943499999999999</v>
      </c>
      <c r="D440" s="5">
        <v>1.29878</v>
      </c>
      <c r="E440" s="5">
        <v>1.2921899999999999</v>
      </c>
      <c r="F440" s="5">
        <v>1.29505</v>
      </c>
      <c r="G440" s="5">
        <f t="shared" si="68"/>
        <v>1</v>
      </c>
      <c r="H440" s="5">
        <f t="shared" si="70"/>
        <v>-39.000000000000142</v>
      </c>
      <c r="I440" s="31">
        <f t="shared" si="74"/>
        <v>1.3175333333333332</v>
      </c>
      <c r="J440" s="31">
        <f t="shared" si="75"/>
        <v>-224.83333333333189</v>
      </c>
      <c r="K440" s="5">
        <f t="shared" si="78"/>
        <v>0</v>
      </c>
      <c r="L440" s="5">
        <f t="shared" si="76"/>
        <v>0</v>
      </c>
      <c r="M440" s="5">
        <f t="shared" si="69"/>
        <v>3967.6000000000172</v>
      </c>
      <c r="N440" s="5"/>
      <c r="O440" s="5">
        <f t="shared" si="71"/>
        <v>4189.4000000000242</v>
      </c>
      <c r="P440" s="29" t="str">
        <f t="shared" si="72"/>
        <v/>
      </c>
      <c r="Q440" s="30">
        <f t="shared" si="73"/>
        <v>-221.800000000007</v>
      </c>
      <c r="R440" s="27"/>
    </row>
    <row r="441" spans="1:18" x14ac:dyDescent="0.25">
      <c r="A441" s="5">
        <v>440</v>
      </c>
      <c r="B441" s="28">
        <v>41889.958333333336</v>
      </c>
      <c r="C441" s="5">
        <v>1.29556</v>
      </c>
      <c r="D441" s="5">
        <v>1.2959000000000001</v>
      </c>
      <c r="E441" s="5">
        <v>1.2881400000000001</v>
      </c>
      <c r="F441" s="5">
        <v>1.2894399999999999</v>
      </c>
      <c r="G441" s="5">
        <f t="shared" si="68"/>
        <v>0</v>
      </c>
      <c r="H441" s="5">
        <f t="shared" si="70"/>
        <v>29.200000000002561</v>
      </c>
      <c r="I441" s="31">
        <f t="shared" si="74"/>
        <v>1.3144066666666665</v>
      </c>
      <c r="J441" s="31">
        <f t="shared" si="75"/>
        <v>-249.6666666666658</v>
      </c>
      <c r="K441" s="5">
        <f t="shared" si="78"/>
        <v>0</v>
      </c>
      <c r="L441" s="5">
        <f t="shared" si="76"/>
        <v>0</v>
      </c>
      <c r="M441" s="5">
        <f t="shared" si="69"/>
        <v>3967.6000000000172</v>
      </c>
      <c r="N441" s="5"/>
      <c r="O441" s="5">
        <f t="shared" si="71"/>
        <v>4189.4000000000242</v>
      </c>
      <c r="P441" s="29" t="str">
        <f t="shared" si="72"/>
        <v/>
      </c>
      <c r="Q441" s="30">
        <f t="shared" si="73"/>
        <v>-221.800000000007</v>
      </c>
      <c r="R441" s="27"/>
    </row>
    <row r="442" spans="1:18" x14ac:dyDescent="0.25">
      <c r="A442" s="5">
        <v>441</v>
      </c>
      <c r="B442" s="28">
        <v>41890.958333333336</v>
      </c>
      <c r="C442" s="5">
        <v>1.2894399999999999</v>
      </c>
      <c r="D442" s="5">
        <v>1.2957399999999999</v>
      </c>
      <c r="E442" s="5">
        <v>1.2859400000000001</v>
      </c>
      <c r="F442" s="5">
        <v>1.2937000000000001</v>
      </c>
      <c r="G442" s="5">
        <f t="shared" si="68"/>
        <v>1</v>
      </c>
      <c r="H442" s="5">
        <f t="shared" si="70"/>
        <v>25.000000000001691</v>
      </c>
      <c r="I442" s="31">
        <f t="shared" si="74"/>
        <v>1.3118546666666666</v>
      </c>
      <c r="J442" s="31">
        <f t="shared" si="75"/>
        <v>-181.5466666666654</v>
      </c>
      <c r="K442" s="5">
        <f t="shared" si="78"/>
        <v>0</v>
      </c>
      <c r="L442" s="5">
        <f t="shared" si="76"/>
        <v>-25.000000000001691</v>
      </c>
      <c r="M442" s="5">
        <f t="shared" si="69"/>
        <v>3942.6000000000154</v>
      </c>
      <c r="N442" s="5"/>
      <c r="O442" s="5">
        <f t="shared" si="71"/>
        <v>4189.4000000000242</v>
      </c>
      <c r="P442" s="29">
        <f t="shared" si="72"/>
        <v>5.891058385449166E-2</v>
      </c>
      <c r="Q442" s="30">
        <f t="shared" si="73"/>
        <v>-246.80000000000882</v>
      </c>
      <c r="R442" s="27"/>
    </row>
    <row r="443" spans="1:18" x14ac:dyDescent="0.25">
      <c r="A443" s="5">
        <v>442</v>
      </c>
      <c r="B443" s="28">
        <v>41891.958333333336</v>
      </c>
      <c r="C443" s="5">
        <v>1.2937000000000001</v>
      </c>
      <c r="D443" s="5">
        <v>1.2962899999999999</v>
      </c>
      <c r="E443" s="5">
        <v>1.2883800000000001</v>
      </c>
      <c r="F443" s="5">
        <v>1.29166</v>
      </c>
      <c r="G443" s="5">
        <f t="shared" si="68"/>
        <v>0</v>
      </c>
      <c r="H443" s="5">
        <f t="shared" si="70"/>
        <v>13.200000000002106</v>
      </c>
      <c r="I443" s="31">
        <f t="shared" si="74"/>
        <v>1.309574</v>
      </c>
      <c r="J443" s="31">
        <f t="shared" si="75"/>
        <v>-179.13999999999984</v>
      </c>
      <c r="K443" s="5">
        <f t="shared" si="78"/>
        <v>0</v>
      </c>
      <c r="L443" s="5">
        <f t="shared" si="76"/>
        <v>-13.200000000002106</v>
      </c>
      <c r="M443" s="5">
        <f t="shared" si="69"/>
        <v>3929.4000000000133</v>
      </c>
      <c r="N443" s="5"/>
      <c r="O443" s="5">
        <f t="shared" si="71"/>
        <v>4189.4000000000242</v>
      </c>
      <c r="P443" s="29">
        <f t="shared" si="72"/>
        <v>6.2061393039578361E-2</v>
      </c>
      <c r="Q443" s="30">
        <f t="shared" si="73"/>
        <v>-260.00000000001091</v>
      </c>
      <c r="R443" s="27"/>
    </row>
    <row r="444" spans="1:18" x14ac:dyDescent="0.25">
      <c r="A444" s="5">
        <v>443</v>
      </c>
      <c r="B444" s="28">
        <v>41892.958333333336</v>
      </c>
      <c r="C444" s="5">
        <v>1.29165</v>
      </c>
      <c r="D444" s="5">
        <v>1.2951699999999999</v>
      </c>
      <c r="E444" s="5">
        <v>1.2897000000000001</v>
      </c>
      <c r="F444" s="5">
        <v>1.2923500000000001</v>
      </c>
      <c r="G444" s="5">
        <f t="shared" si="68"/>
        <v>1</v>
      </c>
      <c r="H444" s="5">
        <f t="shared" si="70"/>
        <v>26.000000000001585</v>
      </c>
      <c r="I444" s="31">
        <f t="shared" si="74"/>
        <v>1.307194</v>
      </c>
      <c r="J444" s="31">
        <f t="shared" si="75"/>
        <v>-148.43999999999858</v>
      </c>
      <c r="K444" s="5">
        <f t="shared" si="78"/>
        <v>0</v>
      </c>
      <c r="L444" s="5">
        <f t="shared" si="76"/>
        <v>-26.000000000001585</v>
      </c>
      <c r="M444" s="5">
        <f t="shared" si="69"/>
        <v>3903.4000000000119</v>
      </c>
      <c r="N444" s="5"/>
      <c r="O444" s="5">
        <f t="shared" si="71"/>
        <v>4189.4000000000242</v>
      </c>
      <c r="P444" s="29">
        <f t="shared" si="72"/>
        <v>6.8267532343536219E-2</v>
      </c>
      <c r="Q444" s="30">
        <f t="shared" si="73"/>
        <v>-286.00000000001228</v>
      </c>
      <c r="R444" s="27"/>
    </row>
    <row r="445" spans="1:18" x14ac:dyDescent="0.25">
      <c r="A445" s="5">
        <v>444</v>
      </c>
      <c r="B445" s="28">
        <v>41893.958333333336</v>
      </c>
      <c r="C445" s="5">
        <v>1.2923199999999999</v>
      </c>
      <c r="D445" s="5">
        <v>1.29793</v>
      </c>
      <c r="E445" s="5">
        <v>1.29088</v>
      </c>
      <c r="F445" s="5">
        <v>1.29616</v>
      </c>
      <c r="G445" s="5">
        <f t="shared" si="68"/>
        <v>1</v>
      </c>
      <c r="H445" s="5">
        <f t="shared" si="70"/>
        <v>-107.1999999999984</v>
      </c>
      <c r="I445" s="31">
        <f t="shared" si="74"/>
        <v>1.3053433333333331</v>
      </c>
      <c r="J445" s="31">
        <f t="shared" si="75"/>
        <v>-91.833333333330984</v>
      </c>
      <c r="K445" s="5">
        <f t="shared" si="78"/>
        <v>0</v>
      </c>
      <c r="L445" s="5">
        <f t="shared" si="76"/>
        <v>0</v>
      </c>
      <c r="M445" s="5">
        <f t="shared" si="69"/>
        <v>3903.4000000000119</v>
      </c>
      <c r="N445" s="5"/>
      <c r="O445" s="5">
        <f t="shared" si="71"/>
        <v>4189.4000000000242</v>
      </c>
      <c r="P445" s="29" t="str">
        <f t="shared" si="72"/>
        <v/>
      </c>
      <c r="Q445" s="30">
        <f t="shared" si="73"/>
        <v>-286.00000000001228</v>
      </c>
      <c r="R445" s="27"/>
    </row>
    <row r="446" spans="1:18" x14ac:dyDescent="0.25">
      <c r="A446" s="5">
        <v>445</v>
      </c>
      <c r="B446" s="28">
        <v>41896.958333333336</v>
      </c>
      <c r="C446" s="5">
        <v>1.2971900000000001</v>
      </c>
      <c r="D446" s="5">
        <v>1.2972699999999999</v>
      </c>
      <c r="E446" s="5">
        <v>1.2908599999999999</v>
      </c>
      <c r="F446" s="5">
        <v>1.2939700000000001</v>
      </c>
      <c r="G446" s="5">
        <f t="shared" si="68"/>
        <v>0</v>
      </c>
      <c r="H446" s="5">
        <f t="shared" si="70"/>
        <v>-17.999999999998025</v>
      </c>
      <c r="I446" s="31">
        <f t="shared" si="74"/>
        <v>1.3036620000000001</v>
      </c>
      <c r="J446" s="31">
        <f t="shared" si="75"/>
        <v>-96.920000000000343</v>
      </c>
      <c r="K446" s="5">
        <f t="shared" si="78"/>
        <v>0</v>
      </c>
      <c r="L446" s="5">
        <f t="shared" si="76"/>
        <v>0</v>
      </c>
      <c r="M446" s="5">
        <f t="shared" si="69"/>
        <v>3903.4000000000119</v>
      </c>
      <c r="N446" s="5"/>
      <c r="O446" s="5">
        <f t="shared" si="71"/>
        <v>4189.4000000000242</v>
      </c>
      <c r="P446" s="29" t="str">
        <f t="shared" si="72"/>
        <v/>
      </c>
      <c r="Q446" s="30">
        <f t="shared" si="73"/>
        <v>-286.00000000001228</v>
      </c>
      <c r="R446" s="27"/>
    </row>
    <row r="447" spans="1:18" x14ac:dyDescent="0.25">
      <c r="A447" s="5">
        <v>446</v>
      </c>
      <c r="B447" s="28">
        <v>41897.958333333336</v>
      </c>
      <c r="C447" s="5">
        <v>1.2939499999999999</v>
      </c>
      <c r="D447" s="5">
        <v>1.2995000000000001</v>
      </c>
      <c r="E447" s="5">
        <v>1.29223</v>
      </c>
      <c r="F447" s="5">
        <v>1.29593</v>
      </c>
      <c r="G447" s="5">
        <f t="shared" si="68"/>
        <v>1</v>
      </c>
      <c r="H447" s="5">
        <f t="shared" si="70"/>
        <v>-131.69999999999902</v>
      </c>
      <c r="I447" s="31">
        <f t="shared" si="74"/>
        <v>1.302278</v>
      </c>
      <c r="J447" s="31">
        <f t="shared" si="75"/>
        <v>-63.480000000000203</v>
      </c>
      <c r="K447" s="5">
        <v>-101</v>
      </c>
      <c r="L447" s="5">
        <f t="shared" si="76"/>
        <v>0</v>
      </c>
      <c r="M447" s="5">
        <f t="shared" si="69"/>
        <v>3802.4000000000119</v>
      </c>
      <c r="N447" s="5"/>
      <c r="O447" s="5">
        <f t="shared" si="71"/>
        <v>4189.4000000000242</v>
      </c>
      <c r="P447" s="29">
        <f t="shared" si="72"/>
        <v>9.2375996562755969E-2</v>
      </c>
      <c r="Q447" s="30">
        <f t="shared" si="73"/>
        <v>-387.00000000001228</v>
      </c>
      <c r="R447" s="27"/>
    </row>
    <row r="448" spans="1:18" x14ac:dyDescent="0.25">
      <c r="A448" s="5">
        <v>447</v>
      </c>
      <c r="B448" s="28">
        <v>41898.958333333336</v>
      </c>
      <c r="C448" s="5">
        <v>1.29592</v>
      </c>
      <c r="D448" s="5">
        <v>1.29813</v>
      </c>
      <c r="E448" s="5">
        <v>1.2851999999999999</v>
      </c>
      <c r="F448" s="5">
        <v>1.28644</v>
      </c>
      <c r="G448" s="5">
        <f t="shared" si="68"/>
        <v>0</v>
      </c>
      <c r="H448" s="5">
        <f t="shared" si="70"/>
        <v>-21.199999999998994</v>
      </c>
      <c r="I448" s="31">
        <f t="shared" si="74"/>
        <v>1.3000900000000002</v>
      </c>
      <c r="J448" s="31">
        <f t="shared" si="75"/>
        <v>-136.50000000000162</v>
      </c>
      <c r="K448" s="5">
        <f t="shared" ref="K448:K476" si="79">IF(OR(AND(J448&gt;-122.467,J448&lt;=-101.893),AND(J448&gt;-67.6767,J448&lt;=-16.6267),AND(J448&gt;-1.10667,J448&lt;=30.97333)),H448,0)</f>
        <v>0</v>
      </c>
      <c r="L448" s="5">
        <f t="shared" si="76"/>
        <v>21.199999999998994</v>
      </c>
      <c r="M448" s="5">
        <f t="shared" si="69"/>
        <v>3823.6000000000108</v>
      </c>
      <c r="N448" s="5"/>
      <c r="O448" s="5">
        <f t="shared" si="71"/>
        <v>4189.4000000000242</v>
      </c>
      <c r="P448" s="29" t="str">
        <f t="shared" si="72"/>
        <v/>
      </c>
      <c r="Q448" s="30">
        <f t="shared" si="73"/>
        <v>-365.80000000001337</v>
      </c>
      <c r="R448" s="27"/>
    </row>
    <row r="449" spans="1:18" x14ac:dyDescent="0.25">
      <c r="A449" s="5">
        <v>448</v>
      </c>
      <c r="B449" s="28">
        <v>41899.958333333336</v>
      </c>
      <c r="C449" s="5">
        <v>1.28644</v>
      </c>
      <c r="D449" s="5">
        <v>1.2930200000000001</v>
      </c>
      <c r="E449" s="5">
        <v>1.2834399999999999</v>
      </c>
      <c r="F449" s="5">
        <v>1.2921400000000001</v>
      </c>
      <c r="G449" s="5">
        <f t="shared" si="68"/>
        <v>1</v>
      </c>
      <c r="H449" s="5">
        <f t="shared" si="70"/>
        <v>-80.599999999999554</v>
      </c>
      <c r="I449" s="31">
        <f t="shared" si="74"/>
        <v>1.2983546666666668</v>
      </c>
      <c r="J449" s="31">
        <f t="shared" si="75"/>
        <v>-62.146666666667016</v>
      </c>
      <c r="K449" s="5">
        <f t="shared" si="79"/>
        <v>-80.599999999999554</v>
      </c>
      <c r="L449" s="5">
        <f t="shared" si="76"/>
        <v>0</v>
      </c>
      <c r="M449" s="5">
        <f t="shared" si="69"/>
        <v>3743.0000000000114</v>
      </c>
      <c r="N449" s="5"/>
      <c r="O449" s="5">
        <f t="shared" si="71"/>
        <v>4189.4000000000242</v>
      </c>
      <c r="P449" s="29">
        <f t="shared" si="72"/>
        <v>0.10655463789564379</v>
      </c>
      <c r="Q449" s="30">
        <f t="shared" si="73"/>
        <v>-446.40000000001282</v>
      </c>
      <c r="R449" s="27"/>
    </row>
    <row r="450" spans="1:18" x14ac:dyDescent="0.25">
      <c r="A450" s="5">
        <v>449</v>
      </c>
      <c r="B450" s="28">
        <v>41900.958333333336</v>
      </c>
      <c r="C450" s="5">
        <v>1.2922</v>
      </c>
      <c r="D450" s="5">
        <v>1.29288</v>
      </c>
      <c r="E450" s="5">
        <v>1.2827500000000001</v>
      </c>
      <c r="F450" s="5">
        <v>1.28281</v>
      </c>
      <c r="G450" s="5">
        <f t="shared" si="68"/>
        <v>0</v>
      </c>
      <c r="H450" s="5">
        <f t="shared" si="70"/>
        <v>-52.999999999998593</v>
      </c>
      <c r="I450" s="31">
        <f t="shared" si="74"/>
        <v>1.2963346666666669</v>
      </c>
      <c r="J450" s="31">
        <f t="shared" si="75"/>
        <v>-135.24666666666852</v>
      </c>
      <c r="K450" s="5">
        <f t="shared" si="79"/>
        <v>0</v>
      </c>
      <c r="L450" s="5">
        <f t="shared" si="76"/>
        <v>52.999999999998593</v>
      </c>
      <c r="M450" s="5">
        <f t="shared" si="69"/>
        <v>3796.00000000001</v>
      </c>
      <c r="N450" s="5"/>
      <c r="O450" s="5">
        <f t="shared" si="71"/>
        <v>4189.4000000000242</v>
      </c>
      <c r="P450" s="29" t="str">
        <f t="shared" si="72"/>
        <v/>
      </c>
      <c r="Q450" s="30">
        <f t="shared" si="73"/>
        <v>-393.40000000001419</v>
      </c>
      <c r="R450" s="27"/>
    </row>
    <row r="451" spans="1:18" x14ac:dyDescent="0.25">
      <c r="A451" s="5">
        <v>450</v>
      </c>
      <c r="B451" s="28">
        <v>41903.958333333336</v>
      </c>
      <c r="C451" s="5">
        <v>1.28331</v>
      </c>
      <c r="D451" s="5">
        <v>1.28677</v>
      </c>
      <c r="E451" s="5">
        <v>1.28162</v>
      </c>
      <c r="F451" s="5">
        <v>1.28488</v>
      </c>
      <c r="G451" s="5">
        <f t="shared" ref="G451:G514" si="80">IF(F451&gt;F450,1,0)</f>
        <v>1</v>
      </c>
      <c r="H451" s="5">
        <f t="shared" si="70"/>
        <v>-98.599999999999795</v>
      </c>
      <c r="I451" s="31">
        <f t="shared" si="74"/>
        <v>1.2944733333333336</v>
      </c>
      <c r="J451" s="31">
        <f t="shared" si="75"/>
        <v>-95.933333333335639</v>
      </c>
      <c r="K451" s="5">
        <f t="shared" si="79"/>
        <v>0</v>
      </c>
      <c r="L451" s="5">
        <f t="shared" si="76"/>
        <v>0</v>
      </c>
      <c r="M451" s="5">
        <f t="shared" ref="M451:M514" si="81">L451+K451+M450</f>
        <v>3796.00000000001</v>
      </c>
      <c r="N451" s="5"/>
      <c r="O451" s="5">
        <f t="shared" si="71"/>
        <v>4189.4000000000242</v>
      </c>
      <c r="P451" s="29" t="str">
        <f t="shared" si="72"/>
        <v/>
      </c>
      <c r="Q451" s="30">
        <f t="shared" si="73"/>
        <v>-393.40000000001419</v>
      </c>
      <c r="R451" s="27"/>
    </row>
    <row r="452" spans="1:18" x14ac:dyDescent="0.25">
      <c r="A452" s="5">
        <v>451</v>
      </c>
      <c r="B452" s="28">
        <v>41904.958333333336</v>
      </c>
      <c r="C452" s="5">
        <v>1.28488</v>
      </c>
      <c r="D452" s="5">
        <v>1.2901199999999999</v>
      </c>
      <c r="E452" s="5">
        <v>1.28426</v>
      </c>
      <c r="F452" s="5">
        <v>1.28464</v>
      </c>
      <c r="G452" s="5">
        <f t="shared" si="80"/>
        <v>0</v>
      </c>
      <c r="H452" s="5">
        <f t="shared" ref="H452:H515" si="82">(F453-C453)*10000+(F454-C454)*10000+(F455-C455)*10000</f>
        <v>-164.40000000000009</v>
      </c>
      <c r="I452" s="31">
        <f t="shared" si="74"/>
        <v>1.2925633333333335</v>
      </c>
      <c r="J452" s="31">
        <f t="shared" si="75"/>
        <v>-79.23333333333504</v>
      </c>
      <c r="K452" s="5">
        <f t="shared" si="79"/>
        <v>0</v>
      </c>
      <c r="L452" s="5">
        <f t="shared" si="76"/>
        <v>164.40000000000009</v>
      </c>
      <c r="M452" s="5">
        <f t="shared" si="81"/>
        <v>3960.4000000000101</v>
      </c>
      <c r="N452" s="5"/>
      <c r="O452" s="5">
        <f t="shared" ref="O452:O515" si="83">MAX(M452,O451)</f>
        <v>4189.4000000000242</v>
      </c>
      <c r="P452" s="29" t="str">
        <f t="shared" ref="P452:P515" si="84">IF(M452 &lt; M451, 1-M452/O452,"")</f>
        <v/>
      </c>
      <c r="Q452" s="30">
        <f t="shared" ref="Q452:Q515" si="85">IF(O452=M452,Q451,M452-O452)</f>
        <v>-229.0000000000141</v>
      </c>
      <c r="R452" s="27"/>
    </row>
    <row r="453" spans="1:18" x14ac:dyDescent="0.25">
      <c r="A453" s="5">
        <v>452</v>
      </c>
      <c r="B453" s="28">
        <v>41905.958333333336</v>
      </c>
      <c r="C453" s="5">
        <v>1.2846299999999999</v>
      </c>
      <c r="D453" s="5">
        <v>1.2863599999999999</v>
      </c>
      <c r="E453" s="5">
        <v>1.2774099999999999</v>
      </c>
      <c r="F453" s="5">
        <v>1.278</v>
      </c>
      <c r="G453" s="5">
        <f t="shared" si="80"/>
        <v>0</v>
      </c>
      <c r="H453" s="5">
        <f t="shared" si="82"/>
        <v>-94.100000000001401</v>
      </c>
      <c r="I453" s="31">
        <f t="shared" si="74"/>
        <v>1.2900993333333333</v>
      </c>
      <c r="J453" s="31">
        <f t="shared" si="75"/>
        <v>-120.9933333333324</v>
      </c>
      <c r="K453" s="5">
        <f t="shared" si="79"/>
        <v>-94.100000000001401</v>
      </c>
      <c r="L453" s="5">
        <f t="shared" si="76"/>
        <v>0</v>
      </c>
      <c r="M453" s="5">
        <f t="shared" si="81"/>
        <v>3866.3000000000088</v>
      </c>
      <c r="N453" s="5"/>
      <c r="O453" s="5">
        <f t="shared" si="83"/>
        <v>4189.4000000000242</v>
      </c>
      <c r="P453" s="29">
        <f t="shared" si="84"/>
        <v>7.7123215734953288E-2</v>
      </c>
      <c r="Q453" s="30">
        <f t="shared" si="85"/>
        <v>-323.10000000001537</v>
      </c>
      <c r="R453" s="27"/>
    </row>
    <row r="454" spans="1:18" x14ac:dyDescent="0.25">
      <c r="A454" s="5">
        <v>453</v>
      </c>
      <c r="B454" s="28">
        <v>41906.958333333336</v>
      </c>
      <c r="C454" s="5">
        <v>1.2780100000000001</v>
      </c>
      <c r="D454" s="5">
        <v>1.2783199999999999</v>
      </c>
      <c r="E454" s="5">
        <v>1.2697000000000001</v>
      </c>
      <c r="F454" s="5">
        <v>1.27502</v>
      </c>
      <c r="G454" s="5">
        <f t="shared" si="80"/>
        <v>0</v>
      </c>
      <c r="H454" s="5">
        <f t="shared" si="82"/>
        <v>-119.00000000000244</v>
      </c>
      <c r="I454" s="31">
        <f t="shared" si="74"/>
        <v>1.2888126666666666</v>
      </c>
      <c r="J454" s="31">
        <f t="shared" si="75"/>
        <v>-137.92666666666565</v>
      </c>
      <c r="K454" s="5">
        <f t="shared" si="79"/>
        <v>0</v>
      </c>
      <c r="L454" s="5">
        <f t="shared" si="76"/>
        <v>119.00000000000244</v>
      </c>
      <c r="M454" s="5">
        <f t="shared" si="81"/>
        <v>3985.3000000000111</v>
      </c>
      <c r="N454" s="5"/>
      <c r="O454" s="5">
        <f t="shared" si="83"/>
        <v>4189.4000000000242</v>
      </c>
      <c r="P454" s="29" t="str">
        <f t="shared" si="84"/>
        <v/>
      </c>
      <c r="Q454" s="30">
        <f t="shared" si="85"/>
        <v>-204.1000000000131</v>
      </c>
      <c r="R454" s="27"/>
    </row>
    <row r="455" spans="1:18" x14ac:dyDescent="0.25">
      <c r="A455" s="5">
        <v>454</v>
      </c>
      <c r="B455" s="28">
        <v>41907.958333333336</v>
      </c>
      <c r="C455" s="5">
        <v>1.27502</v>
      </c>
      <c r="D455" s="5">
        <v>1.27607</v>
      </c>
      <c r="E455" s="5">
        <v>1.26769</v>
      </c>
      <c r="F455" s="5">
        <v>1.2682</v>
      </c>
      <c r="G455" s="5">
        <f t="shared" si="80"/>
        <v>0</v>
      </c>
      <c r="H455" s="5">
        <f t="shared" si="82"/>
        <v>-58.800000000003294</v>
      </c>
      <c r="I455" s="31">
        <f t="shared" si="74"/>
        <v>1.2870226666666666</v>
      </c>
      <c r="J455" s="31">
        <f t="shared" si="75"/>
        <v>-188.22666666666655</v>
      </c>
      <c r="K455" s="5">
        <f t="shared" si="79"/>
        <v>0</v>
      </c>
      <c r="L455" s="5">
        <f t="shared" si="76"/>
        <v>58.800000000003294</v>
      </c>
      <c r="M455" s="5">
        <f t="shared" si="81"/>
        <v>4044.1000000000145</v>
      </c>
      <c r="N455" s="5"/>
      <c r="O455" s="5">
        <f t="shared" si="83"/>
        <v>4189.4000000000242</v>
      </c>
      <c r="P455" s="29" t="str">
        <f t="shared" si="84"/>
        <v/>
      </c>
      <c r="Q455" s="30">
        <f t="shared" si="85"/>
        <v>-145.30000000000973</v>
      </c>
      <c r="R455" s="27"/>
    </row>
    <row r="456" spans="1:18" x14ac:dyDescent="0.25">
      <c r="A456" s="5">
        <v>455</v>
      </c>
      <c r="B456" s="28">
        <v>41910.958333333336</v>
      </c>
      <c r="C456" s="5">
        <v>1.2680800000000001</v>
      </c>
      <c r="D456" s="5">
        <v>1.2714700000000001</v>
      </c>
      <c r="E456" s="5">
        <v>1.2663599999999999</v>
      </c>
      <c r="F456" s="5">
        <v>1.2684800000000001</v>
      </c>
      <c r="G456" s="5">
        <f t="shared" si="80"/>
        <v>1</v>
      </c>
      <c r="H456" s="5">
        <f t="shared" si="82"/>
        <v>-16.600000000002169</v>
      </c>
      <c r="I456" s="31">
        <f t="shared" si="74"/>
        <v>1.2856253333333334</v>
      </c>
      <c r="J456" s="31">
        <f t="shared" si="75"/>
        <v>-171.45333333333346</v>
      </c>
      <c r="K456" s="5">
        <f t="shared" si="79"/>
        <v>0</v>
      </c>
      <c r="L456" s="5">
        <f t="shared" si="76"/>
        <v>16.600000000002169</v>
      </c>
      <c r="M456" s="5">
        <f t="shared" si="81"/>
        <v>4060.7000000000166</v>
      </c>
      <c r="N456" s="5"/>
      <c r="O456" s="5">
        <f t="shared" si="83"/>
        <v>4189.4000000000242</v>
      </c>
      <c r="P456" s="29" t="str">
        <f t="shared" si="84"/>
        <v/>
      </c>
      <c r="Q456" s="30">
        <f t="shared" si="85"/>
        <v>-128.70000000000755</v>
      </c>
      <c r="R456" s="27"/>
    </row>
    <row r="457" spans="1:18" x14ac:dyDescent="0.25">
      <c r="A457" s="5">
        <v>456</v>
      </c>
      <c r="B457" s="28">
        <v>41911.958333333336</v>
      </c>
      <c r="C457" s="5">
        <v>1.2684800000000001</v>
      </c>
      <c r="D457" s="5">
        <v>1.2702199999999999</v>
      </c>
      <c r="E457" s="5">
        <v>1.2571000000000001</v>
      </c>
      <c r="F457" s="5">
        <v>1.2629999999999999</v>
      </c>
      <c r="G457" s="5">
        <f t="shared" si="80"/>
        <v>0</v>
      </c>
      <c r="H457" s="5">
        <f t="shared" si="82"/>
        <v>-115.40000000000104</v>
      </c>
      <c r="I457" s="31">
        <f t="shared" si="74"/>
        <v>1.2835786666666664</v>
      </c>
      <c r="J457" s="31">
        <f t="shared" si="75"/>
        <v>-205.78666666666524</v>
      </c>
      <c r="K457" s="5">
        <f t="shared" si="79"/>
        <v>0</v>
      </c>
      <c r="L457" s="5">
        <f t="shared" si="76"/>
        <v>0</v>
      </c>
      <c r="M457" s="5">
        <f t="shared" si="81"/>
        <v>4060.7000000000166</v>
      </c>
      <c r="N457" s="5"/>
      <c r="O457" s="5">
        <f t="shared" si="83"/>
        <v>4189.4000000000242</v>
      </c>
      <c r="P457" s="29" t="str">
        <f t="shared" si="84"/>
        <v/>
      </c>
      <c r="Q457" s="30">
        <f t="shared" si="85"/>
        <v>-128.70000000000755</v>
      </c>
      <c r="R457" s="27"/>
    </row>
    <row r="458" spans="1:18" x14ac:dyDescent="0.25">
      <c r="A458" s="5">
        <v>457</v>
      </c>
      <c r="B458" s="28">
        <v>41912.958333333336</v>
      </c>
      <c r="C458" s="5">
        <v>1.2630300000000001</v>
      </c>
      <c r="D458" s="5">
        <v>1.26396</v>
      </c>
      <c r="E458" s="5">
        <v>1.2583599999999999</v>
      </c>
      <c r="F458" s="5">
        <v>1.26223</v>
      </c>
      <c r="G458" s="5">
        <f t="shared" si="80"/>
        <v>0</v>
      </c>
      <c r="H458" s="5">
        <f t="shared" si="82"/>
        <v>36.500000000001549</v>
      </c>
      <c r="I458" s="31">
        <f t="shared" si="74"/>
        <v>1.2816166666666662</v>
      </c>
      <c r="J458" s="31">
        <f t="shared" si="75"/>
        <v>-193.86666666666218</v>
      </c>
      <c r="K458" s="5">
        <f t="shared" si="79"/>
        <v>0</v>
      </c>
      <c r="L458" s="5">
        <f t="shared" si="76"/>
        <v>0</v>
      </c>
      <c r="M458" s="5">
        <f t="shared" si="81"/>
        <v>4060.7000000000166</v>
      </c>
      <c r="N458" s="5"/>
      <c r="O458" s="5">
        <f t="shared" si="83"/>
        <v>4189.4000000000242</v>
      </c>
      <c r="P458" s="29" t="str">
        <f t="shared" si="84"/>
        <v/>
      </c>
      <c r="Q458" s="30">
        <f t="shared" si="85"/>
        <v>-128.70000000000755</v>
      </c>
      <c r="R458" s="27"/>
    </row>
    <row r="459" spans="1:18" x14ac:dyDescent="0.25">
      <c r="A459" s="5">
        <v>458</v>
      </c>
      <c r="B459" s="28">
        <v>41913.958333333336</v>
      </c>
      <c r="C459" s="5">
        <v>1.26223</v>
      </c>
      <c r="D459" s="5">
        <v>1.2698700000000001</v>
      </c>
      <c r="E459" s="5">
        <v>1.2613799999999999</v>
      </c>
      <c r="F459" s="5">
        <v>1.26685</v>
      </c>
      <c r="G459" s="5">
        <f t="shared" si="80"/>
        <v>1</v>
      </c>
      <c r="H459" s="5">
        <f t="shared" si="82"/>
        <v>4.5000000000006324</v>
      </c>
      <c r="I459" s="31">
        <f t="shared" si="74"/>
        <v>1.2799166666666666</v>
      </c>
      <c r="J459" s="31">
        <f t="shared" si="75"/>
        <v>-130.66666666666561</v>
      </c>
      <c r="K459" s="5">
        <f t="shared" si="79"/>
        <v>0</v>
      </c>
      <c r="L459" s="5">
        <f t="shared" si="76"/>
        <v>-4.5000000000006324</v>
      </c>
      <c r="M459" s="5">
        <f t="shared" si="81"/>
        <v>4056.2000000000162</v>
      </c>
      <c r="N459" s="5"/>
      <c r="O459" s="5">
        <f t="shared" si="83"/>
        <v>4189.4000000000242</v>
      </c>
      <c r="P459" s="29">
        <f t="shared" si="84"/>
        <v>3.1794529049507636E-2</v>
      </c>
      <c r="Q459" s="30">
        <f t="shared" si="85"/>
        <v>-133.200000000008</v>
      </c>
      <c r="R459" s="27"/>
    </row>
    <row r="460" spans="1:18" x14ac:dyDescent="0.25">
      <c r="A460" s="5">
        <v>459</v>
      </c>
      <c r="B460" s="28">
        <v>41914.958333333336</v>
      </c>
      <c r="C460" s="5">
        <v>1.26681</v>
      </c>
      <c r="D460" s="5">
        <v>1.26749</v>
      </c>
      <c r="E460" s="5">
        <v>1.2500500000000001</v>
      </c>
      <c r="F460" s="5">
        <v>1.25145</v>
      </c>
      <c r="G460" s="5">
        <f t="shared" si="80"/>
        <v>0</v>
      </c>
      <c r="H460" s="5">
        <f t="shared" si="82"/>
        <v>223.0000000000021</v>
      </c>
      <c r="I460" s="31">
        <f t="shared" si="74"/>
        <v>1.2769360000000001</v>
      </c>
      <c r="J460" s="31">
        <f t="shared" si="75"/>
        <v>-254.86000000000121</v>
      </c>
      <c r="K460" s="5">
        <f t="shared" si="79"/>
        <v>0</v>
      </c>
      <c r="L460" s="5">
        <f t="shared" si="76"/>
        <v>0</v>
      </c>
      <c r="M460" s="5">
        <f t="shared" si="81"/>
        <v>4056.2000000000162</v>
      </c>
      <c r="N460" s="5"/>
      <c r="O460" s="5">
        <f t="shared" si="83"/>
        <v>4189.4000000000242</v>
      </c>
      <c r="P460" s="29" t="str">
        <f t="shared" si="84"/>
        <v/>
      </c>
      <c r="Q460" s="30">
        <f t="shared" si="85"/>
        <v>-133.200000000008</v>
      </c>
      <c r="R460" s="27"/>
    </row>
    <row r="461" spans="1:18" x14ac:dyDescent="0.25">
      <c r="A461" s="5">
        <v>460</v>
      </c>
      <c r="B461" s="28">
        <v>41917.958333333336</v>
      </c>
      <c r="C461" s="5">
        <v>1.2510699999999999</v>
      </c>
      <c r="D461" s="5">
        <v>1.26749</v>
      </c>
      <c r="E461" s="5">
        <v>1.2508900000000001</v>
      </c>
      <c r="F461" s="5">
        <v>1.26546</v>
      </c>
      <c r="G461" s="5">
        <f t="shared" si="80"/>
        <v>1</v>
      </c>
      <c r="H461" s="5">
        <f t="shared" si="82"/>
        <v>36.000000000000483</v>
      </c>
      <c r="I461" s="31">
        <f t="shared" si="74"/>
        <v>1.2750353333333335</v>
      </c>
      <c r="J461" s="31">
        <f t="shared" si="75"/>
        <v>-95.753333333334908</v>
      </c>
      <c r="K461" s="5">
        <f t="shared" si="79"/>
        <v>0</v>
      </c>
      <c r="L461" s="5">
        <f t="shared" si="76"/>
        <v>0</v>
      </c>
      <c r="M461" s="5">
        <f t="shared" si="81"/>
        <v>4056.2000000000162</v>
      </c>
      <c r="N461" s="5"/>
      <c r="O461" s="5">
        <f t="shared" si="83"/>
        <v>4189.4000000000242</v>
      </c>
      <c r="P461" s="29" t="str">
        <f t="shared" si="84"/>
        <v/>
      </c>
      <c r="Q461" s="30">
        <f t="shared" si="85"/>
        <v>-133.200000000008</v>
      </c>
      <c r="R461" s="27"/>
    </row>
    <row r="462" spans="1:18" x14ac:dyDescent="0.25">
      <c r="A462" s="5">
        <v>461</v>
      </c>
      <c r="B462" s="28">
        <v>41918.958333333336</v>
      </c>
      <c r="C462" s="5">
        <v>1.26545</v>
      </c>
      <c r="D462" s="5">
        <v>1.2681800000000001</v>
      </c>
      <c r="E462" s="5">
        <v>1.25837</v>
      </c>
      <c r="F462" s="5">
        <v>1.2668699999999999</v>
      </c>
      <c r="G462" s="5">
        <f t="shared" si="80"/>
        <v>1</v>
      </c>
      <c r="H462" s="5">
        <f t="shared" si="82"/>
        <v>-41.399999999998101</v>
      </c>
      <c r="I462" s="31">
        <f t="shared" si="74"/>
        <v>1.2730980000000003</v>
      </c>
      <c r="J462" s="31">
        <f t="shared" si="75"/>
        <v>-62.28000000000344</v>
      </c>
      <c r="K462" s="5">
        <f t="shared" si="79"/>
        <v>-41.399999999998101</v>
      </c>
      <c r="L462" s="5">
        <f t="shared" si="76"/>
        <v>0</v>
      </c>
      <c r="M462" s="5">
        <f t="shared" si="81"/>
        <v>4014.8000000000179</v>
      </c>
      <c r="N462" s="5"/>
      <c r="O462" s="5">
        <f t="shared" si="83"/>
        <v>4189.4000000000242</v>
      </c>
      <c r="P462" s="29">
        <f t="shared" si="84"/>
        <v>4.1676612402731905E-2</v>
      </c>
      <c r="Q462" s="30">
        <f t="shared" si="85"/>
        <v>-174.60000000000628</v>
      </c>
      <c r="R462" s="27"/>
    </row>
    <row r="463" spans="1:18" x14ac:dyDescent="0.25">
      <c r="A463" s="5">
        <v>462</v>
      </c>
      <c r="B463" s="28">
        <v>41919.958333333336</v>
      </c>
      <c r="C463" s="5">
        <v>1.26684</v>
      </c>
      <c r="D463" s="5">
        <v>1.27488</v>
      </c>
      <c r="E463" s="5">
        <v>1.2622599999999999</v>
      </c>
      <c r="F463" s="5">
        <v>1.2733300000000001</v>
      </c>
      <c r="G463" s="5">
        <f t="shared" si="80"/>
        <v>1</v>
      </c>
      <c r="H463" s="5">
        <f t="shared" si="82"/>
        <v>14.000000000000682</v>
      </c>
      <c r="I463" s="31">
        <f t="shared" si="74"/>
        <v>1.2722240000000002</v>
      </c>
      <c r="J463" s="31">
        <f t="shared" si="75"/>
        <v>11.059999999998293</v>
      </c>
      <c r="K463" s="5">
        <f t="shared" si="79"/>
        <v>14.000000000000682</v>
      </c>
      <c r="L463" s="5">
        <f t="shared" si="76"/>
        <v>0</v>
      </c>
      <c r="M463" s="5">
        <f t="shared" si="81"/>
        <v>4028.8000000000184</v>
      </c>
      <c r="N463" s="5"/>
      <c r="O463" s="5">
        <f t="shared" si="83"/>
        <v>4189.4000000000242</v>
      </c>
      <c r="P463" s="29" t="str">
        <f t="shared" si="84"/>
        <v/>
      </c>
      <c r="Q463" s="30">
        <f t="shared" si="85"/>
        <v>-160.60000000000582</v>
      </c>
      <c r="R463" s="27"/>
    </row>
    <row r="464" spans="1:18" x14ac:dyDescent="0.25">
      <c r="A464" s="5">
        <v>463</v>
      </c>
      <c r="B464" s="28">
        <v>41920.958333333336</v>
      </c>
      <c r="C464" s="5">
        <v>1.2733300000000001</v>
      </c>
      <c r="D464" s="5">
        <v>1.2791300000000001</v>
      </c>
      <c r="E464" s="5">
        <v>1.2664</v>
      </c>
      <c r="F464" s="5">
        <v>1.26902</v>
      </c>
      <c r="G464" s="5">
        <f t="shared" si="80"/>
        <v>0</v>
      </c>
      <c r="H464" s="5">
        <f t="shared" si="82"/>
        <v>-36.700000000000614</v>
      </c>
      <c r="I464" s="31">
        <f t="shared" si="74"/>
        <v>1.2706826666666668</v>
      </c>
      <c r="J464" s="31">
        <f t="shared" si="75"/>
        <v>-16.626666666668122</v>
      </c>
      <c r="K464" s="5">
        <f t="shared" si="79"/>
        <v>0</v>
      </c>
      <c r="L464" s="5">
        <f t="shared" si="76"/>
        <v>0</v>
      </c>
      <c r="M464" s="5">
        <f t="shared" si="81"/>
        <v>4028.8000000000184</v>
      </c>
      <c r="N464" s="5"/>
      <c r="O464" s="5">
        <f t="shared" si="83"/>
        <v>4189.4000000000242</v>
      </c>
      <c r="P464" s="29" t="str">
        <f t="shared" si="84"/>
        <v/>
      </c>
      <c r="Q464" s="30">
        <f t="shared" si="85"/>
        <v>-160.60000000000582</v>
      </c>
      <c r="R464" s="27"/>
    </row>
    <row r="465" spans="1:18" x14ac:dyDescent="0.25">
      <c r="A465" s="5">
        <v>464</v>
      </c>
      <c r="B465" s="28">
        <v>41921.958333333336</v>
      </c>
      <c r="C465" s="5">
        <v>1.2689999999999999</v>
      </c>
      <c r="D465" s="5">
        <v>1.2716000000000001</v>
      </c>
      <c r="E465" s="5">
        <v>1.26054</v>
      </c>
      <c r="F465" s="5">
        <v>1.26268</v>
      </c>
      <c r="G465" s="5">
        <f t="shared" si="80"/>
        <v>0</v>
      </c>
      <c r="H465" s="5">
        <f t="shared" si="82"/>
        <v>206.49999999999835</v>
      </c>
      <c r="I465" s="31">
        <f t="shared" ref="I465:I528" si="86">AVERAGE(F451:F465)</f>
        <v>1.2693406666666669</v>
      </c>
      <c r="J465" s="31">
        <f t="shared" ref="J465:J528" si="87">(F465-I465)*10000</f>
        <v>-66.606666666668701</v>
      </c>
      <c r="K465" s="5">
        <f t="shared" si="79"/>
        <v>206.49999999999835</v>
      </c>
      <c r="L465" s="5">
        <f t="shared" si="76"/>
        <v>0</v>
      </c>
      <c r="M465" s="5">
        <f t="shared" si="81"/>
        <v>4235.3000000000166</v>
      </c>
      <c r="N465" s="5"/>
      <c r="O465" s="5">
        <f t="shared" si="83"/>
        <v>4235.3000000000166</v>
      </c>
      <c r="P465" s="29" t="str">
        <f t="shared" si="84"/>
        <v/>
      </c>
      <c r="Q465" s="30">
        <f t="shared" si="85"/>
        <v>-160.60000000000582</v>
      </c>
      <c r="R465" s="27"/>
    </row>
    <row r="466" spans="1:18" x14ac:dyDescent="0.25">
      <c r="A466" s="5">
        <v>465</v>
      </c>
      <c r="B466" s="28">
        <v>41924.958333333336</v>
      </c>
      <c r="C466" s="5">
        <v>1.26311</v>
      </c>
      <c r="D466" s="5">
        <v>1.2760899999999999</v>
      </c>
      <c r="E466" s="5">
        <v>1.2620100000000001</v>
      </c>
      <c r="F466" s="5">
        <v>1.2751399999999999</v>
      </c>
      <c r="G466" s="5">
        <f t="shared" si="80"/>
        <v>1</v>
      </c>
      <c r="H466" s="5">
        <f t="shared" si="82"/>
        <v>57.39999999999857</v>
      </c>
      <c r="I466" s="31">
        <f t="shared" si="86"/>
        <v>1.2686913333333334</v>
      </c>
      <c r="J466" s="31">
        <f t="shared" si="87"/>
        <v>64.486666666665471</v>
      </c>
      <c r="K466" s="5">
        <f t="shared" si="79"/>
        <v>0</v>
      </c>
      <c r="L466" s="5">
        <f t="shared" si="76"/>
        <v>-57.39999999999857</v>
      </c>
      <c r="M466" s="5">
        <f t="shared" si="81"/>
        <v>4177.9000000000178</v>
      </c>
      <c r="N466" s="5"/>
      <c r="O466" s="5">
        <f t="shared" si="83"/>
        <v>4235.3000000000166</v>
      </c>
      <c r="P466" s="29">
        <f t="shared" si="84"/>
        <v>1.3552758954501143E-2</v>
      </c>
      <c r="Q466" s="30">
        <f t="shared" si="85"/>
        <v>-57.399999999998727</v>
      </c>
      <c r="R466" s="27"/>
    </row>
    <row r="467" spans="1:18" x14ac:dyDescent="0.25">
      <c r="A467" s="5">
        <v>466</v>
      </c>
      <c r="B467" s="28">
        <v>41925.958333333336</v>
      </c>
      <c r="C467" s="5">
        <v>1.2751300000000001</v>
      </c>
      <c r="D467" s="5">
        <v>1.2767900000000001</v>
      </c>
      <c r="E467" s="5">
        <v>1.2639899999999999</v>
      </c>
      <c r="F467" s="5">
        <v>1.2657499999999999</v>
      </c>
      <c r="G467" s="5">
        <f t="shared" si="80"/>
        <v>0</v>
      </c>
      <c r="H467" s="5">
        <f t="shared" si="82"/>
        <v>101.99999999999989</v>
      </c>
      <c r="I467" s="31">
        <f t="shared" si="86"/>
        <v>1.2674320000000001</v>
      </c>
      <c r="J467" s="31">
        <f t="shared" si="87"/>
        <v>-16.820000000001833</v>
      </c>
      <c r="K467" s="5">
        <f t="shared" si="79"/>
        <v>101.99999999999989</v>
      </c>
      <c r="L467" s="5">
        <f t="shared" si="76"/>
        <v>0</v>
      </c>
      <c r="M467" s="5">
        <f t="shared" si="81"/>
        <v>4279.9000000000178</v>
      </c>
      <c r="N467" s="5"/>
      <c r="O467" s="5">
        <f t="shared" si="83"/>
        <v>4279.9000000000178</v>
      </c>
      <c r="P467" s="29" t="str">
        <f t="shared" si="84"/>
        <v/>
      </c>
      <c r="Q467" s="30">
        <f t="shared" si="85"/>
        <v>-57.399999999998727</v>
      </c>
      <c r="R467" s="27"/>
    </row>
    <row r="468" spans="1:18" x14ac:dyDescent="0.25">
      <c r="A468" s="5">
        <v>467</v>
      </c>
      <c r="B468" s="28">
        <v>41926.958333333336</v>
      </c>
      <c r="C468" s="5">
        <v>1.2657400000000001</v>
      </c>
      <c r="D468" s="5">
        <v>1.2886500000000001</v>
      </c>
      <c r="E468" s="5">
        <v>1.26247</v>
      </c>
      <c r="F468" s="5">
        <v>1.2837400000000001</v>
      </c>
      <c r="G468" s="5">
        <f t="shared" si="80"/>
        <v>1</v>
      </c>
      <c r="H468" s="5">
        <f t="shared" si="82"/>
        <v>-28.699999999999292</v>
      </c>
      <c r="I468" s="31">
        <f t="shared" si="86"/>
        <v>1.2678146666666668</v>
      </c>
      <c r="J468" s="31">
        <f t="shared" si="87"/>
        <v>159.25333333333347</v>
      </c>
      <c r="K468" s="5">
        <f t="shared" si="79"/>
        <v>0</v>
      </c>
      <c r="L468" s="5">
        <f t="shared" si="76"/>
        <v>28.699999999999292</v>
      </c>
      <c r="M468" s="5">
        <f t="shared" si="81"/>
        <v>4308.6000000000167</v>
      </c>
      <c r="N468" s="5"/>
      <c r="O468" s="5">
        <f t="shared" si="83"/>
        <v>4308.6000000000167</v>
      </c>
      <c r="P468" s="29" t="str">
        <f t="shared" si="84"/>
        <v/>
      </c>
      <c r="Q468" s="30">
        <f t="shared" si="85"/>
        <v>-57.399999999998727</v>
      </c>
      <c r="R468" s="27"/>
    </row>
    <row r="469" spans="1:18" x14ac:dyDescent="0.25">
      <c r="A469" s="5">
        <v>468</v>
      </c>
      <c r="B469" s="28">
        <v>41927.958333333336</v>
      </c>
      <c r="C469" s="5">
        <v>1.2837400000000001</v>
      </c>
      <c r="D469" s="5">
        <v>1.2844899999999999</v>
      </c>
      <c r="E469" s="5">
        <v>1.27057</v>
      </c>
      <c r="F469" s="5">
        <v>1.2808600000000001</v>
      </c>
      <c r="G469" s="5">
        <f t="shared" si="80"/>
        <v>0</v>
      </c>
      <c r="H469" s="5">
        <f t="shared" si="82"/>
        <v>-83.799999999998334</v>
      </c>
      <c r="I469" s="31">
        <f t="shared" si="86"/>
        <v>1.2682040000000001</v>
      </c>
      <c r="J469" s="31">
        <f t="shared" si="87"/>
        <v>126.56</v>
      </c>
      <c r="K469" s="5">
        <f t="shared" si="79"/>
        <v>0</v>
      </c>
      <c r="L469" s="5">
        <f t="shared" si="76"/>
        <v>0</v>
      </c>
      <c r="M469" s="5">
        <f t="shared" si="81"/>
        <v>4308.6000000000167</v>
      </c>
      <c r="N469" s="5"/>
      <c r="O469" s="5">
        <f t="shared" si="83"/>
        <v>4308.6000000000167</v>
      </c>
      <c r="P469" s="29" t="str">
        <f t="shared" si="84"/>
        <v/>
      </c>
      <c r="Q469" s="30">
        <f t="shared" si="85"/>
        <v>-57.399999999998727</v>
      </c>
      <c r="R469" s="27"/>
    </row>
    <row r="470" spans="1:18" x14ac:dyDescent="0.25">
      <c r="A470" s="5">
        <v>469</v>
      </c>
      <c r="B470" s="28">
        <v>41928.958333333336</v>
      </c>
      <c r="C470" s="5">
        <v>1.28081</v>
      </c>
      <c r="D470" s="5">
        <v>1.28369</v>
      </c>
      <c r="E470" s="5">
        <v>1.2743599999999999</v>
      </c>
      <c r="F470" s="5">
        <v>1.27589</v>
      </c>
      <c r="G470" s="5">
        <f t="shared" si="80"/>
        <v>0</v>
      </c>
      <c r="H470" s="5">
        <f t="shared" si="82"/>
        <v>-101.89999999999922</v>
      </c>
      <c r="I470" s="31">
        <f t="shared" si="86"/>
        <v>1.2687166666666667</v>
      </c>
      <c r="J470" s="31">
        <f t="shared" si="87"/>
        <v>71.733333333332538</v>
      </c>
      <c r="K470" s="5">
        <f t="shared" si="79"/>
        <v>0</v>
      </c>
      <c r="L470" s="5">
        <f t="shared" si="76"/>
        <v>0</v>
      </c>
      <c r="M470" s="5">
        <f t="shared" si="81"/>
        <v>4308.6000000000167</v>
      </c>
      <c r="N470" s="5"/>
      <c r="O470" s="5">
        <f t="shared" si="83"/>
        <v>4308.6000000000167</v>
      </c>
      <c r="P470" s="29" t="str">
        <f t="shared" si="84"/>
        <v/>
      </c>
      <c r="Q470" s="30">
        <f t="shared" si="85"/>
        <v>-57.399999999998727</v>
      </c>
      <c r="R470" s="27"/>
    </row>
    <row r="471" spans="1:18" x14ac:dyDescent="0.25">
      <c r="A471" s="5">
        <v>470</v>
      </c>
      <c r="B471" s="28">
        <v>41931.958333333336</v>
      </c>
      <c r="C471" s="5">
        <v>1.2750699999999999</v>
      </c>
      <c r="D471" s="5">
        <v>1.2816799999999999</v>
      </c>
      <c r="E471" s="5">
        <v>1.27312</v>
      </c>
      <c r="F471" s="5">
        <v>1.28</v>
      </c>
      <c r="G471" s="5">
        <f t="shared" si="80"/>
        <v>1</v>
      </c>
      <c r="H471" s="5">
        <f t="shared" si="82"/>
        <v>-153.7999999999995</v>
      </c>
      <c r="I471" s="31">
        <f t="shared" si="86"/>
        <v>1.2694846666666668</v>
      </c>
      <c r="J471" s="31">
        <f t="shared" si="87"/>
        <v>105.1533333333321</v>
      </c>
      <c r="K471" s="5">
        <f t="shared" si="79"/>
        <v>0</v>
      </c>
      <c r="L471" s="5">
        <f t="shared" si="76"/>
        <v>0</v>
      </c>
      <c r="M471" s="5">
        <f t="shared" si="81"/>
        <v>4308.6000000000167</v>
      </c>
      <c r="N471" s="5"/>
      <c r="O471" s="5">
        <f t="shared" si="83"/>
        <v>4308.6000000000167</v>
      </c>
      <c r="P471" s="29" t="str">
        <f t="shared" si="84"/>
        <v/>
      </c>
      <c r="Q471" s="30">
        <f t="shared" si="85"/>
        <v>-57.399999999998727</v>
      </c>
      <c r="R471" s="27"/>
    </row>
    <row r="472" spans="1:18" x14ac:dyDescent="0.25">
      <c r="A472" s="5">
        <v>471</v>
      </c>
      <c r="B472" s="28">
        <v>41932.958333333336</v>
      </c>
      <c r="C472" s="5">
        <v>1.27996</v>
      </c>
      <c r="D472" s="5">
        <v>1.2840100000000001</v>
      </c>
      <c r="E472" s="5">
        <v>1.2714399999999999</v>
      </c>
      <c r="F472" s="5">
        <v>1.2715700000000001</v>
      </c>
      <c r="G472" s="5">
        <f t="shared" si="80"/>
        <v>0</v>
      </c>
      <c r="H472" s="5">
        <f t="shared" si="82"/>
        <v>-46.90000000000083</v>
      </c>
      <c r="I472" s="31">
        <f t="shared" si="86"/>
        <v>1.2700560000000001</v>
      </c>
      <c r="J472" s="31">
        <f t="shared" si="87"/>
        <v>15.140000000000153</v>
      </c>
      <c r="K472" s="5">
        <f t="shared" si="79"/>
        <v>-46.90000000000083</v>
      </c>
      <c r="L472" s="5">
        <f t="shared" si="76"/>
        <v>0</v>
      </c>
      <c r="M472" s="5">
        <f t="shared" si="81"/>
        <v>4261.7000000000162</v>
      </c>
      <c r="N472" s="5"/>
      <c r="O472" s="5">
        <f t="shared" si="83"/>
        <v>4308.6000000000167</v>
      </c>
      <c r="P472" s="29">
        <f t="shared" si="84"/>
        <v>1.0885206331523123E-2</v>
      </c>
      <c r="Q472" s="30">
        <f t="shared" si="85"/>
        <v>-46.900000000000546</v>
      </c>
      <c r="R472" s="27"/>
    </row>
    <row r="473" spans="1:18" x14ac:dyDescent="0.25">
      <c r="A473" s="5">
        <v>472</v>
      </c>
      <c r="B473" s="28">
        <v>41933.958333333336</v>
      </c>
      <c r="C473" s="5">
        <v>1.27156</v>
      </c>
      <c r="D473" s="5">
        <v>1.27396</v>
      </c>
      <c r="E473" s="5">
        <v>1.26372</v>
      </c>
      <c r="F473" s="5">
        <v>1.2648299999999999</v>
      </c>
      <c r="G473" s="5">
        <f t="shared" si="80"/>
        <v>0</v>
      </c>
      <c r="H473" s="5">
        <f t="shared" si="82"/>
        <v>43.000000000001926</v>
      </c>
      <c r="I473" s="31">
        <f t="shared" si="86"/>
        <v>1.2702293333333334</v>
      </c>
      <c r="J473" s="31">
        <f t="shared" si="87"/>
        <v>-53.993333333335336</v>
      </c>
      <c r="K473" s="5">
        <f t="shared" si="79"/>
        <v>43.000000000001926</v>
      </c>
      <c r="L473" s="5">
        <f t="shared" si="76"/>
        <v>0</v>
      </c>
      <c r="M473" s="5">
        <f t="shared" si="81"/>
        <v>4304.700000000018</v>
      </c>
      <c r="N473" s="5"/>
      <c r="O473" s="5">
        <f t="shared" si="83"/>
        <v>4308.6000000000167</v>
      </c>
      <c r="P473" s="29" t="str">
        <f t="shared" si="84"/>
        <v/>
      </c>
      <c r="Q473" s="30">
        <f t="shared" si="85"/>
        <v>-3.8999999999987267</v>
      </c>
      <c r="R473" s="27"/>
    </row>
    <row r="474" spans="1:18" x14ac:dyDescent="0.25">
      <c r="A474" s="5">
        <v>473</v>
      </c>
      <c r="B474" s="28">
        <v>41934.958333333336</v>
      </c>
      <c r="C474" s="5">
        <v>1.2648299999999999</v>
      </c>
      <c r="D474" s="5">
        <v>1.26766</v>
      </c>
      <c r="E474" s="5">
        <v>1.2613700000000001</v>
      </c>
      <c r="F474" s="5">
        <v>1.26457</v>
      </c>
      <c r="G474" s="5">
        <f t="shared" si="80"/>
        <v>0</v>
      </c>
      <c r="H474" s="5">
        <f t="shared" si="82"/>
        <v>81.900000000001427</v>
      </c>
      <c r="I474" s="31">
        <f t="shared" si="86"/>
        <v>1.2700773333333333</v>
      </c>
      <c r="J474" s="31">
        <f t="shared" si="87"/>
        <v>-55.073333333333082</v>
      </c>
      <c r="K474" s="5">
        <f t="shared" si="79"/>
        <v>81.900000000001427</v>
      </c>
      <c r="L474" s="5">
        <f t="shared" si="76"/>
        <v>0</v>
      </c>
      <c r="M474" s="5">
        <f t="shared" si="81"/>
        <v>4386.6000000000195</v>
      </c>
      <c r="N474" s="5"/>
      <c r="O474" s="5">
        <f t="shared" si="83"/>
        <v>4386.6000000000195</v>
      </c>
      <c r="P474" s="29" t="str">
        <f t="shared" si="84"/>
        <v/>
      </c>
      <c r="Q474" s="30">
        <f t="shared" si="85"/>
        <v>-3.8999999999987267</v>
      </c>
      <c r="R474" s="27"/>
    </row>
    <row r="475" spans="1:18" x14ac:dyDescent="0.25">
      <c r="A475" s="5">
        <v>474</v>
      </c>
      <c r="B475" s="28">
        <v>41935.958333333336</v>
      </c>
      <c r="C475" s="5">
        <v>1.26458</v>
      </c>
      <c r="D475" s="5">
        <v>1.2695700000000001</v>
      </c>
      <c r="E475" s="5">
        <v>1.26349</v>
      </c>
      <c r="F475" s="5">
        <v>1.26688</v>
      </c>
      <c r="G475" s="5">
        <f t="shared" si="80"/>
        <v>1</v>
      </c>
      <c r="H475" s="5">
        <f t="shared" si="82"/>
        <v>-43.799999999998285</v>
      </c>
      <c r="I475" s="31">
        <f t="shared" si="86"/>
        <v>1.2711060000000001</v>
      </c>
      <c r="J475" s="31">
        <f t="shared" si="87"/>
        <v>-42.26000000000063</v>
      </c>
      <c r="K475" s="5">
        <f t="shared" si="79"/>
        <v>-43.799999999998285</v>
      </c>
      <c r="L475" s="5">
        <f t="shared" si="76"/>
        <v>0</v>
      </c>
      <c r="M475" s="5">
        <f t="shared" si="81"/>
        <v>4342.8000000000211</v>
      </c>
      <c r="N475" s="5"/>
      <c r="O475" s="5">
        <f t="shared" si="83"/>
        <v>4386.6000000000195</v>
      </c>
      <c r="P475" s="29">
        <f t="shared" si="84"/>
        <v>9.9849541786345419E-3</v>
      </c>
      <c r="Q475" s="30">
        <f t="shared" si="85"/>
        <v>-43.799999999998363</v>
      </c>
      <c r="R475" s="27"/>
    </row>
    <row r="476" spans="1:18" x14ac:dyDescent="0.25">
      <c r="A476" s="5">
        <v>475</v>
      </c>
      <c r="B476" s="28">
        <v>41938.958333333336</v>
      </c>
      <c r="C476" s="5">
        <v>1.2675399999999999</v>
      </c>
      <c r="D476" s="5">
        <v>1.2723100000000001</v>
      </c>
      <c r="E476" s="5">
        <v>1.26657</v>
      </c>
      <c r="F476" s="5">
        <v>1.2698</v>
      </c>
      <c r="G476" s="5">
        <f t="shared" si="80"/>
        <v>1</v>
      </c>
      <c r="H476" s="5">
        <f t="shared" si="82"/>
        <v>-84.800000000000438</v>
      </c>
      <c r="I476" s="31">
        <f t="shared" si="86"/>
        <v>1.2713953333333334</v>
      </c>
      <c r="J476" s="31">
        <f t="shared" si="87"/>
        <v>-15.95333333333393</v>
      </c>
      <c r="K476" s="5">
        <f t="shared" si="79"/>
        <v>0</v>
      </c>
      <c r="L476" s="5">
        <f t="shared" si="76"/>
        <v>0</v>
      </c>
      <c r="M476" s="5">
        <f t="shared" si="81"/>
        <v>4342.8000000000211</v>
      </c>
      <c r="N476" s="5"/>
      <c r="O476" s="5">
        <f t="shared" si="83"/>
        <v>4386.6000000000195</v>
      </c>
      <c r="P476" s="29" t="str">
        <f t="shared" si="84"/>
        <v/>
      </c>
      <c r="Q476" s="30">
        <f t="shared" si="85"/>
        <v>-43.799999999998363</v>
      </c>
      <c r="R476" s="27"/>
    </row>
    <row r="477" spans="1:18" x14ac:dyDescent="0.25">
      <c r="A477" s="5">
        <v>476</v>
      </c>
      <c r="B477" s="28">
        <v>41939.958333333336</v>
      </c>
      <c r="C477" s="5">
        <v>1.26979</v>
      </c>
      <c r="D477" s="5">
        <v>1.2764800000000001</v>
      </c>
      <c r="E477" s="5">
        <v>1.2684500000000001</v>
      </c>
      <c r="F477" s="5">
        <v>1.27342</v>
      </c>
      <c r="G477" s="5">
        <f t="shared" si="80"/>
        <v>1</v>
      </c>
      <c r="H477" s="5">
        <f t="shared" si="82"/>
        <v>-211.90000000000043</v>
      </c>
      <c r="I477" s="31">
        <f t="shared" si="86"/>
        <v>1.2718320000000001</v>
      </c>
      <c r="J477" s="31">
        <f t="shared" si="87"/>
        <v>15.879999999999228</v>
      </c>
      <c r="K477" s="5">
        <v>-101</v>
      </c>
      <c r="L477" s="5">
        <f t="shared" si="76"/>
        <v>0</v>
      </c>
      <c r="M477" s="5">
        <f t="shared" si="81"/>
        <v>4241.8000000000211</v>
      </c>
      <c r="N477" s="5"/>
      <c r="O477" s="5">
        <f t="shared" si="83"/>
        <v>4386.6000000000195</v>
      </c>
      <c r="P477" s="29">
        <f t="shared" si="84"/>
        <v>3.3009620206993495E-2</v>
      </c>
      <c r="Q477" s="30">
        <f t="shared" si="85"/>
        <v>-144.79999999999836</v>
      </c>
      <c r="R477" s="27"/>
    </row>
    <row r="478" spans="1:18" x14ac:dyDescent="0.25">
      <c r="A478" s="5">
        <v>477</v>
      </c>
      <c r="B478" s="28">
        <v>41940.958333333336</v>
      </c>
      <c r="C478" s="5">
        <v>1.27338</v>
      </c>
      <c r="D478" s="5">
        <v>1.27705</v>
      </c>
      <c r="E478" s="5">
        <v>1.2630699999999999</v>
      </c>
      <c r="F478" s="5">
        <v>1.26311</v>
      </c>
      <c r="G478" s="5">
        <f t="shared" si="80"/>
        <v>0</v>
      </c>
      <c r="H478" s="5">
        <f t="shared" si="82"/>
        <v>-134.79999999999939</v>
      </c>
      <c r="I478" s="31">
        <f t="shared" si="86"/>
        <v>1.271150666666667</v>
      </c>
      <c r="J478" s="31">
        <f t="shared" si="87"/>
        <v>-80.40666666667029</v>
      </c>
      <c r="K478" s="5">
        <f t="shared" ref="K478:K499" si="88">IF(OR(AND(J478&gt;-122.467,J478&lt;=-101.893),AND(J478&gt;-67.6767,J478&lt;=-16.6267),AND(J478&gt;-1.10667,J478&lt;=30.97333)),H478,0)</f>
        <v>0</v>
      </c>
      <c r="L478" s="5">
        <f t="shared" si="76"/>
        <v>134.79999999999939</v>
      </c>
      <c r="M478" s="5">
        <f t="shared" si="81"/>
        <v>4376.6000000000204</v>
      </c>
      <c r="N478" s="5"/>
      <c r="O478" s="5">
        <f t="shared" si="83"/>
        <v>4386.6000000000195</v>
      </c>
      <c r="P478" s="29" t="str">
        <f t="shared" si="84"/>
        <v/>
      </c>
      <c r="Q478" s="30">
        <f t="shared" si="85"/>
        <v>-9.9999999999990905</v>
      </c>
      <c r="R478" s="27"/>
    </row>
    <row r="479" spans="1:18" x14ac:dyDescent="0.25">
      <c r="A479" s="5">
        <v>478</v>
      </c>
      <c r="B479" s="28">
        <v>41941.958333333336</v>
      </c>
      <c r="C479" s="5">
        <v>1.2631300000000001</v>
      </c>
      <c r="D479" s="5">
        <v>1.2639400000000001</v>
      </c>
      <c r="E479" s="5">
        <v>1.25474</v>
      </c>
      <c r="F479" s="5">
        <v>1.26129</v>
      </c>
      <c r="G479" s="5">
        <f t="shared" si="80"/>
        <v>0</v>
      </c>
      <c r="H479" s="5">
        <f t="shared" si="82"/>
        <v>-52.39999999999911</v>
      </c>
      <c r="I479" s="31">
        <f t="shared" si="86"/>
        <v>1.2706353333333336</v>
      </c>
      <c r="J479" s="31">
        <f t="shared" si="87"/>
        <v>-93.453333333335394</v>
      </c>
      <c r="K479" s="5">
        <f t="shared" si="88"/>
        <v>0</v>
      </c>
      <c r="L479" s="5">
        <f t="shared" si="76"/>
        <v>0</v>
      </c>
      <c r="M479" s="5">
        <f t="shared" si="81"/>
        <v>4376.6000000000204</v>
      </c>
      <c r="N479" s="5"/>
      <c r="O479" s="5">
        <f t="shared" si="83"/>
        <v>4386.6000000000195</v>
      </c>
      <c r="P479" s="29" t="str">
        <f t="shared" si="84"/>
        <v/>
      </c>
      <c r="Q479" s="30">
        <f t="shared" si="85"/>
        <v>-9.9999999999990905</v>
      </c>
      <c r="R479" s="27"/>
    </row>
    <row r="480" spans="1:18" x14ac:dyDescent="0.25">
      <c r="A480" s="5">
        <v>479</v>
      </c>
      <c r="B480" s="28">
        <v>41942.958333333336</v>
      </c>
      <c r="C480" s="5">
        <v>1.26132</v>
      </c>
      <c r="D480" s="5">
        <v>1.26173</v>
      </c>
      <c r="E480" s="5">
        <v>1.2485999999999999</v>
      </c>
      <c r="F480" s="5">
        <v>1.25224</v>
      </c>
      <c r="G480" s="5">
        <f t="shared" si="80"/>
        <v>0</v>
      </c>
      <c r="H480" s="5">
        <f t="shared" si="82"/>
        <v>-21.499999999998735</v>
      </c>
      <c r="I480" s="31">
        <f t="shared" si="86"/>
        <v>1.2699393333333333</v>
      </c>
      <c r="J480" s="31">
        <f t="shared" si="87"/>
        <v>-176.99333333333288</v>
      </c>
      <c r="K480" s="5">
        <f t="shared" si="88"/>
        <v>0</v>
      </c>
      <c r="L480" s="5">
        <f t="shared" ref="L480:L504" si="89">IF(OR(AND(J480&gt;-188.3,J480&lt;=-122.467),AND(J480&gt;-85.94,J480&lt;=-67.6767),AND(J480&gt;42.69,J480&lt;=64.57),AND(J480&gt;144.6933)),-H480,0)</f>
        <v>21.499999999998735</v>
      </c>
      <c r="M480" s="5">
        <f t="shared" si="81"/>
        <v>4398.1000000000195</v>
      </c>
      <c r="N480" s="5"/>
      <c r="O480" s="5">
        <f t="shared" si="83"/>
        <v>4398.1000000000195</v>
      </c>
      <c r="P480" s="29" t="str">
        <f t="shared" si="84"/>
        <v/>
      </c>
      <c r="Q480" s="30">
        <f t="shared" si="85"/>
        <v>-9.9999999999990905</v>
      </c>
      <c r="R480" s="27"/>
    </row>
    <row r="481" spans="1:18" x14ac:dyDescent="0.25">
      <c r="A481" s="5">
        <v>480</v>
      </c>
      <c r="B481" s="28">
        <v>41946</v>
      </c>
      <c r="C481" s="5">
        <v>1.2506699999999999</v>
      </c>
      <c r="D481" s="5">
        <v>1.2513799999999999</v>
      </c>
      <c r="E481" s="5">
        <v>1.24396</v>
      </c>
      <c r="F481" s="5">
        <v>1.2481100000000001</v>
      </c>
      <c r="G481" s="5">
        <f t="shared" si="80"/>
        <v>0</v>
      </c>
      <c r="H481" s="5">
        <f t="shared" si="82"/>
        <v>-106.59999999999891</v>
      </c>
      <c r="I481" s="31">
        <f t="shared" si="86"/>
        <v>1.2681373333333332</v>
      </c>
      <c r="J481" s="31">
        <f t="shared" si="87"/>
        <v>-200.27333333333175</v>
      </c>
      <c r="K481" s="5">
        <f t="shared" si="88"/>
        <v>0</v>
      </c>
      <c r="L481" s="5">
        <f t="shared" si="89"/>
        <v>0</v>
      </c>
      <c r="M481" s="5">
        <f t="shared" si="81"/>
        <v>4398.1000000000195</v>
      </c>
      <c r="N481" s="5"/>
      <c r="O481" s="5">
        <f t="shared" si="83"/>
        <v>4398.1000000000195</v>
      </c>
      <c r="P481" s="29" t="str">
        <f t="shared" si="84"/>
        <v/>
      </c>
      <c r="Q481" s="30">
        <f t="shared" si="85"/>
        <v>-9.9999999999990905</v>
      </c>
      <c r="R481" s="27"/>
    </row>
    <row r="482" spans="1:18" x14ac:dyDescent="0.25">
      <c r="A482" s="5">
        <v>481</v>
      </c>
      <c r="B482" s="28">
        <v>41947</v>
      </c>
      <c r="C482" s="5">
        <v>1.2482</v>
      </c>
      <c r="D482" s="5">
        <v>1.25773</v>
      </c>
      <c r="E482" s="5">
        <v>1.24804</v>
      </c>
      <c r="F482" s="5">
        <v>1.2545999999999999</v>
      </c>
      <c r="G482" s="5">
        <f t="shared" si="80"/>
        <v>1</v>
      </c>
      <c r="H482" s="5">
        <f t="shared" si="82"/>
        <v>-92.099999999997195</v>
      </c>
      <c r="I482" s="31">
        <f t="shared" si="86"/>
        <v>1.2673939999999999</v>
      </c>
      <c r="J482" s="31">
        <f t="shared" si="87"/>
        <v>-127.93999999999971</v>
      </c>
      <c r="K482" s="5">
        <f t="shared" si="88"/>
        <v>0</v>
      </c>
      <c r="L482" s="5">
        <f t="shared" si="89"/>
        <v>92.099999999997195</v>
      </c>
      <c r="M482" s="5">
        <f t="shared" si="81"/>
        <v>4490.2000000000171</v>
      </c>
      <c r="N482" s="5"/>
      <c r="O482" s="5">
        <f t="shared" si="83"/>
        <v>4490.2000000000171</v>
      </c>
      <c r="P482" s="29" t="str">
        <f t="shared" si="84"/>
        <v/>
      </c>
      <c r="Q482" s="30">
        <f t="shared" si="85"/>
        <v>-9.9999999999990905</v>
      </c>
      <c r="R482" s="27"/>
    </row>
    <row r="483" spans="1:18" x14ac:dyDescent="0.25">
      <c r="A483" s="5">
        <v>482</v>
      </c>
      <c r="B483" s="28">
        <v>41948</v>
      </c>
      <c r="C483" s="5">
        <v>1.2545599999999999</v>
      </c>
      <c r="D483" s="5">
        <v>1.2566900000000001</v>
      </c>
      <c r="E483" s="5">
        <v>1.2457199999999999</v>
      </c>
      <c r="F483" s="5">
        <v>1.24857</v>
      </c>
      <c r="G483" s="5">
        <f t="shared" si="80"/>
        <v>0</v>
      </c>
      <c r="H483" s="5">
        <f t="shared" si="82"/>
        <v>-83.79999999999832</v>
      </c>
      <c r="I483" s="31">
        <f t="shared" si="86"/>
        <v>1.2650493333333335</v>
      </c>
      <c r="J483" s="31">
        <f t="shared" si="87"/>
        <v>-164.79333333333511</v>
      </c>
      <c r="K483" s="5">
        <f t="shared" si="88"/>
        <v>0</v>
      </c>
      <c r="L483" s="5">
        <f t="shared" si="89"/>
        <v>83.79999999999832</v>
      </c>
      <c r="M483" s="5">
        <f t="shared" si="81"/>
        <v>4574.0000000000155</v>
      </c>
      <c r="N483" s="5"/>
      <c r="O483" s="5">
        <f t="shared" si="83"/>
        <v>4574.0000000000155</v>
      </c>
      <c r="P483" s="29" t="str">
        <f t="shared" si="84"/>
        <v/>
      </c>
      <c r="Q483" s="30">
        <f t="shared" si="85"/>
        <v>-9.9999999999990905</v>
      </c>
      <c r="R483" s="27"/>
    </row>
    <row r="484" spans="1:18" x14ac:dyDescent="0.25">
      <c r="A484" s="5">
        <v>483</v>
      </c>
      <c r="B484" s="28">
        <v>41949</v>
      </c>
      <c r="C484" s="5">
        <v>1.2485299999999999</v>
      </c>
      <c r="D484" s="5">
        <v>1.2533300000000001</v>
      </c>
      <c r="E484" s="5">
        <v>1.23648</v>
      </c>
      <c r="F484" s="5">
        <v>1.23746</v>
      </c>
      <c r="G484" s="5">
        <f t="shared" si="80"/>
        <v>0</v>
      </c>
      <c r="H484" s="5">
        <f t="shared" si="82"/>
        <v>81.400000000000361</v>
      </c>
      <c r="I484" s="31">
        <f t="shared" si="86"/>
        <v>1.2621560000000001</v>
      </c>
      <c r="J484" s="31">
        <f t="shared" si="87"/>
        <v>-246.96000000000052</v>
      </c>
      <c r="K484" s="5">
        <f t="shared" si="88"/>
        <v>0</v>
      </c>
      <c r="L484" s="5">
        <f t="shared" si="89"/>
        <v>0</v>
      </c>
      <c r="M484" s="5">
        <f t="shared" si="81"/>
        <v>4574.0000000000155</v>
      </c>
      <c r="N484" s="5"/>
      <c r="O484" s="5">
        <f t="shared" si="83"/>
        <v>4574.0000000000155</v>
      </c>
      <c r="P484" s="29" t="str">
        <f t="shared" si="84"/>
        <v/>
      </c>
      <c r="Q484" s="30">
        <f t="shared" si="85"/>
        <v>-9.9999999999990905</v>
      </c>
      <c r="R484" s="27"/>
    </row>
    <row r="485" spans="1:18" x14ac:dyDescent="0.25">
      <c r="A485" s="5">
        <v>484</v>
      </c>
      <c r="B485" s="28">
        <v>41950</v>
      </c>
      <c r="C485" s="5">
        <v>1.2374799999999999</v>
      </c>
      <c r="D485" s="5">
        <v>1.2469399999999999</v>
      </c>
      <c r="E485" s="5">
        <v>1.2358</v>
      </c>
      <c r="F485" s="5">
        <v>1.24533</v>
      </c>
      <c r="G485" s="5">
        <f t="shared" si="80"/>
        <v>1</v>
      </c>
      <c r="H485" s="5">
        <f t="shared" si="82"/>
        <v>-33.6000000000003</v>
      </c>
      <c r="I485" s="31">
        <f t="shared" si="86"/>
        <v>1.2601186666666666</v>
      </c>
      <c r="J485" s="31">
        <f t="shared" si="87"/>
        <v>-147.8866666666656</v>
      </c>
      <c r="K485" s="5">
        <f t="shared" si="88"/>
        <v>0</v>
      </c>
      <c r="L485" s="5">
        <f t="shared" si="89"/>
        <v>33.6000000000003</v>
      </c>
      <c r="M485" s="5">
        <f t="shared" si="81"/>
        <v>4607.6000000000158</v>
      </c>
      <c r="N485" s="5"/>
      <c r="O485" s="5">
        <f t="shared" si="83"/>
        <v>4607.6000000000158</v>
      </c>
      <c r="P485" s="29" t="str">
        <f t="shared" si="84"/>
        <v/>
      </c>
      <c r="Q485" s="30">
        <f t="shared" si="85"/>
        <v>-9.9999999999990905</v>
      </c>
      <c r="R485" s="27"/>
    </row>
    <row r="486" spans="1:18" x14ac:dyDescent="0.25">
      <c r="A486" s="5">
        <v>485</v>
      </c>
      <c r="B486" s="28">
        <v>41953</v>
      </c>
      <c r="C486" s="5">
        <v>1.24722</v>
      </c>
      <c r="D486" s="5">
        <v>1.25091</v>
      </c>
      <c r="E486" s="5">
        <v>1.24186</v>
      </c>
      <c r="F486" s="5">
        <v>1.2420599999999999</v>
      </c>
      <c r="G486" s="5">
        <f t="shared" si="80"/>
        <v>0</v>
      </c>
      <c r="H486" s="5">
        <f t="shared" si="82"/>
        <v>56.699999999998418</v>
      </c>
      <c r="I486" s="31">
        <f t="shared" si="86"/>
        <v>1.257589333333333</v>
      </c>
      <c r="J486" s="31">
        <f t="shared" si="87"/>
        <v>-155.29333333333062</v>
      </c>
      <c r="K486" s="5">
        <f t="shared" si="88"/>
        <v>0</v>
      </c>
      <c r="L486" s="5">
        <f t="shared" si="89"/>
        <v>-56.699999999998418</v>
      </c>
      <c r="M486" s="5">
        <f t="shared" si="81"/>
        <v>4550.9000000000178</v>
      </c>
      <c r="N486" s="5"/>
      <c r="O486" s="5">
        <f t="shared" si="83"/>
        <v>4607.6000000000158</v>
      </c>
      <c r="P486" s="29">
        <f t="shared" si="84"/>
        <v>1.2305755707960331E-2</v>
      </c>
      <c r="Q486" s="30">
        <f t="shared" si="85"/>
        <v>-56.699999999997999</v>
      </c>
      <c r="R486" s="27"/>
    </row>
    <row r="487" spans="1:18" x14ac:dyDescent="0.25">
      <c r="A487" s="5">
        <v>486</v>
      </c>
      <c r="B487" s="28">
        <v>41954</v>
      </c>
      <c r="C487" s="5">
        <v>1.2420100000000001</v>
      </c>
      <c r="D487" s="5">
        <v>1.2499100000000001</v>
      </c>
      <c r="E487" s="5">
        <v>1.23943</v>
      </c>
      <c r="F487" s="5">
        <v>1.24746</v>
      </c>
      <c r="G487" s="5">
        <f t="shared" si="80"/>
        <v>1</v>
      </c>
      <c r="H487" s="5">
        <f t="shared" si="82"/>
        <v>50.600000000000648</v>
      </c>
      <c r="I487" s="31">
        <f t="shared" si="86"/>
        <v>1.2559819999999999</v>
      </c>
      <c r="J487" s="31">
        <f t="shared" si="87"/>
        <v>-85.219999999999189</v>
      </c>
      <c r="K487" s="5">
        <f t="shared" si="88"/>
        <v>0</v>
      </c>
      <c r="L487" s="5">
        <f t="shared" si="89"/>
        <v>-50.600000000000648</v>
      </c>
      <c r="M487" s="5">
        <f t="shared" si="81"/>
        <v>4500.3000000000175</v>
      </c>
      <c r="N487" s="5"/>
      <c r="O487" s="5">
        <f t="shared" si="83"/>
        <v>4607.6000000000158</v>
      </c>
      <c r="P487" s="29">
        <f t="shared" si="84"/>
        <v>2.3287611771854788E-2</v>
      </c>
      <c r="Q487" s="30">
        <f t="shared" si="85"/>
        <v>-107.29999999999836</v>
      </c>
      <c r="R487" s="27"/>
    </row>
    <row r="488" spans="1:18" x14ac:dyDescent="0.25">
      <c r="A488" s="5">
        <v>487</v>
      </c>
      <c r="B488" s="28">
        <v>41955</v>
      </c>
      <c r="C488" s="5">
        <v>1.2474499999999999</v>
      </c>
      <c r="D488" s="5">
        <v>1.2497799999999999</v>
      </c>
      <c r="E488" s="5">
        <v>1.24194</v>
      </c>
      <c r="F488" s="5">
        <v>1.2438</v>
      </c>
      <c r="G488" s="5">
        <f t="shared" si="80"/>
        <v>0</v>
      </c>
      <c r="H488" s="5">
        <f t="shared" si="82"/>
        <v>6.6000000000010601</v>
      </c>
      <c r="I488" s="31">
        <f t="shared" si="86"/>
        <v>1.25458</v>
      </c>
      <c r="J488" s="31">
        <f t="shared" si="87"/>
        <v>-107.80000000000013</v>
      </c>
      <c r="K488" s="5">
        <f t="shared" si="88"/>
        <v>6.6000000000010601</v>
      </c>
      <c r="L488" s="5">
        <f t="shared" si="89"/>
        <v>0</v>
      </c>
      <c r="M488" s="5">
        <f t="shared" si="81"/>
        <v>4506.9000000000187</v>
      </c>
      <c r="N488" s="5"/>
      <c r="O488" s="5">
        <f t="shared" si="83"/>
        <v>4607.6000000000158</v>
      </c>
      <c r="P488" s="29" t="str">
        <f t="shared" si="84"/>
        <v/>
      </c>
      <c r="Q488" s="30">
        <f t="shared" si="85"/>
        <v>-100.69999999999709</v>
      </c>
      <c r="R488" s="27"/>
    </row>
    <row r="489" spans="1:18" x14ac:dyDescent="0.25">
      <c r="A489" s="5">
        <v>488</v>
      </c>
      <c r="B489" s="28">
        <v>41956</v>
      </c>
      <c r="C489" s="5">
        <v>1.2437800000000001</v>
      </c>
      <c r="D489" s="5">
        <v>1.24915</v>
      </c>
      <c r="E489" s="5">
        <v>1.24265</v>
      </c>
      <c r="F489" s="5">
        <v>1.2476499999999999</v>
      </c>
      <c r="G489" s="5">
        <f t="shared" si="80"/>
        <v>1</v>
      </c>
      <c r="H489" s="5">
        <f t="shared" si="82"/>
        <v>54.800000000001511</v>
      </c>
      <c r="I489" s="31">
        <f t="shared" si="86"/>
        <v>1.253452</v>
      </c>
      <c r="J489" s="31">
        <f t="shared" si="87"/>
        <v>-58.020000000000849</v>
      </c>
      <c r="K489" s="5">
        <f t="shared" si="88"/>
        <v>54.800000000001511</v>
      </c>
      <c r="L489" s="5">
        <f t="shared" si="89"/>
        <v>0</v>
      </c>
      <c r="M489" s="5">
        <f t="shared" si="81"/>
        <v>4561.7000000000198</v>
      </c>
      <c r="N489" s="5"/>
      <c r="O489" s="5">
        <f t="shared" si="83"/>
        <v>4607.6000000000158</v>
      </c>
      <c r="P489" s="29" t="str">
        <f t="shared" si="84"/>
        <v/>
      </c>
      <c r="Q489" s="30">
        <f t="shared" si="85"/>
        <v>-45.899999999995998</v>
      </c>
      <c r="R489" s="27"/>
    </row>
    <row r="490" spans="1:18" x14ac:dyDescent="0.25">
      <c r="A490" s="5">
        <v>489</v>
      </c>
      <c r="B490" s="28">
        <v>41957</v>
      </c>
      <c r="C490" s="5">
        <v>1.2476499999999999</v>
      </c>
      <c r="D490" s="5">
        <v>1.2546299999999999</v>
      </c>
      <c r="E490" s="5">
        <v>1.2398499999999999</v>
      </c>
      <c r="F490" s="5">
        <v>1.2524900000000001</v>
      </c>
      <c r="G490" s="5">
        <f t="shared" si="80"/>
        <v>1</v>
      </c>
      <c r="H490" s="5">
        <f t="shared" si="82"/>
        <v>23.900000000001139</v>
      </c>
      <c r="I490" s="31">
        <f t="shared" si="86"/>
        <v>1.2524926666666667</v>
      </c>
      <c r="J490" s="31">
        <f t="shared" si="87"/>
        <v>-2.6666666665953187E-2</v>
      </c>
      <c r="K490" s="5">
        <f t="shared" si="88"/>
        <v>23.900000000001139</v>
      </c>
      <c r="L490" s="5">
        <f t="shared" si="89"/>
        <v>0</v>
      </c>
      <c r="M490" s="5">
        <f t="shared" si="81"/>
        <v>4585.6000000000213</v>
      </c>
      <c r="N490" s="5"/>
      <c r="O490" s="5">
        <f t="shared" si="83"/>
        <v>4607.6000000000158</v>
      </c>
      <c r="P490" s="29" t="str">
        <f t="shared" si="84"/>
        <v/>
      </c>
      <c r="Q490" s="30">
        <f t="shared" si="85"/>
        <v>-21.999999999994543</v>
      </c>
      <c r="R490" s="27"/>
    </row>
    <row r="491" spans="1:18" x14ac:dyDescent="0.25">
      <c r="A491" s="5">
        <v>490</v>
      </c>
      <c r="B491" s="28">
        <v>41960</v>
      </c>
      <c r="C491" s="5">
        <v>1.25301</v>
      </c>
      <c r="D491" s="5">
        <v>1.2577400000000001</v>
      </c>
      <c r="E491" s="5">
        <v>1.24451</v>
      </c>
      <c r="F491" s="5">
        <v>1.2449600000000001</v>
      </c>
      <c r="G491" s="5">
        <f t="shared" si="80"/>
        <v>0</v>
      </c>
      <c r="H491" s="5">
        <f t="shared" si="82"/>
        <v>89.900000000000531</v>
      </c>
      <c r="I491" s="31">
        <f t="shared" si="86"/>
        <v>1.2508366666666668</v>
      </c>
      <c r="J491" s="31">
        <f t="shared" si="87"/>
        <v>-58.766666666667518</v>
      </c>
      <c r="K491" s="5">
        <f t="shared" si="88"/>
        <v>89.900000000000531</v>
      </c>
      <c r="L491" s="5">
        <f t="shared" si="89"/>
        <v>0</v>
      </c>
      <c r="M491" s="5">
        <f t="shared" si="81"/>
        <v>4675.5000000000218</v>
      </c>
      <c r="N491" s="5"/>
      <c r="O491" s="5">
        <f t="shared" si="83"/>
        <v>4675.5000000000218</v>
      </c>
      <c r="P491" s="29" t="str">
        <f t="shared" si="84"/>
        <v/>
      </c>
      <c r="Q491" s="30">
        <f t="shared" si="85"/>
        <v>-21.999999999994543</v>
      </c>
      <c r="R491" s="27"/>
    </row>
    <row r="492" spans="1:18" x14ac:dyDescent="0.25">
      <c r="A492" s="5">
        <v>491</v>
      </c>
      <c r="B492" s="28">
        <v>41961</v>
      </c>
      <c r="C492" s="5">
        <v>1.2449300000000001</v>
      </c>
      <c r="D492" s="5">
        <v>1.2544999999999999</v>
      </c>
      <c r="E492" s="5">
        <v>1.2443500000000001</v>
      </c>
      <c r="F492" s="5">
        <v>1.25362</v>
      </c>
      <c r="G492" s="5">
        <f t="shared" si="80"/>
        <v>1</v>
      </c>
      <c r="H492" s="5">
        <f t="shared" si="82"/>
        <v>-148.79999999999785</v>
      </c>
      <c r="I492" s="31">
        <f t="shared" si="86"/>
        <v>1.2495166666666668</v>
      </c>
      <c r="J492" s="31">
        <f t="shared" si="87"/>
        <v>41.033333333331257</v>
      </c>
      <c r="K492" s="5">
        <f t="shared" si="88"/>
        <v>0</v>
      </c>
      <c r="L492" s="5">
        <f t="shared" si="89"/>
        <v>0</v>
      </c>
      <c r="M492" s="5">
        <f t="shared" si="81"/>
        <v>4675.5000000000218</v>
      </c>
      <c r="N492" s="5"/>
      <c r="O492" s="5">
        <f t="shared" si="83"/>
        <v>4675.5000000000218</v>
      </c>
      <c r="P492" s="29" t="str">
        <f t="shared" si="84"/>
        <v/>
      </c>
      <c r="Q492" s="30">
        <f t="shared" si="85"/>
        <v>-21.999999999994543</v>
      </c>
      <c r="R492" s="27"/>
    </row>
    <row r="493" spans="1:18" x14ac:dyDescent="0.25">
      <c r="A493" s="5">
        <v>492</v>
      </c>
      <c r="B493" s="28">
        <v>41962</v>
      </c>
      <c r="C493" s="5">
        <v>1.25362</v>
      </c>
      <c r="D493" s="5">
        <v>1.2598499999999999</v>
      </c>
      <c r="E493" s="5">
        <v>1.2512300000000001</v>
      </c>
      <c r="F493" s="5">
        <v>1.2553700000000001</v>
      </c>
      <c r="G493" s="5">
        <f t="shared" si="80"/>
        <v>1</v>
      </c>
      <c r="H493" s="5">
        <f t="shared" si="82"/>
        <v>-86.89999999999867</v>
      </c>
      <c r="I493" s="31">
        <f t="shared" si="86"/>
        <v>1.2490006666666666</v>
      </c>
      <c r="J493" s="31">
        <f t="shared" si="87"/>
        <v>63.693333333334493</v>
      </c>
      <c r="K493" s="5">
        <f t="shared" si="88"/>
        <v>0</v>
      </c>
      <c r="L493" s="5">
        <f t="shared" si="89"/>
        <v>86.89999999999867</v>
      </c>
      <c r="M493" s="5">
        <f t="shared" si="81"/>
        <v>4762.4000000000206</v>
      </c>
      <c r="N493" s="5"/>
      <c r="O493" s="5">
        <f t="shared" si="83"/>
        <v>4762.4000000000206</v>
      </c>
      <c r="P493" s="29" t="str">
        <f t="shared" si="84"/>
        <v/>
      </c>
      <c r="Q493" s="30">
        <f t="shared" si="85"/>
        <v>-21.999999999994543</v>
      </c>
      <c r="R493" s="27"/>
    </row>
    <row r="494" spans="1:18" x14ac:dyDescent="0.25">
      <c r="A494" s="5">
        <v>493</v>
      </c>
      <c r="B494" s="28">
        <v>41963</v>
      </c>
      <c r="C494" s="5">
        <v>1.2553399999999999</v>
      </c>
      <c r="D494" s="5">
        <v>1.25752</v>
      </c>
      <c r="E494" s="5">
        <v>1.2504200000000001</v>
      </c>
      <c r="F494" s="5">
        <v>1.2538899999999999</v>
      </c>
      <c r="G494" s="5">
        <f t="shared" si="80"/>
        <v>0</v>
      </c>
      <c r="H494" s="5">
        <f t="shared" si="82"/>
        <v>-40.499999999998892</v>
      </c>
      <c r="I494" s="31">
        <f t="shared" si="86"/>
        <v>1.2485073333333332</v>
      </c>
      <c r="J494" s="31">
        <f t="shared" si="87"/>
        <v>53.826666666667577</v>
      </c>
      <c r="K494" s="5">
        <f t="shared" si="88"/>
        <v>0</v>
      </c>
      <c r="L494" s="5">
        <f t="shared" si="89"/>
        <v>40.499999999998892</v>
      </c>
      <c r="M494" s="5">
        <f t="shared" si="81"/>
        <v>4802.9000000000196</v>
      </c>
      <c r="N494" s="5"/>
      <c r="O494" s="5">
        <f t="shared" si="83"/>
        <v>4802.9000000000196</v>
      </c>
      <c r="P494" s="29" t="str">
        <f t="shared" si="84"/>
        <v/>
      </c>
      <c r="Q494" s="30">
        <f t="shared" si="85"/>
        <v>-21.999999999994543</v>
      </c>
      <c r="R494" s="27"/>
    </row>
    <row r="495" spans="1:18" x14ac:dyDescent="0.25">
      <c r="A495" s="5">
        <v>494</v>
      </c>
      <c r="B495" s="28">
        <v>41964</v>
      </c>
      <c r="C495" s="5">
        <v>1.2538899999999999</v>
      </c>
      <c r="D495" s="5">
        <v>1.25682</v>
      </c>
      <c r="E495" s="5">
        <v>1.2375</v>
      </c>
      <c r="F495" s="5">
        <v>1.23871</v>
      </c>
      <c r="G495" s="5">
        <f t="shared" si="80"/>
        <v>0</v>
      </c>
      <c r="H495" s="5">
        <f t="shared" si="82"/>
        <v>142.80000000000069</v>
      </c>
      <c r="I495" s="31">
        <f t="shared" si="86"/>
        <v>1.2476053333333332</v>
      </c>
      <c r="J495" s="31">
        <f t="shared" si="87"/>
        <v>-88.953333333332552</v>
      </c>
      <c r="K495" s="5">
        <f t="shared" si="88"/>
        <v>0</v>
      </c>
      <c r="L495" s="5">
        <f t="shared" si="89"/>
        <v>0</v>
      </c>
      <c r="M495" s="5">
        <f t="shared" si="81"/>
        <v>4802.9000000000196</v>
      </c>
      <c r="N495" s="5"/>
      <c r="O495" s="5">
        <f t="shared" si="83"/>
        <v>4802.9000000000196</v>
      </c>
      <c r="P495" s="29" t="str">
        <f t="shared" si="84"/>
        <v/>
      </c>
      <c r="Q495" s="30">
        <f t="shared" si="85"/>
        <v>-21.999999999994543</v>
      </c>
      <c r="R495" s="27"/>
    </row>
    <row r="496" spans="1:18" x14ac:dyDescent="0.25">
      <c r="A496" s="5">
        <v>495</v>
      </c>
      <c r="B496" s="28">
        <v>41967</v>
      </c>
      <c r="C496" s="5">
        <v>1.23627</v>
      </c>
      <c r="D496" s="5">
        <v>1.2444599999999999</v>
      </c>
      <c r="E496" s="5">
        <v>1.2362200000000001</v>
      </c>
      <c r="F496" s="5">
        <v>1.24421</v>
      </c>
      <c r="G496" s="5">
        <f t="shared" si="80"/>
        <v>1</v>
      </c>
      <c r="H496" s="5">
        <f t="shared" si="82"/>
        <v>25.000000000001684</v>
      </c>
      <c r="I496" s="31">
        <f t="shared" si="86"/>
        <v>1.2473453333333333</v>
      </c>
      <c r="J496" s="31">
        <f t="shared" si="87"/>
        <v>-31.353333333332678</v>
      </c>
      <c r="K496" s="5">
        <f t="shared" si="88"/>
        <v>25.000000000001684</v>
      </c>
      <c r="L496" s="5">
        <f t="shared" si="89"/>
        <v>0</v>
      </c>
      <c r="M496" s="5">
        <f t="shared" si="81"/>
        <v>4827.9000000000215</v>
      </c>
      <c r="N496" s="5"/>
      <c r="O496" s="5">
        <f t="shared" si="83"/>
        <v>4827.9000000000215</v>
      </c>
      <c r="P496" s="29" t="str">
        <f t="shared" si="84"/>
        <v/>
      </c>
      <c r="Q496" s="30">
        <f t="shared" si="85"/>
        <v>-21.999999999994543</v>
      </c>
      <c r="R496" s="27"/>
    </row>
    <row r="497" spans="1:18" x14ac:dyDescent="0.25">
      <c r="A497" s="5">
        <v>496</v>
      </c>
      <c r="B497" s="28">
        <v>41968</v>
      </c>
      <c r="C497" s="5">
        <v>1.24421</v>
      </c>
      <c r="D497" s="5">
        <v>1.2486900000000001</v>
      </c>
      <c r="E497" s="5">
        <v>1.2401800000000001</v>
      </c>
      <c r="F497" s="5">
        <v>1.2474000000000001</v>
      </c>
      <c r="G497" s="5">
        <f t="shared" si="80"/>
        <v>1</v>
      </c>
      <c r="H497" s="5">
        <f t="shared" si="82"/>
        <v>-24.100000000000232</v>
      </c>
      <c r="I497" s="31">
        <f t="shared" si="86"/>
        <v>1.246865333333333</v>
      </c>
      <c r="J497" s="31">
        <f t="shared" si="87"/>
        <v>5.3466666666701634</v>
      </c>
      <c r="K497" s="5">
        <f t="shared" si="88"/>
        <v>-24.100000000000232</v>
      </c>
      <c r="L497" s="5">
        <f t="shared" si="89"/>
        <v>0</v>
      </c>
      <c r="M497" s="5">
        <f t="shared" si="81"/>
        <v>4803.8000000000211</v>
      </c>
      <c r="N497" s="5"/>
      <c r="O497" s="5">
        <f t="shared" si="83"/>
        <v>4827.9000000000215</v>
      </c>
      <c r="P497" s="29">
        <f t="shared" si="84"/>
        <v>4.9918183889475776E-3</v>
      </c>
      <c r="Q497" s="30">
        <f t="shared" si="85"/>
        <v>-24.100000000000364</v>
      </c>
      <c r="R497" s="27"/>
    </row>
    <row r="498" spans="1:18" x14ac:dyDescent="0.25">
      <c r="A498" s="5">
        <v>497</v>
      </c>
      <c r="B498" s="28">
        <v>41969</v>
      </c>
      <c r="C498" s="5">
        <v>1.2474000000000001</v>
      </c>
      <c r="D498" s="5">
        <v>1.25312</v>
      </c>
      <c r="E498" s="5">
        <v>1.24437</v>
      </c>
      <c r="F498" s="5">
        <v>1.2505500000000001</v>
      </c>
      <c r="G498" s="5">
        <f t="shared" si="80"/>
        <v>1</v>
      </c>
      <c r="H498" s="5">
        <f t="shared" si="82"/>
        <v>-49.799999999999841</v>
      </c>
      <c r="I498" s="31">
        <f t="shared" si="86"/>
        <v>1.2469973333333333</v>
      </c>
      <c r="J498" s="31">
        <f t="shared" si="87"/>
        <v>35.526666666667595</v>
      </c>
      <c r="K498" s="5">
        <f t="shared" si="88"/>
        <v>0</v>
      </c>
      <c r="L498" s="5">
        <f t="shared" si="89"/>
        <v>0</v>
      </c>
      <c r="M498" s="5">
        <f t="shared" si="81"/>
        <v>4803.8000000000211</v>
      </c>
      <c r="N498" s="5"/>
      <c r="O498" s="5">
        <f t="shared" si="83"/>
        <v>4827.9000000000215</v>
      </c>
      <c r="P498" s="29" t="str">
        <f t="shared" si="84"/>
        <v/>
      </c>
      <c r="Q498" s="30">
        <f t="shared" si="85"/>
        <v>-24.100000000000364</v>
      </c>
      <c r="R498" s="27"/>
    </row>
    <row r="499" spans="1:18" x14ac:dyDescent="0.25">
      <c r="A499" s="5">
        <v>498</v>
      </c>
      <c r="B499" s="28">
        <v>41970</v>
      </c>
      <c r="C499" s="5">
        <v>1.2505299999999999</v>
      </c>
      <c r="D499" s="5">
        <v>1.2523500000000001</v>
      </c>
      <c r="E499" s="5">
        <v>1.2464599999999999</v>
      </c>
      <c r="F499" s="5">
        <v>1.2466900000000001</v>
      </c>
      <c r="G499" s="5">
        <f t="shared" si="80"/>
        <v>0</v>
      </c>
      <c r="H499" s="5">
        <f t="shared" si="82"/>
        <v>-98.200000000001623</v>
      </c>
      <c r="I499" s="31">
        <f t="shared" si="86"/>
        <v>1.2476126666666667</v>
      </c>
      <c r="J499" s="31">
        <f t="shared" si="87"/>
        <v>-9.2266666666662722</v>
      </c>
      <c r="K499" s="5">
        <f t="shared" si="88"/>
        <v>0</v>
      </c>
      <c r="L499" s="5">
        <f t="shared" si="89"/>
        <v>0</v>
      </c>
      <c r="M499" s="5">
        <f t="shared" si="81"/>
        <v>4803.8000000000211</v>
      </c>
      <c r="N499" s="5"/>
      <c r="O499" s="5">
        <f t="shared" si="83"/>
        <v>4827.9000000000215</v>
      </c>
      <c r="P499" s="29" t="str">
        <f t="shared" si="84"/>
        <v/>
      </c>
      <c r="Q499" s="30">
        <f t="shared" si="85"/>
        <v>-24.100000000000364</v>
      </c>
      <c r="R499" s="27"/>
    </row>
    <row r="500" spans="1:18" x14ac:dyDescent="0.25">
      <c r="A500" s="5">
        <v>499</v>
      </c>
      <c r="B500" s="28">
        <v>41971</v>
      </c>
      <c r="C500" s="5">
        <v>1.2466900000000001</v>
      </c>
      <c r="D500" s="5">
        <v>1.24902</v>
      </c>
      <c r="E500" s="5">
        <v>1.2426299999999999</v>
      </c>
      <c r="F500" s="5">
        <v>1.2449699999999999</v>
      </c>
      <c r="G500" s="5">
        <f t="shared" si="80"/>
        <v>0</v>
      </c>
      <c r="H500" s="5">
        <f t="shared" si="82"/>
        <v>-152.89999999999804</v>
      </c>
      <c r="I500" s="31">
        <f t="shared" si="86"/>
        <v>1.2475886666666667</v>
      </c>
      <c r="J500" s="31">
        <f t="shared" si="87"/>
        <v>-26.186666666667691</v>
      </c>
      <c r="K500" s="5">
        <v>-101</v>
      </c>
      <c r="L500" s="5">
        <f t="shared" si="89"/>
        <v>0</v>
      </c>
      <c r="M500" s="5">
        <f t="shared" si="81"/>
        <v>4702.8000000000211</v>
      </c>
      <c r="N500" s="5"/>
      <c r="O500" s="5">
        <f t="shared" si="83"/>
        <v>4827.9000000000215</v>
      </c>
      <c r="P500" s="29">
        <f t="shared" si="84"/>
        <v>2.591188715590631E-2</v>
      </c>
      <c r="Q500" s="30">
        <f t="shared" si="85"/>
        <v>-125.10000000000036</v>
      </c>
      <c r="R500" s="27"/>
    </row>
    <row r="501" spans="1:18" x14ac:dyDescent="0.25">
      <c r="A501" s="5">
        <v>500</v>
      </c>
      <c r="B501" s="28">
        <v>41974</v>
      </c>
      <c r="C501" s="5">
        <v>1.24631</v>
      </c>
      <c r="D501" s="5">
        <v>1.2506699999999999</v>
      </c>
      <c r="E501" s="5">
        <v>1.24194</v>
      </c>
      <c r="F501" s="5">
        <v>1.2468900000000001</v>
      </c>
      <c r="G501" s="5">
        <f t="shared" si="80"/>
        <v>1</v>
      </c>
      <c r="H501" s="5">
        <f t="shared" si="82"/>
        <v>-90.499999999997797</v>
      </c>
      <c r="I501" s="31">
        <f t="shared" si="86"/>
        <v>1.2479106666666666</v>
      </c>
      <c r="J501" s="31">
        <f t="shared" si="87"/>
        <v>-10.206666666665587</v>
      </c>
      <c r="K501" s="5">
        <f t="shared" ref="K501:K510" si="90">IF(OR(AND(J501&gt;-122.467,J501&lt;=-101.893),AND(J501&gt;-67.6767,J501&lt;=-16.6267),AND(J501&gt;-1.10667,J501&lt;=30.97333)),H501,0)</f>
        <v>0</v>
      </c>
      <c r="L501" s="5">
        <f t="shared" si="89"/>
        <v>0</v>
      </c>
      <c r="M501" s="5">
        <f t="shared" si="81"/>
        <v>4702.8000000000211</v>
      </c>
      <c r="N501" s="5"/>
      <c r="O501" s="5">
        <f t="shared" si="83"/>
        <v>4827.9000000000215</v>
      </c>
      <c r="P501" s="29" t="str">
        <f t="shared" si="84"/>
        <v/>
      </c>
      <c r="Q501" s="30">
        <f t="shared" si="85"/>
        <v>-125.10000000000036</v>
      </c>
      <c r="R501" s="27"/>
    </row>
    <row r="502" spans="1:18" x14ac:dyDescent="0.25">
      <c r="A502" s="5">
        <v>501</v>
      </c>
      <c r="B502" s="28">
        <v>41975</v>
      </c>
      <c r="C502" s="5">
        <v>1.24695</v>
      </c>
      <c r="D502" s="5">
        <v>1.24762</v>
      </c>
      <c r="E502" s="5">
        <v>1.23769</v>
      </c>
      <c r="F502" s="5">
        <v>1.23827</v>
      </c>
      <c r="G502" s="5">
        <f t="shared" si="80"/>
        <v>0</v>
      </c>
      <c r="H502" s="5">
        <f t="shared" si="82"/>
        <v>-99.299999999997723</v>
      </c>
      <c r="I502" s="31">
        <f t="shared" si="86"/>
        <v>1.247298</v>
      </c>
      <c r="J502" s="31">
        <f t="shared" si="87"/>
        <v>-90.280000000000356</v>
      </c>
      <c r="K502" s="5">
        <f t="shared" si="90"/>
        <v>0</v>
      </c>
      <c r="L502" s="5">
        <f t="shared" si="89"/>
        <v>0</v>
      </c>
      <c r="M502" s="5">
        <f t="shared" si="81"/>
        <v>4702.8000000000211</v>
      </c>
      <c r="N502" s="5"/>
      <c r="O502" s="5">
        <f t="shared" si="83"/>
        <v>4827.9000000000215</v>
      </c>
      <c r="P502" s="29" t="str">
        <f t="shared" si="84"/>
        <v/>
      </c>
      <c r="Q502" s="30">
        <f t="shared" si="85"/>
        <v>-125.10000000000036</v>
      </c>
      <c r="R502" s="27"/>
    </row>
    <row r="503" spans="1:18" x14ac:dyDescent="0.25">
      <c r="A503" s="5">
        <v>502</v>
      </c>
      <c r="B503" s="28">
        <v>41976</v>
      </c>
      <c r="C503" s="5">
        <v>1.2382899999999999</v>
      </c>
      <c r="D503" s="5">
        <v>1.23905</v>
      </c>
      <c r="E503" s="5">
        <v>1.2301200000000001</v>
      </c>
      <c r="F503" s="5">
        <v>1.2311000000000001</v>
      </c>
      <c r="G503" s="5">
        <f t="shared" si="80"/>
        <v>0</v>
      </c>
      <c r="H503" s="5">
        <f t="shared" si="82"/>
        <v>3.4000000000000661</v>
      </c>
      <c r="I503" s="31">
        <f t="shared" si="86"/>
        <v>1.2464513333333334</v>
      </c>
      <c r="J503" s="31">
        <f t="shared" si="87"/>
        <v>-153.51333333333272</v>
      </c>
      <c r="K503" s="5">
        <f t="shared" si="90"/>
        <v>0</v>
      </c>
      <c r="L503" s="5">
        <f t="shared" si="89"/>
        <v>-3.4000000000000661</v>
      </c>
      <c r="M503" s="5">
        <f t="shared" si="81"/>
        <v>4699.4000000000215</v>
      </c>
      <c r="N503" s="5"/>
      <c r="O503" s="5">
        <f t="shared" si="83"/>
        <v>4827.9000000000215</v>
      </c>
      <c r="P503" s="29">
        <f t="shared" si="84"/>
        <v>2.6616127094595821E-2</v>
      </c>
      <c r="Q503" s="30">
        <f t="shared" si="85"/>
        <v>-128.5</v>
      </c>
      <c r="R503" s="27"/>
    </row>
    <row r="504" spans="1:18" x14ac:dyDescent="0.25">
      <c r="A504" s="5">
        <v>503</v>
      </c>
      <c r="B504" s="28">
        <v>41977</v>
      </c>
      <c r="C504" s="5">
        <v>1.2310399999999999</v>
      </c>
      <c r="D504" s="5">
        <v>1.24563</v>
      </c>
      <c r="E504" s="5">
        <v>1.2279500000000001</v>
      </c>
      <c r="F504" s="5">
        <v>1.23786</v>
      </c>
      <c r="G504" s="5">
        <f t="shared" si="80"/>
        <v>1</v>
      </c>
      <c r="H504" s="5">
        <f t="shared" si="82"/>
        <v>-8.2000000000004434</v>
      </c>
      <c r="I504" s="31">
        <f t="shared" si="86"/>
        <v>1.2457986666666669</v>
      </c>
      <c r="J504" s="31">
        <f t="shared" si="87"/>
        <v>-79.386666666669825</v>
      </c>
      <c r="K504" s="5">
        <f t="shared" si="90"/>
        <v>0</v>
      </c>
      <c r="L504" s="5">
        <f t="shared" si="89"/>
        <v>8.2000000000004434</v>
      </c>
      <c r="M504" s="5">
        <f t="shared" si="81"/>
        <v>4707.6000000000222</v>
      </c>
      <c r="N504" s="5"/>
      <c r="O504" s="5">
        <f t="shared" si="83"/>
        <v>4827.9000000000215</v>
      </c>
      <c r="P504" s="29" t="str">
        <f t="shared" si="84"/>
        <v/>
      </c>
      <c r="Q504" s="30">
        <f t="shared" si="85"/>
        <v>-120.29999999999927</v>
      </c>
      <c r="R504" s="27"/>
    </row>
    <row r="505" spans="1:18" x14ac:dyDescent="0.25">
      <c r="A505" s="5">
        <v>504</v>
      </c>
      <c r="B505" s="28">
        <v>41978</v>
      </c>
      <c r="C505" s="5">
        <v>1.2378100000000001</v>
      </c>
      <c r="D505" s="5">
        <v>1.2393099999999999</v>
      </c>
      <c r="E505" s="5">
        <v>1.22709</v>
      </c>
      <c r="F505" s="5">
        <v>1.2282500000000001</v>
      </c>
      <c r="G505" s="5">
        <f t="shared" si="80"/>
        <v>0</v>
      </c>
      <c r="H505" s="5">
        <f t="shared" si="82"/>
        <v>161.29999999999978</v>
      </c>
      <c r="I505" s="31">
        <f t="shared" si="86"/>
        <v>1.2441826666666669</v>
      </c>
      <c r="J505" s="31">
        <f t="shared" si="87"/>
        <v>-159.32666666666816</v>
      </c>
      <c r="K505" s="5">
        <f t="shared" si="90"/>
        <v>0</v>
      </c>
      <c r="L505" s="5">
        <v>-101</v>
      </c>
      <c r="M505" s="5">
        <f t="shared" si="81"/>
        <v>4606.6000000000222</v>
      </c>
      <c r="N505" s="5"/>
      <c r="O505" s="5">
        <f t="shared" si="83"/>
        <v>4827.9000000000215</v>
      </c>
      <c r="P505" s="29">
        <f t="shared" si="84"/>
        <v>4.5837734832949839E-2</v>
      </c>
      <c r="Q505" s="30">
        <f t="shared" si="85"/>
        <v>-221.29999999999927</v>
      </c>
      <c r="R505" s="27"/>
    </row>
    <row r="506" spans="1:18" x14ac:dyDescent="0.25">
      <c r="A506" s="5">
        <v>505</v>
      </c>
      <c r="B506" s="28">
        <v>41981</v>
      </c>
      <c r="C506" s="5">
        <v>1.22864</v>
      </c>
      <c r="D506" s="5">
        <v>1.2343900000000001</v>
      </c>
      <c r="E506" s="5">
        <v>1.22472</v>
      </c>
      <c r="F506" s="5">
        <v>1.2317199999999999</v>
      </c>
      <c r="G506" s="5">
        <f t="shared" si="80"/>
        <v>1</v>
      </c>
      <c r="H506" s="5">
        <f t="shared" si="82"/>
        <v>92.799999999999542</v>
      </c>
      <c r="I506" s="31">
        <f t="shared" si="86"/>
        <v>1.2433000000000001</v>
      </c>
      <c r="J506" s="31">
        <f t="shared" si="87"/>
        <v>-115.80000000000146</v>
      </c>
      <c r="K506" s="5">
        <f t="shared" si="90"/>
        <v>92.799999999999542</v>
      </c>
      <c r="L506" s="5">
        <f t="shared" ref="L506:L569" si="91">IF(OR(AND(J506&gt;-188.3,J506&lt;=-122.467),AND(J506&gt;-85.94,J506&lt;=-67.6767),AND(J506&gt;42.69,J506&lt;=64.57),AND(J506&gt;144.6933)),-H506,0)</f>
        <v>0</v>
      </c>
      <c r="M506" s="5">
        <f t="shared" si="81"/>
        <v>4699.4000000000215</v>
      </c>
      <c r="N506" s="5"/>
      <c r="O506" s="5">
        <f t="shared" si="83"/>
        <v>4827.9000000000215</v>
      </c>
      <c r="P506" s="29" t="str">
        <f t="shared" si="84"/>
        <v/>
      </c>
      <c r="Q506" s="30">
        <f t="shared" si="85"/>
        <v>-128.5</v>
      </c>
      <c r="R506" s="27"/>
    </row>
    <row r="507" spans="1:18" x14ac:dyDescent="0.25">
      <c r="A507" s="5">
        <v>506</v>
      </c>
      <c r="B507" s="28">
        <v>41982</v>
      </c>
      <c r="C507" s="5">
        <v>1.2317199999999999</v>
      </c>
      <c r="D507" s="5">
        <v>1.24475</v>
      </c>
      <c r="E507" s="5">
        <v>1.2292000000000001</v>
      </c>
      <c r="F507" s="5">
        <v>1.2373799999999999</v>
      </c>
      <c r="G507" s="5">
        <f t="shared" si="80"/>
        <v>1</v>
      </c>
      <c r="H507" s="5">
        <f t="shared" si="82"/>
        <v>85.599999999999</v>
      </c>
      <c r="I507" s="31">
        <f t="shared" si="86"/>
        <v>1.2422173333333333</v>
      </c>
      <c r="J507" s="31">
        <f t="shared" si="87"/>
        <v>-48.373333333333605</v>
      </c>
      <c r="K507" s="5">
        <f t="shared" si="90"/>
        <v>85.599999999999</v>
      </c>
      <c r="L507" s="5">
        <f t="shared" si="91"/>
        <v>0</v>
      </c>
      <c r="M507" s="5">
        <f t="shared" si="81"/>
        <v>4785.00000000002</v>
      </c>
      <c r="N507" s="5"/>
      <c r="O507" s="5">
        <f t="shared" si="83"/>
        <v>4827.9000000000215</v>
      </c>
      <c r="P507" s="29" t="str">
        <f t="shared" si="84"/>
        <v/>
      </c>
      <c r="Q507" s="30">
        <f t="shared" si="85"/>
        <v>-42.900000000001455</v>
      </c>
      <c r="R507" s="27"/>
    </row>
    <row r="508" spans="1:18" x14ac:dyDescent="0.25">
      <c r="A508" s="5">
        <v>507</v>
      </c>
      <c r="B508" s="28">
        <v>41983</v>
      </c>
      <c r="C508" s="5">
        <v>1.2373700000000001</v>
      </c>
      <c r="D508" s="5">
        <v>1.24481</v>
      </c>
      <c r="E508" s="5">
        <v>1.2362200000000001</v>
      </c>
      <c r="F508" s="5">
        <v>1.2447600000000001</v>
      </c>
      <c r="G508" s="5">
        <f t="shared" si="80"/>
        <v>1</v>
      </c>
      <c r="H508" s="5">
        <f t="shared" si="82"/>
        <v>-26.000000000001585</v>
      </c>
      <c r="I508" s="31">
        <f t="shared" si="86"/>
        <v>1.2415100000000001</v>
      </c>
      <c r="J508" s="31">
        <f t="shared" si="87"/>
        <v>32.499999999999751</v>
      </c>
      <c r="K508" s="5">
        <f t="shared" si="90"/>
        <v>0</v>
      </c>
      <c r="L508" s="5">
        <f t="shared" si="91"/>
        <v>0</v>
      </c>
      <c r="M508" s="5">
        <f t="shared" si="81"/>
        <v>4785.00000000002</v>
      </c>
      <c r="N508" s="5"/>
      <c r="O508" s="5">
        <f t="shared" si="83"/>
        <v>4827.9000000000215</v>
      </c>
      <c r="P508" s="29" t="str">
        <f t="shared" si="84"/>
        <v/>
      </c>
      <c r="Q508" s="30">
        <f t="shared" si="85"/>
        <v>-42.900000000001455</v>
      </c>
      <c r="R508" s="27"/>
    </row>
    <row r="509" spans="1:18" x14ac:dyDescent="0.25">
      <c r="A509" s="5">
        <v>508</v>
      </c>
      <c r="B509" s="28">
        <v>41984</v>
      </c>
      <c r="C509" s="5">
        <v>1.2447600000000001</v>
      </c>
      <c r="D509" s="5">
        <v>1.2495099999999999</v>
      </c>
      <c r="E509" s="5">
        <v>1.23702</v>
      </c>
      <c r="F509" s="5">
        <v>1.24099</v>
      </c>
      <c r="G509" s="5">
        <f t="shared" si="80"/>
        <v>0</v>
      </c>
      <c r="H509" s="5">
        <f t="shared" si="82"/>
        <v>85.499999999998352</v>
      </c>
      <c r="I509" s="31">
        <f t="shared" si="86"/>
        <v>1.2406499999999996</v>
      </c>
      <c r="J509" s="31">
        <f t="shared" si="87"/>
        <v>3.4000000000045105</v>
      </c>
      <c r="K509" s="5">
        <f t="shared" si="90"/>
        <v>85.499999999998352</v>
      </c>
      <c r="L509" s="5">
        <f t="shared" si="91"/>
        <v>0</v>
      </c>
      <c r="M509" s="5">
        <f t="shared" si="81"/>
        <v>4870.5000000000182</v>
      </c>
      <c r="N509" s="5"/>
      <c r="O509" s="5">
        <f t="shared" si="83"/>
        <v>4870.5000000000182</v>
      </c>
      <c r="P509" s="29" t="str">
        <f t="shared" si="84"/>
        <v/>
      </c>
      <c r="Q509" s="30">
        <f t="shared" si="85"/>
        <v>-42.900000000001455</v>
      </c>
      <c r="R509" s="27"/>
    </row>
    <row r="510" spans="1:18" x14ac:dyDescent="0.25">
      <c r="A510" s="5">
        <v>509</v>
      </c>
      <c r="B510" s="28">
        <v>41985</v>
      </c>
      <c r="C510" s="5">
        <v>1.2410099999999999</v>
      </c>
      <c r="D510" s="5">
        <v>1.24851</v>
      </c>
      <c r="E510" s="5">
        <v>1.2384299999999999</v>
      </c>
      <c r="F510" s="5">
        <v>1.2459499999999999</v>
      </c>
      <c r="G510" s="5">
        <f t="shared" si="80"/>
        <v>1</v>
      </c>
      <c r="H510" s="5">
        <f t="shared" si="82"/>
        <v>-132.49999999999983</v>
      </c>
      <c r="I510" s="31">
        <f t="shared" si="86"/>
        <v>1.2411326666666667</v>
      </c>
      <c r="J510" s="31">
        <f t="shared" si="87"/>
        <v>48.173333333332295</v>
      </c>
      <c r="K510" s="5">
        <f t="shared" si="90"/>
        <v>0</v>
      </c>
      <c r="L510" s="5">
        <f t="shared" si="91"/>
        <v>132.49999999999983</v>
      </c>
      <c r="M510" s="5">
        <f t="shared" si="81"/>
        <v>5003.0000000000182</v>
      </c>
      <c r="N510" s="5"/>
      <c r="O510" s="5">
        <f t="shared" si="83"/>
        <v>5003.0000000000182</v>
      </c>
      <c r="P510" s="29" t="str">
        <f t="shared" si="84"/>
        <v/>
      </c>
      <c r="Q510" s="30">
        <f t="shared" si="85"/>
        <v>-42.900000000001455</v>
      </c>
      <c r="R510" s="27"/>
    </row>
    <row r="511" spans="1:18" x14ac:dyDescent="0.25">
      <c r="A511" s="5">
        <v>510</v>
      </c>
      <c r="B511" s="28">
        <v>41988</v>
      </c>
      <c r="C511" s="5">
        <v>1.2474000000000001</v>
      </c>
      <c r="D511" s="5">
        <v>1.24786</v>
      </c>
      <c r="E511" s="5">
        <v>1.24146</v>
      </c>
      <c r="F511" s="5">
        <v>1.24363</v>
      </c>
      <c r="G511" s="5">
        <f t="shared" si="80"/>
        <v>0</v>
      </c>
      <c r="H511" s="5">
        <f t="shared" si="82"/>
        <v>-150.20000000000033</v>
      </c>
      <c r="I511" s="31">
        <f t="shared" si="86"/>
        <v>1.2410939999999999</v>
      </c>
      <c r="J511" s="31">
        <f t="shared" si="87"/>
        <v>25.360000000000937</v>
      </c>
      <c r="K511" s="5">
        <v>-101</v>
      </c>
      <c r="L511" s="5">
        <f t="shared" si="91"/>
        <v>0</v>
      </c>
      <c r="M511" s="5">
        <f t="shared" si="81"/>
        <v>4902.0000000000182</v>
      </c>
      <c r="N511" s="5"/>
      <c r="O511" s="5">
        <f t="shared" si="83"/>
        <v>5003.0000000000182</v>
      </c>
      <c r="P511" s="29">
        <f t="shared" si="84"/>
        <v>2.0187887267639315E-2</v>
      </c>
      <c r="Q511" s="30">
        <f t="shared" si="85"/>
        <v>-101</v>
      </c>
      <c r="R511" s="27"/>
    </row>
    <row r="512" spans="1:18" x14ac:dyDescent="0.25">
      <c r="A512" s="5">
        <v>511</v>
      </c>
      <c r="B512" s="28">
        <v>41989</v>
      </c>
      <c r="C512" s="5">
        <v>1.24363</v>
      </c>
      <c r="D512" s="5">
        <v>1.2569900000000001</v>
      </c>
      <c r="E512" s="5">
        <v>1.2434000000000001</v>
      </c>
      <c r="F512" s="5">
        <v>1.25101</v>
      </c>
      <c r="G512" s="5">
        <f t="shared" si="80"/>
        <v>1</v>
      </c>
      <c r="H512" s="5">
        <f t="shared" si="82"/>
        <v>-283.29999999999967</v>
      </c>
      <c r="I512" s="31">
        <f t="shared" si="86"/>
        <v>1.2413346666666665</v>
      </c>
      <c r="J512" s="31">
        <f t="shared" si="87"/>
        <v>96.753333333334808</v>
      </c>
      <c r="K512" s="5">
        <f>IF(OR(AND(J512&gt;-122.467,J512&lt;=-101.893),AND(J512&gt;-67.6767,J512&lt;=-16.6267),AND(J512&gt;-1.10667,J512&lt;=30.97333)),H512,0)</f>
        <v>0</v>
      </c>
      <c r="L512" s="5">
        <f t="shared" si="91"/>
        <v>0</v>
      </c>
      <c r="M512" s="5">
        <f t="shared" si="81"/>
        <v>4902.0000000000182</v>
      </c>
      <c r="N512" s="5"/>
      <c r="O512" s="5">
        <f t="shared" si="83"/>
        <v>5003.0000000000182</v>
      </c>
      <c r="P512" s="29" t="str">
        <f t="shared" si="84"/>
        <v/>
      </c>
      <c r="Q512" s="30">
        <f t="shared" si="85"/>
        <v>-101</v>
      </c>
      <c r="R512" s="27"/>
    </row>
    <row r="513" spans="1:18" x14ac:dyDescent="0.25">
      <c r="A513" s="5">
        <v>512</v>
      </c>
      <c r="B513" s="28">
        <v>41990</v>
      </c>
      <c r="C513" s="5">
        <v>1.25101</v>
      </c>
      <c r="D513" s="5">
        <v>1.25159</v>
      </c>
      <c r="E513" s="5">
        <v>1.2320899999999999</v>
      </c>
      <c r="F513" s="5">
        <v>1.2341500000000001</v>
      </c>
      <c r="G513" s="5">
        <f t="shared" si="80"/>
        <v>0</v>
      </c>
      <c r="H513" s="5">
        <f t="shared" si="82"/>
        <v>-108.70000000000158</v>
      </c>
      <c r="I513" s="31">
        <f t="shared" si="86"/>
        <v>1.2402413333333333</v>
      </c>
      <c r="J513" s="31">
        <f t="shared" si="87"/>
        <v>-60.913333333332261</v>
      </c>
      <c r="K513" s="5">
        <v>-101</v>
      </c>
      <c r="L513" s="5">
        <f t="shared" si="91"/>
        <v>0</v>
      </c>
      <c r="M513" s="5">
        <f t="shared" si="81"/>
        <v>4801.0000000000182</v>
      </c>
      <c r="N513" s="5"/>
      <c r="O513" s="5">
        <f t="shared" si="83"/>
        <v>5003.0000000000182</v>
      </c>
      <c r="P513" s="29">
        <f t="shared" si="84"/>
        <v>4.0375774535278741E-2</v>
      </c>
      <c r="Q513" s="30">
        <f t="shared" si="85"/>
        <v>-202</v>
      </c>
      <c r="R513" s="27"/>
    </row>
    <row r="514" spans="1:18" x14ac:dyDescent="0.25">
      <c r="A514" s="5">
        <v>513</v>
      </c>
      <c r="B514" s="28">
        <v>41991</v>
      </c>
      <c r="C514" s="5">
        <v>1.2341500000000001</v>
      </c>
      <c r="D514" s="5">
        <v>1.2352399999999999</v>
      </c>
      <c r="E514" s="5">
        <v>1.2265699999999999</v>
      </c>
      <c r="F514" s="5">
        <v>1.22861</v>
      </c>
      <c r="G514" s="5">
        <f t="shared" si="80"/>
        <v>0</v>
      </c>
      <c r="H514" s="5">
        <f t="shared" si="82"/>
        <v>-110.50000000000006</v>
      </c>
      <c r="I514" s="31">
        <f t="shared" si="86"/>
        <v>1.2390359999999998</v>
      </c>
      <c r="J514" s="31">
        <f t="shared" si="87"/>
        <v>-104.25999999999824</v>
      </c>
      <c r="K514" s="5">
        <v>-101</v>
      </c>
      <c r="L514" s="5">
        <f t="shared" si="91"/>
        <v>0</v>
      </c>
      <c r="M514" s="5">
        <f t="shared" si="81"/>
        <v>4700.0000000000182</v>
      </c>
      <c r="N514" s="5"/>
      <c r="O514" s="5">
        <f t="shared" si="83"/>
        <v>5003.0000000000182</v>
      </c>
      <c r="P514" s="29">
        <f t="shared" si="84"/>
        <v>6.0563661802918056E-2</v>
      </c>
      <c r="Q514" s="30">
        <f t="shared" si="85"/>
        <v>-303</v>
      </c>
      <c r="R514" s="27"/>
    </row>
    <row r="515" spans="1:18" x14ac:dyDescent="0.25">
      <c r="A515" s="5">
        <v>514</v>
      </c>
      <c r="B515" s="28">
        <v>41992</v>
      </c>
      <c r="C515" s="5">
        <v>1.22858</v>
      </c>
      <c r="D515" s="5">
        <v>1.2302200000000001</v>
      </c>
      <c r="E515" s="5">
        <v>1.22201</v>
      </c>
      <c r="F515" s="5">
        <v>1.22265</v>
      </c>
      <c r="G515" s="5">
        <f t="shared" ref="G515:G578" si="92">IF(F515&gt;F514,1,0)</f>
        <v>0</v>
      </c>
      <c r="H515" s="5">
        <f t="shared" si="82"/>
        <v>-27.500000000000306</v>
      </c>
      <c r="I515" s="31">
        <f t="shared" si="86"/>
        <v>1.2375480000000001</v>
      </c>
      <c r="J515" s="31">
        <f t="shared" si="87"/>
        <v>-148.98000000000079</v>
      </c>
      <c r="K515" s="5">
        <f t="shared" ref="K515:K560" si="93">IF(OR(AND(J515&gt;-122.467,J515&lt;=-101.893),AND(J515&gt;-67.6767,J515&lt;=-16.6267),AND(J515&gt;-1.10667,J515&lt;=30.97333)),H515,0)</f>
        <v>0</v>
      </c>
      <c r="L515" s="5">
        <f t="shared" si="91"/>
        <v>27.500000000000306</v>
      </c>
      <c r="M515" s="5">
        <f t="shared" ref="M515:M578" si="94">L515+K515+M514</f>
        <v>4727.5000000000182</v>
      </c>
      <c r="N515" s="5"/>
      <c r="O515" s="5">
        <f t="shared" si="83"/>
        <v>5003.0000000000182</v>
      </c>
      <c r="P515" s="29" t="str">
        <f t="shared" si="84"/>
        <v/>
      </c>
      <c r="Q515" s="30">
        <f t="shared" si="85"/>
        <v>-275.5</v>
      </c>
      <c r="R515" s="27"/>
    </row>
    <row r="516" spans="1:18" x14ac:dyDescent="0.25">
      <c r="A516" s="5">
        <v>515</v>
      </c>
      <c r="B516" s="28">
        <v>41995</v>
      </c>
      <c r="C516" s="5">
        <v>1.2222900000000001</v>
      </c>
      <c r="D516" s="5">
        <v>1.22725</v>
      </c>
      <c r="E516" s="5">
        <v>1.22166</v>
      </c>
      <c r="F516" s="5">
        <v>1.22289</v>
      </c>
      <c r="G516" s="5">
        <f t="shared" si="92"/>
        <v>1</v>
      </c>
      <c r="H516" s="5">
        <f t="shared" ref="H516:H579" si="95">(F517-C517)*10000+(F518-C518)*10000+(F519-C519)*10000</f>
        <v>-1.4999999999987281</v>
      </c>
      <c r="I516" s="31">
        <f t="shared" si="86"/>
        <v>1.235948</v>
      </c>
      <c r="J516" s="31">
        <f t="shared" si="87"/>
        <v>-130.58000000000015</v>
      </c>
      <c r="K516" s="5">
        <f t="shared" si="93"/>
        <v>0</v>
      </c>
      <c r="L516" s="5">
        <f t="shared" si="91"/>
        <v>1.4999999999987281</v>
      </c>
      <c r="M516" s="5">
        <f t="shared" si="94"/>
        <v>4729.0000000000173</v>
      </c>
      <c r="N516" s="5"/>
      <c r="O516" s="5">
        <f t="shared" ref="O516:O579" si="96">MAX(M516,O515)</f>
        <v>5003.0000000000182</v>
      </c>
      <c r="P516" s="29" t="str">
        <f t="shared" ref="P516:P579" si="97">IF(M516 &lt; M515, 1-M516/O516,"")</f>
        <v/>
      </c>
      <c r="Q516" s="30">
        <f t="shared" ref="Q516:Q579" si="98">IF(O516=M516,Q515,M516-O516)</f>
        <v>-274.00000000000091</v>
      </c>
      <c r="R516" s="27"/>
    </row>
    <row r="517" spans="1:18" x14ac:dyDescent="0.25">
      <c r="A517" s="5">
        <v>516</v>
      </c>
      <c r="B517" s="28">
        <v>41996</v>
      </c>
      <c r="C517" s="5">
        <v>1.22288</v>
      </c>
      <c r="D517" s="5">
        <v>1.2245600000000001</v>
      </c>
      <c r="E517" s="5">
        <v>1.2164600000000001</v>
      </c>
      <c r="F517" s="5">
        <v>1.21716</v>
      </c>
      <c r="G517" s="5">
        <f t="shared" si="92"/>
        <v>0</v>
      </c>
      <c r="H517" s="5">
        <f t="shared" si="95"/>
        <v>11.800000000001809</v>
      </c>
      <c r="I517" s="31">
        <f t="shared" si="86"/>
        <v>1.2345406666666667</v>
      </c>
      <c r="J517" s="31">
        <f t="shared" si="87"/>
        <v>-173.8066666666671</v>
      </c>
      <c r="K517" s="5">
        <f t="shared" si="93"/>
        <v>0</v>
      </c>
      <c r="L517" s="5">
        <f t="shared" si="91"/>
        <v>-11.800000000001809</v>
      </c>
      <c r="M517" s="5">
        <f t="shared" si="94"/>
        <v>4717.2000000000153</v>
      </c>
      <c r="N517" s="5"/>
      <c r="O517" s="5">
        <f t="shared" si="96"/>
        <v>5003.0000000000182</v>
      </c>
      <c r="P517" s="29">
        <f t="shared" si="97"/>
        <v>5.7125724565261216E-2</v>
      </c>
      <c r="Q517" s="30">
        <f t="shared" si="98"/>
        <v>-285.80000000000291</v>
      </c>
      <c r="R517" s="27"/>
    </row>
    <row r="518" spans="1:18" x14ac:dyDescent="0.25">
      <c r="A518" s="5">
        <v>517</v>
      </c>
      <c r="B518" s="28">
        <v>41997</v>
      </c>
      <c r="C518" s="5">
        <v>1.21716</v>
      </c>
      <c r="D518" s="5">
        <v>1.22201</v>
      </c>
      <c r="E518" s="5">
        <v>1.21695</v>
      </c>
      <c r="F518" s="5">
        <v>1.21953</v>
      </c>
      <c r="G518" s="5">
        <f t="shared" si="92"/>
        <v>1</v>
      </c>
      <c r="H518" s="5">
        <f t="shared" si="95"/>
        <v>-39.299999999997667</v>
      </c>
      <c r="I518" s="31">
        <f t="shared" si="86"/>
        <v>1.2337693333333333</v>
      </c>
      <c r="J518" s="31">
        <f t="shared" si="87"/>
        <v>-142.39333333333269</v>
      </c>
      <c r="K518" s="5">
        <f t="shared" si="93"/>
        <v>0</v>
      </c>
      <c r="L518" s="5">
        <f t="shared" si="91"/>
        <v>39.299999999997667</v>
      </c>
      <c r="M518" s="5">
        <f t="shared" si="94"/>
        <v>4756.5000000000127</v>
      </c>
      <c r="N518" s="5"/>
      <c r="O518" s="5">
        <f t="shared" si="96"/>
        <v>5003.0000000000182</v>
      </c>
      <c r="P518" s="29" t="str">
        <f t="shared" si="97"/>
        <v/>
      </c>
      <c r="Q518" s="30">
        <f t="shared" si="98"/>
        <v>-246.50000000000546</v>
      </c>
      <c r="R518" s="27"/>
    </row>
    <row r="519" spans="1:18" x14ac:dyDescent="0.25">
      <c r="A519" s="5">
        <v>518</v>
      </c>
      <c r="B519" s="28">
        <v>41998</v>
      </c>
      <c r="C519" s="5">
        <v>1.21953</v>
      </c>
      <c r="D519" s="5">
        <v>1.2228300000000001</v>
      </c>
      <c r="E519" s="5">
        <v>1.2186900000000001</v>
      </c>
      <c r="F519" s="5">
        <v>1.2227300000000001</v>
      </c>
      <c r="G519" s="5">
        <f t="shared" si="92"/>
        <v>1</v>
      </c>
      <c r="H519" s="5">
        <f t="shared" si="95"/>
        <v>-68.399999999997362</v>
      </c>
      <c r="I519" s="31">
        <f t="shared" si="86"/>
        <v>1.2327606666666666</v>
      </c>
      <c r="J519" s="31">
        <f t="shared" si="87"/>
        <v>-100.30666666666521</v>
      </c>
      <c r="K519" s="5">
        <f t="shared" si="93"/>
        <v>0</v>
      </c>
      <c r="L519" s="5">
        <f t="shared" si="91"/>
        <v>0</v>
      </c>
      <c r="M519" s="5">
        <f t="shared" si="94"/>
        <v>4756.5000000000127</v>
      </c>
      <c r="N519" s="5"/>
      <c r="O519" s="5">
        <f t="shared" si="96"/>
        <v>5003.0000000000182</v>
      </c>
      <c r="P519" s="29" t="str">
        <f t="shared" si="97"/>
        <v/>
      </c>
      <c r="Q519" s="30">
        <f t="shared" si="98"/>
        <v>-246.50000000000546</v>
      </c>
      <c r="R519" s="27"/>
    </row>
    <row r="520" spans="1:18" x14ac:dyDescent="0.25">
      <c r="A520" s="5">
        <v>519</v>
      </c>
      <c r="B520" s="28">
        <v>41999</v>
      </c>
      <c r="C520" s="5">
        <v>1.2221599999999999</v>
      </c>
      <c r="D520" s="5">
        <v>1.22261</v>
      </c>
      <c r="E520" s="5">
        <v>1.2168600000000001</v>
      </c>
      <c r="F520" s="5">
        <v>1.21777</v>
      </c>
      <c r="G520" s="5">
        <f t="shared" si="92"/>
        <v>0</v>
      </c>
      <c r="H520" s="5">
        <f t="shared" si="95"/>
        <v>-81.699999999997885</v>
      </c>
      <c r="I520" s="31">
        <f t="shared" si="86"/>
        <v>1.232062</v>
      </c>
      <c r="J520" s="31">
        <f t="shared" si="87"/>
        <v>-142.9199999999997</v>
      </c>
      <c r="K520" s="5">
        <f t="shared" si="93"/>
        <v>0</v>
      </c>
      <c r="L520" s="5">
        <f t="shared" si="91"/>
        <v>81.699999999997885</v>
      </c>
      <c r="M520" s="5">
        <f t="shared" si="94"/>
        <v>4838.2000000000107</v>
      </c>
      <c r="N520" s="5"/>
      <c r="O520" s="5">
        <f t="shared" si="96"/>
        <v>5003.0000000000182</v>
      </c>
      <c r="P520" s="29" t="str">
        <f t="shared" si="97"/>
        <v/>
      </c>
      <c r="Q520" s="30">
        <f t="shared" si="98"/>
        <v>-164.80000000000746</v>
      </c>
      <c r="R520" s="27"/>
    </row>
    <row r="521" spans="1:18" x14ac:dyDescent="0.25">
      <c r="A521" s="5">
        <v>520</v>
      </c>
      <c r="B521" s="28">
        <v>42002</v>
      </c>
      <c r="C521" s="5">
        <v>1.2179199999999999</v>
      </c>
      <c r="D521" s="5">
        <v>1.2221</v>
      </c>
      <c r="E521" s="5">
        <v>1.2142900000000001</v>
      </c>
      <c r="F521" s="5">
        <v>1.2151799999999999</v>
      </c>
      <c r="G521" s="5">
        <f t="shared" si="92"/>
        <v>0</v>
      </c>
      <c r="H521" s="5">
        <f t="shared" si="95"/>
        <v>-53.599999999998097</v>
      </c>
      <c r="I521" s="31">
        <f t="shared" si="86"/>
        <v>1.2309593333333335</v>
      </c>
      <c r="J521" s="31">
        <f t="shared" si="87"/>
        <v>-157.79333333333591</v>
      </c>
      <c r="K521" s="5">
        <f t="shared" si="93"/>
        <v>0</v>
      </c>
      <c r="L521" s="5">
        <f t="shared" si="91"/>
        <v>53.599999999998097</v>
      </c>
      <c r="M521" s="5">
        <f t="shared" si="94"/>
        <v>4891.8000000000093</v>
      </c>
      <c r="N521" s="5"/>
      <c r="O521" s="5">
        <f t="shared" si="96"/>
        <v>5003.0000000000182</v>
      </c>
      <c r="P521" s="29" t="str">
        <f t="shared" si="97"/>
        <v/>
      </c>
      <c r="Q521" s="30">
        <f t="shared" si="98"/>
        <v>-111.20000000000891</v>
      </c>
      <c r="R521" s="27"/>
    </row>
    <row r="522" spans="1:18" x14ac:dyDescent="0.25">
      <c r="A522" s="5">
        <v>521</v>
      </c>
      <c r="B522" s="28">
        <v>42003</v>
      </c>
      <c r="C522" s="5">
        <v>1.2151799999999999</v>
      </c>
      <c r="D522" s="5">
        <v>1.2187300000000001</v>
      </c>
      <c r="E522" s="5">
        <v>1.2123900000000001</v>
      </c>
      <c r="F522" s="5">
        <v>1.2154700000000001</v>
      </c>
      <c r="G522" s="5">
        <f t="shared" si="92"/>
        <v>1</v>
      </c>
      <c r="H522" s="5">
        <f t="shared" si="95"/>
        <v>-158.59999999999985</v>
      </c>
      <c r="I522" s="31">
        <f t="shared" si="86"/>
        <v>1.2294986666666667</v>
      </c>
      <c r="J522" s="31">
        <f t="shared" si="87"/>
        <v>-140.28666666666689</v>
      </c>
      <c r="K522" s="5">
        <f t="shared" si="93"/>
        <v>0</v>
      </c>
      <c r="L522" s="5">
        <f t="shared" si="91"/>
        <v>158.59999999999985</v>
      </c>
      <c r="M522" s="5">
        <f t="shared" si="94"/>
        <v>5050.4000000000087</v>
      </c>
      <c r="N522" s="5"/>
      <c r="O522" s="5">
        <f t="shared" si="96"/>
        <v>5050.4000000000087</v>
      </c>
      <c r="P522" s="29" t="str">
        <f t="shared" si="97"/>
        <v/>
      </c>
      <c r="Q522" s="30">
        <f t="shared" si="98"/>
        <v>-111.20000000000891</v>
      </c>
      <c r="R522" s="27"/>
    </row>
    <row r="523" spans="1:18" x14ac:dyDescent="0.25">
      <c r="A523" s="5">
        <v>522</v>
      </c>
      <c r="B523" s="28">
        <v>42004</v>
      </c>
      <c r="C523" s="5">
        <v>1.21543</v>
      </c>
      <c r="D523" s="5">
        <v>1.2169700000000001</v>
      </c>
      <c r="E523" s="5">
        <v>1.2096800000000001</v>
      </c>
      <c r="F523" s="5">
        <v>1.2097100000000001</v>
      </c>
      <c r="G523" s="5">
        <f t="shared" si="92"/>
        <v>0</v>
      </c>
      <c r="H523" s="5">
        <f t="shared" si="95"/>
        <v>-118.49999999999916</v>
      </c>
      <c r="I523" s="31">
        <f t="shared" si="86"/>
        <v>1.2271620000000001</v>
      </c>
      <c r="J523" s="31">
        <f t="shared" si="87"/>
        <v>-174.52000000000024</v>
      </c>
      <c r="K523" s="5">
        <f t="shared" si="93"/>
        <v>0</v>
      </c>
      <c r="L523" s="5">
        <f t="shared" si="91"/>
        <v>118.49999999999916</v>
      </c>
      <c r="M523" s="5">
        <f t="shared" si="94"/>
        <v>5168.9000000000078</v>
      </c>
      <c r="N523" s="5"/>
      <c r="O523" s="5">
        <f t="shared" si="96"/>
        <v>5168.9000000000078</v>
      </c>
      <c r="P523" s="29" t="str">
        <f t="shared" si="97"/>
        <v/>
      </c>
      <c r="Q523" s="30">
        <f t="shared" si="98"/>
        <v>-111.20000000000891</v>
      </c>
      <c r="R523" s="27"/>
    </row>
    <row r="524" spans="1:18" x14ac:dyDescent="0.25">
      <c r="A524" s="5">
        <v>523</v>
      </c>
      <c r="B524" s="28">
        <v>42005</v>
      </c>
      <c r="C524" s="5">
        <v>1.2096899999999999</v>
      </c>
      <c r="D524" s="5">
        <v>1.2097599999999999</v>
      </c>
      <c r="E524" s="5">
        <v>1.2096899999999999</v>
      </c>
      <c r="F524" s="5">
        <v>1.2097599999999999</v>
      </c>
      <c r="G524" s="5">
        <f t="shared" si="92"/>
        <v>1</v>
      </c>
      <c r="H524" s="5">
        <f t="shared" si="95"/>
        <v>-162.5999999999994</v>
      </c>
      <c r="I524" s="31">
        <f t="shared" si="86"/>
        <v>1.2250799999999999</v>
      </c>
      <c r="J524" s="31">
        <f t="shared" si="87"/>
        <v>-153.19999999999999</v>
      </c>
      <c r="K524" s="5">
        <f t="shared" si="93"/>
        <v>0</v>
      </c>
      <c r="L524" s="5">
        <f t="shared" si="91"/>
        <v>162.5999999999994</v>
      </c>
      <c r="M524" s="5">
        <f t="shared" si="94"/>
        <v>5331.5000000000073</v>
      </c>
      <c r="N524" s="5"/>
      <c r="O524" s="5">
        <f t="shared" si="96"/>
        <v>5331.5000000000073</v>
      </c>
      <c r="P524" s="29" t="str">
        <f t="shared" si="97"/>
        <v/>
      </c>
      <c r="Q524" s="30">
        <f t="shared" si="98"/>
        <v>-111.20000000000891</v>
      </c>
      <c r="R524" s="27"/>
    </row>
    <row r="525" spans="1:18" x14ac:dyDescent="0.25">
      <c r="A525" s="5">
        <v>524</v>
      </c>
      <c r="B525" s="28">
        <v>42006</v>
      </c>
      <c r="C525" s="5">
        <v>1.21038</v>
      </c>
      <c r="D525" s="5">
        <v>1.2107300000000001</v>
      </c>
      <c r="E525" s="5">
        <v>1.20004</v>
      </c>
      <c r="F525" s="5">
        <v>1.20017</v>
      </c>
      <c r="G525" s="5">
        <f t="shared" si="92"/>
        <v>0</v>
      </c>
      <c r="H525" s="5">
        <f t="shared" si="95"/>
        <v>-110.50000000000004</v>
      </c>
      <c r="I525" s="31">
        <f t="shared" si="86"/>
        <v>1.2220280000000001</v>
      </c>
      <c r="J525" s="31">
        <f t="shared" si="87"/>
        <v>-218.58000000000155</v>
      </c>
      <c r="K525" s="5">
        <f t="shared" si="93"/>
        <v>0</v>
      </c>
      <c r="L525" s="5">
        <f t="shared" si="91"/>
        <v>0</v>
      </c>
      <c r="M525" s="5">
        <f t="shared" si="94"/>
        <v>5331.5000000000073</v>
      </c>
      <c r="N525" s="5"/>
      <c r="O525" s="5">
        <f t="shared" si="96"/>
        <v>5331.5000000000073</v>
      </c>
      <c r="P525" s="29" t="str">
        <f t="shared" si="97"/>
        <v/>
      </c>
      <c r="Q525" s="30">
        <f t="shared" si="98"/>
        <v>-111.20000000000891</v>
      </c>
      <c r="R525" s="27"/>
    </row>
    <row r="526" spans="1:18" x14ac:dyDescent="0.25">
      <c r="A526" s="5">
        <v>525</v>
      </c>
      <c r="B526" s="28">
        <v>42009</v>
      </c>
      <c r="C526" s="5">
        <v>1.19495</v>
      </c>
      <c r="D526" s="5">
        <v>1.1976199999999999</v>
      </c>
      <c r="E526" s="5">
        <v>1.1867700000000001</v>
      </c>
      <c r="F526" s="5">
        <v>1.1932400000000001</v>
      </c>
      <c r="G526" s="5">
        <f t="shared" si="92"/>
        <v>0</v>
      </c>
      <c r="H526" s="5">
        <f t="shared" si="95"/>
        <v>-140.20000000000144</v>
      </c>
      <c r="I526" s="31">
        <f t="shared" si="86"/>
        <v>1.2186686666666666</v>
      </c>
      <c r="J526" s="31">
        <f t="shared" si="87"/>
        <v>-254.28666666666544</v>
      </c>
      <c r="K526" s="5">
        <f t="shared" si="93"/>
        <v>0</v>
      </c>
      <c r="L526" s="5">
        <f t="shared" si="91"/>
        <v>0</v>
      </c>
      <c r="M526" s="5">
        <f t="shared" si="94"/>
        <v>5331.5000000000073</v>
      </c>
      <c r="N526" s="5"/>
      <c r="O526" s="5">
        <f t="shared" si="96"/>
        <v>5331.5000000000073</v>
      </c>
      <c r="P526" s="29" t="str">
        <f t="shared" si="97"/>
        <v/>
      </c>
      <c r="Q526" s="30">
        <f t="shared" si="98"/>
        <v>-111.20000000000891</v>
      </c>
      <c r="R526" s="27"/>
    </row>
    <row r="527" spans="1:18" x14ac:dyDescent="0.25">
      <c r="A527" s="5">
        <v>526</v>
      </c>
      <c r="B527" s="28">
        <v>42010</v>
      </c>
      <c r="C527" s="5">
        <v>1.1932400000000001</v>
      </c>
      <c r="D527" s="5">
        <v>1.1968700000000001</v>
      </c>
      <c r="E527" s="5">
        <v>1.18842</v>
      </c>
      <c r="F527" s="5">
        <v>1.1889000000000001</v>
      </c>
      <c r="G527" s="5">
        <f t="shared" si="92"/>
        <v>0</v>
      </c>
      <c r="H527" s="5">
        <f t="shared" si="95"/>
        <v>-48.400000000001768</v>
      </c>
      <c r="I527" s="31">
        <f t="shared" si="86"/>
        <v>1.2145280000000001</v>
      </c>
      <c r="J527" s="31">
        <f t="shared" si="87"/>
        <v>-256.27999999999986</v>
      </c>
      <c r="K527" s="5">
        <f t="shared" si="93"/>
        <v>0</v>
      </c>
      <c r="L527" s="5">
        <f t="shared" si="91"/>
        <v>0</v>
      </c>
      <c r="M527" s="5">
        <f t="shared" si="94"/>
        <v>5331.5000000000073</v>
      </c>
      <c r="N527" s="5"/>
      <c r="O527" s="5">
        <f t="shared" si="96"/>
        <v>5331.5000000000073</v>
      </c>
      <c r="P527" s="29" t="str">
        <f t="shared" si="97"/>
        <v/>
      </c>
      <c r="Q527" s="30">
        <f t="shared" si="98"/>
        <v>-111.20000000000891</v>
      </c>
      <c r="R527" s="27"/>
    </row>
    <row r="528" spans="1:18" x14ac:dyDescent="0.25">
      <c r="A528" s="5">
        <v>527</v>
      </c>
      <c r="B528" s="28">
        <v>42011</v>
      </c>
      <c r="C528" s="5">
        <v>1.1889000000000001</v>
      </c>
      <c r="D528" s="5">
        <v>1.1896599999999999</v>
      </c>
      <c r="E528" s="5">
        <v>1.18022</v>
      </c>
      <c r="F528" s="5">
        <v>1.1839</v>
      </c>
      <c r="G528" s="5">
        <f t="shared" si="92"/>
        <v>0</v>
      </c>
      <c r="H528" s="5">
        <f t="shared" si="95"/>
        <v>-10.100000000001778</v>
      </c>
      <c r="I528" s="31">
        <f t="shared" si="86"/>
        <v>1.2111779999999999</v>
      </c>
      <c r="J528" s="31">
        <f t="shared" si="87"/>
        <v>-272.77999999999912</v>
      </c>
      <c r="K528" s="5">
        <f t="shared" si="93"/>
        <v>0</v>
      </c>
      <c r="L528" s="5">
        <f t="shared" si="91"/>
        <v>0</v>
      </c>
      <c r="M528" s="5">
        <f t="shared" si="94"/>
        <v>5331.5000000000073</v>
      </c>
      <c r="N528" s="5"/>
      <c r="O528" s="5">
        <f t="shared" si="96"/>
        <v>5331.5000000000073</v>
      </c>
      <c r="P528" s="29" t="str">
        <f t="shared" si="97"/>
        <v/>
      </c>
      <c r="Q528" s="30">
        <f t="shared" si="98"/>
        <v>-111.20000000000891</v>
      </c>
      <c r="R528" s="27"/>
    </row>
    <row r="529" spans="1:18" x14ac:dyDescent="0.25">
      <c r="A529" s="5">
        <v>528</v>
      </c>
      <c r="B529" s="28">
        <v>42012</v>
      </c>
      <c r="C529" s="5">
        <v>1.18387</v>
      </c>
      <c r="D529" s="5">
        <v>1.18475</v>
      </c>
      <c r="E529" s="5">
        <v>1.17543</v>
      </c>
      <c r="F529" s="5">
        <v>1.17919</v>
      </c>
      <c r="G529" s="5">
        <f t="shared" si="92"/>
        <v>0</v>
      </c>
      <c r="H529" s="5">
        <f t="shared" si="95"/>
        <v>-24.100000000000236</v>
      </c>
      <c r="I529" s="31">
        <f t="shared" ref="I529:I592" si="99">AVERAGE(F515:F529)</f>
        <v>1.207883333333333</v>
      </c>
      <c r="J529" s="31">
        <f t="shared" ref="J529:J592" si="100">(F529-I529)*10000</f>
        <v>-286.93333333333015</v>
      </c>
      <c r="K529" s="5">
        <f t="shared" si="93"/>
        <v>0</v>
      </c>
      <c r="L529" s="5">
        <f t="shared" si="91"/>
        <v>0</v>
      </c>
      <c r="M529" s="5">
        <f t="shared" si="94"/>
        <v>5331.5000000000073</v>
      </c>
      <c r="N529" s="5"/>
      <c r="O529" s="5">
        <f t="shared" si="96"/>
        <v>5331.5000000000073</v>
      </c>
      <c r="P529" s="29" t="str">
        <f t="shared" si="97"/>
        <v/>
      </c>
      <c r="Q529" s="30">
        <f t="shared" si="98"/>
        <v>-111.20000000000891</v>
      </c>
      <c r="R529" s="27"/>
    </row>
    <row r="530" spans="1:18" x14ac:dyDescent="0.25">
      <c r="A530" s="5">
        <v>529</v>
      </c>
      <c r="B530" s="28">
        <v>42013</v>
      </c>
      <c r="C530" s="5">
        <v>1.1792199999999999</v>
      </c>
      <c r="D530" s="5">
        <v>1.1846000000000001</v>
      </c>
      <c r="E530" s="5">
        <v>1.1762900000000001</v>
      </c>
      <c r="F530" s="5">
        <v>1.1840599999999999</v>
      </c>
      <c r="G530" s="5">
        <f t="shared" si="92"/>
        <v>1</v>
      </c>
      <c r="H530" s="5">
        <f t="shared" si="95"/>
        <v>-55.999999999998273</v>
      </c>
      <c r="I530" s="31">
        <f t="shared" si="99"/>
        <v>1.2053106666666664</v>
      </c>
      <c r="J530" s="31">
        <f t="shared" si="100"/>
        <v>-212.5066666666653</v>
      </c>
      <c r="K530" s="5">
        <f t="shared" si="93"/>
        <v>0</v>
      </c>
      <c r="L530" s="5">
        <f t="shared" si="91"/>
        <v>0</v>
      </c>
      <c r="M530" s="5">
        <f t="shared" si="94"/>
        <v>5331.5000000000073</v>
      </c>
      <c r="N530" s="5"/>
      <c r="O530" s="5">
        <f t="shared" si="96"/>
        <v>5331.5000000000073</v>
      </c>
      <c r="P530" s="29" t="str">
        <f t="shared" si="97"/>
        <v/>
      </c>
      <c r="Q530" s="30">
        <f t="shared" si="98"/>
        <v>-111.20000000000891</v>
      </c>
      <c r="R530" s="27"/>
    </row>
    <row r="531" spans="1:18" x14ac:dyDescent="0.25">
      <c r="A531" s="5">
        <v>530</v>
      </c>
      <c r="B531" s="28">
        <v>42016</v>
      </c>
      <c r="C531" s="5">
        <v>1.18452</v>
      </c>
      <c r="D531" s="5">
        <v>1.1870799999999999</v>
      </c>
      <c r="E531" s="5">
        <v>1.1786099999999999</v>
      </c>
      <c r="F531" s="5">
        <v>1.1833499999999999</v>
      </c>
      <c r="G531" s="5">
        <f t="shared" si="92"/>
        <v>0</v>
      </c>
      <c r="H531" s="5">
        <f t="shared" si="95"/>
        <v>-202.89999999999696</v>
      </c>
      <c r="I531" s="31">
        <f t="shared" si="99"/>
        <v>1.2026746666666666</v>
      </c>
      <c r="J531" s="31">
        <f t="shared" si="100"/>
        <v>-193.24666666666656</v>
      </c>
      <c r="K531" s="5">
        <f t="shared" si="93"/>
        <v>0</v>
      </c>
      <c r="L531" s="5">
        <f t="shared" si="91"/>
        <v>0</v>
      </c>
      <c r="M531" s="5">
        <f t="shared" si="94"/>
        <v>5331.5000000000073</v>
      </c>
      <c r="N531" s="5"/>
      <c r="O531" s="5">
        <f t="shared" si="96"/>
        <v>5331.5000000000073</v>
      </c>
      <c r="P531" s="29" t="str">
        <f t="shared" si="97"/>
        <v/>
      </c>
      <c r="Q531" s="30">
        <f t="shared" si="98"/>
        <v>-111.20000000000891</v>
      </c>
      <c r="R531" s="27"/>
    </row>
    <row r="532" spans="1:18" x14ac:dyDescent="0.25">
      <c r="A532" s="5">
        <v>531</v>
      </c>
      <c r="B532" s="28">
        <v>42017</v>
      </c>
      <c r="C532" s="5">
        <v>1.1833499999999999</v>
      </c>
      <c r="D532" s="5">
        <v>1.1859599999999999</v>
      </c>
      <c r="E532" s="5">
        <v>1.1753100000000001</v>
      </c>
      <c r="F532" s="5">
        <v>1.17727</v>
      </c>
      <c r="G532" s="5">
        <f t="shared" si="92"/>
        <v>0</v>
      </c>
      <c r="H532" s="5">
        <f t="shared" si="95"/>
        <v>-210.39999999999725</v>
      </c>
      <c r="I532" s="31">
        <f t="shared" si="99"/>
        <v>1.2000153333333332</v>
      </c>
      <c r="J532" s="31">
        <f t="shared" si="100"/>
        <v>-227.45333333333173</v>
      </c>
      <c r="K532" s="5">
        <f t="shared" si="93"/>
        <v>0</v>
      </c>
      <c r="L532" s="5">
        <f t="shared" si="91"/>
        <v>0</v>
      </c>
      <c r="M532" s="5">
        <f t="shared" si="94"/>
        <v>5331.5000000000073</v>
      </c>
      <c r="N532" s="5"/>
      <c r="O532" s="5">
        <f t="shared" si="96"/>
        <v>5331.5000000000073</v>
      </c>
      <c r="P532" s="29" t="str">
        <f t="shared" si="97"/>
        <v/>
      </c>
      <c r="Q532" s="30">
        <f t="shared" si="98"/>
        <v>-111.20000000000891</v>
      </c>
      <c r="R532" s="27"/>
    </row>
    <row r="533" spans="1:18" x14ac:dyDescent="0.25">
      <c r="A533" s="5">
        <v>532</v>
      </c>
      <c r="B533" s="28">
        <v>42018</v>
      </c>
      <c r="C533" s="5">
        <v>1.1772499999999999</v>
      </c>
      <c r="D533" s="5">
        <v>1.1846399999999999</v>
      </c>
      <c r="E533" s="5">
        <v>1.1727300000000001</v>
      </c>
      <c r="F533" s="5">
        <v>1.1789000000000001</v>
      </c>
      <c r="G533" s="5">
        <f t="shared" si="92"/>
        <v>1</v>
      </c>
      <c r="H533" s="5">
        <f t="shared" si="95"/>
        <v>-171.49999999999778</v>
      </c>
      <c r="I533" s="31">
        <f t="shared" si="99"/>
        <v>1.1973066666666665</v>
      </c>
      <c r="J533" s="31">
        <f t="shared" si="100"/>
        <v>-184.06666666666462</v>
      </c>
      <c r="K533" s="5">
        <f t="shared" si="93"/>
        <v>0</v>
      </c>
      <c r="L533" s="5">
        <f t="shared" si="91"/>
        <v>171.49999999999778</v>
      </c>
      <c r="M533" s="5">
        <f t="shared" si="94"/>
        <v>5503.0000000000055</v>
      </c>
      <c r="N533" s="5"/>
      <c r="O533" s="5">
        <f t="shared" si="96"/>
        <v>5503.0000000000055</v>
      </c>
      <c r="P533" s="29" t="str">
        <f t="shared" si="97"/>
        <v/>
      </c>
      <c r="Q533" s="30">
        <f t="shared" si="98"/>
        <v>-111.20000000000891</v>
      </c>
      <c r="R533" s="27"/>
    </row>
    <row r="534" spans="1:18" x14ac:dyDescent="0.25">
      <c r="A534" s="5">
        <v>533</v>
      </c>
      <c r="B534" s="28">
        <v>42019</v>
      </c>
      <c r="C534" s="5">
        <v>1.1788700000000001</v>
      </c>
      <c r="D534" s="5">
        <v>1.1792499999999999</v>
      </c>
      <c r="E534" s="5">
        <v>1.1567499999999999</v>
      </c>
      <c r="F534" s="5">
        <v>1.1630100000000001</v>
      </c>
      <c r="G534" s="5">
        <f t="shared" si="92"/>
        <v>0</v>
      </c>
      <c r="H534" s="5">
        <f t="shared" si="95"/>
        <v>-69.399999999997249</v>
      </c>
      <c r="I534" s="31">
        <f t="shared" si="99"/>
        <v>1.1933253333333333</v>
      </c>
      <c r="J534" s="31">
        <f t="shared" si="100"/>
        <v>-303.15333333333251</v>
      </c>
      <c r="K534" s="5">
        <f t="shared" si="93"/>
        <v>0</v>
      </c>
      <c r="L534" s="5">
        <f t="shared" si="91"/>
        <v>0</v>
      </c>
      <c r="M534" s="5">
        <f t="shared" si="94"/>
        <v>5503.0000000000055</v>
      </c>
      <c r="N534" s="5"/>
      <c r="O534" s="5">
        <f t="shared" si="96"/>
        <v>5503.0000000000055</v>
      </c>
      <c r="P534" s="29" t="str">
        <f t="shared" si="97"/>
        <v/>
      </c>
      <c r="Q534" s="30">
        <f t="shared" si="98"/>
        <v>-111.20000000000891</v>
      </c>
      <c r="R534" s="27"/>
    </row>
    <row r="535" spans="1:18" x14ac:dyDescent="0.25">
      <c r="A535" s="5">
        <v>534</v>
      </c>
      <c r="B535" s="28">
        <v>42020</v>
      </c>
      <c r="C535" s="5">
        <v>1.16309</v>
      </c>
      <c r="D535" s="5">
        <v>1.1648700000000001</v>
      </c>
      <c r="E535" s="5">
        <v>1.1459999999999999</v>
      </c>
      <c r="F535" s="5">
        <v>1.1562600000000001</v>
      </c>
      <c r="G535" s="5">
        <f t="shared" si="92"/>
        <v>0</v>
      </c>
      <c r="H535" s="5">
        <f t="shared" si="95"/>
        <v>60.200000000001353</v>
      </c>
      <c r="I535" s="31">
        <f t="shared" si="99"/>
        <v>1.1892246666666668</v>
      </c>
      <c r="J535" s="31">
        <f t="shared" si="100"/>
        <v>-329.64666666666756</v>
      </c>
      <c r="K535" s="5">
        <f t="shared" si="93"/>
        <v>0</v>
      </c>
      <c r="L535" s="5">
        <f t="shared" si="91"/>
        <v>0</v>
      </c>
      <c r="M535" s="5">
        <f t="shared" si="94"/>
        <v>5503.0000000000055</v>
      </c>
      <c r="N535" s="5"/>
      <c r="O535" s="5">
        <f t="shared" si="96"/>
        <v>5503.0000000000055</v>
      </c>
      <c r="P535" s="29" t="str">
        <f t="shared" si="97"/>
        <v/>
      </c>
      <c r="Q535" s="30">
        <f t="shared" si="98"/>
        <v>-111.20000000000891</v>
      </c>
      <c r="R535" s="27"/>
    </row>
    <row r="536" spans="1:18" x14ac:dyDescent="0.25">
      <c r="A536" s="5">
        <v>535</v>
      </c>
      <c r="B536" s="28">
        <v>42023</v>
      </c>
      <c r="C536" s="5">
        <v>1.1551499999999999</v>
      </c>
      <c r="D536" s="5">
        <v>1.16388</v>
      </c>
      <c r="E536" s="5">
        <v>1.1551400000000001</v>
      </c>
      <c r="F536" s="5">
        <v>1.16069</v>
      </c>
      <c r="G536" s="5">
        <f t="shared" si="92"/>
        <v>1</v>
      </c>
      <c r="H536" s="5">
        <f t="shared" si="95"/>
        <v>-240.00000000000023</v>
      </c>
      <c r="I536" s="31">
        <f t="shared" si="99"/>
        <v>1.1855920000000002</v>
      </c>
      <c r="J536" s="31">
        <f t="shared" si="100"/>
        <v>-249.02000000000203</v>
      </c>
      <c r="K536" s="5">
        <f t="shared" si="93"/>
        <v>0</v>
      </c>
      <c r="L536" s="5">
        <f t="shared" si="91"/>
        <v>0</v>
      </c>
      <c r="M536" s="5">
        <f t="shared" si="94"/>
        <v>5503.0000000000055</v>
      </c>
      <c r="N536" s="5"/>
      <c r="O536" s="5">
        <f t="shared" si="96"/>
        <v>5503.0000000000055</v>
      </c>
      <c r="P536" s="29" t="str">
        <f t="shared" si="97"/>
        <v/>
      </c>
      <c r="Q536" s="30">
        <f t="shared" si="98"/>
        <v>-111.20000000000891</v>
      </c>
      <c r="R536" s="27"/>
    </row>
    <row r="537" spans="1:18" x14ac:dyDescent="0.25">
      <c r="A537" s="5">
        <v>536</v>
      </c>
      <c r="B537" s="28">
        <v>42024</v>
      </c>
      <c r="C537" s="5">
        <v>1.16048</v>
      </c>
      <c r="D537" s="5">
        <v>1.1615</v>
      </c>
      <c r="E537" s="5">
        <v>1.15405</v>
      </c>
      <c r="F537" s="5">
        <v>1.15483</v>
      </c>
      <c r="G537" s="5">
        <f t="shared" si="92"/>
        <v>0</v>
      </c>
      <c r="H537" s="5">
        <f t="shared" si="95"/>
        <v>-346.80000000000047</v>
      </c>
      <c r="I537" s="31">
        <f t="shared" si="99"/>
        <v>1.1815493333333333</v>
      </c>
      <c r="J537" s="31">
        <f t="shared" si="100"/>
        <v>-267.19333333333316</v>
      </c>
      <c r="K537" s="5">
        <f t="shared" si="93"/>
        <v>0</v>
      </c>
      <c r="L537" s="5">
        <f t="shared" si="91"/>
        <v>0</v>
      </c>
      <c r="M537" s="5">
        <f t="shared" si="94"/>
        <v>5503.0000000000055</v>
      </c>
      <c r="N537" s="5"/>
      <c r="O537" s="5">
        <f t="shared" si="96"/>
        <v>5503.0000000000055</v>
      </c>
      <c r="P537" s="29" t="str">
        <f t="shared" si="97"/>
        <v/>
      </c>
      <c r="Q537" s="30">
        <f t="shared" si="98"/>
        <v>-111.20000000000891</v>
      </c>
      <c r="R537" s="27"/>
    </row>
    <row r="538" spans="1:18" x14ac:dyDescent="0.25">
      <c r="A538" s="5">
        <v>537</v>
      </c>
      <c r="B538" s="28">
        <v>42025</v>
      </c>
      <c r="C538" s="5">
        <v>1.1548400000000001</v>
      </c>
      <c r="D538" s="5">
        <v>1.1679900000000001</v>
      </c>
      <c r="E538" s="5">
        <v>1.15412</v>
      </c>
      <c r="F538" s="5">
        <v>1.1609700000000001</v>
      </c>
      <c r="G538" s="5">
        <f t="shared" si="92"/>
        <v>1</v>
      </c>
      <c r="H538" s="5">
        <f t="shared" si="95"/>
        <v>-321.50000000000125</v>
      </c>
      <c r="I538" s="31">
        <f t="shared" si="99"/>
        <v>1.1783000000000001</v>
      </c>
      <c r="J538" s="31">
        <f t="shared" si="100"/>
        <v>-173.30000000000067</v>
      </c>
      <c r="K538" s="5">
        <f t="shared" si="93"/>
        <v>0</v>
      </c>
      <c r="L538" s="5">
        <f t="shared" si="91"/>
        <v>321.50000000000125</v>
      </c>
      <c r="M538" s="5">
        <f t="shared" si="94"/>
        <v>5824.5000000000064</v>
      </c>
      <c r="N538" s="5"/>
      <c r="O538" s="5">
        <f t="shared" si="96"/>
        <v>5824.5000000000064</v>
      </c>
      <c r="P538" s="29" t="str">
        <f t="shared" si="97"/>
        <v/>
      </c>
      <c r="Q538" s="30">
        <f t="shared" si="98"/>
        <v>-111.20000000000891</v>
      </c>
      <c r="R538" s="27"/>
    </row>
    <row r="539" spans="1:18" x14ac:dyDescent="0.25">
      <c r="A539" s="5">
        <v>538</v>
      </c>
      <c r="B539" s="28">
        <v>42026</v>
      </c>
      <c r="C539" s="5">
        <v>1.1609700000000001</v>
      </c>
      <c r="D539" s="5">
        <v>1.1650499999999999</v>
      </c>
      <c r="E539" s="5">
        <v>1.1315999999999999</v>
      </c>
      <c r="F539" s="5">
        <v>1.13649</v>
      </c>
      <c r="G539" s="5">
        <f t="shared" si="92"/>
        <v>0</v>
      </c>
      <c r="H539" s="5">
        <f t="shared" si="95"/>
        <v>65.299999999999258</v>
      </c>
      <c r="I539" s="31">
        <f t="shared" si="99"/>
        <v>1.1734153333333335</v>
      </c>
      <c r="J539" s="31">
        <f t="shared" si="100"/>
        <v>-369.25333333333475</v>
      </c>
      <c r="K539" s="5">
        <f t="shared" si="93"/>
        <v>0</v>
      </c>
      <c r="L539" s="5">
        <f t="shared" si="91"/>
        <v>0</v>
      </c>
      <c r="M539" s="5">
        <f t="shared" si="94"/>
        <v>5824.5000000000064</v>
      </c>
      <c r="N539" s="5"/>
      <c r="O539" s="5">
        <f t="shared" si="96"/>
        <v>5824.5000000000064</v>
      </c>
      <c r="P539" s="29" t="str">
        <f t="shared" si="97"/>
        <v/>
      </c>
      <c r="Q539" s="30">
        <f t="shared" si="98"/>
        <v>-111.20000000000891</v>
      </c>
      <c r="R539" s="27"/>
    </row>
    <row r="540" spans="1:18" x14ac:dyDescent="0.25">
      <c r="A540" s="5">
        <v>539</v>
      </c>
      <c r="B540" s="28">
        <v>42027</v>
      </c>
      <c r="C540" s="5">
        <v>1.13653</v>
      </c>
      <c r="D540" s="5">
        <v>1.1374</v>
      </c>
      <c r="E540" s="5">
        <v>1.1114599999999999</v>
      </c>
      <c r="F540" s="5">
        <v>1.1202000000000001</v>
      </c>
      <c r="G540" s="5">
        <f t="shared" si="92"/>
        <v>0</v>
      </c>
      <c r="H540" s="5">
        <f t="shared" si="95"/>
        <v>134.39999999999898</v>
      </c>
      <c r="I540" s="31">
        <f t="shared" si="99"/>
        <v>1.1680840000000001</v>
      </c>
      <c r="J540" s="31">
        <f t="shared" si="100"/>
        <v>-478.84000000000037</v>
      </c>
      <c r="K540" s="5">
        <f t="shared" si="93"/>
        <v>0</v>
      </c>
      <c r="L540" s="5">
        <f t="shared" si="91"/>
        <v>0</v>
      </c>
      <c r="M540" s="5">
        <f t="shared" si="94"/>
        <v>5824.5000000000064</v>
      </c>
      <c r="N540" s="5"/>
      <c r="O540" s="5">
        <f t="shared" si="96"/>
        <v>5824.5000000000064</v>
      </c>
      <c r="P540" s="29" t="str">
        <f t="shared" si="97"/>
        <v/>
      </c>
      <c r="Q540" s="30">
        <f t="shared" si="98"/>
        <v>-111.20000000000891</v>
      </c>
      <c r="R540" s="27"/>
    </row>
    <row r="541" spans="1:18" x14ac:dyDescent="0.25">
      <c r="A541" s="5">
        <v>540</v>
      </c>
      <c r="B541" s="28">
        <v>42030</v>
      </c>
      <c r="C541" s="5">
        <v>1.11521</v>
      </c>
      <c r="D541" s="5">
        <v>1.12954</v>
      </c>
      <c r="E541" s="5">
        <v>1.1097900000000001</v>
      </c>
      <c r="F541" s="5">
        <v>1.1238699999999999</v>
      </c>
      <c r="G541" s="5">
        <f t="shared" si="92"/>
        <v>1</v>
      </c>
      <c r="H541" s="5">
        <f t="shared" si="95"/>
        <v>80.700000000000216</v>
      </c>
      <c r="I541" s="31">
        <f t="shared" si="99"/>
        <v>1.1634593333333334</v>
      </c>
      <c r="J541" s="31">
        <f t="shared" si="100"/>
        <v>-395.89333333333474</v>
      </c>
      <c r="K541" s="5">
        <f t="shared" si="93"/>
        <v>0</v>
      </c>
      <c r="L541" s="5">
        <f t="shared" si="91"/>
        <v>0</v>
      </c>
      <c r="M541" s="5">
        <f t="shared" si="94"/>
        <v>5824.5000000000064</v>
      </c>
      <c r="N541" s="5"/>
      <c r="O541" s="5">
        <f t="shared" si="96"/>
        <v>5824.5000000000064</v>
      </c>
      <c r="P541" s="29" t="str">
        <f t="shared" si="97"/>
        <v/>
      </c>
      <c r="Q541" s="30">
        <f t="shared" si="98"/>
        <v>-111.20000000000891</v>
      </c>
      <c r="R541" s="27"/>
    </row>
    <row r="542" spans="1:18" x14ac:dyDescent="0.25">
      <c r="A542" s="5">
        <v>541</v>
      </c>
      <c r="B542" s="28">
        <v>42031</v>
      </c>
      <c r="C542" s="5">
        <v>1.12384</v>
      </c>
      <c r="D542" s="5">
        <v>1.14225</v>
      </c>
      <c r="E542" s="5">
        <v>1.1223700000000001</v>
      </c>
      <c r="F542" s="5">
        <v>1.1380399999999999</v>
      </c>
      <c r="G542" s="5">
        <f t="shared" si="92"/>
        <v>1</v>
      </c>
      <c r="H542" s="5">
        <f t="shared" si="95"/>
        <v>-95.899999999999892</v>
      </c>
      <c r="I542" s="31">
        <f t="shared" si="99"/>
        <v>1.1600686666666669</v>
      </c>
      <c r="J542" s="31">
        <f t="shared" si="100"/>
        <v>-220.28666666666919</v>
      </c>
      <c r="K542" s="5">
        <f t="shared" si="93"/>
        <v>0</v>
      </c>
      <c r="L542" s="5">
        <f t="shared" si="91"/>
        <v>0</v>
      </c>
      <c r="M542" s="5">
        <f t="shared" si="94"/>
        <v>5824.5000000000064</v>
      </c>
      <c r="N542" s="5"/>
      <c r="O542" s="5">
        <f t="shared" si="96"/>
        <v>5824.5000000000064</v>
      </c>
      <c r="P542" s="29" t="str">
        <f t="shared" si="97"/>
        <v/>
      </c>
      <c r="Q542" s="30">
        <f t="shared" si="98"/>
        <v>-111.20000000000891</v>
      </c>
      <c r="R542" s="27"/>
    </row>
    <row r="543" spans="1:18" x14ac:dyDescent="0.25">
      <c r="A543" s="5">
        <v>542</v>
      </c>
      <c r="B543" s="28">
        <v>42032</v>
      </c>
      <c r="C543" s="5">
        <v>1.1380699999999999</v>
      </c>
      <c r="D543" s="5">
        <v>1.13828</v>
      </c>
      <c r="E543" s="5">
        <v>1.1275999999999999</v>
      </c>
      <c r="F543" s="5">
        <v>1.1286499999999999</v>
      </c>
      <c r="G543" s="5">
        <f t="shared" si="92"/>
        <v>0</v>
      </c>
      <c r="H543" s="5">
        <f t="shared" si="95"/>
        <v>28.300000000001098</v>
      </c>
      <c r="I543" s="31">
        <f t="shared" si="99"/>
        <v>1.1563853333333334</v>
      </c>
      <c r="J543" s="31">
        <f t="shared" si="100"/>
        <v>-277.35333333333443</v>
      </c>
      <c r="K543" s="5">
        <f t="shared" si="93"/>
        <v>0</v>
      </c>
      <c r="L543" s="5">
        <f t="shared" si="91"/>
        <v>0</v>
      </c>
      <c r="M543" s="5">
        <f t="shared" si="94"/>
        <v>5824.5000000000064</v>
      </c>
      <c r="N543" s="5"/>
      <c r="O543" s="5">
        <f t="shared" si="96"/>
        <v>5824.5000000000064</v>
      </c>
      <c r="P543" s="29" t="str">
        <f t="shared" si="97"/>
        <v/>
      </c>
      <c r="Q543" s="30">
        <f t="shared" si="98"/>
        <v>-111.20000000000891</v>
      </c>
      <c r="R543" s="27"/>
    </row>
    <row r="544" spans="1:18" x14ac:dyDescent="0.25">
      <c r="A544" s="5">
        <v>543</v>
      </c>
      <c r="B544" s="28">
        <v>42033</v>
      </c>
      <c r="C544" s="5">
        <v>1.12866</v>
      </c>
      <c r="D544" s="5">
        <v>1.1367799999999999</v>
      </c>
      <c r="E544" s="5">
        <v>1.12619</v>
      </c>
      <c r="F544" s="5">
        <v>1.13195</v>
      </c>
      <c r="G544" s="5">
        <f t="shared" si="92"/>
        <v>1</v>
      </c>
      <c r="H544" s="5">
        <f t="shared" si="95"/>
        <v>133.60000000000036</v>
      </c>
      <c r="I544" s="31">
        <f t="shared" si="99"/>
        <v>1.1532360000000001</v>
      </c>
      <c r="J544" s="31">
        <f t="shared" si="100"/>
        <v>-212.86000000000138</v>
      </c>
      <c r="K544" s="5">
        <f t="shared" si="93"/>
        <v>0</v>
      </c>
      <c r="L544" s="5">
        <f t="shared" si="91"/>
        <v>0</v>
      </c>
      <c r="M544" s="5">
        <f t="shared" si="94"/>
        <v>5824.5000000000064</v>
      </c>
      <c r="N544" s="5"/>
      <c r="O544" s="5">
        <f t="shared" si="96"/>
        <v>5824.5000000000064</v>
      </c>
      <c r="P544" s="29" t="str">
        <f t="shared" si="97"/>
        <v/>
      </c>
      <c r="Q544" s="30">
        <f t="shared" si="98"/>
        <v>-111.20000000000891</v>
      </c>
      <c r="R544" s="27"/>
    </row>
    <row r="545" spans="1:18" x14ac:dyDescent="0.25">
      <c r="A545" s="5">
        <v>544</v>
      </c>
      <c r="B545" s="28">
        <v>42034</v>
      </c>
      <c r="C545" s="5">
        <v>1.1319600000000001</v>
      </c>
      <c r="D545" s="5">
        <v>1.13635</v>
      </c>
      <c r="E545" s="5">
        <v>1.1278300000000001</v>
      </c>
      <c r="F545" s="5">
        <v>1.1285000000000001</v>
      </c>
      <c r="G545" s="5">
        <f t="shared" si="92"/>
        <v>0</v>
      </c>
      <c r="H545" s="5">
        <f t="shared" si="95"/>
        <v>31.30000000000075</v>
      </c>
      <c r="I545" s="31">
        <f t="shared" si="99"/>
        <v>1.1495320000000002</v>
      </c>
      <c r="J545" s="31">
        <f t="shared" si="100"/>
        <v>-210.32000000000161</v>
      </c>
      <c r="K545" s="5">
        <f t="shared" si="93"/>
        <v>0</v>
      </c>
      <c r="L545" s="5">
        <f t="shared" si="91"/>
        <v>0</v>
      </c>
      <c r="M545" s="5">
        <f t="shared" si="94"/>
        <v>5824.5000000000064</v>
      </c>
      <c r="N545" s="5"/>
      <c r="O545" s="5">
        <f t="shared" si="96"/>
        <v>5824.5000000000064</v>
      </c>
      <c r="P545" s="29" t="str">
        <f t="shared" si="97"/>
        <v/>
      </c>
      <c r="Q545" s="30">
        <f t="shared" si="98"/>
        <v>-111.20000000000891</v>
      </c>
      <c r="R545" s="27"/>
    </row>
    <row r="546" spans="1:18" x14ac:dyDescent="0.25">
      <c r="A546" s="5">
        <v>545</v>
      </c>
      <c r="B546" s="28">
        <v>42037</v>
      </c>
      <c r="C546" s="5">
        <v>1.1311199999999999</v>
      </c>
      <c r="D546" s="5">
        <v>1.1362099999999999</v>
      </c>
      <c r="E546" s="5">
        <v>1.1292199999999999</v>
      </c>
      <c r="F546" s="5">
        <v>1.13412</v>
      </c>
      <c r="G546" s="5">
        <f t="shared" si="92"/>
        <v>1</v>
      </c>
      <c r="H546" s="5">
        <f t="shared" si="95"/>
        <v>135.40000000000106</v>
      </c>
      <c r="I546" s="31">
        <f t="shared" si="99"/>
        <v>1.14625</v>
      </c>
      <c r="J546" s="31">
        <f t="shared" si="100"/>
        <v>-121.29999999999974</v>
      </c>
      <c r="K546" s="5">
        <f t="shared" si="93"/>
        <v>135.40000000000106</v>
      </c>
      <c r="L546" s="5">
        <f t="shared" si="91"/>
        <v>0</v>
      </c>
      <c r="M546" s="5">
        <f t="shared" si="94"/>
        <v>5959.9000000000078</v>
      </c>
      <c r="N546" s="5"/>
      <c r="O546" s="5">
        <f t="shared" si="96"/>
        <v>5959.9000000000078</v>
      </c>
      <c r="P546" s="29" t="str">
        <f t="shared" si="97"/>
        <v/>
      </c>
      <c r="Q546" s="30">
        <f t="shared" si="98"/>
        <v>-111.20000000000891</v>
      </c>
      <c r="R546" s="27"/>
    </row>
    <row r="547" spans="1:18" x14ac:dyDescent="0.25">
      <c r="A547" s="5">
        <v>546</v>
      </c>
      <c r="B547" s="28">
        <v>42038</v>
      </c>
      <c r="C547" s="5">
        <v>1.13412</v>
      </c>
      <c r="D547" s="5">
        <v>1.1533800000000001</v>
      </c>
      <c r="E547" s="5">
        <v>1.13124</v>
      </c>
      <c r="F547" s="5">
        <v>1.14794</v>
      </c>
      <c r="G547" s="5">
        <f t="shared" si="92"/>
        <v>1</v>
      </c>
      <c r="H547" s="5">
        <f t="shared" si="95"/>
        <v>-166.89999999999873</v>
      </c>
      <c r="I547" s="31">
        <f t="shared" si="99"/>
        <v>1.1442946666666667</v>
      </c>
      <c r="J547" s="31">
        <f t="shared" si="100"/>
        <v>36.453333333332779</v>
      </c>
      <c r="K547" s="5">
        <f t="shared" si="93"/>
        <v>0</v>
      </c>
      <c r="L547" s="5">
        <f t="shared" si="91"/>
        <v>0</v>
      </c>
      <c r="M547" s="5">
        <f t="shared" si="94"/>
        <v>5959.9000000000078</v>
      </c>
      <c r="N547" s="5"/>
      <c r="O547" s="5">
        <f t="shared" si="96"/>
        <v>5959.9000000000078</v>
      </c>
      <c r="P547" s="29" t="str">
        <f t="shared" si="97"/>
        <v/>
      </c>
      <c r="Q547" s="30">
        <f t="shared" si="98"/>
        <v>-111.20000000000891</v>
      </c>
      <c r="R547" s="27"/>
    </row>
    <row r="548" spans="1:18" x14ac:dyDescent="0.25">
      <c r="A548" s="5">
        <v>547</v>
      </c>
      <c r="B548" s="28">
        <v>42039</v>
      </c>
      <c r="C548" s="5">
        <v>1.1479699999999999</v>
      </c>
      <c r="D548" s="5">
        <v>1.1484799999999999</v>
      </c>
      <c r="E548" s="5">
        <v>1.1315599999999999</v>
      </c>
      <c r="F548" s="5">
        <v>1.13428</v>
      </c>
      <c r="G548" s="5">
        <f t="shared" si="92"/>
        <v>0</v>
      </c>
      <c r="H548" s="5">
        <f t="shared" si="95"/>
        <v>-2.3999999999979629</v>
      </c>
      <c r="I548" s="31">
        <f t="shared" si="99"/>
        <v>1.1413200000000001</v>
      </c>
      <c r="J548" s="31">
        <f t="shared" si="100"/>
        <v>-70.400000000001569</v>
      </c>
      <c r="K548" s="5">
        <f t="shared" si="93"/>
        <v>0</v>
      </c>
      <c r="L548" s="5">
        <f t="shared" si="91"/>
        <v>2.3999999999979629</v>
      </c>
      <c r="M548" s="5">
        <f t="shared" si="94"/>
        <v>5962.3000000000056</v>
      </c>
      <c r="N548" s="5"/>
      <c r="O548" s="5">
        <f t="shared" si="96"/>
        <v>5962.3000000000056</v>
      </c>
      <c r="P548" s="29" t="str">
        <f t="shared" si="97"/>
        <v/>
      </c>
      <c r="Q548" s="30">
        <f t="shared" si="98"/>
        <v>-111.20000000000891</v>
      </c>
      <c r="R548" s="27"/>
    </row>
    <row r="549" spans="1:18" x14ac:dyDescent="0.25">
      <c r="A549" s="5">
        <v>548</v>
      </c>
      <c r="B549" s="28">
        <v>42040</v>
      </c>
      <c r="C549" s="5">
        <v>1.13428</v>
      </c>
      <c r="D549" s="5">
        <v>1.14988</v>
      </c>
      <c r="E549" s="5">
        <v>1.13039</v>
      </c>
      <c r="F549" s="5">
        <v>1.1476900000000001</v>
      </c>
      <c r="G549" s="5">
        <f t="shared" si="92"/>
        <v>1</v>
      </c>
      <c r="H549" s="5">
        <f t="shared" si="95"/>
        <v>-139.79999999999882</v>
      </c>
      <c r="I549" s="31">
        <f t="shared" si="99"/>
        <v>1.1402986666666668</v>
      </c>
      <c r="J549" s="31">
        <f t="shared" si="100"/>
        <v>73.913333333333057</v>
      </c>
      <c r="K549" s="5">
        <f t="shared" si="93"/>
        <v>0</v>
      </c>
      <c r="L549" s="5">
        <f t="shared" si="91"/>
        <v>0</v>
      </c>
      <c r="M549" s="5">
        <f t="shared" si="94"/>
        <v>5962.3000000000056</v>
      </c>
      <c r="N549" s="5"/>
      <c r="O549" s="5">
        <f t="shared" si="96"/>
        <v>5962.3000000000056</v>
      </c>
      <c r="P549" s="29" t="str">
        <f t="shared" si="97"/>
        <v/>
      </c>
      <c r="Q549" s="30">
        <f t="shared" si="98"/>
        <v>-111.20000000000891</v>
      </c>
      <c r="R549" s="27"/>
    </row>
    <row r="550" spans="1:18" x14ac:dyDescent="0.25">
      <c r="A550" s="5">
        <v>549</v>
      </c>
      <c r="B550" s="28">
        <v>42041</v>
      </c>
      <c r="C550" s="5">
        <v>1.1476900000000001</v>
      </c>
      <c r="D550" s="5">
        <v>1.1485399999999999</v>
      </c>
      <c r="E550" s="5">
        <v>1.1311899999999999</v>
      </c>
      <c r="F550" s="5">
        <v>1.1312800000000001</v>
      </c>
      <c r="G550" s="5">
        <f t="shared" si="92"/>
        <v>0</v>
      </c>
      <c r="H550" s="5">
        <f t="shared" si="95"/>
        <v>39.200000000001452</v>
      </c>
      <c r="I550" s="31">
        <f t="shared" si="99"/>
        <v>1.1386333333333336</v>
      </c>
      <c r="J550" s="31">
        <f t="shared" si="100"/>
        <v>-73.533333333335449</v>
      </c>
      <c r="K550" s="5">
        <f t="shared" si="93"/>
        <v>0</v>
      </c>
      <c r="L550" s="5">
        <f t="shared" si="91"/>
        <v>-39.200000000001452</v>
      </c>
      <c r="M550" s="5">
        <f t="shared" si="94"/>
        <v>5923.100000000004</v>
      </c>
      <c r="N550" s="5"/>
      <c r="O550" s="5">
        <f t="shared" si="96"/>
        <v>5962.3000000000056</v>
      </c>
      <c r="P550" s="29">
        <f t="shared" si="97"/>
        <v>6.5746440132166128E-3</v>
      </c>
      <c r="Q550" s="30">
        <f t="shared" si="98"/>
        <v>-39.200000000001637</v>
      </c>
      <c r="R550" s="27"/>
    </row>
    <row r="551" spans="1:18" x14ac:dyDescent="0.25">
      <c r="A551" s="5">
        <v>550</v>
      </c>
      <c r="B551" s="28">
        <v>42044</v>
      </c>
      <c r="C551" s="5">
        <v>1.12957</v>
      </c>
      <c r="D551" s="5">
        <v>1.13595</v>
      </c>
      <c r="E551" s="5">
        <v>1.12703</v>
      </c>
      <c r="F551" s="5">
        <v>1.1323300000000001</v>
      </c>
      <c r="G551" s="5">
        <f t="shared" si="92"/>
        <v>1</v>
      </c>
      <c r="H551" s="5">
        <f t="shared" si="95"/>
        <v>79.299999999999926</v>
      </c>
      <c r="I551" s="31">
        <f t="shared" si="99"/>
        <v>1.1367426666666669</v>
      </c>
      <c r="J551" s="31">
        <f t="shared" si="100"/>
        <v>-44.126666666668427</v>
      </c>
      <c r="K551" s="5">
        <f t="shared" si="93"/>
        <v>79.299999999999926</v>
      </c>
      <c r="L551" s="5">
        <f t="shared" si="91"/>
        <v>0</v>
      </c>
      <c r="M551" s="5">
        <f t="shared" si="94"/>
        <v>6002.4000000000042</v>
      </c>
      <c r="N551" s="5"/>
      <c r="O551" s="5">
        <f t="shared" si="96"/>
        <v>6002.4000000000042</v>
      </c>
      <c r="P551" s="29" t="str">
        <f t="shared" si="97"/>
        <v/>
      </c>
      <c r="Q551" s="30">
        <f t="shared" si="98"/>
        <v>-39.200000000001637</v>
      </c>
      <c r="R551" s="27"/>
    </row>
    <row r="552" spans="1:18" x14ac:dyDescent="0.25">
      <c r="A552" s="5">
        <v>551</v>
      </c>
      <c r="B552" s="28">
        <v>42045</v>
      </c>
      <c r="C552" s="5">
        <v>1.13236</v>
      </c>
      <c r="D552" s="5">
        <v>1.1345400000000001</v>
      </c>
      <c r="E552" s="5">
        <v>1.1272899999999999</v>
      </c>
      <c r="F552" s="5">
        <v>1.1320300000000001</v>
      </c>
      <c r="G552" s="5">
        <f t="shared" si="92"/>
        <v>0</v>
      </c>
      <c r="H552" s="5">
        <f t="shared" si="95"/>
        <v>67.200000000000585</v>
      </c>
      <c r="I552" s="31">
        <f t="shared" si="99"/>
        <v>1.1352226666666667</v>
      </c>
      <c r="J552" s="31">
        <f t="shared" si="100"/>
        <v>-31.926666666666215</v>
      </c>
      <c r="K552" s="5">
        <f t="shared" si="93"/>
        <v>67.200000000000585</v>
      </c>
      <c r="L552" s="5">
        <f t="shared" si="91"/>
        <v>0</v>
      </c>
      <c r="M552" s="5">
        <f t="shared" si="94"/>
        <v>6069.6000000000049</v>
      </c>
      <c r="N552" s="5"/>
      <c r="O552" s="5">
        <f t="shared" si="96"/>
        <v>6069.6000000000049</v>
      </c>
      <c r="P552" s="29" t="str">
        <f t="shared" si="97"/>
        <v/>
      </c>
      <c r="Q552" s="30">
        <f t="shared" si="98"/>
        <v>-39.200000000001637</v>
      </c>
      <c r="R552" s="27"/>
    </row>
    <row r="553" spans="1:18" x14ac:dyDescent="0.25">
      <c r="A553" s="5">
        <v>552</v>
      </c>
      <c r="B553" s="28">
        <v>42046</v>
      </c>
      <c r="C553" s="5">
        <v>1.13201</v>
      </c>
      <c r="D553" s="5">
        <v>1.1347100000000001</v>
      </c>
      <c r="E553" s="5">
        <v>1.1279999999999999</v>
      </c>
      <c r="F553" s="5">
        <v>1.1335</v>
      </c>
      <c r="G553" s="5">
        <f t="shared" si="92"/>
        <v>1</v>
      </c>
      <c r="H553" s="5">
        <f t="shared" si="95"/>
        <v>6.6000000000010388</v>
      </c>
      <c r="I553" s="31">
        <f t="shared" si="99"/>
        <v>1.1333913333333334</v>
      </c>
      <c r="J553" s="31">
        <f t="shared" si="100"/>
        <v>1.0866666666653479</v>
      </c>
      <c r="K553" s="5">
        <f t="shared" si="93"/>
        <v>6.6000000000010388</v>
      </c>
      <c r="L553" s="5">
        <f t="shared" si="91"/>
        <v>0</v>
      </c>
      <c r="M553" s="5">
        <f t="shared" si="94"/>
        <v>6076.2000000000062</v>
      </c>
      <c r="N553" s="5"/>
      <c r="O553" s="5">
        <f t="shared" si="96"/>
        <v>6076.2000000000062</v>
      </c>
      <c r="P553" s="29" t="str">
        <f t="shared" si="97"/>
        <v/>
      </c>
      <c r="Q553" s="30">
        <f t="shared" si="98"/>
        <v>-39.200000000001637</v>
      </c>
      <c r="R553" s="27"/>
    </row>
    <row r="554" spans="1:18" x14ac:dyDescent="0.25">
      <c r="A554" s="5">
        <v>553</v>
      </c>
      <c r="B554" s="28">
        <v>42047</v>
      </c>
      <c r="C554" s="5">
        <v>1.1335</v>
      </c>
      <c r="D554" s="5">
        <v>1.14228</v>
      </c>
      <c r="E554" s="5">
        <v>1.1302300000000001</v>
      </c>
      <c r="F554" s="5">
        <v>1.1402699999999999</v>
      </c>
      <c r="G554" s="5">
        <f t="shared" si="92"/>
        <v>1</v>
      </c>
      <c r="H554" s="5">
        <f t="shared" si="95"/>
        <v>-5.2999999999969774</v>
      </c>
      <c r="I554" s="31">
        <f t="shared" si="99"/>
        <v>1.1336433333333333</v>
      </c>
      <c r="J554" s="31">
        <f t="shared" si="100"/>
        <v>66.266666666665586</v>
      </c>
      <c r="K554" s="5">
        <f t="shared" si="93"/>
        <v>0</v>
      </c>
      <c r="L554" s="5">
        <f t="shared" si="91"/>
        <v>0</v>
      </c>
      <c r="M554" s="5">
        <f t="shared" si="94"/>
        <v>6076.2000000000062</v>
      </c>
      <c r="N554" s="5"/>
      <c r="O554" s="5">
        <f t="shared" si="96"/>
        <v>6076.2000000000062</v>
      </c>
      <c r="P554" s="29" t="str">
        <f t="shared" si="97"/>
        <v/>
      </c>
      <c r="Q554" s="30">
        <f t="shared" si="98"/>
        <v>-39.200000000001637</v>
      </c>
      <c r="R554" s="27"/>
    </row>
    <row r="555" spans="1:18" x14ac:dyDescent="0.25">
      <c r="A555" s="5">
        <v>554</v>
      </c>
      <c r="B555" s="28">
        <v>42048</v>
      </c>
      <c r="C555" s="5">
        <v>1.1403099999999999</v>
      </c>
      <c r="D555" s="5">
        <v>1.1442699999999999</v>
      </c>
      <c r="E555" s="5">
        <v>1.1379999999999999</v>
      </c>
      <c r="F555" s="5">
        <v>1.1387700000000001</v>
      </c>
      <c r="G555" s="5">
        <f t="shared" si="92"/>
        <v>0</v>
      </c>
      <c r="H555" s="5">
        <f t="shared" si="95"/>
        <v>-4.2999999999993079</v>
      </c>
      <c r="I555" s="31">
        <f t="shared" si="99"/>
        <v>1.1348813333333332</v>
      </c>
      <c r="J555" s="31">
        <f t="shared" si="100"/>
        <v>38.886666666668731</v>
      </c>
      <c r="K555" s="5">
        <f t="shared" si="93"/>
        <v>0</v>
      </c>
      <c r="L555" s="5">
        <f t="shared" si="91"/>
        <v>0</v>
      </c>
      <c r="M555" s="5">
        <f t="shared" si="94"/>
        <v>6076.2000000000062</v>
      </c>
      <c r="N555" s="5"/>
      <c r="O555" s="5">
        <f t="shared" si="96"/>
        <v>6076.2000000000062</v>
      </c>
      <c r="P555" s="29" t="str">
        <f t="shared" si="97"/>
        <v/>
      </c>
      <c r="Q555" s="30">
        <f t="shared" si="98"/>
        <v>-39.200000000001637</v>
      </c>
      <c r="R555" s="27"/>
    </row>
    <row r="556" spans="1:18" x14ac:dyDescent="0.25">
      <c r="A556" s="5">
        <v>555</v>
      </c>
      <c r="B556" s="28">
        <v>42051</v>
      </c>
      <c r="C556" s="5">
        <v>1.1398999999999999</v>
      </c>
      <c r="D556" s="5">
        <v>1.1429</v>
      </c>
      <c r="E556" s="5">
        <v>1.1319300000000001</v>
      </c>
      <c r="F556" s="5">
        <v>1.13533</v>
      </c>
      <c r="G556" s="5">
        <f t="shared" si="92"/>
        <v>0</v>
      </c>
      <c r="H556" s="5">
        <f t="shared" si="95"/>
        <v>12.700000000001044</v>
      </c>
      <c r="I556" s="31">
        <f t="shared" si="99"/>
        <v>1.1356453333333332</v>
      </c>
      <c r="J556" s="31">
        <f t="shared" si="100"/>
        <v>-3.1533333333322311</v>
      </c>
      <c r="K556" s="5">
        <f t="shared" si="93"/>
        <v>0</v>
      </c>
      <c r="L556" s="5">
        <f t="shared" si="91"/>
        <v>0</v>
      </c>
      <c r="M556" s="5">
        <f t="shared" si="94"/>
        <v>6076.2000000000062</v>
      </c>
      <c r="N556" s="5"/>
      <c r="O556" s="5">
        <f t="shared" si="96"/>
        <v>6076.2000000000062</v>
      </c>
      <c r="P556" s="29" t="str">
        <f t="shared" si="97"/>
        <v/>
      </c>
      <c r="Q556" s="30">
        <f t="shared" si="98"/>
        <v>-39.200000000001637</v>
      </c>
      <c r="R556" s="27"/>
    </row>
    <row r="557" spans="1:18" x14ac:dyDescent="0.25">
      <c r="A557" s="5">
        <v>556</v>
      </c>
      <c r="B557" s="28">
        <v>42052</v>
      </c>
      <c r="C557" s="5">
        <v>1.1355299999999999</v>
      </c>
      <c r="D557" s="5">
        <v>1.14489</v>
      </c>
      <c r="E557" s="5">
        <v>1.13218</v>
      </c>
      <c r="F557" s="5">
        <v>1.1411100000000001</v>
      </c>
      <c r="G557" s="5">
        <f t="shared" si="92"/>
        <v>1</v>
      </c>
      <c r="H557" s="5">
        <f t="shared" si="95"/>
        <v>-33.700000000000955</v>
      </c>
      <c r="I557" s="31">
        <f t="shared" si="99"/>
        <v>1.13585</v>
      </c>
      <c r="J557" s="31">
        <f t="shared" si="100"/>
        <v>52.600000000000421</v>
      </c>
      <c r="K557" s="5">
        <f t="shared" si="93"/>
        <v>0</v>
      </c>
      <c r="L557" s="5">
        <f t="shared" si="91"/>
        <v>33.700000000000955</v>
      </c>
      <c r="M557" s="5">
        <f t="shared" si="94"/>
        <v>6109.9000000000069</v>
      </c>
      <c r="N557" s="5"/>
      <c r="O557" s="5">
        <f t="shared" si="96"/>
        <v>6109.9000000000069</v>
      </c>
      <c r="P557" s="29" t="str">
        <f t="shared" si="97"/>
        <v/>
      </c>
      <c r="Q557" s="30">
        <f t="shared" si="98"/>
        <v>-39.200000000001637</v>
      </c>
      <c r="R557" s="27"/>
    </row>
    <row r="558" spans="1:18" x14ac:dyDescent="0.25">
      <c r="A558" s="5">
        <v>557</v>
      </c>
      <c r="B558" s="28">
        <v>42053</v>
      </c>
      <c r="C558" s="5">
        <v>1.1411100000000001</v>
      </c>
      <c r="D558" s="5">
        <v>1.1415599999999999</v>
      </c>
      <c r="E558" s="5">
        <v>1.1333899999999999</v>
      </c>
      <c r="F558" s="5">
        <v>1.13967</v>
      </c>
      <c r="G558" s="5">
        <f t="shared" si="92"/>
        <v>0</v>
      </c>
      <c r="H558" s="5">
        <f t="shared" si="95"/>
        <v>-76.400000000000915</v>
      </c>
      <c r="I558" s="31">
        <f t="shared" si="99"/>
        <v>1.1365846666666668</v>
      </c>
      <c r="J558" s="31">
        <f t="shared" si="100"/>
        <v>30.853333333331623</v>
      </c>
      <c r="K558" s="5">
        <f t="shared" si="93"/>
        <v>-76.400000000000915</v>
      </c>
      <c r="L558" s="5">
        <f t="shared" si="91"/>
        <v>0</v>
      </c>
      <c r="M558" s="5">
        <f t="shared" si="94"/>
        <v>6033.5000000000064</v>
      </c>
      <c r="N558" s="5"/>
      <c r="O558" s="5">
        <f t="shared" si="96"/>
        <v>6109.9000000000069</v>
      </c>
      <c r="P558" s="29">
        <f t="shared" si="97"/>
        <v>1.2504296305995255E-2</v>
      </c>
      <c r="Q558" s="30">
        <f t="shared" si="98"/>
        <v>-76.400000000000546</v>
      </c>
      <c r="R558" s="27"/>
    </row>
    <row r="559" spans="1:18" x14ac:dyDescent="0.25">
      <c r="A559" s="5">
        <v>558</v>
      </c>
      <c r="B559" s="28">
        <v>42054</v>
      </c>
      <c r="C559" s="5">
        <v>1.13968</v>
      </c>
      <c r="D559" s="5">
        <v>1.145</v>
      </c>
      <c r="E559" s="5">
        <v>1.1355200000000001</v>
      </c>
      <c r="F559" s="5">
        <v>1.1368100000000001</v>
      </c>
      <c r="G559" s="5">
        <f t="shared" si="92"/>
        <v>0</v>
      </c>
      <c r="H559" s="5">
        <f t="shared" si="95"/>
        <v>-42.600000000001529</v>
      </c>
      <c r="I559" s="31">
        <f t="shared" si="99"/>
        <v>1.1369086666666668</v>
      </c>
      <c r="J559" s="31">
        <f t="shared" si="100"/>
        <v>-0.98666666666691327</v>
      </c>
      <c r="K559" s="5">
        <f t="shared" si="93"/>
        <v>-42.600000000001529</v>
      </c>
      <c r="L559" s="5">
        <f t="shared" si="91"/>
        <v>0</v>
      </c>
      <c r="M559" s="5">
        <f t="shared" si="94"/>
        <v>5990.9000000000051</v>
      </c>
      <c r="N559" s="5"/>
      <c r="O559" s="5">
        <f t="shared" si="96"/>
        <v>6109.9000000000069</v>
      </c>
      <c r="P559" s="29">
        <f t="shared" si="97"/>
        <v>1.9476587178186455E-2</v>
      </c>
      <c r="Q559" s="30">
        <f t="shared" si="98"/>
        <v>-119.00000000000182</v>
      </c>
      <c r="R559" s="27"/>
    </row>
    <row r="560" spans="1:18" x14ac:dyDescent="0.25">
      <c r="A560" s="5">
        <v>559</v>
      </c>
      <c r="B560" s="28">
        <v>42055</v>
      </c>
      <c r="C560" s="5">
        <v>1.13679</v>
      </c>
      <c r="D560" s="5">
        <v>1.14297</v>
      </c>
      <c r="E560" s="5">
        <v>1.1278999999999999</v>
      </c>
      <c r="F560" s="5">
        <v>1.1377299999999999</v>
      </c>
      <c r="G560" s="5">
        <f t="shared" si="92"/>
        <v>1</v>
      </c>
      <c r="H560" s="5">
        <f t="shared" si="95"/>
        <v>-31.60000000000052</v>
      </c>
      <c r="I560" s="31">
        <f t="shared" si="99"/>
        <v>1.137524</v>
      </c>
      <c r="J560" s="31">
        <f t="shared" si="100"/>
        <v>2.0599999999992846</v>
      </c>
      <c r="K560" s="5">
        <f t="shared" si="93"/>
        <v>-31.60000000000052</v>
      </c>
      <c r="L560" s="5">
        <f t="shared" si="91"/>
        <v>0</v>
      </c>
      <c r="M560" s="5">
        <f t="shared" si="94"/>
        <v>5959.3000000000047</v>
      </c>
      <c r="N560" s="5"/>
      <c r="O560" s="5">
        <f t="shared" si="96"/>
        <v>6109.9000000000069</v>
      </c>
      <c r="P560" s="29">
        <f t="shared" si="97"/>
        <v>2.4648521252394029E-2</v>
      </c>
      <c r="Q560" s="30">
        <f t="shared" si="98"/>
        <v>-150.60000000000218</v>
      </c>
      <c r="R560" s="27"/>
    </row>
    <row r="561" spans="1:18" x14ac:dyDescent="0.25">
      <c r="A561" s="5">
        <v>560</v>
      </c>
      <c r="B561" s="28">
        <v>42058</v>
      </c>
      <c r="C561" s="5">
        <v>1.1391100000000001</v>
      </c>
      <c r="D561" s="5">
        <v>1.13961</v>
      </c>
      <c r="E561" s="5">
        <v>1.12951</v>
      </c>
      <c r="F561" s="5">
        <v>1.1334</v>
      </c>
      <c r="G561" s="5">
        <f t="shared" si="92"/>
        <v>0</v>
      </c>
      <c r="H561" s="5">
        <f t="shared" si="95"/>
        <v>-137.00000000000045</v>
      </c>
      <c r="I561" s="31">
        <f t="shared" si="99"/>
        <v>1.1374759999999999</v>
      </c>
      <c r="J561" s="31">
        <f t="shared" si="100"/>
        <v>-40.759999999999685</v>
      </c>
      <c r="K561" s="5">
        <v>-101</v>
      </c>
      <c r="L561" s="5">
        <f t="shared" si="91"/>
        <v>0</v>
      </c>
      <c r="M561" s="5">
        <f t="shared" si="94"/>
        <v>5858.3000000000047</v>
      </c>
      <c r="N561" s="5"/>
      <c r="O561" s="5">
        <f t="shared" si="96"/>
        <v>6109.9000000000069</v>
      </c>
      <c r="P561" s="29">
        <f t="shared" si="97"/>
        <v>4.1179070033879772E-2</v>
      </c>
      <c r="Q561" s="30">
        <f t="shared" si="98"/>
        <v>-251.60000000000218</v>
      </c>
      <c r="R561" s="27"/>
    </row>
    <row r="562" spans="1:18" x14ac:dyDescent="0.25">
      <c r="A562" s="5">
        <v>561</v>
      </c>
      <c r="B562" s="28">
        <v>42059</v>
      </c>
      <c r="C562" s="5">
        <v>1.1334200000000001</v>
      </c>
      <c r="D562" s="5">
        <v>1.13581</v>
      </c>
      <c r="E562" s="5">
        <v>1.12883</v>
      </c>
      <c r="F562" s="5">
        <v>1.1339300000000001</v>
      </c>
      <c r="G562" s="5">
        <f t="shared" si="92"/>
        <v>1</v>
      </c>
      <c r="H562" s="5">
        <f t="shared" si="95"/>
        <v>-142.80000000000069</v>
      </c>
      <c r="I562" s="31">
        <f t="shared" si="99"/>
        <v>1.1365419999999999</v>
      </c>
      <c r="J562" s="31">
        <f t="shared" si="100"/>
        <v>-26.119999999998367</v>
      </c>
      <c r="K562" s="5">
        <v>-101</v>
      </c>
      <c r="L562" s="5">
        <f t="shared" si="91"/>
        <v>0</v>
      </c>
      <c r="M562" s="5">
        <f t="shared" si="94"/>
        <v>5757.3000000000047</v>
      </c>
      <c r="N562" s="5"/>
      <c r="O562" s="5">
        <f t="shared" si="96"/>
        <v>6109.9000000000069</v>
      </c>
      <c r="P562" s="29">
        <f t="shared" si="97"/>
        <v>5.7709618815365515E-2</v>
      </c>
      <c r="Q562" s="30">
        <f t="shared" si="98"/>
        <v>-352.60000000000218</v>
      </c>
      <c r="R562" s="27"/>
    </row>
    <row r="563" spans="1:18" x14ac:dyDescent="0.25">
      <c r="A563" s="5">
        <v>562</v>
      </c>
      <c r="B563" s="28">
        <v>42060</v>
      </c>
      <c r="C563" s="5">
        <v>1.1339999999999999</v>
      </c>
      <c r="D563" s="5">
        <v>1.13886</v>
      </c>
      <c r="E563" s="5">
        <v>1.13358</v>
      </c>
      <c r="F563" s="5">
        <v>1.1360399999999999</v>
      </c>
      <c r="G563" s="5">
        <f t="shared" si="92"/>
        <v>1</v>
      </c>
      <c r="H563" s="5">
        <f t="shared" si="95"/>
        <v>-161.20000000000135</v>
      </c>
      <c r="I563" s="31">
        <f t="shared" si="99"/>
        <v>1.1366593333333335</v>
      </c>
      <c r="J563" s="31">
        <f t="shared" si="100"/>
        <v>-6.1933333333352714</v>
      </c>
      <c r="K563" s="5">
        <f t="shared" ref="K563:K591" si="101">IF(OR(AND(J563&gt;-122.467,J563&lt;=-101.893),AND(J563&gt;-67.6767,J563&lt;=-16.6267),AND(J563&gt;-1.10667,J563&lt;=30.97333)),H563,0)</f>
        <v>0</v>
      </c>
      <c r="L563" s="5">
        <f t="shared" si="91"/>
        <v>0</v>
      </c>
      <c r="M563" s="5">
        <f t="shared" si="94"/>
        <v>5757.3000000000047</v>
      </c>
      <c r="N563" s="5"/>
      <c r="O563" s="5">
        <f t="shared" si="96"/>
        <v>6109.9000000000069</v>
      </c>
      <c r="P563" s="29" t="str">
        <f t="shared" si="97"/>
        <v/>
      </c>
      <c r="Q563" s="30">
        <f t="shared" si="98"/>
        <v>-352.60000000000218</v>
      </c>
      <c r="R563" s="27"/>
    </row>
    <row r="564" spans="1:18" x14ac:dyDescent="0.25">
      <c r="A564" s="5">
        <v>563</v>
      </c>
      <c r="B564" s="28">
        <v>42061</v>
      </c>
      <c r="C564" s="5">
        <v>1.1359900000000001</v>
      </c>
      <c r="D564" s="5">
        <v>1.1379600000000001</v>
      </c>
      <c r="E564" s="5">
        <v>1.11836</v>
      </c>
      <c r="F564" s="5">
        <v>1.11974</v>
      </c>
      <c r="G564" s="5">
        <f t="shared" si="92"/>
        <v>0</v>
      </c>
      <c r="H564" s="5">
        <f t="shared" si="95"/>
        <v>-5.9999999999993392</v>
      </c>
      <c r="I564" s="31">
        <f t="shared" si="99"/>
        <v>1.1347959999999999</v>
      </c>
      <c r="J564" s="31">
        <f t="shared" si="100"/>
        <v>-150.55999999999958</v>
      </c>
      <c r="K564" s="5">
        <f t="shared" si="101"/>
        <v>0</v>
      </c>
      <c r="L564" s="5">
        <f t="shared" si="91"/>
        <v>5.9999999999993392</v>
      </c>
      <c r="M564" s="5">
        <f t="shared" si="94"/>
        <v>5763.3000000000038</v>
      </c>
      <c r="N564" s="5"/>
      <c r="O564" s="5">
        <f t="shared" si="96"/>
        <v>6109.9000000000069</v>
      </c>
      <c r="P564" s="29" t="str">
        <f t="shared" si="97"/>
        <v/>
      </c>
      <c r="Q564" s="30">
        <f t="shared" si="98"/>
        <v>-346.60000000000309</v>
      </c>
      <c r="R564" s="27"/>
    </row>
    <row r="565" spans="1:18" x14ac:dyDescent="0.25">
      <c r="A565" s="5">
        <v>564</v>
      </c>
      <c r="B565" s="28">
        <v>42062</v>
      </c>
      <c r="C565" s="5">
        <v>1.1197699999999999</v>
      </c>
      <c r="D565" s="5">
        <v>1.1245099999999999</v>
      </c>
      <c r="E565" s="5">
        <v>1.1175600000000001</v>
      </c>
      <c r="F565" s="5">
        <v>1.1196999999999999</v>
      </c>
      <c r="G565" s="5">
        <f t="shared" si="92"/>
        <v>0</v>
      </c>
      <c r="H565" s="5">
        <f t="shared" si="95"/>
        <v>-103.40000000000015</v>
      </c>
      <c r="I565" s="31">
        <f t="shared" si="99"/>
        <v>1.1340239999999999</v>
      </c>
      <c r="J565" s="31">
        <f t="shared" si="100"/>
        <v>-143.24000000000004</v>
      </c>
      <c r="K565" s="5">
        <f t="shared" si="101"/>
        <v>0</v>
      </c>
      <c r="L565" s="5">
        <f t="shared" si="91"/>
        <v>103.40000000000015</v>
      </c>
      <c r="M565" s="5">
        <f t="shared" si="94"/>
        <v>5866.7000000000044</v>
      </c>
      <c r="N565" s="5"/>
      <c r="O565" s="5">
        <f t="shared" si="96"/>
        <v>6109.9000000000069</v>
      </c>
      <c r="P565" s="29" t="str">
        <f t="shared" si="97"/>
        <v/>
      </c>
      <c r="Q565" s="30">
        <f t="shared" si="98"/>
        <v>-243.20000000000255</v>
      </c>
      <c r="R565" s="27"/>
    </row>
    <row r="566" spans="1:18" x14ac:dyDescent="0.25">
      <c r="A566" s="5">
        <v>565</v>
      </c>
      <c r="B566" s="28">
        <v>42065</v>
      </c>
      <c r="C566" s="5">
        <v>1.11808</v>
      </c>
      <c r="D566" s="5">
        <v>1.12405</v>
      </c>
      <c r="E566" s="5">
        <v>1.1160099999999999</v>
      </c>
      <c r="F566" s="5">
        <v>1.1182799999999999</v>
      </c>
      <c r="G566" s="5">
        <f t="shared" si="92"/>
        <v>0</v>
      </c>
      <c r="H566" s="5">
        <f t="shared" si="95"/>
        <v>-153.49999999999974</v>
      </c>
      <c r="I566" s="31">
        <f t="shared" si="99"/>
        <v>1.1330873333333331</v>
      </c>
      <c r="J566" s="31">
        <f t="shared" si="100"/>
        <v>-148.07333333333173</v>
      </c>
      <c r="K566" s="5">
        <f t="shared" si="101"/>
        <v>0</v>
      </c>
      <c r="L566" s="5">
        <f t="shared" si="91"/>
        <v>153.49999999999974</v>
      </c>
      <c r="M566" s="5">
        <f t="shared" si="94"/>
        <v>6020.2000000000044</v>
      </c>
      <c r="N566" s="5"/>
      <c r="O566" s="5">
        <f t="shared" si="96"/>
        <v>6109.9000000000069</v>
      </c>
      <c r="P566" s="29" t="str">
        <f t="shared" si="97"/>
        <v/>
      </c>
      <c r="Q566" s="30">
        <f t="shared" si="98"/>
        <v>-89.700000000002547</v>
      </c>
      <c r="R566" s="27"/>
    </row>
    <row r="567" spans="1:18" x14ac:dyDescent="0.25">
      <c r="A567" s="5">
        <v>566</v>
      </c>
      <c r="B567" s="28">
        <v>42066</v>
      </c>
      <c r="C567" s="5">
        <v>1.1182799999999999</v>
      </c>
      <c r="D567" s="5">
        <v>1.12175</v>
      </c>
      <c r="E567" s="5">
        <v>1.1154599999999999</v>
      </c>
      <c r="F567" s="5">
        <v>1.11755</v>
      </c>
      <c r="G567" s="5">
        <f t="shared" si="92"/>
        <v>0</v>
      </c>
      <c r="H567" s="5">
        <f t="shared" si="95"/>
        <v>-331.50000000000011</v>
      </c>
      <c r="I567" s="31">
        <f t="shared" si="99"/>
        <v>1.1321219999999999</v>
      </c>
      <c r="J567" s="31">
        <f t="shared" si="100"/>
        <v>-145.71999999999807</v>
      </c>
      <c r="K567" s="5">
        <f t="shared" si="101"/>
        <v>0</v>
      </c>
      <c r="L567" s="5">
        <f t="shared" si="91"/>
        <v>331.50000000000011</v>
      </c>
      <c r="M567" s="5">
        <f t="shared" si="94"/>
        <v>6351.7000000000044</v>
      </c>
      <c r="N567" s="5"/>
      <c r="O567" s="5">
        <f t="shared" si="96"/>
        <v>6351.7000000000044</v>
      </c>
      <c r="P567" s="29" t="str">
        <f t="shared" si="97"/>
        <v/>
      </c>
      <c r="Q567" s="30">
        <f t="shared" si="98"/>
        <v>-89.700000000002547</v>
      </c>
      <c r="R567" s="27"/>
    </row>
    <row r="568" spans="1:18" x14ac:dyDescent="0.25">
      <c r="A568" s="5">
        <v>567</v>
      </c>
      <c r="B568" s="28">
        <v>42067</v>
      </c>
      <c r="C568" s="5">
        <v>1.11755</v>
      </c>
      <c r="D568" s="5">
        <v>1.11856</v>
      </c>
      <c r="E568" s="5">
        <v>1.10616</v>
      </c>
      <c r="F568" s="5">
        <v>1.1077399999999999</v>
      </c>
      <c r="G568" s="5">
        <f t="shared" si="92"/>
        <v>0</v>
      </c>
      <c r="H568" s="5">
        <f t="shared" si="95"/>
        <v>-212.39999999999927</v>
      </c>
      <c r="I568" s="31">
        <f t="shared" si="99"/>
        <v>1.1304046666666667</v>
      </c>
      <c r="J568" s="31">
        <f t="shared" si="100"/>
        <v>-226.64666666666778</v>
      </c>
      <c r="K568" s="5">
        <f t="shared" si="101"/>
        <v>0</v>
      </c>
      <c r="L568" s="5">
        <f t="shared" si="91"/>
        <v>0</v>
      </c>
      <c r="M568" s="5">
        <f t="shared" si="94"/>
        <v>6351.7000000000044</v>
      </c>
      <c r="N568" s="5"/>
      <c r="O568" s="5">
        <f t="shared" si="96"/>
        <v>6351.7000000000044</v>
      </c>
      <c r="P568" s="29" t="str">
        <f t="shared" si="97"/>
        <v/>
      </c>
      <c r="Q568" s="30">
        <f t="shared" si="98"/>
        <v>-89.700000000002547</v>
      </c>
      <c r="R568" s="27"/>
    </row>
    <row r="569" spans="1:18" x14ac:dyDescent="0.25">
      <c r="A569" s="5">
        <v>568</v>
      </c>
      <c r="B569" s="28">
        <v>42068</v>
      </c>
      <c r="C569" s="5">
        <v>1.1077399999999999</v>
      </c>
      <c r="D569" s="5">
        <v>1.1114200000000001</v>
      </c>
      <c r="E569" s="5">
        <v>1.09874</v>
      </c>
      <c r="F569" s="5">
        <v>1.10293</v>
      </c>
      <c r="G569" s="5">
        <f t="shared" si="92"/>
        <v>0</v>
      </c>
      <c r="H569" s="5">
        <f t="shared" si="95"/>
        <v>-318.19999999999959</v>
      </c>
      <c r="I569" s="31">
        <f t="shared" si="99"/>
        <v>1.1279153333333332</v>
      </c>
      <c r="J569" s="31">
        <f t="shared" si="100"/>
        <v>-249.85333333333193</v>
      </c>
      <c r="K569" s="5">
        <f t="shared" si="101"/>
        <v>0</v>
      </c>
      <c r="L569" s="5">
        <f t="shared" si="91"/>
        <v>0</v>
      </c>
      <c r="M569" s="5">
        <f t="shared" si="94"/>
        <v>6351.7000000000044</v>
      </c>
      <c r="N569" s="5"/>
      <c r="O569" s="5">
        <f t="shared" si="96"/>
        <v>6351.7000000000044</v>
      </c>
      <c r="P569" s="29" t="str">
        <f t="shared" si="97"/>
        <v/>
      </c>
      <c r="Q569" s="30">
        <f t="shared" si="98"/>
        <v>-89.700000000002547</v>
      </c>
      <c r="R569" s="27"/>
    </row>
    <row r="570" spans="1:18" x14ac:dyDescent="0.25">
      <c r="A570" s="5">
        <v>569</v>
      </c>
      <c r="B570" s="28">
        <v>42069</v>
      </c>
      <c r="C570" s="5">
        <v>1.10293</v>
      </c>
      <c r="D570" s="5">
        <v>1.10327</v>
      </c>
      <c r="E570" s="5">
        <v>1.0839000000000001</v>
      </c>
      <c r="F570" s="5">
        <v>1.0844</v>
      </c>
      <c r="G570" s="5">
        <f t="shared" si="92"/>
        <v>0</v>
      </c>
      <c r="H570" s="5">
        <f t="shared" si="95"/>
        <v>-283.10000000000059</v>
      </c>
      <c r="I570" s="31">
        <f t="shared" si="99"/>
        <v>1.1242906666666668</v>
      </c>
      <c r="J570" s="31">
        <f t="shared" si="100"/>
        <v>-398.90666666666743</v>
      </c>
      <c r="K570" s="5">
        <f t="shared" si="101"/>
        <v>0</v>
      </c>
      <c r="L570" s="5">
        <f t="shared" ref="L570:L578" si="102">IF(OR(AND(J570&gt;-188.3,J570&lt;=-122.467),AND(J570&gt;-85.94,J570&lt;=-67.6767),AND(J570&gt;42.69,J570&lt;=64.57),AND(J570&gt;144.6933)),-H570,0)</f>
        <v>0</v>
      </c>
      <c r="M570" s="5">
        <f t="shared" si="94"/>
        <v>6351.7000000000044</v>
      </c>
      <c r="N570" s="5"/>
      <c r="O570" s="5">
        <f t="shared" si="96"/>
        <v>6351.7000000000044</v>
      </c>
      <c r="P570" s="29" t="str">
        <f t="shared" si="97"/>
        <v/>
      </c>
      <c r="Q570" s="30">
        <f t="shared" si="98"/>
        <v>-89.700000000002547</v>
      </c>
      <c r="R570" s="27"/>
    </row>
    <row r="571" spans="1:18" x14ac:dyDescent="0.25">
      <c r="A571" s="5">
        <v>570</v>
      </c>
      <c r="B571" s="28">
        <v>42071.958333333336</v>
      </c>
      <c r="C571" s="5">
        <v>1.0830200000000001</v>
      </c>
      <c r="D571" s="5">
        <v>1.0906499999999999</v>
      </c>
      <c r="E571" s="5">
        <v>1.0822799999999999</v>
      </c>
      <c r="F571" s="5">
        <v>1.0851200000000001</v>
      </c>
      <c r="G571" s="5">
        <f t="shared" si="92"/>
        <v>1</v>
      </c>
      <c r="H571" s="5">
        <f t="shared" si="95"/>
        <v>-216.49999999999946</v>
      </c>
      <c r="I571" s="31">
        <f t="shared" si="99"/>
        <v>1.1209433333333334</v>
      </c>
      <c r="J571" s="31">
        <f t="shared" si="100"/>
        <v>-358.23333333333318</v>
      </c>
      <c r="K571" s="5">
        <f t="shared" si="101"/>
        <v>0</v>
      </c>
      <c r="L571" s="5">
        <f t="shared" si="102"/>
        <v>0</v>
      </c>
      <c r="M571" s="5">
        <f t="shared" si="94"/>
        <v>6351.7000000000044</v>
      </c>
      <c r="N571" s="5"/>
      <c r="O571" s="5">
        <f t="shared" si="96"/>
        <v>6351.7000000000044</v>
      </c>
      <c r="P571" s="29" t="str">
        <f t="shared" si="97"/>
        <v/>
      </c>
      <c r="Q571" s="30">
        <f t="shared" si="98"/>
        <v>-89.700000000002547</v>
      </c>
      <c r="R571" s="27"/>
    </row>
    <row r="572" spans="1:18" x14ac:dyDescent="0.25">
      <c r="A572" s="5">
        <v>571</v>
      </c>
      <c r="B572" s="28">
        <v>42072.958333333336</v>
      </c>
      <c r="C572" s="5">
        <v>1.0851299999999999</v>
      </c>
      <c r="D572" s="5">
        <v>1.0855300000000001</v>
      </c>
      <c r="E572" s="5">
        <v>1.0692600000000001</v>
      </c>
      <c r="F572" s="5">
        <v>1.0697399999999999</v>
      </c>
      <c r="G572" s="5">
        <f t="shared" si="92"/>
        <v>0</v>
      </c>
      <c r="H572" s="5">
        <f t="shared" si="95"/>
        <v>-202.29999999999748</v>
      </c>
      <c r="I572" s="31">
        <f t="shared" si="99"/>
        <v>1.1161853333333336</v>
      </c>
      <c r="J572" s="31">
        <f t="shared" si="100"/>
        <v>-464.45333333333673</v>
      </c>
      <c r="K572" s="5">
        <f t="shared" si="101"/>
        <v>0</v>
      </c>
      <c r="L572" s="5">
        <f t="shared" si="102"/>
        <v>0</v>
      </c>
      <c r="M572" s="5">
        <f t="shared" si="94"/>
        <v>6351.7000000000044</v>
      </c>
      <c r="N572" s="5"/>
      <c r="O572" s="5">
        <f t="shared" si="96"/>
        <v>6351.7000000000044</v>
      </c>
      <c r="P572" s="29" t="str">
        <f t="shared" si="97"/>
        <v/>
      </c>
      <c r="Q572" s="30">
        <f t="shared" si="98"/>
        <v>-89.700000000002547</v>
      </c>
      <c r="R572" s="27"/>
    </row>
    <row r="573" spans="1:18" x14ac:dyDescent="0.25">
      <c r="A573" s="5">
        <v>572</v>
      </c>
      <c r="B573" s="28">
        <v>42073.958333333336</v>
      </c>
      <c r="C573" s="5">
        <v>1.06968</v>
      </c>
      <c r="D573" s="5">
        <v>1.0717000000000001</v>
      </c>
      <c r="E573" s="5">
        <v>1.0511200000000001</v>
      </c>
      <c r="F573" s="5">
        <v>1.0546599999999999</v>
      </c>
      <c r="G573" s="5">
        <f t="shared" si="92"/>
        <v>0</v>
      </c>
      <c r="H573" s="5">
        <f t="shared" si="95"/>
        <v>44.500000000002871</v>
      </c>
      <c r="I573" s="31">
        <f t="shared" si="99"/>
        <v>1.1105179999999999</v>
      </c>
      <c r="J573" s="31">
        <f t="shared" si="100"/>
        <v>-558.57999999999959</v>
      </c>
      <c r="K573" s="5">
        <f t="shared" si="101"/>
        <v>0</v>
      </c>
      <c r="L573" s="5">
        <f t="shared" si="102"/>
        <v>0</v>
      </c>
      <c r="M573" s="5">
        <f t="shared" si="94"/>
        <v>6351.7000000000044</v>
      </c>
      <c r="N573" s="5"/>
      <c r="O573" s="5">
        <f t="shared" si="96"/>
        <v>6351.7000000000044</v>
      </c>
      <c r="P573" s="29" t="str">
        <f t="shared" si="97"/>
        <v/>
      </c>
      <c r="Q573" s="30">
        <f t="shared" si="98"/>
        <v>-89.700000000002547</v>
      </c>
      <c r="R573" s="27"/>
    </row>
    <row r="574" spans="1:18" x14ac:dyDescent="0.25">
      <c r="A574" s="5">
        <v>573</v>
      </c>
      <c r="B574" s="28">
        <v>42074.958333333336</v>
      </c>
      <c r="C574" s="5">
        <v>1.0546199999999999</v>
      </c>
      <c r="D574" s="5">
        <v>1.06837</v>
      </c>
      <c r="E574" s="5">
        <v>1.0494000000000001</v>
      </c>
      <c r="F574" s="5">
        <v>1.06338</v>
      </c>
      <c r="G574" s="5">
        <f t="shared" si="92"/>
        <v>1</v>
      </c>
      <c r="H574" s="5">
        <f t="shared" si="95"/>
        <v>-12.399999999999086</v>
      </c>
      <c r="I574" s="31">
        <f t="shared" si="99"/>
        <v>1.1056226666666666</v>
      </c>
      <c r="J574" s="31">
        <f t="shared" si="100"/>
        <v>-422.42666666666651</v>
      </c>
      <c r="K574" s="5">
        <f t="shared" si="101"/>
        <v>0</v>
      </c>
      <c r="L574" s="5">
        <f t="shared" si="102"/>
        <v>0</v>
      </c>
      <c r="M574" s="5">
        <f t="shared" si="94"/>
        <v>6351.7000000000044</v>
      </c>
      <c r="N574" s="5"/>
      <c r="O574" s="5">
        <f t="shared" si="96"/>
        <v>6351.7000000000044</v>
      </c>
      <c r="P574" s="29" t="str">
        <f t="shared" si="97"/>
        <v/>
      </c>
      <c r="Q574" s="30">
        <f t="shared" si="98"/>
        <v>-89.700000000002547</v>
      </c>
      <c r="R574" s="27"/>
    </row>
    <row r="575" spans="1:18" x14ac:dyDescent="0.25">
      <c r="A575" s="5">
        <v>574</v>
      </c>
      <c r="B575" s="28">
        <v>42075.958333333336</v>
      </c>
      <c r="C575" s="5">
        <v>1.0633999999999999</v>
      </c>
      <c r="D575" s="5">
        <v>1.0634699999999999</v>
      </c>
      <c r="E575" s="5">
        <v>1.0462400000000001</v>
      </c>
      <c r="F575" s="5">
        <v>1.0494300000000001</v>
      </c>
      <c r="G575" s="5">
        <f t="shared" si="92"/>
        <v>0</v>
      </c>
      <c r="H575" s="5">
        <f t="shared" si="95"/>
        <v>391.99999999999903</v>
      </c>
      <c r="I575" s="31">
        <f t="shared" si="99"/>
        <v>1.099736</v>
      </c>
      <c r="J575" s="31">
        <f t="shared" si="100"/>
        <v>-503.0599999999996</v>
      </c>
      <c r="K575" s="5">
        <f t="shared" si="101"/>
        <v>0</v>
      </c>
      <c r="L575" s="5">
        <f t="shared" si="102"/>
        <v>0</v>
      </c>
      <c r="M575" s="5">
        <f t="shared" si="94"/>
        <v>6351.7000000000044</v>
      </c>
      <c r="N575" s="5"/>
      <c r="O575" s="5">
        <f t="shared" si="96"/>
        <v>6351.7000000000044</v>
      </c>
      <c r="P575" s="29" t="str">
        <f t="shared" si="97"/>
        <v/>
      </c>
      <c r="Q575" s="30">
        <f t="shared" si="98"/>
        <v>-89.700000000002547</v>
      </c>
      <c r="R575" s="27"/>
    </row>
    <row r="576" spans="1:18" x14ac:dyDescent="0.25">
      <c r="A576" s="5">
        <v>575</v>
      </c>
      <c r="B576" s="28">
        <v>42078.958333333336</v>
      </c>
      <c r="C576" s="5">
        <v>1.04701</v>
      </c>
      <c r="D576" s="5">
        <v>1.06193</v>
      </c>
      <c r="E576" s="5">
        <v>1.04697</v>
      </c>
      <c r="F576" s="5">
        <v>1.05667</v>
      </c>
      <c r="G576" s="5">
        <f t="shared" si="92"/>
        <v>1</v>
      </c>
      <c r="H576" s="5">
        <f t="shared" si="95"/>
        <v>91.199999999997971</v>
      </c>
      <c r="I576" s="31">
        <f t="shared" si="99"/>
        <v>1.0946206666666667</v>
      </c>
      <c r="J576" s="31">
        <f t="shared" si="100"/>
        <v>-379.50666666666689</v>
      </c>
      <c r="K576" s="5">
        <f t="shared" si="101"/>
        <v>0</v>
      </c>
      <c r="L576" s="5">
        <f t="shared" si="102"/>
        <v>0</v>
      </c>
      <c r="M576" s="5">
        <f t="shared" si="94"/>
        <v>6351.7000000000044</v>
      </c>
      <c r="N576" s="5"/>
      <c r="O576" s="5">
        <f t="shared" si="96"/>
        <v>6351.7000000000044</v>
      </c>
      <c r="P576" s="29" t="str">
        <f t="shared" si="97"/>
        <v/>
      </c>
      <c r="Q576" s="30">
        <f t="shared" si="98"/>
        <v>-89.700000000002547</v>
      </c>
      <c r="R576" s="27"/>
    </row>
    <row r="577" spans="1:18" x14ac:dyDescent="0.25">
      <c r="A577" s="5">
        <v>576</v>
      </c>
      <c r="B577" s="28">
        <v>42079.958333333336</v>
      </c>
      <c r="C577" s="5">
        <v>1.0566500000000001</v>
      </c>
      <c r="D577" s="5">
        <v>1.06507</v>
      </c>
      <c r="E577" s="5">
        <v>1.05514</v>
      </c>
      <c r="F577" s="5">
        <v>1.05972</v>
      </c>
      <c r="G577" s="5">
        <f t="shared" si="92"/>
        <v>1</v>
      </c>
      <c r="H577" s="5">
        <f t="shared" si="95"/>
        <v>217.99999999999821</v>
      </c>
      <c r="I577" s="31">
        <f t="shared" si="99"/>
        <v>1.0896733333333333</v>
      </c>
      <c r="J577" s="31">
        <f t="shared" si="100"/>
        <v>-299.53333333333273</v>
      </c>
      <c r="K577" s="5">
        <f t="shared" si="101"/>
        <v>0</v>
      </c>
      <c r="L577" s="5">
        <f t="shared" si="102"/>
        <v>0</v>
      </c>
      <c r="M577" s="5">
        <f t="shared" si="94"/>
        <v>6351.7000000000044</v>
      </c>
      <c r="N577" s="5"/>
      <c r="O577" s="5">
        <f t="shared" si="96"/>
        <v>6351.7000000000044</v>
      </c>
      <c r="P577" s="29" t="str">
        <f t="shared" si="97"/>
        <v/>
      </c>
      <c r="Q577" s="30">
        <f t="shared" si="98"/>
        <v>-89.700000000002547</v>
      </c>
      <c r="R577" s="27"/>
    </row>
    <row r="578" spans="1:18" x14ac:dyDescent="0.25">
      <c r="A578" s="5">
        <v>577</v>
      </c>
      <c r="B578" s="28">
        <v>42080.958333333336</v>
      </c>
      <c r="C578" s="5">
        <v>1.0597000000000001</v>
      </c>
      <c r="D578" s="5">
        <v>1.10351</v>
      </c>
      <c r="E578" s="5">
        <v>1.05799</v>
      </c>
      <c r="F578" s="5">
        <v>1.0861700000000001</v>
      </c>
      <c r="G578" s="5">
        <f t="shared" si="92"/>
        <v>1</v>
      </c>
      <c r="H578" s="5">
        <f t="shared" si="95"/>
        <v>58.499999999999119</v>
      </c>
      <c r="I578" s="31">
        <f t="shared" si="99"/>
        <v>1.0863486666666666</v>
      </c>
      <c r="J578" s="31">
        <f t="shared" si="100"/>
        <v>-1.7866666666654929</v>
      </c>
      <c r="K578" s="5">
        <f t="shared" si="101"/>
        <v>0</v>
      </c>
      <c r="L578" s="5">
        <f t="shared" si="102"/>
        <v>0</v>
      </c>
      <c r="M578" s="5">
        <f t="shared" si="94"/>
        <v>6351.7000000000044</v>
      </c>
      <c r="N578" s="5"/>
      <c r="O578" s="5">
        <f t="shared" si="96"/>
        <v>6351.7000000000044</v>
      </c>
      <c r="P578" s="29" t="str">
        <f t="shared" si="97"/>
        <v/>
      </c>
      <c r="Q578" s="30">
        <f t="shared" si="98"/>
        <v>-89.700000000002547</v>
      </c>
      <c r="R578" s="27"/>
    </row>
    <row r="579" spans="1:18" x14ac:dyDescent="0.25">
      <c r="A579" s="5">
        <v>578</v>
      </c>
      <c r="B579" s="28">
        <v>42081.958333333336</v>
      </c>
      <c r="C579" s="5">
        <v>1.0862700000000001</v>
      </c>
      <c r="D579" s="5">
        <v>1.0919300000000001</v>
      </c>
      <c r="E579" s="5">
        <v>1.06128</v>
      </c>
      <c r="F579" s="5">
        <v>1.06585</v>
      </c>
      <c r="G579" s="5">
        <f t="shared" ref="G579:G642" si="103">IF(F579&gt;F578,1,0)</f>
        <v>0</v>
      </c>
      <c r="H579" s="5">
        <f t="shared" si="95"/>
        <v>241.49999999999895</v>
      </c>
      <c r="I579" s="31">
        <f t="shared" si="99"/>
        <v>1.0827560000000001</v>
      </c>
      <c r="J579" s="31">
        <f t="shared" si="100"/>
        <v>-169.06000000000088</v>
      </c>
      <c r="K579" s="5">
        <f t="shared" si="101"/>
        <v>0</v>
      </c>
      <c r="L579" s="5">
        <v>-101</v>
      </c>
      <c r="M579" s="5">
        <f t="shared" ref="M579:M642" si="104">L579+K579+M578</f>
        <v>6250.7000000000044</v>
      </c>
      <c r="N579" s="5"/>
      <c r="O579" s="5">
        <f t="shared" si="96"/>
        <v>6351.7000000000044</v>
      </c>
      <c r="P579" s="29">
        <f t="shared" si="97"/>
        <v>1.5901254782184293E-2</v>
      </c>
      <c r="Q579" s="30">
        <f t="shared" si="98"/>
        <v>-101</v>
      </c>
      <c r="R579" s="27"/>
    </row>
    <row r="580" spans="1:18" x14ac:dyDescent="0.25">
      <c r="A580" s="5">
        <v>579</v>
      </c>
      <c r="B580" s="28">
        <v>42082.958333333336</v>
      </c>
      <c r="C580" s="5">
        <v>1.06585</v>
      </c>
      <c r="D580" s="5">
        <v>1.08816</v>
      </c>
      <c r="E580" s="5">
        <v>1.0649299999999999</v>
      </c>
      <c r="F580" s="5">
        <v>1.0815999999999999</v>
      </c>
      <c r="G580" s="5">
        <f t="shared" si="103"/>
        <v>1</v>
      </c>
      <c r="H580" s="5">
        <f t="shared" ref="H580:H643" si="105">(F581-C581)*10000+(F582-C582)*10000+(F583-C583)*10000</f>
        <v>130.50000000000006</v>
      </c>
      <c r="I580" s="31">
        <f t="shared" si="99"/>
        <v>1.0802160000000001</v>
      </c>
      <c r="J580" s="31">
        <f t="shared" si="100"/>
        <v>13.839999999998298</v>
      </c>
      <c r="K580" s="5">
        <f t="shared" si="101"/>
        <v>130.50000000000006</v>
      </c>
      <c r="L580" s="5">
        <f t="shared" ref="L580:L596" si="106">IF(OR(AND(J580&gt;-188.3,J580&lt;=-122.467),AND(J580&gt;-85.94,J580&lt;=-67.6767),AND(J580&gt;42.69,J580&lt;=64.57),AND(J580&gt;144.6933)),-H580,0)</f>
        <v>0</v>
      </c>
      <c r="M580" s="5">
        <f t="shared" si="104"/>
        <v>6381.2000000000044</v>
      </c>
      <c r="N580" s="5"/>
      <c r="O580" s="5">
        <f t="shared" ref="O580:O643" si="107">MAX(M580,O579)</f>
        <v>6381.2000000000044</v>
      </c>
      <c r="P580" s="29" t="str">
        <f t="shared" ref="P580:P643" si="108">IF(M580 &lt; M579, 1-M580/O580,"")</f>
        <v/>
      </c>
      <c r="Q580" s="30">
        <f t="shared" ref="Q580:Q643" si="109">IF(O580=M580,Q579,M580-O580)</f>
        <v>-101</v>
      </c>
      <c r="R580" s="27"/>
    </row>
    <row r="581" spans="1:18" x14ac:dyDescent="0.25">
      <c r="A581" s="5">
        <v>580</v>
      </c>
      <c r="B581" s="28">
        <v>42085.958333333336</v>
      </c>
      <c r="C581" s="5">
        <v>1.0840399999999999</v>
      </c>
      <c r="D581" s="5">
        <v>1.0971299999999999</v>
      </c>
      <c r="E581" s="5">
        <v>1.07673</v>
      </c>
      <c r="F581" s="5">
        <v>1.09456</v>
      </c>
      <c r="G581" s="5">
        <f t="shared" si="103"/>
        <v>1</v>
      </c>
      <c r="H581" s="5">
        <f t="shared" si="105"/>
        <v>-60.100000000000712</v>
      </c>
      <c r="I581" s="31">
        <f t="shared" si="99"/>
        <v>1.0786346666666669</v>
      </c>
      <c r="J581" s="31">
        <f t="shared" si="100"/>
        <v>159.25333333333126</v>
      </c>
      <c r="K581" s="5">
        <f t="shared" si="101"/>
        <v>0</v>
      </c>
      <c r="L581" s="5">
        <f t="shared" si="106"/>
        <v>60.100000000000712</v>
      </c>
      <c r="M581" s="5">
        <f t="shared" si="104"/>
        <v>6441.3000000000047</v>
      </c>
      <c r="N581" s="5"/>
      <c r="O581" s="5">
        <f t="shared" si="107"/>
        <v>6441.3000000000047</v>
      </c>
      <c r="P581" s="29" t="str">
        <f t="shared" si="108"/>
        <v/>
      </c>
      <c r="Q581" s="30">
        <f t="shared" si="109"/>
        <v>-101</v>
      </c>
      <c r="R581" s="27"/>
    </row>
    <row r="582" spans="1:18" x14ac:dyDescent="0.25">
      <c r="A582" s="5">
        <v>581</v>
      </c>
      <c r="B582" s="28">
        <v>42086.958333333336</v>
      </c>
      <c r="C582" s="5">
        <v>1.0944700000000001</v>
      </c>
      <c r="D582" s="5">
        <v>1.1029199999999999</v>
      </c>
      <c r="E582" s="5">
        <v>1.08904</v>
      </c>
      <c r="F582" s="5">
        <v>1.0923499999999999</v>
      </c>
      <c r="G582" s="5">
        <f t="shared" si="103"/>
        <v>0</v>
      </c>
      <c r="H582" s="5">
        <f t="shared" si="105"/>
        <v>-35.199999999999676</v>
      </c>
      <c r="I582" s="31">
        <f t="shared" si="99"/>
        <v>1.0769546666666667</v>
      </c>
      <c r="J582" s="31">
        <f t="shared" si="100"/>
        <v>153.95333333333207</v>
      </c>
      <c r="K582" s="5">
        <f t="shared" si="101"/>
        <v>0</v>
      </c>
      <c r="L582" s="5">
        <f t="shared" si="106"/>
        <v>35.199999999999676</v>
      </c>
      <c r="M582" s="5">
        <f t="shared" si="104"/>
        <v>6476.5000000000045</v>
      </c>
      <c r="N582" s="5"/>
      <c r="O582" s="5">
        <f t="shared" si="107"/>
        <v>6476.5000000000045</v>
      </c>
      <c r="P582" s="29" t="str">
        <f t="shared" si="108"/>
        <v/>
      </c>
      <c r="Q582" s="30">
        <f t="shared" si="109"/>
        <v>-101</v>
      </c>
      <c r="R582" s="27"/>
    </row>
    <row r="583" spans="1:18" x14ac:dyDescent="0.25">
      <c r="A583" s="5">
        <v>582</v>
      </c>
      <c r="B583" s="28">
        <v>42087.958333333336</v>
      </c>
      <c r="C583" s="5">
        <v>1.09233</v>
      </c>
      <c r="D583" s="5">
        <v>1.10144</v>
      </c>
      <c r="E583" s="5">
        <v>1.0900700000000001</v>
      </c>
      <c r="F583" s="5">
        <v>1.0969800000000001</v>
      </c>
      <c r="G583" s="5">
        <f t="shared" si="103"/>
        <v>1</v>
      </c>
      <c r="H583" s="5">
        <f t="shared" si="105"/>
        <v>-135.10000000000133</v>
      </c>
      <c r="I583" s="31">
        <f t="shared" si="99"/>
        <v>1.0762373333333335</v>
      </c>
      <c r="J583" s="31">
        <f t="shared" si="100"/>
        <v>207.42666666666577</v>
      </c>
      <c r="K583" s="5">
        <f t="shared" si="101"/>
        <v>0</v>
      </c>
      <c r="L583" s="5">
        <f t="shared" si="106"/>
        <v>135.10000000000133</v>
      </c>
      <c r="M583" s="5">
        <f t="shared" si="104"/>
        <v>6611.6000000000058</v>
      </c>
      <c r="N583" s="5"/>
      <c r="O583" s="5">
        <f t="shared" si="107"/>
        <v>6611.6000000000058</v>
      </c>
      <c r="P583" s="29" t="str">
        <f t="shared" si="108"/>
        <v/>
      </c>
      <c r="Q583" s="30">
        <f t="shared" si="109"/>
        <v>-101</v>
      </c>
      <c r="R583" s="27"/>
    </row>
    <row r="584" spans="1:18" x14ac:dyDescent="0.25">
      <c r="A584" s="5">
        <v>583</v>
      </c>
      <c r="B584" s="28">
        <v>42088.958333333336</v>
      </c>
      <c r="C584" s="5">
        <v>1.0969100000000001</v>
      </c>
      <c r="D584" s="5">
        <v>1.1052200000000001</v>
      </c>
      <c r="E584" s="5">
        <v>1.0856399999999999</v>
      </c>
      <c r="F584" s="5">
        <v>1.0883700000000001</v>
      </c>
      <c r="G584" s="5">
        <f t="shared" si="103"/>
        <v>0</v>
      </c>
      <c r="H584" s="5">
        <f t="shared" si="105"/>
        <v>-151.7000000000013</v>
      </c>
      <c r="I584" s="31">
        <f t="shared" si="99"/>
        <v>1.0752666666666668</v>
      </c>
      <c r="J584" s="31">
        <f t="shared" si="100"/>
        <v>131.03333333333245</v>
      </c>
      <c r="K584" s="5">
        <f t="shared" si="101"/>
        <v>0</v>
      </c>
      <c r="L584" s="5">
        <f t="shared" si="106"/>
        <v>0</v>
      </c>
      <c r="M584" s="5">
        <f t="shared" si="104"/>
        <v>6611.6000000000058</v>
      </c>
      <c r="N584" s="5"/>
      <c r="O584" s="5">
        <f t="shared" si="107"/>
        <v>6611.6000000000058</v>
      </c>
      <c r="P584" s="29" t="str">
        <f t="shared" si="108"/>
        <v/>
      </c>
      <c r="Q584" s="30">
        <f t="shared" si="109"/>
        <v>-101</v>
      </c>
      <c r="R584" s="27"/>
    </row>
    <row r="585" spans="1:18" x14ac:dyDescent="0.25">
      <c r="A585" s="5">
        <v>584</v>
      </c>
      <c r="B585" s="28">
        <v>42089.958333333336</v>
      </c>
      <c r="C585" s="5">
        <v>1.0883700000000001</v>
      </c>
      <c r="D585" s="5">
        <v>1.0948500000000001</v>
      </c>
      <c r="E585" s="5">
        <v>1.0801099999999999</v>
      </c>
      <c r="F585" s="5">
        <v>1.08874</v>
      </c>
      <c r="G585" s="5">
        <f t="shared" si="103"/>
        <v>1</v>
      </c>
      <c r="H585" s="5">
        <f t="shared" si="105"/>
        <v>-123.80000000000059</v>
      </c>
      <c r="I585" s="31">
        <f t="shared" si="99"/>
        <v>1.0755559999999997</v>
      </c>
      <c r="J585" s="31">
        <f t="shared" si="100"/>
        <v>131.84000000000307</v>
      </c>
      <c r="K585" s="5">
        <f t="shared" si="101"/>
        <v>0</v>
      </c>
      <c r="L585" s="5">
        <f t="shared" si="106"/>
        <v>0</v>
      </c>
      <c r="M585" s="5">
        <f t="shared" si="104"/>
        <v>6611.6000000000058</v>
      </c>
      <c r="N585" s="5"/>
      <c r="O585" s="5">
        <f t="shared" si="107"/>
        <v>6611.6000000000058</v>
      </c>
      <c r="P585" s="29" t="str">
        <f t="shared" si="108"/>
        <v/>
      </c>
      <c r="Q585" s="30">
        <f t="shared" si="109"/>
        <v>-101</v>
      </c>
      <c r="R585" s="27"/>
    </row>
    <row r="586" spans="1:18" x14ac:dyDescent="0.25">
      <c r="A586" s="5">
        <v>585</v>
      </c>
      <c r="B586" s="28">
        <v>42092.958333333336</v>
      </c>
      <c r="C586" s="5">
        <v>1.0886100000000001</v>
      </c>
      <c r="D586" s="5">
        <v>1.0894999999999999</v>
      </c>
      <c r="E586" s="5">
        <v>1.0809800000000001</v>
      </c>
      <c r="F586" s="5">
        <v>1.08327</v>
      </c>
      <c r="G586" s="5">
        <f t="shared" si="103"/>
        <v>0</v>
      </c>
      <c r="H586" s="5">
        <f t="shared" si="105"/>
        <v>46.69999999999952</v>
      </c>
      <c r="I586" s="31">
        <f t="shared" si="99"/>
        <v>1.0754326666666667</v>
      </c>
      <c r="J586" s="31">
        <f t="shared" si="100"/>
        <v>78.373333333332511</v>
      </c>
      <c r="K586" s="5">
        <f t="shared" si="101"/>
        <v>0</v>
      </c>
      <c r="L586" s="5">
        <f t="shared" si="106"/>
        <v>0</v>
      </c>
      <c r="M586" s="5">
        <f t="shared" si="104"/>
        <v>6611.6000000000058</v>
      </c>
      <c r="N586" s="5"/>
      <c r="O586" s="5">
        <f t="shared" si="107"/>
        <v>6611.6000000000058</v>
      </c>
      <c r="P586" s="29" t="str">
        <f t="shared" si="108"/>
        <v/>
      </c>
      <c r="Q586" s="30">
        <f t="shared" si="109"/>
        <v>-101</v>
      </c>
      <c r="R586" s="27"/>
    </row>
    <row r="587" spans="1:18" x14ac:dyDescent="0.25">
      <c r="A587" s="5">
        <v>586</v>
      </c>
      <c r="B587" s="28">
        <v>42093.958333333336</v>
      </c>
      <c r="C587" s="5">
        <v>1.08328</v>
      </c>
      <c r="D587" s="5">
        <v>1.0845499999999999</v>
      </c>
      <c r="E587" s="5">
        <v>1.0712999999999999</v>
      </c>
      <c r="F587" s="5">
        <v>1.07308</v>
      </c>
      <c r="G587" s="5">
        <f t="shared" si="103"/>
        <v>0</v>
      </c>
      <c r="H587" s="5">
        <f t="shared" si="105"/>
        <v>240.49999999999903</v>
      </c>
      <c r="I587" s="31">
        <f t="shared" si="99"/>
        <v>1.0756553333333334</v>
      </c>
      <c r="J587" s="31">
        <f t="shared" si="100"/>
        <v>-25.753333333333739</v>
      </c>
      <c r="K587" s="5">
        <f t="shared" si="101"/>
        <v>240.49999999999903</v>
      </c>
      <c r="L587" s="5">
        <f t="shared" si="106"/>
        <v>0</v>
      </c>
      <c r="M587" s="5">
        <f t="shared" si="104"/>
        <v>6852.1000000000049</v>
      </c>
      <c r="N587" s="5"/>
      <c r="O587" s="5">
        <f t="shared" si="107"/>
        <v>6852.1000000000049</v>
      </c>
      <c r="P587" s="29" t="str">
        <f t="shared" si="108"/>
        <v/>
      </c>
      <c r="Q587" s="30">
        <f t="shared" si="109"/>
        <v>-101</v>
      </c>
      <c r="R587" s="27"/>
    </row>
    <row r="588" spans="1:18" x14ac:dyDescent="0.25">
      <c r="A588" s="5">
        <v>587</v>
      </c>
      <c r="B588" s="28">
        <v>42094.958333333336</v>
      </c>
      <c r="C588" s="5">
        <v>1.07308</v>
      </c>
      <c r="D588" s="5">
        <v>1.07999</v>
      </c>
      <c r="E588" s="5">
        <v>1.0718399999999999</v>
      </c>
      <c r="F588" s="5">
        <v>1.0762400000000001</v>
      </c>
      <c r="G588" s="5">
        <f t="shared" si="103"/>
        <v>1</v>
      </c>
      <c r="H588" s="5">
        <f t="shared" si="105"/>
        <v>130.20000000000033</v>
      </c>
      <c r="I588" s="31">
        <f t="shared" si="99"/>
        <v>1.0770939999999998</v>
      </c>
      <c r="J588" s="31">
        <f t="shared" si="100"/>
        <v>-8.5399999999968834</v>
      </c>
      <c r="K588" s="5">
        <f t="shared" si="101"/>
        <v>0</v>
      </c>
      <c r="L588" s="5">
        <f t="shared" si="106"/>
        <v>0</v>
      </c>
      <c r="M588" s="5">
        <f t="shared" si="104"/>
        <v>6852.1000000000049</v>
      </c>
      <c r="N588" s="5"/>
      <c r="O588" s="5">
        <f t="shared" si="107"/>
        <v>6852.1000000000049</v>
      </c>
      <c r="P588" s="29" t="str">
        <f t="shared" si="108"/>
        <v/>
      </c>
      <c r="Q588" s="30">
        <f t="shared" si="109"/>
        <v>-101</v>
      </c>
      <c r="R588" s="27"/>
    </row>
    <row r="589" spans="1:18" x14ac:dyDescent="0.25">
      <c r="A589" s="5">
        <v>588</v>
      </c>
      <c r="B589" s="28">
        <v>42095.958333333336</v>
      </c>
      <c r="C589" s="5">
        <v>1.0762400000000001</v>
      </c>
      <c r="D589" s="5">
        <v>1.0905</v>
      </c>
      <c r="E589" s="5">
        <v>1.0750200000000001</v>
      </c>
      <c r="F589" s="5">
        <v>1.08795</v>
      </c>
      <c r="G589" s="5">
        <f t="shared" si="103"/>
        <v>1</v>
      </c>
      <c r="H589" s="5">
        <f t="shared" si="105"/>
        <v>-94.399999999998926</v>
      </c>
      <c r="I589" s="31">
        <f t="shared" si="99"/>
        <v>1.078732</v>
      </c>
      <c r="J589" s="31">
        <f t="shared" si="100"/>
        <v>92.179999999999481</v>
      </c>
      <c r="K589" s="5">
        <f t="shared" si="101"/>
        <v>0</v>
      </c>
      <c r="L589" s="5">
        <f t="shared" si="106"/>
        <v>0</v>
      </c>
      <c r="M589" s="5">
        <f t="shared" si="104"/>
        <v>6852.1000000000049</v>
      </c>
      <c r="N589" s="5"/>
      <c r="O589" s="5">
        <f t="shared" si="107"/>
        <v>6852.1000000000049</v>
      </c>
      <c r="P589" s="29" t="str">
        <f t="shared" si="108"/>
        <v/>
      </c>
      <c r="Q589" s="30">
        <f t="shared" si="109"/>
        <v>-101</v>
      </c>
      <c r="R589" s="27"/>
    </row>
    <row r="590" spans="1:18" x14ac:dyDescent="0.25">
      <c r="A590" s="5">
        <v>589</v>
      </c>
      <c r="B590" s="28">
        <v>42096.958333333336</v>
      </c>
      <c r="C590" s="5">
        <v>1.08795</v>
      </c>
      <c r="D590" s="5">
        <v>1.1027</v>
      </c>
      <c r="E590" s="5">
        <v>1.0863799999999999</v>
      </c>
      <c r="F590" s="5">
        <v>1.0971299999999999</v>
      </c>
      <c r="G590" s="5">
        <f t="shared" si="103"/>
        <v>1</v>
      </c>
      <c r="H590" s="5">
        <f t="shared" si="105"/>
        <v>-219.99999999999795</v>
      </c>
      <c r="I590" s="31">
        <f t="shared" si="99"/>
        <v>1.0819119999999998</v>
      </c>
      <c r="J590" s="31">
        <f t="shared" si="100"/>
        <v>152.18000000000177</v>
      </c>
      <c r="K590" s="5">
        <f t="shared" si="101"/>
        <v>0</v>
      </c>
      <c r="L590" s="5">
        <f t="shared" si="106"/>
        <v>219.99999999999795</v>
      </c>
      <c r="M590" s="5">
        <f t="shared" si="104"/>
        <v>7072.1000000000031</v>
      </c>
      <c r="N590" s="5"/>
      <c r="O590" s="5">
        <f t="shared" si="107"/>
        <v>7072.1000000000031</v>
      </c>
      <c r="P590" s="29" t="str">
        <f t="shared" si="108"/>
        <v/>
      </c>
      <c r="Q590" s="30">
        <f t="shared" si="109"/>
        <v>-101</v>
      </c>
      <c r="R590" s="27"/>
    </row>
    <row r="591" spans="1:18" x14ac:dyDescent="0.25">
      <c r="A591" s="5">
        <v>590</v>
      </c>
      <c r="B591" s="28">
        <v>42099.958333333336</v>
      </c>
      <c r="C591" s="5">
        <v>1.1000399999999999</v>
      </c>
      <c r="D591" s="5">
        <v>1.1035600000000001</v>
      </c>
      <c r="E591" s="5">
        <v>1.091</v>
      </c>
      <c r="F591" s="5">
        <v>1.0921700000000001</v>
      </c>
      <c r="G591" s="5">
        <f t="shared" si="103"/>
        <v>0</v>
      </c>
      <c r="H591" s="5">
        <f t="shared" si="105"/>
        <v>-262.59999999999951</v>
      </c>
      <c r="I591" s="31">
        <f t="shared" si="99"/>
        <v>1.0842786666666666</v>
      </c>
      <c r="J591" s="31">
        <f t="shared" si="100"/>
        <v>78.91333333333472</v>
      </c>
      <c r="K591" s="5">
        <f t="shared" si="101"/>
        <v>0</v>
      </c>
      <c r="L591" s="5">
        <f t="shared" si="106"/>
        <v>0</v>
      </c>
      <c r="M591" s="5">
        <f t="shared" si="104"/>
        <v>7072.1000000000031</v>
      </c>
      <c r="N591" s="5"/>
      <c r="O591" s="5">
        <f t="shared" si="107"/>
        <v>7072.1000000000031</v>
      </c>
      <c r="P591" s="29" t="str">
        <f t="shared" si="108"/>
        <v/>
      </c>
      <c r="Q591" s="30">
        <f t="shared" si="109"/>
        <v>-101</v>
      </c>
      <c r="R591" s="27"/>
    </row>
    <row r="592" spans="1:18" x14ac:dyDescent="0.25">
      <c r="A592" s="5">
        <v>591</v>
      </c>
      <c r="B592" s="28">
        <v>42100.958333333336</v>
      </c>
      <c r="C592" s="5">
        <v>1.09216</v>
      </c>
      <c r="D592" s="5">
        <v>1.0954699999999999</v>
      </c>
      <c r="E592" s="5">
        <v>1.0803199999999999</v>
      </c>
      <c r="F592" s="5">
        <v>1.08141</v>
      </c>
      <c r="G592" s="5">
        <f t="shared" si="103"/>
        <v>0</v>
      </c>
      <c r="H592" s="5">
        <f t="shared" si="105"/>
        <v>-211.69999999999908</v>
      </c>
      <c r="I592" s="31">
        <f t="shared" si="99"/>
        <v>1.0857246666666667</v>
      </c>
      <c r="J592" s="31">
        <f t="shared" si="100"/>
        <v>-43.146666666666889</v>
      </c>
      <c r="K592" s="5">
        <v>-101</v>
      </c>
      <c r="L592" s="5">
        <f t="shared" si="106"/>
        <v>0</v>
      </c>
      <c r="M592" s="5">
        <f t="shared" si="104"/>
        <v>6971.1000000000031</v>
      </c>
      <c r="N592" s="5"/>
      <c r="O592" s="5">
        <f t="shared" si="107"/>
        <v>7072.1000000000031</v>
      </c>
      <c r="P592" s="29">
        <f t="shared" si="108"/>
        <v>1.4281472264249695E-2</v>
      </c>
      <c r="Q592" s="30">
        <f t="shared" si="109"/>
        <v>-101</v>
      </c>
      <c r="R592" s="27"/>
    </row>
    <row r="593" spans="1:18" x14ac:dyDescent="0.25">
      <c r="A593" s="5">
        <v>592</v>
      </c>
      <c r="B593" s="28">
        <v>42101.958333333336</v>
      </c>
      <c r="C593" s="5">
        <v>1.0814299999999999</v>
      </c>
      <c r="D593" s="5">
        <v>1.08873</v>
      </c>
      <c r="E593" s="5">
        <v>1.07629</v>
      </c>
      <c r="F593" s="5">
        <v>1.07805</v>
      </c>
      <c r="G593" s="5">
        <f t="shared" si="103"/>
        <v>0</v>
      </c>
      <c r="H593" s="5">
        <f t="shared" si="105"/>
        <v>-196.30000000000035</v>
      </c>
      <c r="I593" s="31">
        <f t="shared" ref="I593:I656" si="110">AVERAGE(F579:F593)</f>
        <v>1.0851833333333334</v>
      </c>
      <c r="J593" s="31">
        <f t="shared" ref="J593:J656" si="111">(F593-I593)*10000</f>
        <v>-71.333333333334366</v>
      </c>
      <c r="K593" s="5">
        <f t="shared" ref="K593:K650" si="112">IF(OR(AND(J593&gt;-122.467,J593&lt;=-101.893),AND(J593&gt;-67.6767,J593&lt;=-16.6267),AND(J593&gt;-1.10667,J593&lt;=30.97333)),H593,0)</f>
        <v>0</v>
      </c>
      <c r="L593" s="5">
        <f t="shared" si="106"/>
        <v>196.30000000000035</v>
      </c>
      <c r="M593" s="5">
        <f t="shared" si="104"/>
        <v>7167.4000000000033</v>
      </c>
      <c r="N593" s="5"/>
      <c r="O593" s="5">
        <f t="shared" si="107"/>
        <v>7167.4000000000033</v>
      </c>
      <c r="P593" s="29" t="str">
        <f t="shared" si="108"/>
        <v/>
      </c>
      <c r="Q593" s="30">
        <f t="shared" si="109"/>
        <v>-101</v>
      </c>
      <c r="R593" s="27"/>
    </row>
    <row r="594" spans="1:18" x14ac:dyDescent="0.25">
      <c r="A594" s="5">
        <v>593</v>
      </c>
      <c r="B594" s="28">
        <v>42102.958333333336</v>
      </c>
      <c r="C594" s="5">
        <v>1.0780000000000001</v>
      </c>
      <c r="D594" s="5">
        <v>1.0788599999999999</v>
      </c>
      <c r="E594" s="5">
        <v>1.0637700000000001</v>
      </c>
      <c r="F594" s="5">
        <v>1.0658700000000001</v>
      </c>
      <c r="G594" s="5">
        <f t="shared" si="103"/>
        <v>0</v>
      </c>
      <c r="H594" s="5">
        <f t="shared" si="105"/>
        <v>12.199999999999989</v>
      </c>
      <c r="I594" s="31">
        <f t="shared" si="110"/>
        <v>1.0851846666666665</v>
      </c>
      <c r="J594" s="31">
        <f t="shared" si="111"/>
        <v>-193.14666666666369</v>
      </c>
      <c r="K594" s="5">
        <f t="shared" si="112"/>
        <v>0</v>
      </c>
      <c r="L594" s="5">
        <f t="shared" si="106"/>
        <v>0</v>
      </c>
      <c r="M594" s="5">
        <f t="shared" si="104"/>
        <v>7167.4000000000033</v>
      </c>
      <c r="N594" s="5"/>
      <c r="O594" s="5">
        <f t="shared" si="107"/>
        <v>7167.4000000000033</v>
      </c>
      <c r="P594" s="29" t="str">
        <f t="shared" si="108"/>
        <v/>
      </c>
      <c r="Q594" s="30">
        <f t="shared" si="109"/>
        <v>-101</v>
      </c>
      <c r="R594" s="27"/>
    </row>
    <row r="595" spans="1:18" x14ac:dyDescent="0.25">
      <c r="A595" s="5">
        <v>594</v>
      </c>
      <c r="B595" s="28">
        <v>42103.958333333336</v>
      </c>
      <c r="C595" s="5">
        <v>1.0658799999999999</v>
      </c>
      <c r="D595" s="5">
        <v>1.06837</v>
      </c>
      <c r="E595" s="5">
        <v>1.0567899999999999</v>
      </c>
      <c r="F595" s="5">
        <v>1.0602199999999999</v>
      </c>
      <c r="G595" s="5">
        <f t="shared" si="103"/>
        <v>0</v>
      </c>
      <c r="H595" s="5">
        <f t="shared" si="105"/>
        <v>98.200000000001637</v>
      </c>
      <c r="I595" s="31">
        <f t="shared" si="110"/>
        <v>1.0837593333333333</v>
      </c>
      <c r="J595" s="31">
        <f t="shared" si="111"/>
        <v>-235.39333333333357</v>
      </c>
      <c r="K595" s="5">
        <f t="shared" si="112"/>
        <v>0</v>
      </c>
      <c r="L595" s="5">
        <f t="shared" si="106"/>
        <v>0</v>
      </c>
      <c r="M595" s="5">
        <f t="shared" si="104"/>
        <v>7167.4000000000033</v>
      </c>
      <c r="N595" s="5"/>
      <c r="O595" s="5">
        <f t="shared" si="107"/>
        <v>7167.4000000000033</v>
      </c>
      <c r="P595" s="29" t="str">
        <f t="shared" si="108"/>
        <v/>
      </c>
      <c r="Q595" s="30">
        <f t="shared" si="109"/>
        <v>-101</v>
      </c>
      <c r="R595" s="27"/>
    </row>
    <row r="596" spans="1:18" x14ac:dyDescent="0.25">
      <c r="A596" s="5">
        <v>595</v>
      </c>
      <c r="B596" s="28">
        <v>42106.958333333336</v>
      </c>
      <c r="C596" s="5">
        <v>1.05853</v>
      </c>
      <c r="D596" s="5">
        <v>1.0619000000000001</v>
      </c>
      <c r="E596" s="5">
        <v>1.05203</v>
      </c>
      <c r="F596" s="5">
        <v>1.0566899999999999</v>
      </c>
      <c r="G596" s="5">
        <f t="shared" si="103"/>
        <v>0</v>
      </c>
      <c r="H596" s="5">
        <f t="shared" si="105"/>
        <v>192.90000000000254</v>
      </c>
      <c r="I596" s="31">
        <f t="shared" si="110"/>
        <v>1.0812346666666666</v>
      </c>
      <c r="J596" s="31">
        <f t="shared" si="111"/>
        <v>-245.4466666666666</v>
      </c>
      <c r="K596" s="5">
        <f t="shared" si="112"/>
        <v>0</v>
      </c>
      <c r="L596" s="5">
        <f t="shared" si="106"/>
        <v>0</v>
      </c>
      <c r="M596" s="5">
        <f t="shared" si="104"/>
        <v>7167.4000000000033</v>
      </c>
      <c r="N596" s="5"/>
      <c r="O596" s="5">
        <f t="shared" si="107"/>
        <v>7167.4000000000033</v>
      </c>
      <c r="P596" s="29" t="str">
        <f t="shared" si="108"/>
        <v/>
      </c>
      <c r="Q596" s="30">
        <f t="shared" si="109"/>
        <v>-101</v>
      </c>
      <c r="R596" s="27"/>
    </row>
    <row r="597" spans="1:18" x14ac:dyDescent="0.25">
      <c r="A597" s="5">
        <v>596</v>
      </c>
      <c r="B597" s="28">
        <v>42107.958333333336</v>
      </c>
      <c r="C597" s="5">
        <v>1.0566899999999999</v>
      </c>
      <c r="D597" s="5">
        <v>1.07074</v>
      </c>
      <c r="E597" s="5">
        <v>1.05315</v>
      </c>
      <c r="F597" s="5">
        <v>1.06541</v>
      </c>
      <c r="G597" s="5">
        <f t="shared" si="103"/>
        <v>1</v>
      </c>
      <c r="H597" s="5">
        <f t="shared" si="105"/>
        <v>150.1000000000019</v>
      </c>
      <c r="I597" s="31">
        <f t="shared" si="110"/>
        <v>1.0794386666666667</v>
      </c>
      <c r="J597" s="31">
        <f t="shared" si="111"/>
        <v>-140.28666666666689</v>
      </c>
      <c r="K597" s="5">
        <f t="shared" si="112"/>
        <v>0</v>
      </c>
      <c r="L597" s="5">
        <v>-101</v>
      </c>
      <c r="M597" s="5">
        <f t="shared" si="104"/>
        <v>7066.4000000000033</v>
      </c>
      <c r="N597" s="5"/>
      <c r="O597" s="5">
        <f t="shared" si="107"/>
        <v>7167.4000000000033</v>
      </c>
      <c r="P597" s="29">
        <f t="shared" si="108"/>
        <v>1.4091581326561964E-2</v>
      </c>
      <c r="Q597" s="30">
        <f t="shared" si="109"/>
        <v>-101</v>
      </c>
      <c r="R597" s="27"/>
    </row>
    <row r="598" spans="1:18" x14ac:dyDescent="0.25">
      <c r="A598" s="5">
        <v>597</v>
      </c>
      <c r="B598" s="28">
        <v>42108.958333333336</v>
      </c>
      <c r="C598" s="5">
        <v>1.0653999999999999</v>
      </c>
      <c r="D598" s="5">
        <v>1.0701700000000001</v>
      </c>
      <c r="E598" s="5">
        <v>1.05708</v>
      </c>
      <c r="F598" s="5">
        <v>1.0683400000000001</v>
      </c>
      <c r="G598" s="5">
        <f t="shared" si="103"/>
        <v>1</v>
      </c>
      <c r="H598" s="5">
        <f t="shared" si="105"/>
        <v>39.499999999998977</v>
      </c>
      <c r="I598" s="31">
        <f t="shared" si="110"/>
        <v>1.0775293333333333</v>
      </c>
      <c r="J598" s="31">
        <f t="shared" si="111"/>
        <v>-91.89333333333272</v>
      </c>
      <c r="K598" s="5">
        <f t="shared" si="112"/>
        <v>0</v>
      </c>
      <c r="L598" s="5">
        <f t="shared" ref="L598:L605" si="113">IF(OR(AND(J598&gt;-188.3,J598&lt;=-122.467),AND(J598&gt;-85.94,J598&lt;=-67.6767),AND(J598&gt;42.69,J598&lt;=64.57),AND(J598&gt;144.6933)),-H598,0)</f>
        <v>0</v>
      </c>
      <c r="M598" s="5">
        <f t="shared" si="104"/>
        <v>7066.4000000000033</v>
      </c>
      <c r="N598" s="5"/>
      <c r="O598" s="5">
        <f t="shared" si="107"/>
        <v>7167.4000000000033</v>
      </c>
      <c r="P598" s="29" t="str">
        <f t="shared" si="108"/>
        <v/>
      </c>
      <c r="Q598" s="30">
        <f t="shared" si="109"/>
        <v>-101</v>
      </c>
      <c r="R598" s="27"/>
    </row>
    <row r="599" spans="1:18" x14ac:dyDescent="0.25">
      <c r="A599" s="5">
        <v>598</v>
      </c>
      <c r="B599" s="28">
        <v>42109.958333333336</v>
      </c>
      <c r="C599" s="5">
        <v>1.0684199999999999</v>
      </c>
      <c r="D599" s="5">
        <v>1.08175</v>
      </c>
      <c r="E599" s="5">
        <v>1.06247</v>
      </c>
      <c r="F599" s="5">
        <v>1.07605</v>
      </c>
      <c r="G599" s="5">
        <f t="shared" si="103"/>
        <v>1</v>
      </c>
      <c r="H599" s="5">
        <f t="shared" si="105"/>
        <v>-38.200000000001566</v>
      </c>
      <c r="I599" s="31">
        <f t="shared" si="110"/>
        <v>1.0767079999999998</v>
      </c>
      <c r="J599" s="31">
        <f t="shared" si="111"/>
        <v>-6.5799999999982539</v>
      </c>
      <c r="K599" s="5">
        <f t="shared" si="112"/>
        <v>0</v>
      </c>
      <c r="L599" s="5">
        <f t="shared" si="113"/>
        <v>0</v>
      </c>
      <c r="M599" s="5">
        <f t="shared" si="104"/>
        <v>7066.4000000000033</v>
      </c>
      <c r="N599" s="5"/>
      <c r="O599" s="5">
        <f t="shared" si="107"/>
        <v>7167.4000000000033</v>
      </c>
      <c r="P599" s="29" t="str">
        <f t="shared" si="108"/>
        <v/>
      </c>
      <c r="Q599" s="30">
        <f t="shared" si="109"/>
        <v>-101</v>
      </c>
      <c r="R599" s="27"/>
    </row>
    <row r="600" spans="1:18" x14ac:dyDescent="0.25">
      <c r="A600" s="5">
        <v>599</v>
      </c>
      <c r="B600" s="28">
        <v>42110.958333333336</v>
      </c>
      <c r="C600" s="5">
        <v>1.0760400000000001</v>
      </c>
      <c r="D600" s="5">
        <v>1.08487</v>
      </c>
      <c r="E600" s="5">
        <v>1.07335</v>
      </c>
      <c r="F600" s="5">
        <v>1.0804800000000001</v>
      </c>
      <c r="G600" s="5">
        <f t="shared" si="103"/>
        <v>1</v>
      </c>
      <c r="H600" s="5">
        <f t="shared" si="105"/>
        <v>-93.199999999999946</v>
      </c>
      <c r="I600" s="31">
        <f t="shared" si="110"/>
        <v>1.0761573333333334</v>
      </c>
      <c r="J600" s="31">
        <f t="shared" si="111"/>
        <v>43.226666666666972</v>
      </c>
      <c r="K600" s="5">
        <f t="shared" si="112"/>
        <v>0</v>
      </c>
      <c r="L600" s="5">
        <f t="shared" si="113"/>
        <v>93.199999999999946</v>
      </c>
      <c r="M600" s="5">
        <f t="shared" si="104"/>
        <v>7159.6000000000031</v>
      </c>
      <c r="N600" s="5"/>
      <c r="O600" s="5">
        <f t="shared" si="107"/>
        <v>7167.4000000000033</v>
      </c>
      <c r="P600" s="29" t="str">
        <f t="shared" si="108"/>
        <v/>
      </c>
      <c r="Q600" s="30">
        <f t="shared" si="109"/>
        <v>-7.8000000000001819</v>
      </c>
      <c r="R600" s="27"/>
    </row>
    <row r="601" spans="1:18" x14ac:dyDescent="0.25">
      <c r="A601" s="5">
        <v>600</v>
      </c>
      <c r="B601" s="28">
        <v>42113.958333333336</v>
      </c>
      <c r="C601" s="5">
        <v>1.08186</v>
      </c>
      <c r="D601" s="5">
        <v>1.0821000000000001</v>
      </c>
      <c r="E601" s="5">
        <v>1.07124</v>
      </c>
      <c r="F601" s="5">
        <v>1.0737399999999999</v>
      </c>
      <c r="G601" s="5">
        <f t="shared" si="103"/>
        <v>0</v>
      </c>
      <c r="H601" s="5">
        <f t="shared" si="105"/>
        <v>86.700000000001779</v>
      </c>
      <c r="I601" s="31">
        <f t="shared" si="110"/>
        <v>1.0755220000000001</v>
      </c>
      <c r="J601" s="31">
        <f t="shared" si="111"/>
        <v>-17.820000000001723</v>
      </c>
      <c r="K601" s="5">
        <f t="shared" si="112"/>
        <v>86.700000000001779</v>
      </c>
      <c r="L601" s="5">
        <f t="shared" si="113"/>
        <v>0</v>
      </c>
      <c r="M601" s="5">
        <f t="shared" si="104"/>
        <v>7246.3000000000047</v>
      </c>
      <c r="N601" s="5"/>
      <c r="O601" s="5">
        <f t="shared" si="107"/>
        <v>7246.3000000000047</v>
      </c>
      <c r="P601" s="29" t="str">
        <f t="shared" si="108"/>
        <v/>
      </c>
      <c r="Q601" s="30">
        <f t="shared" si="109"/>
        <v>-7.8000000000001819</v>
      </c>
      <c r="R601" s="27"/>
    </row>
    <row r="602" spans="1:18" x14ac:dyDescent="0.25">
      <c r="A602" s="5">
        <v>601</v>
      </c>
      <c r="B602" s="28">
        <v>42114.958333333336</v>
      </c>
      <c r="C602" s="5">
        <v>1.07368</v>
      </c>
      <c r="D602" s="5">
        <v>1.0781099999999999</v>
      </c>
      <c r="E602" s="5">
        <v>1.06599</v>
      </c>
      <c r="F602" s="5">
        <v>1.0735399999999999</v>
      </c>
      <c r="G602" s="5">
        <f t="shared" si="103"/>
        <v>0</v>
      </c>
      <c r="H602" s="5">
        <f t="shared" si="105"/>
        <v>135.30000000000041</v>
      </c>
      <c r="I602" s="31">
        <f t="shared" si="110"/>
        <v>1.0755526666666668</v>
      </c>
      <c r="J602" s="31">
        <f t="shared" si="111"/>
        <v>-20.126666666668847</v>
      </c>
      <c r="K602" s="5">
        <f t="shared" si="112"/>
        <v>135.30000000000041</v>
      </c>
      <c r="L602" s="5">
        <f t="shared" si="113"/>
        <v>0</v>
      </c>
      <c r="M602" s="5">
        <f t="shared" si="104"/>
        <v>7381.6000000000049</v>
      </c>
      <c r="N602" s="5"/>
      <c r="O602" s="5">
        <f t="shared" si="107"/>
        <v>7381.6000000000049</v>
      </c>
      <c r="P602" s="29" t="str">
        <f t="shared" si="108"/>
        <v/>
      </c>
      <c r="Q602" s="30">
        <f t="shared" si="109"/>
        <v>-7.8000000000001819</v>
      </c>
      <c r="R602" s="27"/>
    </row>
    <row r="603" spans="1:18" x14ac:dyDescent="0.25">
      <c r="A603" s="5">
        <v>602</v>
      </c>
      <c r="B603" s="28">
        <v>42115.958333333336</v>
      </c>
      <c r="C603" s="5">
        <v>1.0735399999999999</v>
      </c>
      <c r="D603" s="5">
        <v>1.0800799999999999</v>
      </c>
      <c r="E603" s="5">
        <v>1.0708599999999999</v>
      </c>
      <c r="F603" s="5">
        <v>1.0724800000000001</v>
      </c>
      <c r="G603" s="5">
        <f t="shared" si="103"/>
        <v>0</v>
      </c>
      <c r="H603" s="5">
        <f t="shared" si="105"/>
        <v>173.39999999999691</v>
      </c>
      <c r="I603" s="31">
        <f t="shared" si="110"/>
        <v>1.0753020000000002</v>
      </c>
      <c r="J603" s="31">
        <f t="shared" si="111"/>
        <v>-28.220000000001022</v>
      </c>
      <c r="K603" s="5">
        <f t="shared" si="112"/>
        <v>173.39999999999691</v>
      </c>
      <c r="L603" s="5">
        <f t="shared" si="113"/>
        <v>0</v>
      </c>
      <c r="M603" s="5">
        <f t="shared" si="104"/>
        <v>7555.0000000000018</v>
      </c>
      <c r="N603" s="5"/>
      <c r="O603" s="5">
        <f t="shared" si="107"/>
        <v>7555.0000000000018</v>
      </c>
      <c r="P603" s="29" t="str">
        <f t="shared" si="108"/>
        <v/>
      </c>
      <c r="Q603" s="30">
        <f t="shared" si="109"/>
        <v>-7.8000000000001819</v>
      </c>
      <c r="R603" s="27"/>
    </row>
    <row r="604" spans="1:18" x14ac:dyDescent="0.25">
      <c r="A604" s="5">
        <v>603</v>
      </c>
      <c r="B604" s="28">
        <v>42116.958333333336</v>
      </c>
      <c r="C604" s="5">
        <v>1.07247</v>
      </c>
      <c r="D604" s="5">
        <v>1.0845199999999999</v>
      </c>
      <c r="E604" s="5">
        <v>1.0665899999999999</v>
      </c>
      <c r="F604" s="5">
        <v>1.0823400000000001</v>
      </c>
      <c r="G604" s="5">
        <f t="shared" si="103"/>
        <v>1</v>
      </c>
      <c r="H604" s="5">
        <f t="shared" si="105"/>
        <v>163.79999999999617</v>
      </c>
      <c r="I604" s="31">
        <f t="shared" si="110"/>
        <v>1.0749279999999999</v>
      </c>
      <c r="J604" s="31">
        <f t="shared" si="111"/>
        <v>74.120000000001966</v>
      </c>
      <c r="K604" s="5">
        <f t="shared" si="112"/>
        <v>0</v>
      </c>
      <c r="L604" s="5">
        <f t="shared" si="113"/>
        <v>0</v>
      </c>
      <c r="M604" s="5">
        <f t="shared" si="104"/>
        <v>7555.0000000000018</v>
      </c>
      <c r="N604" s="5"/>
      <c r="O604" s="5">
        <f t="shared" si="107"/>
        <v>7555.0000000000018</v>
      </c>
      <c r="P604" s="29" t="str">
        <f t="shared" si="108"/>
        <v/>
      </c>
      <c r="Q604" s="30">
        <f t="shared" si="109"/>
        <v>-7.8000000000001819</v>
      </c>
      <c r="R604" s="27"/>
    </row>
    <row r="605" spans="1:18" x14ac:dyDescent="0.25">
      <c r="A605" s="5">
        <v>604</v>
      </c>
      <c r="B605" s="28">
        <v>42117.958333333336</v>
      </c>
      <c r="C605" s="5">
        <v>1.0823400000000001</v>
      </c>
      <c r="D605" s="5">
        <v>1.0900000000000001</v>
      </c>
      <c r="E605" s="5">
        <v>1.0784800000000001</v>
      </c>
      <c r="F605" s="5">
        <v>1.0870599999999999</v>
      </c>
      <c r="G605" s="5">
        <f t="shared" si="103"/>
        <v>1</v>
      </c>
      <c r="H605" s="5">
        <f t="shared" si="105"/>
        <v>264.19999999999891</v>
      </c>
      <c r="I605" s="31">
        <f t="shared" si="110"/>
        <v>1.0742566666666666</v>
      </c>
      <c r="J605" s="31">
        <f t="shared" si="111"/>
        <v>128.03333333333279</v>
      </c>
      <c r="K605" s="5">
        <f t="shared" si="112"/>
        <v>0</v>
      </c>
      <c r="L605" s="5">
        <f t="shared" si="113"/>
        <v>0</v>
      </c>
      <c r="M605" s="5">
        <f t="shared" si="104"/>
        <v>7555.0000000000018</v>
      </c>
      <c r="N605" s="5"/>
      <c r="O605" s="5">
        <f t="shared" si="107"/>
        <v>7555.0000000000018</v>
      </c>
      <c r="P605" s="29" t="str">
        <f t="shared" si="108"/>
        <v/>
      </c>
      <c r="Q605" s="30">
        <f t="shared" si="109"/>
        <v>-7.8000000000001819</v>
      </c>
      <c r="R605" s="27"/>
    </row>
    <row r="606" spans="1:18" x14ac:dyDescent="0.25">
      <c r="A606" s="5">
        <v>605</v>
      </c>
      <c r="B606" s="28">
        <v>42120.958333333336</v>
      </c>
      <c r="C606" s="5">
        <v>1.0863400000000001</v>
      </c>
      <c r="D606" s="5">
        <v>1.09266</v>
      </c>
      <c r="E606" s="5">
        <v>1.08192</v>
      </c>
      <c r="F606" s="5">
        <v>1.0890899999999999</v>
      </c>
      <c r="G606" s="5">
        <f t="shared" si="103"/>
        <v>1</v>
      </c>
      <c r="H606" s="5">
        <f t="shared" si="105"/>
        <v>331.90000000000055</v>
      </c>
      <c r="I606" s="31">
        <f t="shared" si="110"/>
        <v>1.0740513333333332</v>
      </c>
      <c r="J606" s="31">
        <f t="shared" si="111"/>
        <v>150.38666666666646</v>
      </c>
      <c r="K606" s="5">
        <f t="shared" si="112"/>
        <v>0</v>
      </c>
      <c r="L606" s="5">
        <v>-101</v>
      </c>
      <c r="M606" s="5">
        <f t="shared" si="104"/>
        <v>7454.0000000000018</v>
      </c>
      <c r="N606" s="5"/>
      <c r="O606" s="5">
        <f t="shared" si="107"/>
        <v>7555.0000000000018</v>
      </c>
      <c r="P606" s="29">
        <f t="shared" si="108"/>
        <v>1.3368630046326935E-2</v>
      </c>
      <c r="Q606" s="30">
        <f t="shared" si="109"/>
        <v>-101</v>
      </c>
      <c r="R606" s="27"/>
    </row>
    <row r="607" spans="1:18" x14ac:dyDescent="0.25">
      <c r="A607" s="5">
        <v>606</v>
      </c>
      <c r="B607" s="28">
        <v>42121.958333333336</v>
      </c>
      <c r="C607" s="5">
        <v>1.08911</v>
      </c>
      <c r="D607" s="5">
        <v>1.0991</v>
      </c>
      <c r="E607" s="5">
        <v>1.0859799999999999</v>
      </c>
      <c r="F607" s="5">
        <v>1.09802</v>
      </c>
      <c r="G607" s="5">
        <f t="shared" si="103"/>
        <v>1</v>
      </c>
      <c r="H607" s="5">
        <f t="shared" si="105"/>
        <v>214.00000000000088</v>
      </c>
      <c r="I607" s="31">
        <f t="shared" si="110"/>
        <v>1.0751586666666666</v>
      </c>
      <c r="J607" s="31">
        <f t="shared" si="111"/>
        <v>228.613333333334</v>
      </c>
      <c r="K607" s="5">
        <f t="shared" si="112"/>
        <v>0</v>
      </c>
      <c r="L607" s="5">
        <v>-101</v>
      </c>
      <c r="M607" s="5">
        <f t="shared" si="104"/>
        <v>7353.0000000000018</v>
      </c>
      <c r="N607" s="5"/>
      <c r="O607" s="5">
        <f t="shared" si="107"/>
        <v>7555.0000000000018</v>
      </c>
      <c r="P607" s="29">
        <f t="shared" si="108"/>
        <v>2.6737260092653869E-2</v>
      </c>
      <c r="Q607" s="30">
        <f t="shared" si="109"/>
        <v>-202</v>
      </c>
      <c r="R607" s="27"/>
    </row>
    <row r="608" spans="1:18" x14ac:dyDescent="0.25">
      <c r="A608" s="5">
        <v>607</v>
      </c>
      <c r="B608" s="28">
        <v>42122.958333333336</v>
      </c>
      <c r="C608" s="5">
        <v>1.0980399999999999</v>
      </c>
      <c r="D608" s="5">
        <v>1.11879</v>
      </c>
      <c r="E608" s="5">
        <v>1.09595</v>
      </c>
      <c r="F608" s="5">
        <v>1.1128</v>
      </c>
      <c r="G608" s="5">
        <f t="shared" si="103"/>
        <v>1</v>
      </c>
      <c r="H608" s="5">
        <f t="shared" si="105"/>
        <v>20.000000000000014</v>
      </c>
      <c r="I608" s="31">
        <f t="shared" si="110"/>
        <v>1.0774753333333333</v>
      </c>
      <c r="J608" s="31">
        <f t="shared" si="111"/>
        <v>353.24666666666673</v>
      </c>
      <c r="K608" s="5">
        <f t="shared" si="112"/>
        <v>0</v>
      </c>
      <c r="L608" s="5">
        <f>IF(OR(AND(J608&gt;-188.3,J608&lt;=-122.467),AND(J608&gt;-85.94,J608&lt;=-67.6767),AND(J608&gt;42.69,J608&lt;=64.57),AND(J608&gt;144.6933)),-H608,0)</f>
        <v>-20.000000000000014</v>
      </c>
      <c r="M608" s="5">
        <f t="shared" si="104"/>
        <v>7333.0000000000018</v>
      </c>
      <c r="N608" s="5"/>
      <c r="O608" s="5">
        <f t="shared" si="107"/>
        <v>7555.0000000000018</v>
      </c>
      <c r="P608" s="29">
        <f t="shared" si="108"/>
        <v>2.9384513567174086E-2</v>
      </c>
      <c r="Q608" s="30">
        <f t="shared" si="109"/>
        <v>-222</v>
      </c>
      <c r="R608" s="27"/>
    </row>
    <row r="609" spans="1:18" x14ac:dyDescent="0.25">
      <c r="A609" s="5">
        <v>608</v>
      </c>
      <c r="B609" s="28">
        <v>42123.958333333336</v>
      </c>
      <c r="C609" s="5">
        <v>1.1128400000000001</v>
      </c>
      <c r="D609" s="5">
        <v>1.12662</v>
      </c>
      <c r="E609" s="5">
        <v>1.1071200000000001</v>
      </c>
      <c r="F609" s="5">
        <v>1.12236</v>
      </c>
      <c r="G609" s="5">
        <f t="shared" si="103"/>
        <v>1</v>
      </c>
      <c r="H609" s="5">
        <f t="shared" si="105"/>
        <v>-35.80000000000139</v>
      </c>
      <c r="I609" s="31">
        <f t="shared" si="110"/>
        <v>1.0812413333333335</v>
      </c>
      <c r="J609" s="31">
        <f t="shared" si="111"/>
        <v>411.18666666666525</v>
      </c>
      <c r="K609" s="5">
        <f t="shared" si="112"/>
        <v>0</v>
      </c>
      <c r="L609" s="5">
        <f>IF(OR(AND(J609&gt;-188.3,J609&lt;=-122.467),AND(J609&gt;-85.94,J609&lt;=-67.6767),AND(J609&gt;42.69,J609&lt;=64.57),AND(J609&gt;144.6933)),-H609,0)</f>
        <v>35.80000000000139</v>
      </c>
      <c r="M609" s="5">
        <f t="shared" si="104"/>
        <v>7368.8000000000029</v>
      </c>
      <c r="N609" s="5"/>
      <c r="O609" s="5">
        <f t="shared" si="107"/>
        <v>7555.0000000000018</v>
      </c>
      <c r="P609" s="29" t="str">
        <f t="shared" si="108"/>
        <v/>
      </c>
      <c r="Q609" s="30">
        <f t="shared" si="109"/>
        <v>-186.19999999999891</v>
      </c>
      <c r="R609" s="27"/>
    </row>
    <row r="610" spans="1:18" x14ac:dyDescent="0.25">
      <c r="A610" s="5">
        <v>609</v>
      </c>
      <c r="B610" s="28">
        <v>42124.958333333336</v>
      </c>
      <c r="C610" s="5">
        <v>1.12236</v>
      </c>
      <c r="D610" s="5">
        <v>1.129</v>
      </c>
      <c r="E610" s="5">
        <v>1.1174599999999999</v>
      </c>
      <c r="F610" s="5">
        <v>1.11948</v>
      </c>
      <c r="G610" s="5">
        <f t="shared" si="103"/>
        <v>0</v>
      </c>
      <c r="H610" s="5">
        <f t="shared" si="105"/>
        <v>154.29999999999833</v>
      </c>
      <c r="I610" s="31">
        <f t="shared" si="110"/>
        <v>1.0851919999999999</v>
      </c>
      <c r="J610" s="31">
        <f t="shared" si="111"/>
        <v>342.88000000000096</v>
      </c>
      <c r="K610" s="5">
        <f t="shared" si="112"/>
        <v>0</v>
      </c>
      <c r="L610" s="5">
        <v>-101</v>
      </c>
      <c r="M610" s="5">
        <f t="shared" si="104"/>
        <v>7267.8000000000029</v>
      </c>
      <c r="N610" s="5"/>
      <c r="O610" s="5">
        <f t="shared" si="107"/>
        <v>7555.0000000000018</v>
      </c>
      <c r="P610" s="29">
        <f t="shared" si="108"/>
        <v>3.8014559894109734E-2</v>
      </c>
      <c r="Q610" s="30">
        <f t="shared" si="109"/>
        <v>-287.19999999999891</v>
      </c>
      <c r="R610" s="27"/>
    </row>
    <row r="611" spans="1:18" x14ac:dyDescent="0.25">
      <c r="A611" s="5">
        <v>610</v>
      </c>
      <c r="B611" s="28">
        <v>42127.958333333336</v>
      </c>
      <c r="C611" s="5">
        <v>1.1191800000000001</v>
      </c>
      <c r="D611" s="5">
        <v>1.1224499999999999</v>
      </c>
      <c r="E611" s="5">
        <v>1.1122799999999999</v>
      </c>
      <c r="F611" s="5">
        <v>1.1145400000000001</v>
      </c>
      <c r="G611" s="5">
        <f t="shared" si="103"/>
        <v>0</v>
      </c>
      <c r="H611" s="5">
        <f t="shared" si="105"/>
        <v>120.89999999999714</v>
      </c>
      <c r="I611" s="31">
        <f t="shared" si="110"/>
        <v>1.0890486666666668</v>
      </c>
      <c r="J611" s="31">
        <f t="shared" si="111"/>
        <v>254.9133333333331</v>
      </c>
      <c r="K611" s="5">
        <f t="shared" si="112"/>
        <v>0</v>
      </c>
      <c r="L611" s="5">
        <v>-101</v>
      </c>
      <c r="M611" s="5">
        <f t="shared" si="104"/>
        <v>7166.8000000000029</v>
      </c>
      <c r="N611" s="5"/>
      <c r="O611" s="5">
        <f t="shared" si="107"/>
        <v>7555.0000000000018</v>
      </c>
      <c r="P611" s="29">
        <f t="shared" si="108"/>
        <v>5.1383189940436669E-2</v>
      </c>
      <c r="Q611" s="30">
        <f t="shared" si="109"/>
        <v>-388.19999999999891</v>
      </c>
      <c r="R611" s="27"/>
    </row>
    <row r="612" spans="1:18" x14ac:dyDescent="0.25">
      <c r="A612" s="5">
        <v>611</v>
      </c>
      <c r="B612" s="28">
        <v>42128.958333333336</v>
      </c>
      <c r="C612" s="5">
        <v>1.1145400000000001</v>
      </c>
      <c r="D612" s="5">
        <v>1.1223099999999999</v>
      </c>
      <c r="E612" s="5">
        <v>1.10663</v>
      </c>
      <c r="F612" s="5">
        <v>1.1184799999999999</v>
      </c>
      <c r="G612" s="5">
        <f t="shared" si="103"/>
        <v>1</v>
      </c>
      <c r="H612" s="5">
        <f t="shared" si="105"/>
        <v>16.799999999999045</v>
      </c>
      <c r="I612" s="31">
        <f t="shared" si="110"/>
        <v>1.0925866666666666</v>
      </c>
      <c r="J612" s="31">
        <f t="shared" si="111"/>
        <v>258.93333333333322</v>
      </c>
      <c r="K612" s="5">
        <f t="shared" si="112"/>
        <v>0</v>
      </c>
      <c r="L612" s="5">
        <f>IF(OR(AND(J612&gt;-188.3,J612&lt;=-122.467),AND(J612&gt;-85.94,J612&lt;=-67.6767),AND(J612&gt;42.69,J612&lt;=64.57),AND(J612&gt;144.6933)),-H612,0)</f>
        <v>-16.799999999999045</v>
      </c>
      <c r="M612" s="5">
        <f t="shared" si="104"/>
        <v>7150.0000000000036</v>
      </c>
      <c r="N612" s="5"/>
      <c r="O612" s="5">
        <f t="shared" si="107"/>
        <v>7555.0000000000018</v>
      </c>
      <c r="P612" s="29">
        <f t="shared" si="108"/>
        <v>5.3606882859033478E-2</v>
      </c>
      <c r="Q612" s="30">
        <f t="shared" si="109"/>
        <v>-404.99999999999818</v>
      </c>
      <c r="R612" s="27"/>
    </row>
    <row r="613" spans="1:18" x14ac:dyDescent="0.25">
      <c r="A613" s="5">
        <v>612</v>
      </c>
      <c r="B613" s="28">
        <v>42129.958333333336</v>
      </c>
      <c r="C613" s="5">
        <v>1.11846</v>
      </c>
      <c r="D613" s="5">
        <v>1.137</v>
      </c>
      <c r="E613" s="5">
        <v>1.1174999999999999</v>
      </c>
      <c r="F613" s="5">
        <v>1.13459</v>
      </c>
      <c r="G613" s="5">
        <f t="shared" si="103"/>
        <v>1</v>
      </c>
      <c r="H613" s="5">
        <f t="shared" si="105"/>
        <v>-187.40000000000202</v>
      </c>
      <c r="I613" s="31">
        <f t="shared" si="110"/>
        <v>1.0970033333333333</v>
      </c>
      <c r="J613" s="31">
        <f t="shared" si="111"/>
        <v>375.86666666666656</v>
      </c>
      <c r="K613" s="5">
        <f t="shared" si="112"/>
        <v>0</v>
      </c>
      <c r="L613" s="5">
        <f>IF(OR(AND(J613&gt;-188.3,J613&lt;=-122.467),AND(J613&gt;-85.94,J613&lt;=-67.6767),AND(J613&gt;42.69,J613&lt;=64.57),AND(J613&gt;144.6933)),-H613,0)</f>
        <v>187.40000000000202</v>
      </c>
      <c r="M613" s="5">
        <f t="shared" si="104"/>
        <v>7337.400000000006</v>
      </c>
      <c r="N613" s="5"/>
      <c r="O613" s="5">
        <f t="shared" si="107"/>
        <v>7555.0000000000018</v>
      </c>
      <c r="P613" s="29" t="str">
        <f t="shared" si="108"/>
        <v/>
      </c>
      <c r="Q613" s="30">
        <f t="shared" si="109"/>
        <v>-217.59999999999582</v>
      </c>
      <c r="R613" s="27"/>
    </row>
    <row r="614" spans="1:18" x14ac:dyDescent="0.25">
      <c r="A614" s="5">
        <v>613</v>
      </c>
      <c r="B614" s="28">
        <v>42130.958333333336</v>
      </c>
      <c r="C614" s="5">
        <v>1.1346000000000001</v>
      </c>
      <c r="D614" s="5">
        <v>1.13916</v>
      </c>
      <c r="E614" s="5">
        <v>1.1237299999999999</v>
      </c>
      <c r="F614" s="5">
        <v>1.12662</v>
      </c>
      <c r="G614" s="5">
        <f t="shared" si="103"/>
        <v>0</v>
      </c>
      <c r="H614" s="5">
        <f t="shared" si="105"/>
        <v>-49.300000000001013</v>
      </c>
      <c r="I614" s="31">
        <f t="shared" si="110"/>
        <v>1.1003746666666667</v>
      </c>
      <c r="J614" s="31">
        <f t="shared" si="111"/>
        <v>262.4533333333323</v>
      </c>
      <c r="K614" s="5">
        <f t="shared" si="112"/>
        <v>0</v>
      </c>
      <c r="L614" s="5">
        <f>IF(OR(AND(J614&gt;-188.3,J614&lt;=-122.467),AND(J614&gt;-85.94,J614&lt;=-67.6767),AND(J614&gt;42.69,J614&lt;=64.57),AND(J614&gt;144.6933)),-H614,0)</f>
        <v>49.300000000001013</v>
      </c>
      <c r="M614" s="5">
        <f t="shared" si="104"/>
        <v>7386.7000000000071</v>
      </c>
      <c r="N614" s="5"/>
      <c r="O614" s="5">
        <f t="shared" si="107"/>
        <v>7555.0000000000018</v>
      </c>
      <c r="P614" s="29" t="str">
        <f t="shared" si="108"/>
        <v/>
      </c>
      <c r="Q614" s="30">
        <f t="shared" si="109"/>
        <v>-168.29999999999472</v>
      </c>
      <c r="R614" s="27"/>
    </row>
    <row r="615" spans="1:18" x14ac:dyDescent="0.25">
      <c r="A615" s="5">
        <v>614</v>
      </c>
      <c r="B615" s="28">
        <v>42131.958333333336</v>
      </c>
      <c r="C615" s="5">
        <v>1.12662</v>
      </c>
      <c r="D615" s="5">
        <v>1.1288</v>
      </c>
      <c r="E615" s="5">
        <v>1.1178999999999999</v>
      </c>
      <c r="F615" s="5">
        <v>1.12015</v>
      </c>
      <c r="G615" s="5">
        <f t="shared" si="103"/>
        <v>0</v>
      </c>
      <c r="H615" s="5">
        <f t="shared" si="105"/>
        <v>156.19999999999746</v>
      </c>
      <c r="I615" s="31">
        <f t="shared" si="110"/>
        <v>1.1030193333333331</v>
      </c>
      <c r="J615" s="31">
        <f t="shared" si="111"/>
        <v>171.30666666666849</v>
      </c>
      <c r="K615" s="5">
        <f t="shared" si="112"/>
        <v>0</v>
      </c>
      <c r="L615" s="5">
        <v>-101</v>
      </c>
      <c r="M615" s="5">
        <f t="shared" si="104"/>
        <v>7285.7000000000071</v>
      </c>
      <c r="N615" s="5"/>
      <c r="O615" s="5">
        <f t="shared" si="107"/>
        <v>7555.0000000000018</v>
      </c>
      <c r="P615" s="29">
        <f t="shared" si="108"/>
        <v>3.5645268034413591E-2</v>
      </c>
      <c r="Q615" s="30">
        <f t="shared" si="109"/>
        <v>-269.29999999999472</v>
      </c>
      <c r="R615" s="27"/>
    </row>
    <row r="616" spans="1:18" x14ac:dyDescent="0.25">
      <c r="A616" s="5">
        <v>615</v>
      </c>
      <c r="B616" s="28">
        <v>42134.958333333336</v>
      </c>
      <c r="C616" s="5">
        <v>1.11975</v>
      </c>
      <c r="D616" s="5">
        <v>1.1206499999999999</v>
      </c>
      <c r="E616" s="5">
        <v>1.1131</v>
      </c>
      <c r="F616" s="5">
        <v>1.1154599999999999</v>
      </c>
      <c r="G616" s="5">
        <f t="shared" si="103"/>
        <v>0</v>
      </c>
      <c r="H616" s="5">
        <f t="shared" si="105"/>
        <v>255.19999999999987</v>
      </c>
      <c r="I616" s="31">
        <f t="shared" si="110"/>
        <v>1.1058006666666667</v>
      </c>
      <c r="J616" s="31">
        <f t="shared" si="111"/>
        <v>96.593333333332424</v>
      </c>
      <c r="K616" s="5">
        <f t="shared" si="112"/>
        <v>0</v>
      </c>
      <c r="L616" s="5">
        <f t="shared" ref="L616:L629" si="114">IF(OR(AND(J616&gt;-188.3,J616&lt;=-122.467),AND(J616&gt;-85.94,J616&lt;=-67.6767),AND(J616&gt;42.69,J616&lt;=64.57),AND(J616&gt;144.6933)),-H616,0)</f>
        <v>0</v>
      </c>
      <c r="M616" s="5">
        <f t="shared" si="104"/>
        <v>7285.7000000000071</v>
      </c>
      <c r="N616" s="5"/>
      <c r="O616" s="5">
        <f t="shared" si="107"/>
        <v>7555.0000000000018</v>
      </c>
      <c r="P616" s="29" t="str">
        <f t="shared" si="108"/>
        <v/>
      </c>
      <c r="Q616" s="30">
        <f t="shared" si="109"/>
        <v>-269.29999999999472</v>
      </c>
      <c r="R616" s="27"/>
    </row>
    <row r="617" spans="1:18" x14ac:dyDescent="0.25">
      <c r="A617" s="5">
        <v>616</v>
      </c>
      <c r="B617" s="28">
        <v>42135.958333333336</v>
      </c>
      <c r="C617" s="5">
        <v>1.11544</v>
      </c>
      <c r="D617" s="5">
        <v>1.1278699999999999</v>
      </c>
      <c r="E617" s="5">
        <v>1.1134299999999999</v>
      </c>
      <c r="F617" s="5">
        <v>1.12127</v>
      </c>
      <c r="G617" s="5">
        <f t="shared" si="103"/>
        <v>1</v>
      </c>
      <c r="H617" s="5">
        <f t="shared" si="105"/>
        <v>235.9</v>
      </c>
      <c r="I617" s="31">
        <f t="shared" si="110"/>
        <v>1.1089826666666665</v>
      </c>
      <c r="J617" s="31">
        <f t="shared" si="111"/>
        <v>122.87333333333538</v>
      </c>
      <c r="K617" s="5">
        <f t="shared" si="112"/>
        <v>0</v>
      </c>
      <c r="L617" s="5">
        <f t="shared" si="114"/>
        <v>0</v>
      </c>
      <c r="M617" s="5">
        <f t="shared" si="104"/>
        <v>7285.7000000000071</v>
      </c>
      <c r="N617" s="5"/>
      <c r="O617" s="5">
        <f t="shared" si="107"/>
        <v>7555.0000000000018</v>
      </c>
      <c r="P617" s="29" t="str">
        <f t="shared" si="108"/>
        <v/>
      </c>
      <c r="Q617" s="30">
        <f t="shared" si="109"/>
        <v>-269.29999999999472</v>
      </c>
      <c r="R617" s="27"/>
    </row>
    <row r="618" spans="1:18" x14ac:dyDescent="0.25">
      <c r="A618" s="5">
        <v>617</v>
      </c>
      <c r="B618" s="28">
        <v>42136.958333333336</v>
      </c>
      <c r="C618" s="5">
        <v>1.1212800000000001</v>
      </c>
      <c r="D618" s="5">
        <v>1.1382699999999999</v>
      </c>
      <c r="E618" s="5">
        <v>1.1202300000000001</v>
      </c>
      <c r="F618" s="5">
        <v>1.1353599999999999</v>
      </c>
      <c r="G618" s="5">
        <f t="shared" si="103"/>
        <v>1</v>
      </c>
      <c r="H618" s="5">
        <f t="shared" si="105"/>
        <v>-37.699999999998298</v>
      </c>
      <c r="I618" s="31">
        <f t="shared" si="110"/>
        <v>1.1131746666666666</v>
      </c>
      <c r="J618" s="31">
        <f t="shared" si="111"/>
        <v>221.85333333333278</v>
      </c>
      <c r="K618" s="5">
        <f t="shared" si="112"/>
        <v>0</v>
      </c>
      <c r="L618" s="5">
        <f t="shared" si="114"/>
        <v>37.699999999998298</v>
      </c>
      <c r="M618" s="5">
        <f t="shared" si="104"/>
        <v>7323.4000000000051</v>
      </c>
      <c r="N618" s="5"/>
      <c r="O618" s="5">
        <f t="shared" si="107"/>
        <v>7555.0000000000018</v>
      </c>
      <c r="P618" s="29" t="str">
        <f t="shared" si="108"/>
        <v/>
      </c>
      <c r="Q618" s="30">
        <f t="shared" si="109"/>
        <v>-231.59999999999673</v>
      </c>
      <c r="R618" s="27"/>
    </row>
    <row r="619" spans="1:18" x14ac:dyDescent="0.25">
      <c r="A619" s="5">
        <v>618</v>
      </c>
      <c r="B619" s="28">
        <v>42137.958333333336</v>
      </c>
      <c r="C619" s="5">
        <v>1.1353599999999999</v>
      </c>
      <c r="D619" s="5">
        <v>1.1444700000000001</v>
      </c>
      <c r="E619" s="5">
        <v>1.1340600000000001</v>
      </c>
      <c r="F619" s="5">
        <v>1.14097</v>
      </c>
      <c r="G619" s="5">
        <f t="shared" si="103"/>
        <v>1</v>
      </c>
      <c r="H619" s="5">
        <f t="shared" si="105"/>
        <v>-259.30000000000007</v>
      </c>
      <c r="I619" s="31">
        <f t="shared" si="110"/>
        <v>1.1170833333333334</v>
      </c>
      <c r="J619" s="31">
        <f t="shared" si="111"/>
        <v>238.86666666666611</v>
      </c>
      <c r="K619" s="5">
        <f t="shared" si="112"/>
        <v>0</v>
      </c>
      <c r="L619" s="5">
        <f t="shared" si="114"/>
        <v>259.30000000000007</v>
      </c>
      <c r="M619" s="5">
        <f t="shared" si="104"/>
        <v>7582.7000000000053</v>
      </c>
      <c r="N619" s="5"/>
      <c r="O619" s="5">
        <f t="shared" si="107"/>
        <v>7582.7000000000053</v>
      </c>
      <c r="P619" s="29" t="str">
        <f t="shared" si="108"/>
        <v/>
      </c>
      <c r="Q619" s="30">
        <f t="shared" si="109"/>
        <v>-231.59999999999673</v>
      </c>
      <c r="R619" s="27"/>
    </row>
    <row r="620" spans="1:18" x14ac:dyDescent="0.25">
      <c r="A620" s="5">
        <v>619</v>
      </c>
      <c r="B620" s="28">
        <v>42138.958333333336</v>
      </c>
      <c r="C620" s="5">
        <v>1.1409400000000001</v>
      </c>
      <c r="D620" s="5">
        <v>1.14669</v>
      </c>
      <c r="E620" s="5">
        <v>1.13239</v>
      </c>
      <c r="F620" s="5">
        <v>1.1448400000000001</v>
      </c>
      <c r="G620" s="5">
        <f t="shared" si="103"/>
        <v>1</v>
      </c>
      <c r="H620" s="5">
        <f t="shared" si="105"/>
        <v>-354.10000000000161</v>
      </c>
      <c r="I620" s="31">
        <f t="shared" si="110"/>
        <v>1.1209353333333332</v>
      </c>
      <c r="J620" s="31">
        <f t="shared" si="111"/>
        <v>239.04666666666907</v>
      </c>
      <c r="K620" s="5">
        <f t="shared" si="112"/>
        <v>0</v>
      </c>
      <c r="L620" s="5">
        <f t="shared" si="114"/>
        <v>354.10000000000161</v>
      </c>
      <c r="M620" s="5">
        <f t="shared" si="104"/>
        <v>7936.8000000000065</v>
      </c>
      <c r="N620" s="5"/>
      <c r="O620" s="5">
        <f t="shared" si="107"/>
        <v>7936.8000000000065</v>
      </c>
      <c r="P620" s="29" t="str">
        <f t="shared" si="108"/>
        <v/>
      </c>
      <c r="Q620" s="30">
        <f t="shared" si="109"/>
        <v>-231.59999999999673</v>
      </c>
      <c r="R620" s="27"/>
    </row>
    <row r="621" spans="1:18" x14ac:dyDescent="0.25">
      <c r="A621" s="5">
        <v>620</v>
      </c>
      <c r="B621" s="28">
        <v>42141.958333333336</v>
      </c>
      <c r="C621" s="5">
        <v>1.14469</v>
      </c>
      <c r="D621" s="5">
        <v>1.1449199999999999</v>
      </c>
      <c r="E621" s="5">
        <v>1.1298699999999999</v>
      </c>
      <c r="F621" s="5">
        <v>1.13141</v>
      </c>
      <c r="G621" s="5">
        <f t="shared" si="103"/>
        <v>0</v>
      </c>
      <c r="H621" s="5">
        <f t="shared" si="105"/>
        <v>-202.00000000000219</v>
      </c>
      <c r="I621" s="31">
        <f t="shared" si="110"/>
        <v>1.1237566666666665</v>
      </c>
      <c r="J621" s="31">
        <f t="shared" si="111"/>
        <v>76.533333333335122</v>
      </c>
      <c r="K621" s="5">
        <f t="shared" si="112"/>
        <v>0</v>
      </c>
      <c r="L621" s="5">
        <f t="shared" si="114"/>
        <v>0</v>
      </c>
      <c r="M621" s="5">
        <f t="shared" si="104"/>
        <v>7936.8000000000065</v>
      </c>
      <c r="N621" s="5"/>
      <c r="O621" s="5">
        <f t="shared" si="107"/>
        <v>7936.8000000000065</v>
      </c>
      <c r="P621" s="29" t="str">
        <f t="shared" si="108"/>
        <v/>
      </c>
      <c r="Q621" s="30">
        <f t="shared" si="109"/>
        <v>-231.59999999999673</v>
      </c>
      <c r="R621" s="27"/>
    </row>
    <row r="622" spans="1:18" x14ac:dyDescent="0.25">
      <c r="A622" s="5">
        <v>621</v>
      </c>
      <c r="B622" s="28">
        <v>42142.958333333336</v>
      </c>
      <c r="C622" s="5">
        <v>1.13148</v>
      </c>
      <c r="D622" s="5">
        <v>1.1326400000000001</v>
      </c>
      <c r="E622" s="5">
        <v>1.1118399999999999</v>
      </c>
      <c r="F622" s="5">
        <v>1.11493</v>
      </c>
      <c r="G622" s="5">
        <f t="shared" si="103"/>
        <v>0</v>
      </c>
      <c r="H622" s="5">
        <f t="shared" si="105"/>
        <v>-140.70000000000027</v>
      </c>
      <c r="I622" s="31">
        <f t="shared" si="110"/>
        <v>1.1248840000000002</v>
      </c>
      <c r="J622" s="31">
        <f t="shared" si="111"/>
        <v>-99.540000000002408</v>
      </c>
      <c r="K622" s="5">
        <f t="shared" si="112"/>
        <v>0</v>
      </c>
      <c r="L622" s="5">
        <f t="shared" si="114"/>
        <v>0</v>
      </c>
      <c r="M622" s="5">
        <f t="shared" si="104"/>
        <v>7936.8000000000065</v>
      </c>
      <c r="N622" s="5"/>
      <c r="O622" s="5">
        <f t="shared" si="107"/>
        <v>7936.8000000000065</v>
      </c>
      <c r="P622" s="29" t="str">
        <f t="shared" si="108"/>
        <v/>
      </c>
      <c r="Q622" s="30">
        <f t="shared" si="109"/>
        <v>-231.59999999999673</v>
      </c>
      <c r="R622" s="27"/>
    </row>
    <row r="623" spans="1:18" x14ac:dyDescent="0.25">
      <c r="A623" s="5">
        <v>622</v>
      </c>
      <c r="B623" s="28">
        <v>42143.958333333336</v>
      </c>
      <c r="C623" s="5">
        <v>1.1149500000000001</v>
      </c>
      <c r="D623" s="5">
        <v>1.1152200000000001</v>
      </c>
      <c r="E623" s="5">
        <v>1.1062099999999999</v>
      </c>
      <c r="F623" s="5">
        <v>1.10937</v>
      </c>
      <c r="G623" s="5">
        <f t="shared" si="103"/>
        <v>0</v>
      </c>
      <c r="H623" s="5">
        <f t="shared" si="105"/>
        <v>-109.89999999999833</v>
      </c>
      <c r="I623" s="31">
        <f t="shared" si="110"/>
        <v>1.1246553333333331</v>
      </c>
      <c r="J623" s="31">
        <f t="shared" si="111"/>
        <v>-152.85333333333151</v>
      </c>
      <c r="K623" s="5">
        <f t="shared" si="112"/>
        <v>0</v>
      </c>
      <c r="L623" s="5">
        <f t="shared" si="114"/>
        <v>109.89999999999833</v>
      </c>
      <c r="M623" s="5">
        <f t="shared" si="104"/>
        <v>8046.7000000000053</v>
      </c>
      <c r="N623" s="5"/>
      <c r="O623" s="5">
        <f t="shared" si="107"/>
        <v>8046.7000000000053</v>
      </c>
      <c r="P623" s="29" t="str">
        <f t="shared" si="108"/>
        <v/>
      </c>
      <c r="Q623" s="30">
        <f t="shared" si="109"/>
        <v>-231.59999999999673</v>
      </c>
      <c r="R623" s="27"/>
    </row>
    <row r="624" spans="1:18" x14ac:dyDescent="0.25">
      <c r="A624" s="5">
        <v>623</v>
      </c>
      <c r="B624" s="28">
        <v>42144.958333333336</v>
      </c>
      <c r="C624" s="5">
        <v>1.10924</v>
      </c>
      <c r="D624" s="5">
        <v>1.1181300000000001</v>
      </c>
      <c r="E624" s="5">
        <v>1.1079699999999999</v>
      </c>
      <c r="F624" s="5">
        <v>1.11117</v>
      </c>
      <c r="G624" s="5">
        <f t="shared" si="103"/>
        <v>1</v>
      </c>
      <c r="H624" s="5">
        <f t="shared" si="105"/>
        <v>-233.89999999999799</v>
      </c>
      <c r="I624" s="31">
        <f t="shared" si="110"/>
        <v>1.1239093333333334</v>
      </c>
      <c r="J624" s="31">
        <f t="shared" si="111"/>
        <v>-127.39333333333435</v>
      </c>
      <c r="K624" s="5">
        <f t="shared" si="112"/>
        <v>0</v>
      </c>
      <c r="L624" s="5">
        <f t="shared" si="114"/>
        <v>233.89999999999799</v>
      </c>
      <c r="M624" s="5">
        <f t="shared" si="104"/>
        <v>8280.600000000004</v>
      </c>
      <c r="N624" s="5"/>
      <c r="O624" s="5">
        <f t="shared" si="107"/>
        <v>8280.600000000004</v>
      </c>
      <c r="P624" s="29" t="str">
        <f t="shared" si="108"/>
        <v/>
      </c>
      <c r="Q624" s="30">
        <f t="shared" si="109"/>
        <v>-231.59999999999673</v>
      </c>
      <c r="R624" s="27"/>
    </row>
    <row r="625" spans="1:18" x14ac:dyDescent="0.25">
      <c r="A625" s="5">
        <v>624</v>
      </c>
      <c r="B625" s="28">
        <v>42145.958333333336</v>
      </c>
      <c r="C625" s="5">
        <v>1.1111599999999999</v>
      </c>
      <c r="D625" s="5">
        <v>1.12083</v>
      </c>
      <c r="E625" s="5">
        <v>1.10023</v>
      </c>
      <c r="F625" s="5">
        <v>1.1007400000000001</v>
      </c>
      <c r="G625" s="5">
        <f t="shared" si="103"/>
        <v>0</v>
      </c>
      <c r="H625" s="5">
        <f t="shared" si="105"/>
        <v>-97.800000000001205</v>
      </c>
      <c r="I625" s="31">
        <f t="shared" si="110"/>
        <v>1.12266</v>
      </c>
      <c r="J625" s="31">
        <f t="shared" si="111"/>
        <v>-219.19999999999939</v>
      </c>
      <c r="K625" s="5">
        <f t="shared" si="112"/>
        <v>0</v>
      </c>
      <c r="L625" s="5">
        <f t="shared" si="114"/>
        <v>0</v>
      </c>
      <c r="M625" s="5">
        <f t="shared" si="104"/>
        <v>8280.600000000004</v>
      </c>
      <c r="N625" s="5"/>
      <c r="O625" s="5">
        <f t="shared" si="107"/>
        <v>8280.600000000004</v>
      </c>
      <c r="P625" s="29" t="str">
        <f t="shared" si="108"/>
        <v/>
      </c>
      <c r="Q625" s="30">
        <f t="shared" si="109"/>
        <v>-231.59999999999673</v>
      </c>
      <c r="R625" s="27"/>
    </row>
    <row r="626" spans="1:18" x14ac:dyDescent="0.25">
      <c r="A626" s="5">
        <v>625</v>
      </c>
      <c r="B626" s="28">
        <v>42148.958333333336</v>
      </c>
      <c r="C626" s="5">
        <v>1.10016</v>
      </c>
      <c r="D626" s="5">
        <v>1.1009500000000001</v>
      </c>
      <c r="E626" s="5">
        <v>1.0959000000000001</v>
      </c>
      <c r="F626" s="5">
        <v>1.0976600000000001</v>
      </c>
      <c r="G626" s="5">
        <f t="shared" si="103"/>
        <v>0</v>
      </c>
      <c r="H626" s="5">
        <f t="shared" si="105"/>
        <v>-29.000000000001236</v>
      </c>
      <c r="I626" s="31">
        <f t="shared" si="110"/>
        <v>1.1215346666666666</v>
      </c>
      <c r="J626" s="31">
        <f t="shared" si="111"/>
        <v>-238.74666666666488</v>
      </c>
      <c r="K626" s="5">
        <f t="shared" si="112"/>
        <v>0</v>
      </c>
      <c r="L626" s="5">
        <f t="shared" si="114"/>
        <v>0</v>
      </c>
      <c r="M626" s="5">
        <f t="shared" si="104"/>
        <v>8280.600000000004</v>
      </c>
      <c r="N626" s="5"/>
      <c r="O626" s="5">
        <f t="shared" si="107"/>
        <v>8280.600000000004</v>
      </c>
      <c r="P626" s="29" t="str">
        <f t="shared" si="108"/>
        <v/>
      </c>
      <c r="Q626" s="30">
        <f t="shared" si="109"/>
        <v>-231.59999999999673</v>
      </c>
      <c r="R626" s="27"/>
    </row>
    <row r="627" spans="1:18" x14ac:dyDescent="0.25">
      <c r="A627" s="5">
        <v>626</v>
      </c>
      <c r="B627" s="28">
        <v>42149.958333333336</v>
      </c>
      <c r="C627" s="5">
        <v>1.0976600000000001</v>
      </c>
      <c r="D627" s="5">
        <v>1.0981000000000001</v>
      </c>
      <c r="E627" s="5">
        <v>1.08633</v>
      </c>
      <c r="F627" s="5">
        <v>1.0871900000000001</v>
      </c>
      <c r="G627" s="5">
        <f t="shared" si="103"/>
        <v>0</v>
      </c>
      <c r="H627" s="5">
        <f t="shared" si="105"/>
        <v>111.39999999999706</v>
      </c>
      <c r="I627" s="31">
        <f t="shared" si="110"/>
        <v>1.1194486666666665</v>
      </c>
      <c r="J627" s="31">
        <f t="shared" si="111"/>
        <v>-322.58666666666437</v>
      </c>
      <c r="K627" s="5">
        <f t="shared" si="112"/>
        <v>0</v>
      </c>
      <c r="L627" s="5">
        <f t="shared" si="114"/>
        <v>0</v>
      </c>
      <c r="M627" s="5">
        <f t="shared" si="104"/>
        <v>8280.600000000004</v>
      </c>
      <c r="N627" s="5"/>
      <c r="O627" s="5">
        <f t="shared" si="107"/>
        <v>8280.600000000004</v>
      </c>
      <c r="P627" s="29" t="str">
        <f t="shared" si="108"/>
        <v/>
      </c>
      <c r="Q627" s="30">
        <f t="shared" si="109"/>
        <v>-231.59999999999673</v>
      </c>
      <c r="R627" s="27"/>
    </row>
    <row r="628" spans="1:18" x14ac:dyDescent="0.25">
      <c r="A628" s="5">
        <v>627</v>
      </c>
      <c r="B628" s="28">
        <v>42150.958333333336</v>
      </c>
      <c r="C628" s="5">
        <v>1.0871900000000001</v>
      </c>
      <c r="D628" s="5">
        <v>1.0929</v>
      </c>
      <c r="E628" s="5">
        <v>1.08192</v>
      </c>
      <c r="F628" s="5">
        <v>1.0903799999999999</v>
      </c>
      <c r="G628" s="5">
        <f t="shared" si="103"/>
        <v>1</v>
      </c>
      <c r="H628" s="5">
        <f t="shared" si="105"/>
        <v>25.099999999997905</v>
      </c>
      <c r="I628" s="31">
        <f t="shared" si="110"/>
        <v>1.1165013333333331</v>
      </c>
      <c r="J628" s="31">
        <f t="shared" si="111"/>
        <v>-261.21333333333217</v>
      </c>
      <c r="K628" s="5">
        <f t="shared" si="112"/>
        <v>0</v>
      </c>
      <c r="L628" s="5">
        <f t="shared" si="114"/>
        <v>0</v>
      </c>
      <c r="M628" s="5">
        <f t="shared" si="104"/>
        <v>8280.600000000004</v>
      </c>
      <c r="N628" s="5"/>
      <c r="O628" s="5">
        <f t="shared" si="107"/>
        <v>8280.600000000004</v>
      </c>
      <c r="P628" s="29" t="str">
        <f t="shared" si="108"/>
        <v/>
      </c>
      <c r="Q628" s="30">
        <f t="shared" si="109"/>
        <v>-231.59999999999673</v>
      </c>
      <c r="R628" s="27"/>
    </row>
    <row r="629" spans="1:18" x14ac:dyDescent="0.25">
      <c r="A629" s="5">
        <v>628</v>
      </c>
      <c r="B629" s="28">
        <v>42151.958333333336</v>
      </c>
      <c r="C629" s="5">
        <v>1.09036</v>
      </c>
      <c r="D629" s="5">
        <v>1.0958399999999999</v>
      </c>
      <c r="E629" s="5">
        <v>1.0867100000000001</v>
      </c>
      <c r="F629" s="5">
        <v>1.09474</v>
      </c>
      <c r="G629" s="5">
        <f t="shared" si="103"/>
        <v>1</v>
      </c>
      <c r="H629" s="5">
        <f t="shared" si="105"/>
        <v>205.89999999999665</v>
      </c>
      <c r="I629" s="31">
        <f t="shared" si="110"/>
        <v>1.114376</v>
      </c>
      <c r="J629" s="31">
        <f t="shared" si="111"/>
        <v>-196.35999999999987</v>
      </c>
      <c r="K629" s="5">
        <f t="shared" si="112"/>
        <v>0</v>
      </c>
      <c r="L629" s="5">
        <f t="shared" si="114"/>
        <v>0</v>
      </c>
      <c r="M629" s="5">
        <f t="shared" si="104"/>
        <v>8280.600000000004</v>
      </c>
      <c r="N629" s="5"/>
      <c r="O629" s="5">
        <f t="shared" si="107"/>
        <v>8280.600000000004</v>
      </c>
      <c r="P629" s="29" t="str">
        <f t="shared" si="108"/>
        <v/>
      </c>
      <c r="Q629" s="30">
        <f t="shared" si="109"/>
        <v>-231.59999999999673</v>
      </c>
      <c r="R629" s="27"/>
    </row>
    <row r="630" spans="1:18" x14ac:dyDescent="0.25">
      <c r="A630" s="5">
        <v>629</v>
      </c>
      <c r="B630" s="28">
        <v>42152.958333333336</v>
      </c>
      <c r="C630" s="5">
        <v>1.09474</v>
      </c>
      <c r="D630" s="5">
        <v>1.1006199999999999</v>
      </c>
      <c r="E630" s="5">
        <v>1.0925800000000001</v>
      </c>
      <c r="F630" s="5">
        <v>1.0983099999999999</v>
      </c>
      <c r="G630" s="5">
        <f t="shared" si="103"/>
        <v>1</v>
      </c>
      <c r="H630" s="5">
        <f t="shared" si="105"/>
        <v>293.69999999999675</v>
      </c>
      <c r="I630" s="31">
        <f t="shared" si="110"/>
        <v>1.1129199999999999</v>
      </c>
      <c r="J630" s="31">
        <f t="shared" si="111"/>
        <v>-146.10000000000011</v>
      </c>
      <c r="K630" s="5">
        <f t="shared" si="112"/>
        <v>0</v>
      </c>
      <c r="L630" s="5">
        <v>-101</v>
      </c>
      <c r="M630" s="5">
        <f t="shared" si="104"/>
        <v>8179.600000000004</v>
      </c>
      <c r="N630" s="5"/>
      <c r="O630" s="5">
        <f t="shared" si="107"/>
        <v>8280.600000000004</v>
      </c>
      <c r="P630" s="29">
        <f t="shared" si="108"/>
        <v>1.219718377895318E-2</v>
      </c>
      <c r="Q630" s="30">
        <f t="shared" si="109"/>
        <v>-101</v>
      </c>
      <c r="R630" s="27"/>
    </row>
    <row r="631" spans="1:18" x14ac:dyDescent="0.25">
      <c r="A631" s="5">
        <v>630</v>
      </c>
      <c r="B631" s="28">
        <v>42155.958333333336</v>
      </c>
      <c r="C631" s="5">
        <v>1.0980300000000001</v>
      </c>
      <c r="D631" s="5">
        <v>1.0988500000000001</v>
      </c>
      <c r="E631" s="5">
        <v>1.08873</v>
      </c>
      <c r="F631" s="5">
        <v>1.09259</v>
      </c>
      <c r="G631" s="5">
        <f t="shared" si="103"/>
        <v>0</v>
      </c>
      <c r="H631" s="5">
        <f t="shared" si="105"/>
        <v>312.39999999999714</v>
      </c>
      <c r="I631" s="31">
        <f t="shared" si="110"/>
        <v>1.1113953333333333</v>
      </c>
      <c r="J631" s="31">
        <f t="shared" si="111"/>
        <v>-188.0533333333334</v>
      </c>
      <c r="K631" s="5">
        <f t="shared" si="112"/>
        <v>0</v>
      </c>
      <c r="L631" s="5">
        <v>-101</v>
      </c>
      <c r="M631" s="5">
        <f t="shared" si="104"/>
        <v>8078.600000000004</v>
      </c>
      <c r="N631" s="5"/>
      <c r="O631" s="5">
        <f t="shared" si="107"/>
        <v>8280.600000000004</v>
      </c>
      <c r="P631" s="29">
        <f t="shared" si="108"/>
        <v>2.4394367557906471E-2</v>
      </c>
      <c r="Q631" s="30">
        <f t="shared" si="109"/>
        <v>-202</v>
      </c>
      <c r="R631" s="27"/>
    </row>
    <row r="632" spans="1:18" x14ac:dyDescent="0.25">
      <c r="A632" s="5">
        <v>631</v>
      </c>
      <c r="B632" s="28">
        <v>42156.958333333336</v>
      </c>
      <c r="C632" s="5">
        <v>1.0925800000000001</v>
      </c>
      <c r="D632" s="5">
        <v>1.1194200000000001</v>
      </c>
      <c r="E632" s="5">
        <v>1.0915900000000001</v>
      </c>
      <c r="F632" s="5">
        <v>1.11504</v>
      </c>
      <c r="G632" s="5">
        <f t="shared" si="103"/>
        <v>1</v>
      </c>
      <c r="H632" s="5">
        <f t="shared" si="105"/>
        <v>-37.500000000001421</v>
      </c>
      <c r="I632" s="31">
        <f t="shared" si="110"/>
        <v>1.1109799999999999</v>
      </c>
      <c r="J632" s="31">
        <f t="shared" si="111"/>
        <v>40.600000000001742</v>
      </c>
      <c r="K632" s="5">
        <f t="shared" si="112"/>
        <v>0</v>
      </c>
      <c r="L632" s="5">
        <f t="shared" ref="L632:L639" si="115">IF(OR(AND(J632&gt;-188.3,J632&lt;=-122.467),AND(J632&gt;-85.94,J632&lt;=-67.6767),AND(J632&gt;42.69,J632&lt;=64.57),AND(J632&gt;144.6933)),-H632,0)</f>
        <v>0</v>
      </c>
      <c r="M632" s="5">
        <f t="shared" si="104"/>
        <v>8078.600000000004</v>
      </c>
      <c r="N632" s="5"/>
      <c r="O632" s="5">
        <f t="shared" si="107"/>
        <v>8280.600000000004</v>
      </c>
      <c r="P632" s="29" t="str">
        <f t="shared" si="108"/>
        <v/>
      </c>
      <c r="Q632" s="30">
        <f t="shared" si="109"/>
        <v>-202</v>
      </c>
      <c r="R632" s="27"/>
    </row>
    <row r="633" spans="1:18" x14ac:dyDescent="0.25">
      <c r="A633" s="5">
        <v>632</v>
      </c>
      <c r="B633" s="28">
        <v>42157.958333333336</v>
      </c>
      <c r="C633" s="5">
        <v>1.1150500000000001</v>
      </c>
      <c r="D633" s="5">
        <v>1.1285000000000001</v>
      </c>
      <c r="E633" s="5">
        <v>1.1079399999999999</v>
      </c>
      <c r="F633" s="5">
        <v>1.1274</v>
      </c>
      <c r="G633" s="5">
        <f t="shared" si="103"/>
        <v>1</v>
      </c>
      <c r="H633" s="5">
        <f t="shared" si="105"/>
        <v>32.999999999998579</v>
      </c>
      <c r="I633" s="31">
        <f t="shared" si="110"/>
        <v>1.1104493333333332</v>
      </c>
      <c r="J633" s="31">
        <f t="shared" si="111"/>
        <v>169.5066666666678</v>
      </c>
      <c r="K633" s="5">
        <f t="shared" si="112"/>
        <v>0</v>
      </c>
      <c r="L633" s="5">
        <f t="shared" si="115"/>
        <v>-32.999999999998579</v>
      </c>
      <c r="M633" s="5">
        <f t="shared" si="104"/>
        <v>8045.6000000000058</v>
      </c>
      <c r="N633" s="5"/>
      <c r="O633" s="5">
        <f t="shared" si="107"/>
        <v>8280.600000000004</v>
      </c>
      <c r="P633" s="29">
        <f t="shared" si="108"/>
        <v>2.8379586020336411E-2</v>
      </c>
      <c r="Q633" s="30">
        <f t="shared" si="109"/>
        <v>-234.99999999999818</v>
      </c>
      <c r="R633" s="27"/>
    </row>
    <row r="634" spans="1:18" x14ac:dyDescent="0.25">
      <c r="A634" s="5">
        <v>633</v>
      </c>
      <c r="B634" s="28">
        <v>42158.958333333336</v>
      </c>
      <c r="C634" s="5">
        <v>1.1273200000000001</v>
      </c>
      <c r="D634" s="5">
        <v>1.13798</v>
      </c>
      <c r="E634" s="5">
        <v>1.12222</v>
      </c>
      <c r="F634" s="5">
        <v>1.12375</v>
      </c>
      <c r="G634" s="5">
        <f t="shared" si="103"/>
        <v>0</v>
      </c>
      <c r="H634" s="5">
        <f t="shared" si="105"/>
        <v>60.299999999999784</v>
      </c>
      <c r="I634" s="31">
        <f t="shared" si="110"/>
        <v>1.1093013333333335</v>
      </c>
      <c r="J634" s="31">
        <f t="shared" si="111"/>
        <v>144.48666666666554</v>
      </c>
      <c r="K634" s="5">
        <f t="shared" si="112"/>
        <v>0</v>
      </c>
      <c r="L634" s="5">
        <f t="shared" si="115"/>
        <v>0</v>
      </c>
      <c r="M634" s="5">
        <f t="shared" si="104"/>
        <v>8045.6000000000058</v>
      </c>
      <c r="N634" s="5"/>
      <c r="O634" s="5">
        <f t="shared" si="107"/>
        <v>8280.600000000004</v>
      </c>
      <c r="P634" s="29" t="str">
        <f t="shared" si="108"/>
        <v/>
      </c>
      <c r="Q634" s="30">
        <f t="shared" si="109"/>
        <v>-234.99999999999818</v>
      </c>
      <c r="R634" s="27"/>
    </row>
    <row r="635" spans="1:18" x14ac:dyDescent="0.25">
      <c r="A635" s="5">
        <v>634</v>
      </c>
      <c r="B635" s="28">
        <v>42159.958333333336</v>
      </c>
      <c r="C635" s="5">
        <v>1.1237699999999999</v>
      </c>
      <c r="D635" s="5">
        <v>1.12801</v>
      </c>
      <c r="E635" s="5">
        <v>1.1049500000000001</v>
      </c>
      <c r="F635" s="5">
        <v>1.11124</v>
      </c>
      <c r="G635" s="5">
        <f t="shared" si="103"/>
        <v>0</v>
      </c>
      <c r="H635" s="5">
        <f t="shared" si="105"/>
        <v>226.90000000000097</v>
      </c>
      <c r="I635" s="31">
        <f t="shared" si="110"/>
        <v>1.1070613333333332</v>
      </c>
      <c r="J635" s="31">
        <f t="shared" si="111"/>
        <v>41.786666666667749</v>
      </c>
      <c r="K635" s="5">
        <f t="shared" si="112"/>
        <v>0</v>
      </c>
      <c r="L635" s="5">
        <f t="shared" si="115"/>
        <v>0</v>
      </c>
      <c r="M635" s="5">
        <f t="shared" si="104"/>
        <v>8045.6000000000058</v>
      </c>
      <c r="N635" s="5"/>
      <c r="O635" s="5">
        <f t="shared" si="107"/>
        <v>8280.600000000004</v>
      </c>
      <c r="P635" s="29" t="str">
        <f t="shared" si="108"/>
        <v/>
      </c>
      <c r="Q635" s="30">
        <f t="shared" si="109"/>
        <v>-234.99999999999818</v>
      </c>
      <c r="R635" s="27"/>
    </row>
    <row r="636" spans="1:18" x14ac:dyDescent="0.25">
      <c r="A636" s="5">
        <v>635</v>
      </c>
      <c r="B636" s="28">
        <v>42162.958333333336</v>
      </c>
      <c r="C636" s="5">
        <v>1.1096600000000001</v>
      </c>
      <c r="D636" s="5">
        <v>1.1306799999999999</v>
      </c>
      <c r="E636" s="5">
        <v>1.10842</v>
      </c>
      <c r="F636" s="5">
        <v>1.12906</v>
      </c>
      <c r="G636" s="5">
        <f t="shared" si="103"/>
        <v>1</v>
      </c>
      <c r="H636" s="5">
        <f t="shared" si="105"/>
        <v>-33.399999999998997</v>
      </c>
      <c r="I636" s="31">
        <f t="shared" si="110"/>
        <v>1.1069046666666664</v>
      </c>
      <c r="J636" s="31">
        <f t="shared" si="111"/>
        <v>221.55333333333527</v>
      </c>
      <c r="K636" s="5">
        <f t="shared" si="112"/>
        <v>0</v>
      </c>
      <c r="L636" s="5">
        <f t="shared" si="115"/>
        <v>33.399999999998997</v>
      </c>
      <c r="M636" s="5">
        <f t="shared" si="104"/>
        <v>8079.0000000000045</v>
      </c>
      <c r="N636" s="5"/>
      <c r="O636" s="5">
        <f t="shared" si="107"/>
        <v>8280.600000000004</v>
      </c>
      <c r="P636" s="29" t="str">
        <f t="shared" si="108"/>
        <v/>
      </c>
      <c r="Q636" s="30">
        <f t="shared" si="109"/>
        <v>-201.59999999999945</v>
      </c>
      <c r="R636" s="27"/>
    </row>
    <row r="637" spans="1:18" x14ac:dyDescent="0.25">
      <c r="A637" s="5">
        <v>636</v>
      </c>
      <c r="B637" s="28">
        <v>42163.958333333336</v>
      </c>
      <c r="C637" s="5">
        <v>1.12906</v>
      </c>
      <c r="D637" s="5">
        <v>1.1345400000000001</v>
      </c>
      <c r="E637" s="5">
        <v>1.1214</v>
      </c>
      <c r="F637" s="5">
        <v>1.12822</v>
      </c>
      <c r="G637" s="5">
        <f t="shared" si="103"/>
        <v>0</v>
      </c>
      <c r="H637" s="5">
        <f t="shared" si="105"/>
        <v>-17.7000000000005</v>
      </c>
      <c r="I637" s="31">
        <f t="shared" si="110"/>
        <v>1.1077906666666666</v>
      </c>
      <c r="J637" s="31">
        <f t="shared" si="111"/>
        <v>204.29333333333409</v>
      </c>
      <c r="K637" s="5">
        <f t="shared" si="112"/>
        <v>0</v>
      </c>
      <c r="L637" s="5">
        <f t="shared" si="115"/>
        <v>17.7000000000005</v>
      </c>
      <c r="M637" s="5">
        <f t="shared" si="104"/>
        <v>8096.7000000000053</v>
      </c>
      <c r="N637" s="5"/>
      <c r="O637" s="5">
        <f t="shared" si="107"/>
        <v>8280.600000000004</v>
      </c>
      <c r="P637" s="29" t="str">
        <f t="shared" si="108"/>
        <v/>
      </c>
      <c r="Q637" s="30">
        <f t="shared" si="109"/>
        <v>-183.89999999999873</v>
      </c>
      <c r="R637" s="27"/>
    </row>
    <row r="638" spans="1:18" x14ac:dyDescent="0.25">
      <c r="A638" s="5">
        <v>637</v>
      </c>
      <c r="B638" s="28">
        <v>42164.958333333336</v>
      </c>
      <c r="C638" s="5">
        <v>1.1282399999999999</v>
      </c>
      <c r="D638" s="5">
        <v>1.1386499999999999</v>
      </c>
      <c r="E638" s="5">
        <v>1.1259999999999999</v>
      </c>
      <c r="F638" s="5">
        <v>1.1323700000000001</v>
      </c>
      <c r="G638" s="5">
        <f t="shared" si="103"/>
        <v>1</v>
      </c>
      <c r="H638" s="5">
        <f t="shared" si="105"/>
        <v>13.399999999998968</v>
      </c>
      <c r="I638" s="31">
        <f t="shared" si="110"/>
        <v>1.109324</v>
      </c>
      <c r="J638" s="31">
        <f t="shared" si="111"/>
        <v>230.46000000000123</v>
      </c>
      <c r="K638" s="5">
        <f t="shared" si="112"/>
        <v>0</v>
      </c>
      <c r="L638" s="5">
        <f t="shared" si="115"/>
        <v>-13.399999999998968</v>
      </c>
      <c r="M638" s="5">
        <f t="shared" si="104"/>
        <v>8083.3000000000065</v>
      </c>
      <c r="N638" s="5"/>
      <c r="O638" s="5">
        <f t="shared" si="107"/>
        <v>8280.600000000004</v>
      </c>
      <c r="P638" s="29">
        <f t="shared" si="108"/>
        <v>2.382677583749937E-2</v>
      </c>
      <c r="Q638" s="30">
        <f t="shared" si="109"/>
        <v>-197.29999999999745</v>
      </c>
      <c r="R638" s="27"/>
    </row>
    <row r="639" spans="1:18" x14ac:dyDescent="0.25">
      <c r="A639" s="5">
        <v>638</v>
      </c>
      <c r="B639" s="28">
        <v>42165.958333333336</v>
      </c>
      <c r="C639" s="5">
        <v>1.13236</v>
      </c>
      <c r="D639" s="5">
        <v>1.1331500000000001</v>
      </c>
      <c r="E639" s="5">
        <v>1.1182000000000001</v>
      </c>
      <c r="F639" s="5">
        <v>1.1257299999999999</v>
      </c>
      <c r="G639" s="5">
        <f t="shared" si="103"/>
        <v>0</v>
      </c>
      <c r="H639" s="5">
        <f t="shared" si="105"/>
        <v>45.100000000002368</v>
      </c>
      <c r="I639" s="31">
        <f t="shared" si="110"/>
        <v>1.1102946666666669</v>
      </c>
      <c r="J639" s="31">
        <f t="shared" si="111"/>
        <v>154.35333333333023</v>
      </c>
      <c r="K639" s="5">
        <f t="shared" si="112"/>
        <v>0</v>
      </c>
      <c r="L639" s="5">
        <f t="shared" si="115"/>
        <v>-45.100000000002368</v>
      </c>
      <c r="M639" s="5">
        <f t="shared" si="104"/>
        <v>8038.2000000000044</v>
      </c>
      <c r="N639" s="5"/>
      <c r="O639" s="5">
        <f t="shared" si="107"/>
        <v>8280.600000000004</v>
      </c>
      <c r="P639" s="29">
        <f t="shared" si="108"/>
        <v>2.9273241069487699E-2</v>
      </c>
      <c r="Q639" s="30">
        <f t="shared" si="109"/>
        <v>-242.39999999999964</v>
      </c>
      <c r="R639" s="27"/>
    </row>
    <row r="640" spans="1:18" x14ac:dyDescent="0.25">
      <c r="A640" s="5">
        <v>639</v>
      </c>
      <c r="B640" s="28">
        <v>42166.958333333336</v>
      </c>
      <c r="C640" s="5">
        <v>1.12575</v>
      </c>
      <c r="D640" s="5">
        <v>1.12965</v>
      </c>
      <c r="E640" s="5">
        <v>1.1151199999999999</v>
      </c>
      <c r="F640" s="5">
        <v>1.1264799999999999</v>
      </c>
      <c r="G640" s="5">
        <f t="shared" si="103"/>
        <v>1</v>
      </c>
      <c r="H640" s="5">
        <f t="shared" si="105"/>
        <v>128.30000000000342</v>
      </c>
      <c r="I640" s="31">
        <f t="shared" si="110"/>
        <v>1.1120106666666667</v>
      </c>
      <c r="J640" s="31">
        <f t="shared" si="111"/>
        <v>144.69333333333222</v>
      </c>
      <c r="K640" s="5">
        <f t="shared" si="112"/>
        <v>0</v>
      </c>
      <c r="L640" s="5">
        <v>-101</v>
      </c>
      <c r="M640" s="5">
        <f t="shared" si="104"/>
        <v>7937.2000000000044</v>
      </c>
      <c r="N640" s="5"/>
      <c r="O640" s="5">
        <f t="shared" si="107"/>
        <v>8280.600000000004</v>
      </c>
      <c r="P640" s="29">
        <f t="shared" si="108"/>
        <v>4.1470424848440879E-2</v>
      </c>
      <c r="Q640" s="30">
        <f t="shared" si="109"/>
        <v>-343.39999999999964</v>
      </c>
      <c r="R640" s="27"/>
    </row>
    <row r="641" spans="1:18" x14ac:dyDescent="0.25">
      <c r="A641" s="5">
        <v>640</v>
      </c>
      <c r="B641" s="28">
        <v>42169.958333333336</v>
      </c>
      <c r="C641" s="5">
        <v>1.1210199999999999</v>
      </c>
      <c r="D641" s="5">
        <v>1.12944</v>
      </c>
      <c r="E641" s="5">
        <v>1.1189100000000001</v>
      </c>
      <c r="F641" s="5">
        <v>1.12826</v>
      </c>
      <c r="G641" s="5">
        <f t="shared" si="103"/>
        <v>1</v>
      </c>
      <c r="H641" s="5">
        <f t="shared" si="105"/>
        <v>79.000000000000185</v>
      </c>
      <c r="I641" s="31">
        <f t="shared" si="110"/>
        <v>1.114050666666667</v>
      </c>
      <c r="J641" s="31">
        <f t="shared" si="111"/>
        <v>142.09333333333075</v>
      </c>
      <c r="K641" s="5">
        <f t="shared" si="112"/>
        <v>0</v>
      </c>
      <c r="L641" s="5">
        <f t="shared" ref="L641:L656" si="116">IF(OR(AND(J641&gt;-188.3,J641&lt;=-122.467),AND(J641&gt;-85.94,J641&lt;=-67.6767),AND(J641&gt;42.69,J641&lt;=64.57),AND(J641&gt;144.6933)),-H641,0)</f>
        <v>0</v>
      </c>
      <c r="M641" s="5">
        <f t="shared" si="104"/>
        <v>7937.2000000000044</v>
      </c>
      <c r="N641" s="5"/>
      <c r="O641" s="5">
        <f t="shared" si="107"/>
        <v>8280.600000000004</v>
      </c>
      <c r="P641" s="29" t="str">
        <f t="shared" si="108"/>
        <v/>
      </c>
      <c r="Q641" s="30">
        <f t="shared" si="109"/>
        <v>-343.39999999999964</v>
      </c>
      <c r="R641" s="27"/>
    </row>
    <row r="642" spans="1:18" x14ac:dyDescent="0.25">
      <c r="A642" s="5">
        <v>641</v>
      </c>
      <c r="B642" s="28">
        <v>42170.958333333336</v>
      </c>
      <c r="C642" s="5">
        <v>1.1281699999999999</v>
      </c>
      <c r="D642" s="5">
        <v>1.1329800000000001</v>
      </c>
      <c r="E642" s="5">
        <v>1.1204799999999999</v>
      </c>
      <c r="F642" s="5">
        <v>1.1247100000000001</v>
      </c>
      <c r="G642" s="5">
        <f t="shared" si="103"/>
        <v>0</v>
      </c>
      <c r="H642" s="5">
        <f t="shared" si="105"/>
        <v>103.79999999999833</v>
      </c>
      <c r="I642" s="31">
        <f t="shared" si="110"/>
        <v>1.1165520000000002</v>
      </c>
      <c r="J642" s="31">
        <f t="shared" si="111"/>
        <v>81.579999999998876</v>
      </c>
      <c r="K642" s="5">
        <f t="shared" si="112"/>
        <v>0</v>
      </c>
      <c r="L642" s="5">
        <f t="shared" si="116"/>
        <v>0</v>
      </c>
      <c r="M642" s="5">
        <f t="shared" si="104"/>
        <v>7937.2000000000044</v>
      </c>
      <c r="N642" s="5"/>
      <c r="O642" s="5">
        <f t="shared" si="107"/>
        <v>8280.600000000004</v>
      </c>
      <c r="P642" s="29" t="str">
        <f t="shared" si="108"/>
        <v/>
      </c>
      <c r="Q642" s="30">
        <f t="shared" si="109"/>
        <v>-343.39999999999964</v>
      </c>
      <c r="R642" s="27"/>
    </row>
    <row r="643" spans="1:18" x14ac:dyDescent="0.25">
      <c r="A643" s="5">
        <v>642</v>
      </c>
      <c r="B643" s="28">
        <v>42171.958333333336</v>
      </c>
      <c r="C643" s="5">
        <v>1.1246700000000001</v>
      </c>
      <c r="D643" s="5">
        <v>1.13578</v>
      </c>
      <c r="E643" s="5">
        <v>1.1206499999999999</v>
      </c>
      <c r="F643" s="5">
        <v>1.1337200000000001</v>
      </c>
      <c r="G643" s="5">
        <f t="shared" ref="G643:G706" si="117">IF(F643&gt;F642,1,0)</f>
        <v>1</v>
      </c>
      <c r="H643" s="5">
        <f t="shared" si="105"/>
        <v>-23.600000000001394</v>
      </c>
      <c r="I643" s="31">
        <f t="shared" si="110"/>
        <v>1.1194413333333335</v>
      </c>
      <c r="J643" s="31">
        <f t="shared" si="111"/>
        <v>142.7866666666655</v>
      </c>
      <c r="K643" s="5">
        <f t="shared" si="112"/>
        <v>0</v>
      </c>
      <c r="L643" s="5">
        <f t="shared" si="116"/>
        <v>0</v>
      </c>
      <c r="M643" s="5">
        <f t="shared" ref="M643:M706" si="118">L643+K643+M642</f>
        <v>7937.2000000000044</v>
      </c>
      <c r="N643" s="5"/>
      <c r="O643" s="5">
        <f t="shared" si="107"/>
        <v>8280.600000000004</v>
      </c>
      <c r="P643" s="29" t="str">
        <f t="shared" si="108"/>
        <v/>
      </c>
      <c r="Q643" s="30">
        <f t="shared" si="109"/>
        <v>-343.39999999999964</v>
      </c>
      <c r="R643" s="27"/>
    </row>
    <row r="644" spans="1:18" x14ac:dyDescent="0.25">
      <c r="A644" s="5">
        <v>643</v>
      </c>
      <c r="B644" s="28">
        <v>42172.958333333336</v>
      </c>
      <c r="C644" s="5">
        <v>1.1336900000000001</v>
      </c>
      <c r="D644" s="5">
        <v>1.14364</v>
      </c>
      <c r="E644" s="5">
        <v>1.1330199999999999</v>
      </c>
      <c r="F644" s="5">
        <v>1.1359999999999999</v>
      </c>
      <c r="G644" s="5">
        <f t="shared" si="117"/>
        <v>1</v>
      </c>
      <c r="H644" s="5">
        <f t="shared" ref="H644:H707" si="119">(F645-C645)*10000+(F646-C646)*10000+(F647-C647)*10000</f>
        <v>-219.19999999999942</v>
      </c>
      <c r="I644" s="31">
        <f t="shared" si="110"/>
        <v>1.1221920000000003</v>
      </c>
      <c r="J644" s="31">
        <f t="shared" si="111"/>
        <v>138.07999999999598</v>
      </c>
      <c r="K644" s="5">
        <f t="shared" si="112"/>
        <v>0</v>
      </c>
      <c r="L644" s="5">
        <f t="shared" si="116"/>
        <v>0</v>
      </c>
      <c r="M644" s="5">
        <f t="shared" si="118"/>
        <v>7937.2000000000044</v>
      </c>
      <c r="N644" s="5"/>
      <c r="O644" s="5">
        <f t="shared" ref="O644:O707" si="120">MAX(M644,O643)</f>
        <v>8280.600000000004</v>
      </c>
      <c r="P644" s="29" t="str">
        <f t="shared" ref="P644:P707" si="121">IF(M644 &lt; M643, 1-M644/O644,"")</f>
        <v/>
      </c>
      <c r="Q644" s="30">
        <f t="shared" ref="Q644:Q707" si="122">IF(O644=M644,Q643,M644-O644)</f>
        <v>-343.39999999999964</v>
      </c>
      <c r="R644" s="27"/>
    </row>
    <row r="645" spans="1:18" x14ac:dyDescent="0.25">
      <c r="A645" s="5">
        <v>644</v>
      </c>
      <c r="B645" s="28">
        <v>42173.958333333336</v>
      </c>
      <c r="C645" s="5">
        <v>1.13585</v>
      </c>
      <c r="D645" s="5">
        <v>1.13992</v>
      </c>
      <c r="E645" s="5">
        <v>1.1292</v>
      </c>
      <c r="F645" s="5">
        <v>1.13487</v>
      </c>
      <c r="G645" s="5">
        <f t="shared" si="117"/>
        <v>0</v>
      </c>
      <c r="H645" s="5">
        <f t="shared" si="119"/>
        <v>-172.09999999999945</v>
      </c>
      <c r="I645" s="31">
        <f t="shared" si="110"/>
        <v>1.1246293333333335</v>
      </c>
      <c r="J645" s="31">
        <f t="shared" si="111"/>
        <v>102.40666666666564</v>
      </c>
      <c r="K645" s="5">
        <f t="shared" si="112"/>
        <v>0</v>
      </c>
      <c r="L645" s="5">
        <f t="shared" si="116"/>
        <v>0</v>
      </c>
      <c r="M645" s="5">
        <f t="shared" si="118"/>
        <v>7937.2000000000044</v>
      </c>
      <c r="N645" s="5"/>
      <c r="O645" s="5">
        <f t="shared" si="120"/>
        <v>8280.600000000004</v>
      </c>
      <c r="P645" s="29" t="str">
        <f t="shared" si="121"/>
        <v/>
      </c>
      <c r="Q645" s="30">
        <f t="shared" si="122"/>
        <v>-343.39999999999964</v>
      </c>
      <c r="R645" s="27"/>
    </row>
    <row r="646" spans="1:18" x14ac:dyDescent="0.25">
      <c r="A646" s="5">
        <v>645</v>
      </c>
      <c r="B646" s="28">
        <v>42176.958333333336</v>
      </c>
      <c r="C646" s="5">
        <v>1.13771</v>
      </c>
      <c r="D646" s="5">
        <v>1.1410199999999999</v>
      </c>
      <c r="E646" s="5">
        <v>1.1312</v>
      </c>
      <c r="F646" s="5">
        <v>1.13402</v>
      </c>
      <c r="G646" s="5">
        <f t="shared" si="117"/>
        <v>0</v>
      </c>
      <c r="H646" s="5">
        <f t="shared" si="119"/>
        <v>-134.70000000000093</v>
      </c>
      <c r="I646" s="31">
        <f t="shared" si="110"/>
        <v>1.1273913333333332</v>
      </c>
      <c r="J646" s="31">
        <f t="shared" si="111"/>
        <v>66.286666666668381</v>
      </c>
      <c r="K646" s="5">
        <f t="shared" si="112"/>
        <v>0</v>
      </c>
      <c r="L646" s="5">
        <f t="shared" si="116"/>
        <v>0</v>
      </c>
      <c r="M646" s="5">
        <f t="shared" si="118"/>
        <v>7937.2000000000044</v>
      </c>
      <c r="N646" s="5"/>
      <c r="O646" s="5">
        <f t="shared" si="120"/>
        <v>8280.600000000004</v>
      </c>
      <c r="P646" s="29" t="str">
        <f t="shared" si="121"/>
        <v/>
      </c>
      <c r="Q646" s="30">
        <f t="shared" si="122"/>
        <v>-343.39999999999964</v>
      </c>
      <c r="R646" s="27"/>
    </row>
    <row r="647" spans="1:18" x14ac:dyDescent="0.25">
      <c r="A647" s="5">
        <v>646</v>
      </c>
      <c r="B647" s="28">
        <v>42177.958333333336</v>
      </c>
      <c r="C647" s="5">
        <v>1.13402</v>
      </c>
      <c r="D647" s="5">
        <v>1.13472</v>
      </c>
      <c r="E647" s="5">
        <v>1.11351</v>
      </c>
      <c r="F647" s="5">
        <v>1.11677</v>
      </c>
      <c r="G647" s="5">
        <f t="shared" si="117"/>
        <v>0</v>
      </c>
      <c r="H647" s="5">
        <f t="shared" si="119"/>
        <v>-2.8000000000005798</v>
      </c>
      <c r="I647" s="31">
        <f t="shared" si="110"/>
        <v>1.1275066666666664</v>
      </c>
      <c r="J647" s="31">
        <f t="shared" si="111"/>
        <v>-107.36666666666395</v>
      </c>
      <c r="K647" s="5">
        <f t="shared" si="112"/>
        <v>-2.8000000000005798</v>
      </c>
      <c r="L647" s="5">
        <f t="shared" si="116"/>
        <v>0</v>
      </c>
      <c r="M647" s="5">
        <f t="shared" si="118"/>
        <v>7934.4000000000042</v>
      </c>
      <c r="N647" s="5"/>
      <c r="O647" s="5">
        <f t="shared" si="120"/>
        <v>8280.600000000004</v>
      </c>
      <c r="P647" s="29">
        <f t="shared" si="121"/>
        <v>4.1808564596768294E-2</v>
      </c>
      <c r="Q647" s="30">
        <f t="shared" si="122"/>
        <v>-346.19999999999982</v>
      </c>
      <c r="R647" s="27"/>
    </row>
    <row r="648" spans="1:18" x14ac:dyDescent="0.25">
      <c r="A648" s="5">
        <v>647</v>
      </c>
      <c r="B648" s="28">
        <v>42178.958333333336</v>
      </c>
      <c r="C648" s="5">
        <v>1.1166700000000001</v>
      </c>
      <c r="D648" s="5">
        <v>1.12347</v>
      </c>
      <c r="E648" s="5">
        <v>1.11544</v>
      </c>
      <c r="F648" s="5">
        <v>1.1204000000000001</v>
      </c>
      <c r="G648" s="5">
        <f t="shared" si="117"/>
        <v>1</v>
      </c>
      <c r="H648" s="5">
        <f t="shared" si="119"/>
        <v>190.59999999999854</v>
      </c>
      <c r="I648" s="31">
        <f t="shared" si="110"/>
        <v>1.12704</v>
      </c>
      <c r="J648" s="31">
        <f t="shared" si="111"/>
        <v>-66.399999999999793</v>
      </c>
      <c r="K648" s="5">
        <f t="shared" si="112"/>
        <v>190.59999999999854</v>
      </c>
      <c r="L648" s="5">
        <f t="shared" si="116"/>
        <v>0</v>
      </c>
      <c r="M648" s="5">
        <f t="shared" si="118"/>
        <v>8125.0000000000027</v>
      </c>
      <c r="N648" s="5"/>
      <c r="O648" s="5">
        <f t="shared" si="120"/>
        <v>8280.600000000004</v>
      </c>
      <c r="P648" s="29" t="str">
        <f t="shared" si="121"/>
        <v/>
      </c>
      <c r="Q648" s="30">
        <f t="shared" si="122"/>
        <v>-155.60000000000127</v>
      </c>
      <c r="R648" s="27"/>
    </row>
    <row r="649" spans="1:18" x14ac:dyDescent="0.25">
      <c r="A649" s="5">
        <v>648</v>
      </c>
      <c r="B649" s="28">
        <v>42179.958333333336</v>
      </c>
      <c r="C649" s="5">
        <v>1.1204000000000001</v>
      </c>
      <c r="D649" s="5">
        <v>1.12276</v>
      </c>
      <c r="E649" s="5">
        <v>1.11537</v>
      </c>
      <c r="F649" s="5">
        <v>1.1204499999999999</v>
      </c>
      <c r="G649" s="5">
        <f t="shared" si="117"/>
        <v>1</v>
      </c>
      <c r="H649" s="5">
        <f t="shared" si="119"/>
        <v>98.599999999999824</v>
      </c>
      <c r="I649" s="31">
        <f t="shared" si="110"/>
        <v>1.1268199999999997</v>
      </c>
      <c r="J649" s="31">
        <f t="shared" si="111"/>
        <v>-63.699999999997644</v>
      </c>
      <c r="K649" s="5">
        <f t="shared" si="112"/>
        <v>98.599999999999824</v>
      </c>
      <c r="L649" s="5">
        <f t="shared" si="116"/>
        <v>0</v>
      </c>
      <c r="M649" s="5">
        <f t="shared" si="118"/>
        <v>8223.6000000000022</v>
      </c>
      <c r="N649" s="5"/>
      <c r="O649" s="5">
        <f t="shared" si="120"/>
        <v>8280.600000000004</v>
      </c>
      <c r="P649" s="29" t="str">
        <f t="shared" si="121"/>
        <v/>
      </c>
      <c r="Q649" s="30">
        <f t="shared" si="122"/>
        <v>-57.000000000001819</v>
      </c>
      <c r="R649" s="27"/>
    </row>
    <row r="650" spans="1:18" x14ac:dyDescent="0.25">
      <c r="A650" s="5">
        <v>649</v>
      </c>
      <c r="B650" s="28">
        <v>42180.958333333336</v>
      </c>
      <c r="C650" s="5">
        <v>1.1203099999999999</v>
      </c>
      <c r="D650" s="5">
        <v>1.1219699999999999</v>
      </c>
      <c r="E650" s="5">
        <v>1.1130100000000001</v>
      </c>
      <c r="F650" s="5">
        <v>1.11625</v>
      </c>
      <c r="G650" s="5">
        <f t="shared" si="117"/>
        <v>0</v>
      </c>
      <c r="H650" s="5">
        <f t="shared" si="119"/>
        <v>46.29999999999913</v>
      </c>
      <c r="I650" s="31">
        <f t="shared" si="110"/>
        <v>1.127154</v>
      </c>
      <c r="J650" s="31">
        <f t="shared" si="111"/>
        <v>-109.04000000000025</v>
      </c>
      <c r="K650" s="5">
        <f t="shared" si="112"/>
        <v>46.29999999999913</v>
      </c>
      <c r="L650" s="5">
        <f t="shared" si="116"/>
        <v>0</v>
      </c>
      <c r="M650" s="5">
        <f t="shared" si="118"/>
        <v>8269.9000000000015</v>
      </c>
      <c r="N650" s="5"/>
      <c r="O650" s="5">
        <f t="shared" si="120"/>
        <v>8280.600000000004</v>
      </c>
      <c r="P650" s="29" t="str">
        <f t="shared" si="121"/>
        <v/>
      </c>
      <c r="Q650" s="30">
        <f t="shared" si="122"/>
        <v>-10.700000000002547</v>
      </c>
      <c r="R650" s="27"/>
    </row>
    <row r="651" spans="1:18" x14ac:dyDescent="0.25">
      <c r="A651" s="5">
        <v>650</v>
      </c>
      <c r="B651" s="28">
        <v>42183.958333333336</v>
      </c>
      <c r="C651" s="5">
        <v>1.10049</v>
      </c>
      <c r="D651" s="5">
        <v>1.1278300000000001</v>
      </c>
      <c r="E651" s="5">
        <v>1.09545</v>
      </c>
      <c r="F651" s="5">
        <v>1.1235599999999999</v>
      </c>
      <c r="G651" s="5">
        <f t="shared" si="117"/>
        <v>1</v>
      </c>
      <c r="H651" s="5">
        <f t="shared" si="119"/>
        <v>-153.70000000000107</v>
      </c>
      <c r="I651" s="31">
        <f t="shared" si="110"/>
        <v>1.1267873333333334</v>
      </c>
      <c r="J651" s="31">
        <f t="shared" si="111"/>
        <v>-32.273333333334705</v>
      </c>
      <c r="K651" s="5">
        <v>-101</v>
      </c>
      <c r="L651" s="5">
        <f t="shared" si="116"/>
        <v>0</v>
      </c>
      <c r="M651" s="5">
        <f t="shared" si="118"/>
        <v>8168.9000000000015</v>
      </c>
      <c r="N651" s="5"/>
      <c r="O651" s="5">
        <f t="shared" si="120"/>
        <v>8280.600000000004</v>
      </c>
      <c r="P651" s="29">
        <f t="shared" si="121"/>
        <v>1.3489360674347584E-2</v>
      </c>
      <c r="Q651" s="30">
        <f t="shared" si="122"/>
        <v>-111.70000000000255</v>
      </c>
      <c r="R651" s="27"/>
    </row>
    <row r="652" spans="1:18" x14ac:dyDescent="0.25">
      <c r="A652" s="5">
        <v>651</v>
      </c>
      <c r="B652" s="28">
        <v>42184.958333333336</v>
      </c>
      <c r="C652" s="5">
        <v>1.1235999999999999</v>
      </c>
      <c r="D652" s="5">
        <v>1.12435</v>
      </c>
      <c r="E652" s="5">
        <v>1.11124</v>
      </c>
      <c r="F652" s="5">
        <v>1.1144499999999999</v>
      </c>
      <c r="G652" s="5">
        <f t="shared" si="117"/>
        <v>0</v>
      </c>
      <c r="H652" s="5">
        <f t="shared" si="119"/>
        <v>-36.000000000002693</v>
      </c>
      <c r="I652" s="31">
        <f t="shared" si="110"/>
        <v>1.1258693333333334</v>
      </c>
      <c r="J652" s="31">
        <f t="shared" si="111"/>
        <v>-114.19333333333448</v>
      </c>
      <c r="K652" s="5">
        <f t="shared" ref="K652:K659" si="123">IF(OR(AND(J652&gt;-122.467,J652&lt;=-101.893),AND(J652&gt;-67.6767,J652&lt;=-16.6267),AND(J652&gt;-1.10667,J652&lt;=30.97333)),H652,0)</f>
        <v>-36.000000000002693</v>
      </c>
      <c r="L652" s="5">
        <f t="shared" si="116"/>
        <v>0</v>
      </c>
      <c r="M652" s="5">
        <f t="shared" si="118"/>
        <v>8132.8999999999987</v>
      </c>
      <c r="N652" s="5"/>
      <c r="O652" s="5">
        <f t="shared" si="120"/>
        <v>8280.600000000004</v>
      </c>
      <c r="P652" s="29">
        <f t="shared" si="121"/>
        <v>1.7836871724271841E-2</v>
      </c>
      <c r="Q652" s="30">
        <f t="shared" si="122"/>
        <v>-147.70000000000528</v>
      </c>
      <c r="R652" s="27"/>
    </row>
    <row r="653" spans="1:18" x14ac:dyDescent="0.25">
      <c r="A653" s="5">
        <v>652</v>
      </c>
      <c r="B653" s="28">
        <v>42185.958333333336</v>
      </c>
      <c r="C653" s="5">
        <v>1.11452</v>
      </c>
      <c r="D653" s="5">
        <v>1.11713</v>
      </c>
      <c r="E653" s="5">
        <v>1.10426</v>
      </c>
      <c r="F653" s="5">
        <v>1.1052299999999999</v>
      </c>
      <c r="G653" s="5">
        <f t="shared" si="117"/>
        <v>0</v>
      </c>
      <c r="H653" s="5">
        <f t="shared" si="119"/>
        <v>119.29999999999774</v>
      </c>
      <c r="I653" s="31">
        <f t="shared" si="110"/>
        <v>1.1240600000000001</v>
      </c>
      <c r="J653" s="31">
        <f t="shared" si="111"/>
        <v>-188.30000000000123</v>
      </c>
      <c r="K653" s="5">
        <f t="shared" si="123"/>
        <v>0</v>
      </c>
      <c r="L653" s="5">
        <f t="shared" si="116"/>
        <v>0</v>
      </c>
      <c r="M653" s="5">
        <f t="shared" si="118"/>
        <v>8132.8999999999987</v>
      </c>
      <c r="N653" s="5"/>
      <c r="O653" s="5">
        <f t="shared" si="120"/>
        <v>8280.600000000004</v>
      </c>
      <c r="P653" s="29" t="str">
        <f t="shared" si="121"/>
        <v/>
      </c>
      <c r="Q653" s="30">
        <f t="shared" si="122"/>
        <v>-147.70000000000528</v>
      </c>
      <c r="R653" s="27"/>
    </row>
    <row r="654" spans="1:18" x14ac:dyDescent="0.25">
      <c r="A654" s="5">
        <v>653</v>
      </c>
      <c r="B654" s="28">
        <v>42186.958333333336</v>
      </c>
      <c r="C654" s="5">
        <v>1.1052500000000001</v>
      </c>
      <c r="D654" s="5">
        <v>1.1121399999999999</v>
      </c>
      <c r="E654" s="5">
        <v>1.10321</v>
      </c>
      <c r="F654" s="5">
        <v>1.10832</v>
      </c>
      <c r="G654" s="5">
        <f t="shared" si="117"/>
        <v>1</v>
      </c>
      <c r="H654" s="5">
        <f t="shared" si="119"/>
        <v>43.699999999997637</v>
      </c>
      <c r="I654" s="31">
        <f t="shared" si="110"/>
        <v>1.1228993333333335</v>
      </c>
      <c r="J654" s="31">
        <f t="shared" si="111"/>
        <v>-145.793333333335</v>
      </c>
      <c r="K654" s="5">
        <f t="shared" si="123"/>
        <v>0</v>
      </c>
      <c r="L654" s="5">
        <f t="shared" si="116"/>
        <v>-43.699999999997637</v>
      </c>
      <c r="M654" s="5">
        <f t="shared" si="118"/>
        <v>8089.2000000000007</v>
      </c>
      <c r="N654" s="5"/>
      <c r="O654" s="5">
        <f t="shared" si="120"/>
        <v>8280.600000000004</v>
      </c>
      <c r="P654" s="29">
        <f t="shared" si="121"/>
        <v>2.3114267082095852E-2</v>
      </c>
      <c r="Q654" s="30">
        <f t="shared" si="122"/>
        <v>-191.40000000000327</v>
      </c>
      <c r="R654" s="27"/>
    </row>
    <row r="655" spans="1:18" x14ac:dyDescent="0.25">
      <c r="A655" s="5">
        <v>654</v>
      </c>
      <c r="B655" s="28">
        <v>42187.958333333336</v>
      </c>
      <c r="C655" s="5">
        <v>1.1083000000000001</v>
      </c>
      <c r="D655" s="5">
        <v>1.1117699999999999</v>
      </c>
      <c r="E655" s="5">
        <v>1.1065</v>
      </c>
      <c r="F655" s="5">
        <v>1.1109199999999999</v>
      </c>
      <c r="G655" s="5">
        <f t="shared" si="117"/>
        <v>1</v>
      </c>
      <c r="H655" s="5">
        <f t="shared" si="119"/>
        <v>82.599999999999341</v>
      </c>
      <c r="I655" s="31">
        <f t="shared" si="110"/>
        <v>1.1218620000000001</v>
      </c>
      <c r="J655" s="31">
        <f t="shared" si="111"/>
        <v>-109.42000000000229</v>
      </c>
      <c r="K655" s="5">
        <f t="shared" si="123"/>
        <v>82.599999999999341</v>
      </c>
      <c r="L655" s="5">
        <f t="shared" si="116"/>
        <v>0</v>
      </c>
      <c r="M655" s="5">
        <f t="shared" si="118"/>
        <v>8171.8</v>
      </c>
      <c r="N655" s="5"/>
      <c r="O655" s="5">
        <f t="shared" si="120"/>
        <v>8280.600000000004</v>
      </c>
      <c r="P655" s="29" t="str">
        <f t="shared" si="121"/>
        <v/>
      </c>
      <c r="Q655" s="30">
        <f t="shared" si="122"/>
        <v>-108.80000000000382</v>
      </c>
      <c r="R655" s="27"/>
    </row>
    <row r="656" spans="1:18" x14ac:dyDescent="0.25">
      <c r="A656" s="5">
        <v>655</v>
      </c>
      <c r="B656" s="28">
        <v>42190.958333333336</v>
      </c>
      <c r="C656" s="5">
        <v>1.0993200000000001</v>
      </c>
      <c r="D656" s="5">
        <v>1.10954</v>
      </c>
      <c r="E656" s="5">
        <v>1.0969</v>
      </c>
      <c r="F656" s="5">
        <v>1.1055600000000001</v>
      </c>
      <c r="G656" s="5">
        <f t="shared" si="117"/>
        <v>0</v>
      </c>
      <c r="H656" s="5">
        <f t="shared" si="119"/>
        <v>-19.800000000000921</v>
      </c>
      <c r="I656" s="31">
        <f t="shared" si="110"/>
        <v>1.1203486666666669</v>
      </c>
      <c r="J656" s="31">
        <f t="shared" si="111"/>
        <v>-147.88666666666782</v>
      </c>
      <c r="K656" s="5">
        <f t="shared" si="123"/>
        <v>0</v>
      </c>
      <c r="L656" s="5">
        <f t="shared" si="116"/>
        <v>19.800000000000921</v>
      </c>
      <c r="M656" s="5">
        <f t="shared" si="118"/>
        <v>8191.6000000000013</v>
      </c>
      <c r="N656" s="5"/>
      <c r="O656" s="5">
        <f t="shared" si="120"/>
        <v>8280.600000000004</v>
      </c>
      <c r="P656" s="29" t="str">
        <f t="shared" si="121"/>
        <v/>
      </c>
      <c r="Q656" s="30">
        <f t="shared" si="122"/>
        <v>-89.000000000002728</v>
      </c>
      <c r="R656" s="27"/>
    </row>
    <row r="657" spans="1:18" x14ac:dyDescent="0.25">
      <c r="A657" s="5">
        <v>656</v>
      </c>
      <c r="B657" s="28">
        <v>42191.958333333336</v>
      </c>
      <c r="C657" s="5">
        <v>1.1055600000000001</v>
      </c>
      <c r="D657" s="5">
        <v>1.1058399999999999</v>
      </c>
      <c r="E657" s="5">
        <v>1.0916300000000001</v>
      </c>
      <c r="F657" s="5">
        <v>1.10107</v>
      </c>
      <c r="G657" s="5">
        <f t="shared" si="117"/>
        <v>0</v>
      </c>
      <c r="H657" s="5">
        <f t="shared" si="119"/>
        <v>141.70000000000016</v>
      </c>
      <c r="I657" s="31">
        <f t="shared" ref="I657:I720" si="124">AVERAGE(F643:F657)</f>
        <v>1.1187726666666669</v>
      </c>
      <c r="J657" s="31">
        <f t="shared" ref="J657:J720" si="125">(F657-I657)*10000</f>
        <v>-177.02666666666866</v>
      </c>
      <c r="K657" s="5">
        <f t="shared" si="123"/>
        <v>0</v>
      </c>
      <c r="L657" s="5">
        <v>-101</v>
      </c>
      <c r="M657" s="5">
        <f t="shared" si="118"/>
        <v>8090.6000000000013</v>
      </c>
      <c r="N657" s="5"/>
      <c r="O657" s="5">
        <f t="shared" si="120"/>
        <v>8280.600000000004</v>
      </c>
      <c r="P657" s="29">
        <f t="shared" si="121"/>
        <v>2.2945197207932089E-2</v>
      </c>
      <c r="Q657" s="30">
        <f t="shared" si="122"/>
        <v>-190.00000000000273</v>
      </c>
      <c r="R657" s="27"/>
    </row>
    <row r="658" spans="1:18" x14ac:dyDescent="0.25">
      <c r="A658" s="5">
        <v>657</v>
      </c>
      <c r="B658" s="28">
        <v>42192.958333333336</v>
      </c>
      <c r="C658" s="5">
        <v>1.10107</v>
      </c>
      <c r="D658" s="5">
        <v>1.10927</v>
      </c>
      <c r="E658" s="5">
        <v>1.0974299999999999</v>
      </c>
      <c r="F658" s="5">
        <v>1.10758</v>
      </c>
      <c r="G658" s="5">
        <f t="shared" si="117"/>
        <v>1</v>
      </c>
      <c r="H658" s="5">
        <f t="shared" si="119"/>
        <v>-15.000000000000568</v>
      </c>
      <c r="I658" s="31">
        <f t="shared" si="124"/>
        <v>1.11703</v>
      </c>
      <c r="J658" s="31">
        <f t="shared" si="125"/>
        <v>-94.499999999999588</v>
      </c>
      <c r="K658" s="5">
        <f t="shared" si="123"/>
        <v>0</v>
      </c>
      <c r="L658" s="5">
        <f t="shared" ref="L658:L680" si="126">IF(OR(AND(J658&gt;-188.3,J658&lt;=-122.467),AND(J658&gt;-85.94,J658&lt;=-67.6767),AND(J658&gt;42.69,J658&lt;=64.57),AND(J658&gt;144.6933)),-H658,0)</f>
        <v>0</v>
      </c>
      <c r="M658" s="5">
        <f t="shared" si="118"/>
        <v>8090.6000000000013</v>
      </c>
      <c r="N658" s="5"/>
      <c r="O658" s="5">
        <f t="shared" si="120"/>
        <v>8280.600000000004</v>
      </c>
      <c r="P658" s="29" t="str">
        <f t="shared" si="121"/>
        <v/>
      </c>
      <c r="Q658" s="30">
        <f t="shared" si="122"/>
        <v>-190.00000000000273</v>
      </c>
      <c r="R658" s="27"/>
    </row>
    <row r="659" spans="1:18" x14ac:dyDescent="0.25">
      <c r="A659" s="5">
        <v>658</v>
      </c>
      <c r="B659" s="28">
        <v>42193.958333333336</v>
      </c>
      <c r="C659" s="5">
        <v>1.1075600000000001</v>
      </c>
      <c r="D659" s="5">
        <v>1.11249</v>
      </c>
      <c r="E659" s="5">
        <v>1.0991500000000001</v>
      </c>
      <c r="F659" s="5">
        <v>1.1035600000000001</v>
      </c>
      <c r="G659" s="5">
        <f t="shared" si="117"/>
        <v>0</v>
      </c>
      <c r="H659" s="5">
        <f t="shared" si="119"/>
        <v>32.7999999999995</v>
      </c>
      <c r="I659" s="31">
        <f t="shared" si="124"/>
        <v>1.1148673333333334</v>
      </c>
      <c r="J659" s="31">
        <f t="shared" si="125"/>
        <v>-113.07333333333335</v>
      </c>
      <c r="K659" s="5">
        <f t="shared" si="123"/>
        <v>32.7999999999995</v>
      </c>
      <c r="L659" s="5">
        <f t="shared" si="126"/>
        <v>0</v>
      </c>
      <c r="M659" s="5">
        <f t="shared" si="118"/>
        <v>8123.4000000000005</v>
      </c>
      <c r="N659" s="5"/>
      <c r="O659" s="5">
        <f t="shared" si="120"/>
        <v>8280.600000000004</v>
      </c>
      <c r="P659" s="29" t="str">
        <f t="shared" si="121"/>
        <v/>
      </c>
      <c r="Q659" s="30">
        <f t="shared" si="122"/>
        <v>-157.20000000000346</v>
      </c>
      <c r="R659" s="27"/>
    </row>
    <row r="660" spans="1:18" x14ac:dyDescent="0.25">
      <c r="A660" s="5">
        <v>659</v>
      </c>
      <c r="B660" s="28">
        <v>42194.958333333336</v>
      </c>
      <c r="C660" s="5">
        <v>1.1035299999999999</v>
      </c>
      <c r="D660" s="5">
        <v>1.12157</v>
      </c>
      <c r="E660" s="5">
        <v>1.10304</v>
      </c>
      <c r="F660" s="5">
        <v>1.1151899999999999</v>
      </c>
      <c r="G660" s="5">
        <f t="shared" si="117"/>
        <v>1</v>
      </c>
      <c r="H660" s="5">
        <f t="shared" si="119"/>
        <v>-143.59999999999928</v>
      </c>
      <c r="I660" s="31">
        <f t="shared" si="124"/>
        <v>1.1135553333333335</v>
      </c>
      <c r="J660" s="31">
        <f t="shared" si="125"/>
        <v>16.346666666664511</v>
      </c>
      <c r="K660" s="5">
        <v>-101</v>
      </c>
      <c r="L660" s="5">
        <f t="shared" si="126"/>
        <v>0</v>
      </c>
      <c r="M660" s="5">
        <f t="shared" si="118"/>
        <v>8022.4000000000005</v>
      </c>
      <c r="N660" s="5"/>
      <c r="O660" s="5">
        <f t="shared" si="120"/>
        <v>8280.600000000004</v>
      </c>
      <c r="P660" s="29">
        <f t="shared" si="121"/>
        <v>3.1181315363621342E-2</v>
      </c>
      <c r="Q660" s="30">
        <f t="shared" si="122"/>
        <v>-258.20000000000346</v>
      </c>
      <c r="R660" s="27"/>
    </row>
    <row r="661" spans="1:18" x14ac:dyDescent="0.25">
      <c r="A661" s="5">
        <v>660</v>
      </c>
      <c r="B661" s="28">
        <v>42197.958333333336</v>
      </c>
      <c r="C661" s="5">
        <v>1.1092200000000001</v>
      </c>
      <c r="D661" s="5">
        <v>1.11968</v>
      </c>
      <c r="E661" s="5">
        <v>1.09954</v>
      </c>
      <c r="F661" s="5">
        <v>1.10006</v>
      </c>
      <c r="G661" s="5">
        <f t="shared" si="117"/>
        <v>0</v>
      </c>
      <c r="H661" s="5">
        <f t="shared" si="119"/>
        <v>-125.49999999999839</v>
      </c>
      <c r="I661" s="31">
        <f t="shared" si="124"/>
        <v>1.1112913333333334</v>
      </c>
      <c r="J661" s="31">
        <f t="shared" si="125"/>
        <v>-112.3133333333337</v>
      </c>
      <c r="K661" s="5">
        <v>-101</v>
      </c>
      <c r="L661" s="5">
        <f t="shared" si="126"/>
        <v>0</v>
      </c>
      <c r="M661" s="5">
        <f t="shared" si="118"/>
        <v>7921.4000000000005</v>
      </c>
      <c r="N661" s="5"/>
      <c r="O661" s="5">
        <f t="shared" si="120"/>
        <v>8280.600000000004</v>
      </c>
      <c r="P661" s="29">
        <f t="shared" si="121"/>
        <v>4.3378499142574634E-2</v>
      </c>
      <c r="Q661" s="30">
        <f t="shared" si="122"/>
        <v>-359.20000000000346</v>
      </c>
      <c r="R661" s="27"/>
    </row>
    <row r="662" spans="1:18" x14ac:dyDescent="0.25">
      <c r="A662" s="5">
        <v>661</v>
      </c>
      <c r="B662" s="28">
        <v>42198.958333333336</v>
      </c>
      <c r="C662" s="5">
        <v>1.10005</v>
      </c>
      <c r="D662" s="5">
        <v>1.10832</v>
      </c>
      <c r="E662" s="5">
        <v>1.09653</v>
      </c>
      <c r="F662" s="5">
        <v>1.10083</v>
      </c>
      <c r="G662" s="5">
        <f t="shared" si="117"/>
        <v>1</v>
      </c>
      <c r="H662" s="5">
        <f t="shared" si="119"/>
        <v>-179.00000000000028</v>
      </c>
      <c r="I662" s="31">
        <f t="shared" si="124"/>
        <v>1.1102286666666668</v>
      </c>
      <c r="J662" s="31">
        <f t="shared" si="125"/>
        <v>-93.986666666667773</v>
      </c>
      <c r="K662" s="5">
        <f t="shared" ref="K662:K725" si="127">IF(OR(AND(J662&gt;-122.467,J662&lt;=-101.893),AND(J662&gt;-67.6767,J662&lt;=-16.6267),AND(J662&gt;-1.10667,J662&lt;=30.97333)),H662,0)</f>
        <v>0</v>
      </c>
      <c r="L662" s="5">
        <f t="shared" si="126"/>
        <v>0</v>
      </c>
      <c r="M662" s="5">
        <f t="shared" si="118"/>
        <v>7921.4000000000005</v>
      </c>
      <c r="N662" s="5"/>
      <c r="O662" s="5">
        <f t="shared" si="120"/>
        <v>8280.600000000004</v>
      </c>
      <c r="P662" s="29" t="str">
        <f t="shared" si="121"/>
        <v/>
      </c>
      <c r="Q662" s="30">
        <f t="shared" si="122"/>
        <v>-359.20000000000346</v>
      </c>
      <c r="R662" s="27"/>
    </row>
    <row r="663" spans="1:18" x14ac:dyDescent="0.25">
      <c r="A663" s="5">
        <v>662</v>
      </c>
      <c r="B663" s="28">
        <v>42199.958333333336</v>
      </c>
      <c r="C663" s="5">
        <v>1.10083</v>
      </c>
      <c r="D663" s="5">
        <v>1.10355</v>
      </c>
      <c r="E663" s="5">
        <v>1.0929899999999999</v>
      </c>
      <c r="F663" s="5">
        <v>1.0948500000000001</v>
      </c>
      <c r="G663" s="5">
        <f t="shared" si="117"/>
        <v>0</v>
      </c>
      <c r="H663" s="5">
        <f t="shared" si="119"/>
        <v>-123.70000000000213</v>
      </c>
      <c r="I663" s="31">
        <f t="shared" si="124"/>
        <v>1.1085253333333334</v>
      </c>
      <c r="J663" s="31">
        <f t="shared" si="125"/>
        <v>-136.75333333333262</v>
      </c>
      <c r="K663" s="5">
        <f t="shared" si="127"/>
        <v>0</v>
      </c>
      <c r="L663" s="5">
        <f t="shared" si="126"/>
        <v>123.70000000000213</v>
      </c>
      <c r="M663" s="5">
        <f t="shared" si="118"/>
        <v>8045.1000000000031</v>
      </c>
      <c r="N663" s="5"/>
      <c r="O663" s="5">
        <f t="shared" si="120"/>
        <v>8280.600000000004</v>
      </c>
      <c r="P663" s="29" t="str">
        <f t="shared" si="121"/>
        <v/>
      </c>
      <c r="Q663" s="30">
        <f t="shared" si="122"/>
        <v>-235.50000000000091</v>
      </c>
      <c r="R663" s="27"/>
    </row>
    <row r="664" spans="1:18" x14ac:dyDescent="0.25">
      <c r="A664" s="5">
        <v>663</v>
      </c>
      <c r="B664" s="28">
        <v>42200.958333333336</v>
      </c>
      <c r="C664" s="5">
        <v>1.09466</v>
      </c>
      <c r="D664" s="5">
        <v>1.09626</v>
      </c>
      <c r="E664" s="5">
        <v>1.0855300000000001</v>
      </c>
      <c r="F664" s="5">
        <v>1.08731</v>
      </c>
      <c r="G664" s="5">
        <f t="shared" si="117"/>
        <v>0</v>
      </c>
      <c r="H664" s="5">
        <f t="shared" si="119"/>
        <v>58.999999999997954</v>
      </c>
      <c r="I664" s="31">
        <f t="shared" si="124"/>
        <v>1.1063159999999999</v>
      </c>
      <c r="J664" s="31">
        <f t="shared" si="125"/>
        <v>-190.05999999999855</v>
      </c>
      <c r="K664" s="5">
        <f t="shared" si="127"/>
        <v>0</v>
      </c>
      <c r="L664" s="5">
        <f t="shared" si="126"/>
        <v>0</v>
      </c>
      <c r="M664" s="5">
        <f t="shared" si="118"/>
        <v>8045.1000000000031</v>
      </c>
      <c r="N664" s="5"/>
      <c r="O664" s="5">
        <f t="shared" si="120"/>
        <v>8280.600000000004</v>
      </c>
      <c r="P664" s="29" t="str">
        <f t="shared" si="121"/>
        <v/>
      </c>
      <c r="Q664" s="30">
        <f t="shared" si="122"/>
        <v>-235.50000000000091</v>
      </c>
      <c r="R664" s="27"/>
    </row>
    <row r="665" spans="1:18" x14ac:dyDescent="0.25">
      <c r="A665" s="5">
        <v>664</v>
      </c>
      <c r="B665" s="28">
        <v>42201.958333333336</v>
      </c>
      <c r="C665" s="5">
        <v>1.0873600000000001</v>
      </c>
      <c r="D665" s="5">
        <v>1.0906899999999999</v>
      </c>
      <c r="E665" s="5">
        <v>1.0827899999999999</v>
      </c>
      <c r="F665" s="5">
        <v>1.0827899999999999</v>
      </c>
      <c r="G665" s="5">
        <f t="shared" si="117"/>
        <v>0</v>
      </c>
      <c r="H665" s="5">
        <f t="shared" si="119"/>
        <v>99.000000000000213</v>
      </c>
      <c r="I665" s="31">
        <f t="shared" si="124"/>
        <v>1.1040853333333334</v>
      </c>
      <c r="J665" s="31">
        <f t="shared" si="125"/>
        <v>-212.95333333333443</v>
      </c>
      <c r="K665" s="5">
        <f t="shared" si="127"/>
        <v>0</v>
      </c>
      <c r="L665" s="5">
        <f t="shared" si="126"/>
        <v>0</v>
      </c>
      <c r="M665" s="5">
        <f t="shared" si="118"/>
        <v>8045.1000000000031</v>
      </c>
      <c r="N665" s="5"/>
      <c r="O665" s="5">
        <f t="shared" si="120"/>
        <v>8280.600000000004</v>
      </c>
      <c r="P665" s="29" t="str">
        <f t="shared" si="121"/>
        <v/>
      </c>
      <c r="Q665" s="30">
        <f t="shared" si="122"/>
        <v>-235.50000000000091</v>
      </c>
      <c r="R665" s="27"/>
    </row>
    <row r="666" spans="1:18" x14ac:dyDescent="0.25">
      <c r="A666" s="5">
        <v>665</v>
      </c>
      <c r="B666" s="28">
        <v>42204.958333333336</v>
      </c>
      <c r="C666" s="5">
        <v>1.0829500000000001</v>
      </c>
      <c r="D666" s="5">
        <v>1.0870200000000001</v>
      </c>
      <c r="E666" s="5">
        <v>1.0808599999999999</v>
      </c>
      <c r="F666" s="5">
        <v>1.0825</v>
      </c>
      <c r="G666" s="5">
        <f t="shared" si="117"/>
        <v>0</v>
      </c>
      <c r="H666" s="5">
        <f t="shared" si="119"/>
        <v>157.60000000000218</v>
      </c>
      <c r="I666" s="31">
        <f t="shared" si="124"/>
        <v>1.1013480000000002</v>
      </c>
      <c r="J666" s="31">
        <f t="shared" si="125"/>
        <v>-188.48000000000198</v>
      </c>
      <c r="K666" s="5">
        <f t="shared" si="127"/>
        <v>0</v>
      </c>
      <c r="L666" s="5">
        <f t="shared" si="126"/>
        <v>0</v>
      </c>
      <c r="M666" s="5">
        <f t="shared" si="118"/>
        <v>8045.1000000000031</v>
      </c>
      <c r="N666" s="5"/>
      <c r="O666" s="5">
        <f t="shared" si="120"/>
        <v>8280.600000000004</v>
      </c>
      <c r="P666" s="29" t="str">
        <f t="shared" si="121"/>
        <v/>
      </c>
      <c r="Q666" s="30">
        <f t="shared" si="122"/>
        <v>-235.50000000000091</v>
      </c>
      <c r="R666" s="27"/>
    </row>
    <row r="667" spans="1:18" x14ac:dyDescent="0.25">
      <c r="A667" s="5">
        <v>666</v>
      </c>
      <c r="B667" s="28">
        <v>42205.958333333336</v>
      </c>
      <c r="C667" s="5">
        <v>1.0825</v>
      </c>
      <c r="D667" s="5">
        <v>1.0968500000000001</v>
      </c>
      <c r="E667" s="5">
        <v>1.0811599999999999</v>
      </c>
      <c r="F667" s="5">
        <v>1.0934200000000001</v>
      </c>
      <c r="G667" s="5">
        <f t="shared" si="117"/>
        <v>1</v>
      </c>
      <c r="H667" s="5">
        <f t="shared" si="119"/>
        <v>46.900000000000837</v>
      </c>
      <c r="I667" s="31">
        <f t="shared" si="124"/>
        <v>1.0999459999999999</v>
      </c>
      <c r="J667" s="31">
        <f t="shared" si="125"/>
        <v>-65.259999999998101</v>
      </c>
      <c r="K667" s="5">
        <f t="shared" si="127"/>
        <v>46.900000000000837</v>
      </c>
      <c r="L667" s="5">
        <f t="shared" si="126"/>
        <v>0</v>
      </c>
      <c r="M667" s="5">
        <f t="shared" si="118"/>
        <v>8092.0000000000036</v>
      </c>
      <c r="N667" s="5"/>
      <c r="O667" s="5">
        <f t="shared" si="120"/>
        <v>8280.600000000004</v>
      </c>
      <c r="P667" s="29" t="str">
        <f t="shared" si="121"/>
        <v/>
      </c>
      <c r="Q667" s="30">
        <f t="shared" si="122"/>
        <v>-188.60000000000036</v>
      </c>
      <c r="R667" s="27"/>
    </row>
    <row r="668" spans="1:18" x14ac:dyDescent="0.25">
      <c r="A668" s="5">
        <v>667</v>
      </c>
      <c r="B668" s="28">
        <v>42206.958333333336</v>
      </c>
      <c r="C668" s="5">
        <v>1.0934299999999999</v>
      </c>
      <c r="D668" s="5">
        <v>1.09666</v>
      </c>
      <c r="E668" s="5">
        <v>1.08693</v>
      </c>
      <c r="F668" s="5">
        <v>1.0928599999999999</v>
      </c>
      <c r="G668" s="5">
        <f t="shared" si="117"/>
        <v>0</v>
      </c>
      <c r="H668" s="5">
        <f t="shared" si="119"/>
        <v>158.40000000000077</v>
      </c>
      <c r="I668" s="31">
        <f t="shared" si="124"/>
        <v>1.0991213333333334</v>
      </c>
      <c r="J668" s="31">
        <f t="shared" si="125"/>
        <v>-62.613333333334523</v>
      </c>
      <c r="K668" s="5">
        <f t="shared" si="127"/>
        <v>158.40000000000077</v>
      </c>
      <c r="L668" s="5">
        <f t="shared" si="126"/>
        <v>0</v>
      </c>
      <c r="M668" s="5">
        <f t="shared" si="118"/>
        <v>8250.4000000000051</v>
      </c>
      <c r="N668" s="5"/>
      <c r="O668" s="5">
        <f t="shared" si="120"/>
        <v>8280.600000000004</v>
      </c>
      <c r="P668" s="29" t="str">
        <f t="shared" si="121"/>
        <v/>
      </c>
      <c r="Q668" s="30">
        <f t="shared" si="122"/>
        <v>-30.199999999998909</v>
      </c>
      <c r="R668" s="27"/>
    </row>
    <row r="669" spans="1:18" x14ac:dyDescent="0.25">
      <c r="A669" s="5">
        <v>668</v>
      </c>
      <c r="B669" s="28">
        <v>42207.958333333336</v>
      </c>
      <c r="C669" s="5">
        <v>1.0928599999999999</v>
      </c>
      <c r="D669" s="5">
        <v>1.10179</v>
      </c>
      <c r="E669" s="5">
        <v>1.09216</v>
      </c>
      <c r="F669" s="5">
        <v>1.0982700000000001</v>
      </c>
      <c r="G669" s="5">
        <f t="shared" si="117"/>
        <v>1</v>
      </c>
      <c r="H669" s="5">
        <f t="shared" si="119"/>
        <v>76.499999999999346</v>
      </c>
      <c r="I669" s="31">
        <f t="shared" si="124"/>
        <v>1.0984513333333332</v>
      </c>
      <c r="J669" s="31">
        <f t="shared" si="125"/>
        <v>-1.8133333333314461</v>
      </c>
      <c r="K669" s="5">
        <f t="shared" si="127"/>
        <v>0</v>
      </c>
      <c r="L669" s="5">
        <f t="shared" si="126"/>
        <v>0</v>
      </c>
      <c r="M669" s="5">
        <f t="shared" si="118"/>
        <v>8250.4000000000051</v>
      </c>
      <c r="N669" s="5"/>
      <c r="O669" s="5">
        <f t="shared" si="120"/>
        <v>8280.600000000004</v>
      </c>
      <c r="P669" s="29" t="str">
        <f t="shared" si="121"/>
        <v/>
      </c>
      <c r="Q669" s="30">
        <f t="shared" si="122"/>
        <v>-30.199999999998909</v>
      </c>
      <c r="R669" s="27"/>
    </row>
    <row r="670" spans="1:18" x14ac:dyDescent="0.25">
      <c r="A670" s="5">
        <v>669</v>
      </c>
      <c r="B670" s="28">
        <v>42208.958333333336</v>
      </c>
      <c r="C670" s="5">
        <v>1.0982700000000001</v>
      </c>
      <c r="D670" s="5">
        <v>1.0995699999999999</v>
      </c>
      <c r="E670" s="5">
        <v>1.09253</v>
      </c>
      <c r="F670" s="5">
        <v>1.09812</v>
      </c>
      <c r="G670" s="5">
        <f t="shared" si="117"/>
        <v>0</v>
      </c>
      <c r="H670" s="5">
        <f t="shared" si="119"/>
        <v>0.49999999999883471</v>
      </c>
      <c r="I670" s="31">
        <f t="shared" si="124"/>
        <v>1.0975980000000001</v>
      </c>
      <c r="J670" s="31">
        <f t="shared" si="125"/>
        <v>5.2199999999991142</v>
      </c>
      <c r="K670" s="5">
        <f t="shared" si="127"/>
        <v>0.49999999999883471</v>
      </c>
      <c r="L670" s="5">
        <f t="shared" si="126"/>
        <v>0</v>
      </c>
      <c r="M670" s="5">
        <f t="shared" si="118"/>
        <v>8250.9000000000033</v>
      </c>
      <c r="N670" s="5"/>
      <c r="O670" s="5">
        <f t="shared" si="120"/>
        <v>8280.600000000004</v>
      </c>
      <c r="P670" s="29" t="str">
        <f t="shared" si="121"/>
        <v/>
      </c>
      <c r="Q670" s="30">
        <f t="shared" si="122"/>
        <v>-29.700000000000728</v>
      </c>
      <c r="R670" s="27"/>
    </row>
    <row r="671" spans="1:18" x14ac:dyDescent="0.25">
      <c r="A671" s="5">
        <v>670</v>
      </c>
      <c r="B671" s="28">
        <v>42211.958333333336</v>
      </c>
      <c r="C671" s="5">
        <v>1.0981300000000001</v>
      </c>
      <c r="D671" s="5">
        <v>1.1129199999999999</v>
      </c>
      <c r="E671" s="5">
        <v>1.0968899999999999</v>
      </c>
      <c r="F671" s="5">
        <v>1.1087100000000001</v>
      </c>
      <c r="G671" s="5">
        <f t="shared" si="117"/>
        <v>1</v>
      </c>
      <c r="H671" s="5">
        <f t="shared" si="119"/>
        <v>-156.80000000000138</v>
      </c>
      <c r="I671" s="31">
        <f t="shared" si="124"/>
        <v>1.0978079999999999</v>
      </c>
      <c r="J671" s="31">
        <f t="shared" si="125"/>
        <v>109.02000000000189</v>
      </c>
      <c r="K671" s="5">
        <f t="shared" si="127"/>
        <v>0</v>
      </c>
      <c r="L671" s="5">
        <f t="shared" si="126"/>
        <v>0</v>
      </c>
      <c r="M671" s="5">
        <f t="shared" si="118"/>
        <v>8250.9000000000033</v>
      </c>
      <c r="N671" s="5"/>
      <c r="O671" s="5">
        <f t="shared" si="120"/>
        <v>8280.600000000004</v>
      </c>
      <c r="P671" s="29" t="str">
        <f t="shared" si="121"/>
        <v/>
      </c>
      <c r="Q671" s="30">
        <f t="shared" si="122"/>
        <v>-29.700000000000728</v>
      </c>
      <c r="R671" s="27"/>
    </row>
    <row r="672" spans="1:18" x14ac:dyDescent="0.25">
      <c r="A672" s="5">
        <v>671</v>
      </c>
      <c r="B672" s="28">
        <v>42212.958333333336</v>
      </c>
      <c r="C672" s="5">
        <v>1.1087400000000001</v>
      </c>
      <c r="D672" s="5">
        <v>1.1099600000000001</v>
      </c>
      <c r="E672" s="5">
        <v>1.1022099999999999</v>
      </c>
      <c r="F672" s="5">
        <v>1.1059600000000001</v>
      </c>
      <c r="G672" s="5">
        <f t="shared" si="117"/>
        <v>0</v>
      </c>
      <c r="H672" s="5">
        <f t="shared" si="119"/>
        <v>-77.10000000000106</v>
      </c>
      <c r="I672" s="31">
        <f t="shared" si="124"/>
        <v>1.0981340000000002</v>
      </c>
      <c r="J672" s="31">
        <f t="shared" si="125"/>
        <v>78.259999999998882</v>
      </c>
      <c r="K672" s="5">
        <f t="shared" si="127"/>
        <v>0</v>
      </c>
      <c r="L672" s="5">
        <f t="shared" si="126"/>
        <v>0</v>
      </c>
      <c r="M672" s="5">
        <f t="shared" si="118"/>
        <v>8250.9000000000033</v>
      </c>
      <c r="N672" s="5"/>
      <c r="O672" s="5">
        <f t="shared" si="120"/>
        <v>8280.600000000004</v>
      </c>
      <c r="P672" s="29" t="str">
        <f t="shared" si="121"/>
        <v/>
      </c>
      <c r="Q672" s="30">
        <f t="shared" si="122"/>
        <v>-29.700000000000728</v>
      </c>
      <c r="R672" s="27"/>
    </row>
    <row r="673" spans="1:18" x14ac:dyDescent="0.25">
      <c r="A673" s="5">
        <v>672</v>
      </c>
      <c r="B673" s="28">
        <v>42213.958333333336</v>
      </c>
      <c r="C673" s="5">
        <v>1.1059300000000001</v>
      </c>
      <c r="D673" s="5">
        <v>1.1084000000000001</v>
      </c>
      <c r="E673" s="5">
        <v>1.0966899999999999</v>
      </c>
      <c r="F673" s="5">
        <v>1.0981799999999999</v>
      </c>
      <c r="G673" s="5">
        <f t="shared" si="117"/>
        <v>0</v>
      </c>
      <c r="H673" s="5">
        <f t="shared" si="119"/>
        <v>-20.999999999999911</v>
      </c>
      <c r="I673" s="31">
        <f t="shared" si="124"/>
        <v>1.0975073333333334</v>
      </c>
      <c r="J673" s="31">
        <f t="shared" si="125"/>
        <v>6.7266666666654373</v>
      </c>
      <c r="K673" s="5">
        <f t="shared" si="127"/>
        <v>-20.999999999999911</v>
      </c>
      <c r="L673" s="5">
        <f t="shared" si="126"/>
        <v>0</v>
      </c>
      <c r="M673" s="5">
        <f t="shared" si="118"/>
        <v>8229.9000000000033</v>
      </c>
      <c r="N673" s="5"/>
      <c r="O673" s="5">
        <f t="shared" si="120"/>
        <v>8280.600000000004</v>
      </c>
      <c r="P673" s="29">
        <f t="shared" si="121"/>
        <v>6.1227447286429371E-3</v>
      </c>
      <c r="Q673" s="30">
        <f t="shared" si="122"/>
        <v>-50.700000000000728</v>
      </c>
      <c r="R673" s="27"/>
    </row>
    <row r="674" spans="1:18" x14ac:dyDescent="0.25">
      <c r="A674" s="5">
        <v>673</v>
      </c>
      <c r="B674" s="28">
        <v>42214.958333333336</v>
      </c>
      <c r="C674" s="5">
        <v>1.0982499999999999</v>
      </c>
      <c r="D674" s="5">
        <v>1.0989100000000001</v>
      </c>
      <c r="E674" s="5">
        <v>1.0893299999999999</v>
      </c>
      <c r="F674" s="5">
        <v>1.0931</v>
      </c>
      <c r="G674" s="5">
        <f t="shared" si="117"/>
        <v>0</v>
      </c>
      <c r="H674" s="5">
        <f t="shared" si="119"/>
        <v>-38.199999999999349</v>
      </c>
      <c r="I674" s="31">
        <f t="shared" si="124"/>
        <v>1.0968100000000001</v>
      </c>
      <c r="J674" s="31">
        <f t="shared" si="125"/>
        <v>-37.100000000001017</v>
      </c>
      <c r="K674" s="5">
        <f t="shared" si="127"/>
        <v>-38.199999999999349</v>
      </c>
      <c r="L674" s="5">
        <f t="shared" si="126"/>
        <v>0</v>
      </c>
      <c r="M674" s="5">
        <f t="shared" si="118"/>
        <v>8191.7000000000044</v>
      </c>
      <c r="N674" s="5"/>
      <c r="O674" s="5">
        <f t="shared" si="120"/>
        <v>8280.600000000004</v>
      </c>
      <c r="P674" s="29">
        <f t="shared" si="121"/>
        <v>1.0735937009395458E-2</v>
      </c>
      <c r="Q674" s="30">
        <f t="shared" si="122"/>
        <v>-88.899999999999636</v>
      </c>
      <c r="R674" s="27"/>
    </row>
    <row r="675" spans="1:18" x14ac:dyDescent="0.25">
      <c r="A675" s="5">
        <v>674</v>
      </c>
      <c r="B675" s="28">
        <v>42215.958333333336</v>
      </c>
      <c r="C675" s="5">
        <v>1.09311</v>
      </c>
      <c r="D675" s="5">
        <v>1.1113999999999999</v>
      </c>
      <c r="E675" s="5">
        <v>1.0921099999999999</v>
      </c>
      <c r="F675" s="5">
        <v>1.0983000000000001</v>
      </c>
      <c r="G675" s="5">
        <f t="shared" si="117"/>
        <v>1</v>
      </c>
      <c r="H675" s="5">
        <f t="shared" si="119"/>
        <v>-65.800000000000296</v>
      </c>
      <c r="I675" s="31">
        <f t="shared" si="124"/>
        <v>1.0956839999999999</v>
      </c>
      <c r="J675" s="31">
        <f t="shared" si="125"/>
        <v>26.160000000001737</v>
      </c>
      <c r="K675" s="5">
        <f t="shared" si="127"/>
        <v>-65.800000000000296</v>
      </c>
      <c r="L675" s="5">
        <f t="shared" si="126"/>
        <v>0</v>
      </c>
      <c r="M675" s="5">
        <f t="shared" si="118"/>
        <v>8125.9000000000042</v>
      </c>
      <c r="N675" s="5"/>
      <c r="O675" s="5">
        <f t="shared" si="120"/>
        <v>8280.600000000004</v>
      </c>
      <c r="P675" s="29">
        <f t="shared" si="121"/>
        <v>1.8682221095089657E-2</v>
      </c>
      <c r="Q675" s="30">
        <f t="shared" si="122"/>
        <v>-154.69999999999982</v>
      </c>
      <c r="R675" s="27"/>
    </row>
    <row r="676" spans="1:18" x14ac:dyDescent="0.25">
      <c r="A676" s="5">
        <v>675</v>
      </c>
      <c r="B676" s="28">
        <v>42218.958333333336</v>
      </c>
      <c r="C676" s="5">
        <v>1.0970500000000001</v>
      </c>
      <c r="D676" s="5">
        <v>1.0995699999999999</v>
      </c>
      <c r="E676" s="5">
        <v>1.09413</v>
      </c>
      <c r="F676" s="5">
        <v>1.09491</v>
      </c>
      <c r="G676" s="5">
        <f t="shared" si="117"/>
        <v>0</v>
      </c>
      <c r="H676" s="5">
        <f t="shared" si="119"/>
        <v>-25.999999999999361</v>
      </c>
      <c r="I676" s="31">
        <f t="shared" si="124"/>
        <v>1.0953406666666665</v>
      </c>
      <c r="J676" s="31">
        <f t="shared" si="125"/>
        <v>-4.3066666666646825</v>
      </c>
      <c r="K676" s="5">
        <f t="shared" si="127"/>
        <v>0</v>
      </c>
      <c r="L676" s="5">
        <f t="shared" si="126"/>
        <v>0</v>
      </c>
      <c r="M676" s="5">
        <f t="shared" si="118"/>
        <v>8125.9000000000042</v>
      </c>
      <c r="N676" s="5"/>
      <c r="O676" s="5">
        <f t="shared" si="120"/>
        <v>8280.600000000004</v>
      </c>
      <c r="P676" s="29" t="str">
        <f t="shared" si="121"/>
        <v/>
      </c>
      <c r="Q676" s="30">
        <f t="shared" si="122"/>
        <v>-154.69999999999982</v>
      </c>
      <c r="R676" s="27"/>
    </row>
    <row r="677" spans="1:18" x14ac:dyDescent="0.25">
      <c r="A677" s="5">
        <v>676</v>
      </c>
      <c r="B677" s="28">
        <v>42219.958333333336</v>
      </c>
      <c r="C677" s="5">
        <v>1.09493</v>
      </c>
      <c r="D677" s="5">
        <v>1.0987499999999999</v>
      </c>
      <c r="E677" s="5">
        <v>1.08789</v>
      </c>
      <c r="F677" s="5">
        <v>1.08806</v>
      </c>
      <c r="G677" s="5">
        <f t="shared" si="117"/>
        <v>0</v>
      </c>
      <c r="H677" s="5">
        <f t="shared" si="119"/>
        <v>85.100000000000179</v>
      </c>
      <c r="I677" s="31">
        <f t="shared" si="124"/>
        <v>1.0944893333333332</v>
      </c>
      <c r="J677" s="31">
        <f t="shared" si="125"/>
        <v>-64.293333333331759</v>
      </c>
      <c r="K677" s="5">
        <f t="shared" si="127"/>
        <v>85.100000000000179</v>
      </c>
      <c r="L677" s="5">
        <f t="shared" si="126"/>
        <v>0</v>
      </c>
      <c r="M677" s="5">
        <f t="shared" si="118"/>
        <v>8211.0000000000036</v>
      </c>
      <c r="N677" s="5"/>
      <c r="O677" s="5">
        <f t="shared" si="120"/>
        <v>8280.600000000004</v>
      </c>
      <c r="P677" s="29" t="str">
        <f t="shared" si="121"/>
        <v/>
      </c>
      <c r="Q677" s="30">
        <f t="shared" si="122"/>
        <v>-69.600000000000364</v>
      </c>
      <c r="R677" s="27"/>
    </row>
    <row r="678" spans="1:18" x14ac:dyDescent="0.25">
      <c r="A678" s="5">
        <v>677</v>
      </c>
      <c r="B678" s="28">
        <v>42220.958333333336</v>
      </c>
      <c r="C678" s="5">
        <v>1.08813</v>
      </c>
      <c r="D678" s="5">
        <v>1.0934200000000001</v>
      </c>
      <c r="E678" s="5">
        <v>1.0848100000000001</v>
      </c>
      <c r="F678" s="5">
        <v>1.09056</v>
      </c>
      <c r="G678" s="5">
        <f t="shared" si="117"/>
        <v>1</v>
      </c>
      <c r="H678" s="5">
        <f t="shared" si="119"/>
        <v>116.60000000000005</v>
      </c>
      <c r="I678" s="31">
        <f t="shared" si="124"/>
        <v>1.0942033333333332</v>
      </c>
      <c r="J678" s="31">
        <f t="shared" si="125"/>
        <v>-36.433333333332207</v>
      </c>
      <c r="K678" s="5">
        <f t="shared" si="127"/>
        <v>116.60000000000005</v>
      </c>
      <c r="L678" s="5">
        <f t="shared" si="126"/>
        <v>0</v>
      </c>
      <c r="M678" s="5">
        <f t="shared" si="118"/>
        <v>8327.600000000004</v>
      </c>
      <c r="N678" s="5"/>
      <c r="O678" s="5">
        <f t="shared" si="120"/>
        <v>8327.600000000004</v>
      </c>
      <c r="P678" s="29" t="str">
        <f t="shared" si="121"/>
        <v/>
      </c>
      <c r="Q678" s="30">
        <f t="shared" si="122"/>
        <v>-69.600000000000364</v>
      </c>
      <c r="R678" s="27"/>
    </row>
    <row r="679" spans="1:18" x14ac:dyDescent="0.25">
      <c r="A679" s="5">
        <v>678</v>
      </c>
      <c r="B679" s="28">
        <v>42221.958333333336</v>
      </c>
      <c r="C679" s="5">
        <v>1.09056</v>
      </c>
      <c r="D679" s="5">
        <v>1.09439</v>
      </c>
      <c r="E679" s="5">
        <v>1.0873699999999999</v>
      </c>
      <c r="F679" s="5">
        <v>1.0924</v>
      </c>
      <c r="G679" s="5">
        <f t="shared" si="117"/>
        <v>1</v>
      </c>
      <c r="H679" s="5">
        <f t="shared" si="119"/>
        <v>121.29999999999976</v>
      </c>
      <c r="I679" s="31">
        <f t="shared" si="124"/>
        <v>1.0945426666666667</v>
      </c>
      <c r="J679" s="31">
        <f t="shared" si="125"/>
        <v>-21.426666666666261</v>
      </c>
      <c r="K679" s="5">
        <f t="shared" si="127"/>
        <v>121.29999999999976</v>
      </c>
      <c r="L679" s="5">
        <f t="shared" si="126"/>
        <v>0</v>
      </c>
      <c r="M679" s="5">
        <f t="shared" si="118"/>
        <v>8448.9000000000033</v>
      </c>
      <c r="N679" s="5"/>
      <c r="O679" s="5">
        <f t="shared" si="120"/>
        <v>8448.9000000000033</v>
      </c>
      <c r="P679" s="29" t="str">
        <f t="shared" si="121"/>
        <v/>
      </c>
      <c r="Q679" s="30">
        <f t="shared" si="122"/>
        <v>-69.600000000000364</v>
      </c>
      <c r="R679" s="27"/>
    </row>
    <row r="680" spans="1:18" x14ac:dyDescent="0.25">
      <c r="A680" s="5">
        <v>679</v>
      </c>
      <c r="B680" s="28">
        <v>42222.958333333336</v>
      </c>
      <c r="C680" s="5">
        <v>1.09223</v>
      </c>
      <c r="D680" s="5">
        <v>1.0978300000000001</v>
      </c>
      <c r="E680" s="5">
        <v>1.0855300000000001</v>
      </c>
      <c r="F680" s="5">
        <v>1.0964700000000001</v>
      </c>
      <c r="G680" s="5">
        <f t="shared" si="117"/>
        <v>1</v>
      </c>
      <c r="H680" s="5">
        <f t="shared" si="119"/>
        <v>194.49999999999966</v>
      </c>
      <c r="I680" s="31">
        <f t="shared" si="124"/>
        <v>1.0954546666666667</v>
      </c>
      <c r="J680" s="31">
        <f t="shared" si="125"/>
        <v>10.153333333333681</v>
      </c>
      <c r="K680" s="5">
        <f t="shared" si="127"/>
        <v>194.49999999999966</v>
      </c>
      <c r="L680" s="5">
        <f t="shared" si="126"/>
        <v>0</v>
      </c>
      <c r="M680" s="5">
        <f t="shared" si="118"/>
        <v>8643.4000000000033</v>
      </c>
      <c r="N680" s="5"/>
      <c r="O680" s="5">
        <f t="shared" si="120"/>
        <v>8643.4000000000033</v>
      </c>
      <c r="P680" s="29" t="str">
        <f t="shared" si="121"/>
        <v/>
      </c>
      <c r="Q680" s="30">
        <f t="shared" si="122"/>
        <v>-69.600000000000364</v>
      </c>
      <c r="R680" s="27"/>
    </row>
    <row r="681" spans="1:18" x14ac:dyDescent="0.25">
      <c r="A681" s="5">
        <v>680</v>
      </c>
      <c r="B681" s="28">
        <v>42225.958333333336</v>
      </c>
      <c r="C681" s="5">
        <v>1.0962700000000001</v>
      </c>
      <c r="D681" s="5">
        <v>1.1041399999999999</v>
      </c>
      <c r="E681" s="5">
        <v>1.0925400000000001</v>
      </c>
      <c r="F681" s="5">
        <v>1.10185</v>
      </c>
      <c r="G681" s="5">
        <f t="shared" si="117"/>
        <v>1</v>
      </c>
      <c r="H681" s="5">
        <f t="shared" si="119"/>
        <v>130.20000000000033</v>
      </c>
      <c r="I681" s="31">
        <f t="shared" si="124"/>
        <v>1.0967446666666667</v>
      </c>
      <c r="J681" s="31">
        <f t="shared" si="125"/>
        <v>51.053333333332951</v>
      </c>
      <c r="K681" s="5">
        <f t="shared" si="127"/>
        <v>0</v>
      </c>
      <c r="L681" s="5">
        <v>-101</v>
      </c>
      <c r="M681" s="5">
        <f t="shared" si="118"/>
        <v>8542.4000000000033</v>
      </c>
      <c r="N681" s="5"/>
      <c r="O681" s="5">
        <f t="shared" si="120"/>
        <v>8643.4000000000033</v>
      </c>
      <c r="P681" s="29">
        <f t="shared" si="121"/>
        <v>1.1685216465742609E-2</v>
      </c>
      <c r="Q681" s="30">
        <f t="shared" si="122"/>
        <v>-101</v>
      </c>
      <c r="R681" s="27"/>
    </row>
    <row r="682" spans="1:18" x14ac:dyDescent="0.25">
      <c r="A682" s="5">
        <v>681</v>
      </c>
      <c r="B682" s="28">
        <v>42226.958333333336</v>
      </c>
      <c r="C682" s="5">
        <v>1.10185</v>
      </c>
      <c r="D682" s="5">
        <v>1.1088199999999999</v>
      </c>
      <c r="E682" s="5">
        <v>1.0960399999999999</v>
      </c>
      <c r="F682" s="5">
        <v>1.10416</v>
      </c>
      <c r="G682" s="5">
        <f t="shared" si="117"/>
        <v>1</v>
      </c>
      <c r="H682" s="5">
        <f t="shared" si="119"/>
        <v>65.999999999999403</v>
      </c>
      <c r="I682" s="31">
        <f t="shared" si="124"/>
        <v>1.0974606666666669</v>
      </c>
      <c r="J682" s="31">
        <f t="shared" si="125"/>
        <v>66.993333333331691</v>
      </c>
      <c r="K682" s="5">
        <f t="shared" si="127"/>
        <v>0</v>
      </c>
      <c r="L682" s="5">
        <f t="shared" ref="L682:L688" si="128">IF(OR(AND(J682&gt;-188.3,J682&lt;=-122.467),AND(J682&gt;-85.94,J682&lt;=-67.6767),AND(J682&gt;42.69,J682&lt;=64.57),AND(J682&gt;144.6933)),-H682,0)</f>
        <v>0</v>
      </c>
      <c r="M682" s="5">
        <f t="shared" si="118"/>
        <v>8542.4000000000033</v>
      </c>
      <c r="N682" s="5"/>
      <c r="O682" s="5">
        <f t="shared" si="120"/>
        <v>8643.4000000000033</v>
      </c>
      <c r="P682" s="29" t="str">
        <f t="shared" si="121"/>
        <v/>
      </c>
      <c r="Q682" s="30">
        <f t="shared" si="122"/>
        <v>-101</v>
      </c>
      <c r="R682" s="27"/>
    </row>
    <row r="683" spans="1:18" x14ac:dyDescent="0.25">
      <c r="A683" s="5">
        <v>682</v>
      </c>
      <c r="B683" s="28">
        <v>42227.958333333336</v>
      </c>
      <c r="C683" s="5">
        <v>1.1041799999999999</v>
      </c>
      <c r="D683" s="5">
        <v>1.1213299999999999</v>
      </c>
      <c r="E683" s="5">
        <v>1.10242</v>
      </c>
      <c r="F683" s="5">
        <v>1.11574</v>
      </c>
      <c r="G683" s="5">
        <f t="shared" si="117"/>
        <v>1</v>
      </c>
      <c r="H683" s="5">
        <f t="shared" si="119"/>
        <v>-87.40000000000191</v>
      </c>
      <c r="I683" s="31">
        <f t="shared" si="124"/>
        <v>1.098986</v>
      </c>
      <c r="J683" s="31">
        <f t="shared" si="125"/>
        <v>167.53999999999937</v>
      </c>
      <c r="K683" s="5">
        <f t="shared" si="127"/>
        <v>0</v>
      </c>
      <c r="L683" s="5">
        <f t="shared" si="128"/>
        <v>87.40000000000191</v>
      </c>
      <c r="M683" s="5">
        <f t="shared" si="118"/>
        <v>8629.8000000000047</v>
      </c>
      <c r="N683" s="5"/>
      <c r="O683" s="5">
        <f t="shared" si="120"/>
        <v>8643.4000000000033</v>
      </c>
      <c r="P683" s="29" t="str">
        <f t="shared" si="121"/>
        <v/>
      </c>
      <c r="Q683" s="30">
        <f t="shared" si="122"/>
        <v>-13.599999999998545</v>
      </c>
      <c r="R683" s="27"/>
    </row>
    <row r="684" spans="1:18" x14ac:dyDescent="0.25">
      <c r="A684" s="5">
        <v>683</v>
      </c>
      <c r="B684" s="28">
        <v>42228.958333333336</v>
      </c>
      <c r="C684" s="5">
        <v>1.1157600000000001</v>
      </c>
      <c r="D684" s="5">
        <v>1.1189</v>
      </c>
      <c r="E684" s="5">
        <v>1.1080000000000001</v>
      </c>
      <c r="F684" s="5">
        <v>1.1149100000000001</v>
      </c>
      <c r="G684" s="5">
        <f t="shared" si="117"/>
        <v>0</v>
      </c>
      <c r="H684" s="5">
        <f t="shared" si="119"/>
        <v>-135.10000000000133</v>
      </c>
      <c r="I684" s="31">
        <f t="shared" si="124"/>
        <v>1.1000953333333332</v>
      </c>
      <c r="J684" s="31">
        <f t="shared" si="125"/>
        <v>148.14666666666864</v>
      </c>
      <c r="K684" s="5">
        <f t="shared" si="127"/>
        <v>0</v>
      </c>
      <c r="L684" s="5">
        <f t="shared" si="128"/>
        <v>135.10000000000133</v>
      </c>
      <c r="M684" s="5">
        <f t="shared" si="118"/>
        <v>8764.9000000000069</v>
      </c>
      <c r="N684" s="5"/>
      <c r="O684" s="5">
        <f t="shared" si="120"/>
        <v>8764.9000000000069</v>
      </c>
      <c r="P684" s="29" t="str">
        <f t="shared" si="121"/>
        <v/>
      </c>
      <c r="Q684" s="30">
        <f t="shared" si="122"/>
        <v>-13.599999999998545</v>
      </c>
      <c r="R684" s="27"/>
    </row>
    <row r="685" spans="1:18" x14ac:dyDescent="0.25">
      <c r="A685" s="5">
        <v>684</v>
      </c>
      <c r="B685" s="28">
        <v>42229.958333333336</v>
      </c>
      <c r="C685" s="5">
        <v>1.1149</v>
      </c>
      <c r="D685" s="5">
        <v>1.11887</v>
      </c>
      <c r="E685" s="5">
        <v>1.10978</v>
      </c>
      <c r="F685" s="5">
        <v>1.1107899999999999</v>
      </c>
      <c r="G685" s="5">
        <f t="shared" si="117"/>
        <v>0</v>
      </c>
      <c r="H685" s="5">
        <f t="shared" si="119"/>
        <v>4.4999999999984084</v>
      </c>
      <c r="I685" s="31">
        <f t="shared" si="124"/>
        <v>1.1009400000000003</v>
      </c>
      <c r="J685" s="31">
        <f t="shared" si="125"/>
        <v>98.49999999999693</v>
      </c>
      <c r="K685" s="5">
        <f t="shared" si="127"/>
        <v>0</v>
      </c>
      <c r="L685" s="5">
        <f t="shared" si="128"/>
        <v>0</v>
      </c>
      <c r="M685" s="5">
        <f t="shared" si="118"/>
        <v>8764.9000000000069</v>
      </c>
      <c r="N685" s="5"/>
      <c r="O685" s="5">
        <f t="shared" si="120"/>
        <v>8764.9000000000069</v>
      </c>
      <c r="P685" s="29" t="str">
        <f t="shared" si="121"/>
        <v/>
      </c>
      <c r="Q685" s="30">
        <f t="shared" si="122"/>
        <v>-13.599999999998545</v>
      </c>
      <c r="R685" s="27"/>
    </row>
    <row r="686" spans="1:18" x14ac:dyDescent="0.25">
      <c r="A686" s="5">
        <v>685</v>
      </c>
      <c r="B686" s="28">
        <v>42232.958333333336</v>
      </c>
      <c r="C686" s="5">
        <v>1.11155</v>
      </c>
      <c r="D686" s="5">
        <v>1.11249</v>
      </c>
      <c r="E686" s="5">
        <v>1.10588</v>
      </c>
      <c r="F686" s="5">
        <v>1.1077699999999999</v>
      </c>
      <c r="G686" s="5">
        <f t="shared" si="117"/>
        <v>0</v>
      </c>
      <c r="H686" s="5">
        <f t="shared" si="119"/>
        <v>163.20000000000113</v>
      </c>
      <c r="I686" s="31">
        <f t="shared" si="124"/>
        <v>1.1008773333333333</v>
      </c>
      <c r="J686" s="31">
        <f t="shared" si="125"/>
        <v>68.926666666666577</v>
      </c>
      <c r="K686" s="5">
        <f t="shared" si="127"/>
        <v>0</v>
      </c>
      <c r="L686" s="5">
        <f t="shared" si="128"/>
        <v>0</v>
      </c>
      <c r="M686" s="5">
        <f t="shared" si="118"/>
        <v>8764.9000000000069</v>
      </c>
      <c r="N686" s="5"/>
      <c r="O686" s="5">
        <f t="shared" si="120"/>
        <v>8764.9000000000069</v>
      </c>
      <c r="P686" s="29" t="str">
        <f t="shared" si="121"/>
        <v/>
      </c>
      <c r="Q686" s="30">
        <f t="shared" si="122"/>
        <v>-13.599999999998545</v>
      </c>
      <c r="R686" s="27"/>
    </row>
    <row r="687" spans="1:18" x14ac:dyDescent="0.25">
      <c r="A687" s="5">
        <v>686</v>
      </c>
      <c r="B687" s="28">
        <v>42233.958333333336</v>
      </c>
      <c r="C687" s="5">
        <v>1.10778</v>
      </c>
      <c r="D687" s="5">
        <v>1.10938</v>
      </c>
      <c r="E687" s="5">
        <v>1.10175</v>
      </c>
      <c r="F687" s="5">
        <v>1.10216</v>
      </c>
      <c r="G687" s="5">
        <f t="shared" si="117"/>
        <v>0</v>
      </c>
      <c r="H687" s="5">
        <f t="shared" si="119"/>
        <v>362.50000000000114</v>
      </c>
      <c r="I687" s="31">
        <f t="shared" si="124"/>
        <v>1.100624</v>
      </c>
      <c r="J687" s="31">
        <f t="shared" si="125"/>
        <v>15.359999999999818</v>
      </c>
      <c r="K687" s="5">
        <f t="shared" si="127"/>
        <v>362.50000000000114</v>
      </c>
      <c r="L687" s="5">
        <f t="shared" si="128"/>
        <v>0</v>
      </c>
      <c r="M687" s="5">
        <f t="shared" si="118"/>
        <v>9127.4000000000087</v>
      </c>
      <c r="N687" s="5"/>
      <c r="O687" s="5">
        <f t="shared" si="120"/>
        <v>9127.4000000000087</v>
      </c>
      <c r="P687" s="29" t="str">
        <f t="shared" si="121"/>
        <v/>
      </c>
      <c r="Q687" s="30">
        <f t="shared" si="122"/>
        <v>-13.599999999998545</v>
      </c>
      <c r="R687" s="27"/>
    </row>
    <row r="688" spans="1:18" x14ac:dyDescent="0.25">
      <c r="A688" s="5">
        <v>687</v>
      </c>
      <c r="B688" s="28">
        <v>42234.958333333336</v>
      </c>
      <c r="C688" s="5">
        <v>1.1021300000000001</v>
      </c>
      <c r="D688" s="5">
        <v>1.1134200000000001</v>
      </c>
      <c r="E688" s="5">
        <v>1.10178</v>
      </c>
      <c r="F688" s="5">
        <v>1.11198</v>
      </c>
      <c r="G688" s="5">
        <f t="shared" si="117"/>
        <v>1</v>
      </c>
      <c r="H688" s="5">
        <f t="shared" si="119"/>
        <v>506.80000000000064</v>
      </c>
      <c r="I688" s="31">
        <f t="shared" si="124"/>
        <v>1.1015440000000001</v>
      </c>
      <c r="J688" s="31">
        <f t="shared" si="125"/>
        <v>104.35999999999891</v>
      </c>
      <c r="K688" s="5">
        <f t="shared" si="127"/>
        <v>0</v>
      </c>
      <c r="L688" s="5">
        <f t="shared" si="128"/>
        <v>0</v>
      </c>
      <c r="M688" s="5">
        <f t="shared" si="118"/>
        <v>9127.4000000000087</v>
      </c>
      <c r="N688" s="5"/>
      <c r="O688" s="5">
        <f t="shared" si="120"/>
        <v>9127.4000000000087</v>
      </c>
      <c r="P688" s="29" t="str">
        <f t="shared" si="121"/>
        <v/>
      </c>
      <c r="Q688" s="30">
        <f t="shared" si="122"/>
        <v>-13.599999999998545</v>
      </c>
      <c r="R688" s="27"/>
    </row>
    <row r="689" spans="1:18" x14ac:dyDescent="0.25">
      <c r="A689" s="5">
        <v>688</v>
      </c>
      <c r="B689" s="28">
        <v>42235.958333333336</v>
      </c>
      <c r="C689" s="5">
        <v>1.11191</v>
      </c>
      <c r="D689" s="5">
        <v>1.12446</v>
      </c>
      <c r="E689" s="5">
        <v>1.1107199999999999</v>
      </c>
      <c r="F689" s="5">
        <v>1.1240000000000001</v>
      </c>
      <c r="G689" s="5">
        <f t="shared" si="117"/>
        <v>1</v>
      </c>
      <c r="H689" s="5">
        <f t="shared" si="119"/>
        <v>282.79999999999859</v>
      </c>
      <c r="I689" s="31">
        <f t="shared" si="124"/>
        <v>1.103604</v>
      </c>
      <c r="J689" s="31">
        <f t="shared" si="125"/>
        <v>203.9600000000008</v>
      </c>
      <c r="K689" s="5">
        <f t="shared" si="127"/>
        <v>0</v>
      </c>
      <c r="L689" s="5">
        <v>-101</v>
      </c>
      <c r="M689" s="5">
        <f t="shared" si="118"/>
        <v>9026.4000000000087</v>
      </c>
      <c r="N689" s="5"/>
      <c r="O689" s="5">
        <f t="shared" si="120"/>
        <v>9127.4000000000087</v>
      </c>
      <c r="P689" s="29">
        <f t="shared" si="121"/>
        <v>1.1065582750838132E-2</v>
      </c>
      <c r="Q689" s="30">
        <f t="shared" si="122"/>
        <v>-101</v>
      </c>
      <c r="R689" s="27"/>
    </row>
    <row r="690" spans="1:18" x14ac:dyDescent="0.25">
      <c r="A690" s="5">
        <v>689</v>
      </c>
      <c r="B690" s="28">
        <v>42236.958333333336</v>
      </c>
      <c r="C690" s="5">
        <v>1.1239699999999999</v>
      </c>
      <c r="D690" s="5">
        <v>1.13887</v>
      </c>
      <c r="E690" s="5">
        <v>1.1229199999999999</v>
      </c>
      <c r="F690" s="5">
        <v>1.13828</v>
      </c>
      <c r="G690" s="5">
        <f t="shared" si="117"/>
        <v>1</v>
      </c>
      <c r="H690" s="5">
        <f t="shared" si="119"/>
        <v>-61.50000000000324</v>
      </c>
      <c r="I690" s="31">
        <f t="shared" si="124"/>
        <v>1.1062693333333333</v>
      </c>
      <c r="J690" s="31">
        <f t="shared" si="125"/>
        <v>320.10666666666634</v>
      </c>
      <c r="K690" s="5">
        <f t="shared" si="127"/>
        <v>0</v>
      </c>
      <c r="L690" s="5">
        <f t="shared" ref="L690:L700" si="129">IF(OR(AND(J690&gt;-188.3,J690&lt;=-122.467),AND(J690&gt;-85.94,J690&lt;=-67.6767),AND(J690&gt;42.69,J690&lt;=64.57),AND(J690&gt;144.6933)),-H690,0)</f>
        <v>61.50000000000324</v>
      </c>
      <c r="M690" s="5">
        <f t="shared" si="118"/>
        <v>9087.9000000000124</v>
      </c>
      <c r="N690" s="5"/>
      <c r="O690" s="5">
        <f t="shared" si="120"/>
        <v>9127.4000000000087</v>
      </c>
      <c r="P690" s="29" t="str">
        <f t="shared" si="121"/>
        <v/>
      </c>
      <c r="Q690" s="30">
        <f t="shared" si="122"/>
        <v>-39.499999999996362</v>
      </c>
      <c r="R690" s="27"/>
    </row>
    <row r="691" spans="1:18" x14ac:dyDescent="0.25">
      <c r="A691" s="5">
        <v>690</v>
      </c>
      <c r="B691" s="28">
        <v>42239.958333333336</v>
      </c>
      <c r="C691" s="5">
        <v>1.13748</v>
      </c>
      <c r="D691" s="5">
        <v>1.1713899999999999</v>
      </c>
      <c r="E691" s="5">
        <v>1.1369199999999999</v>
      </c>
      <c r="F691" s="5">
        <v>1.1617599999999999</v>
      </c>
      <c r="G691" s="5">
        <f t="shared" si="117"/>
        <v>1</v>
      </c>
      <c r="H691" s="5">
        <f t="shared" si="119"/>
        <v>-370.00000000000364</v>
      </c>
      <c r="I691" s="31">
        <f t="shared" si="124"/>
        <v>1.1107260000000001</v>
      </c>
      <c r="J691" s="31">
        <f t="shared" si="125"/>
        <v>510.33999999999804</v>
      </c>
      <c r="K691" s="5">
        <f t="shared" si="127"/>
        <v>0</v>
      </c>
      <c r="L691" s="5">
        <f t="shared" si="129"/>
        <v>370.00000000000364</v>
      </c>
      <c r="M691" s="5">
        <f t="shared" si="118"/>
        <v>9457.900000000016</v>
      </c>
      <c r="N691" s="5"/>
      <c r="O691" s="5">
        <f t="shared" si="120"/>
        <v>9457.900000000016</v>
      </c>
      <c r="P691" s="29" t="str">
        <f t="shared" si="121"/>
        <v/>
      </c>
      <c r="Q691" s="30">
        <f t="shared" si="122"/>
        <v>-39.499999999996362</v>
      </c>
      <c r="R691" s="27"/>
    </row>
    <row r="692" spans="1:18" x14ac:dyDescent="0.25">
      <c r="A692" s="5">
        <v>691</v>
      </c>
      <c r="B692" s="28">
        <v>42240.958333333336</v>
      </c>
      <c r="C692" s="5">
        <v>1.1617200000000001</v>
      </c>
      <c r="D692" s="5">
        <v>1.16218</v>
      </c>
      <c r="E692" s="5">
        <v>1.13968</v>
      </c>
      <c r="F692" s="5">
        <v>1.15141</v>
      </c>
      <c r="G692" s="5">
        <f t="shared" si="117"/>
        <v>0</v>
      </c>
      <c r="H692" s="5">
        <f t="shared" si="119"/>
        <v>-332.50000000000227</v>
      </c>
      <c r="I692" s="31">
        <f t="shared" si="124"/>
        <v>1.1149493333333333</v>
      </c>
      <c r="J692" s="31">
        <f t="shared" si="125"/>
        <v>364.60666666666697</v>
      </c>
      <c r="K692" s="5">
        <f t="shared" si="127"/>
        <v>0</v>
      </c>
      <c r="L692" s="5">
        <f t="shared" si="129"/>
        <v>332.50000000000227</v>
      </c>
      <c r="M692" s="5">
        <f t="shared" si="118"/>
        <v>9790.4000000000178</v>
      </c>
      <c r="N692" s="5"/>
      <c r="O692" s="5">
        <f t="shared" si="120"/>
        <v>9790.4000000000178</v>
      </c>
      <c r="P692" s="29" t="str">
        <f t="shared" si="121"/>
        <v/>
      </c>
      <c r="Q692" s="30">
        <f t="shared" si="122"/>
        <v>-39.499999999996362</v>
      </c>
      <c r="R692" s="27"/>
    </row>
    <row r="693" spans="1:18" x14ac:dyDescent="0.25">
      <c r="A693" s="5">
        <v>692</v>
      </c>
      <c r="B693" s="28">
        <v>42241.958333333336</v>
      </c>
      <c r="C693" s="5">
        <v>1.1513800000000001</v>
      </c>
      <c r="D693" s="5">
        <v>1.1560900000000001</v>
      </c>
      <c r="E693" s="5">
        <v>1.12914</v>
      </c>
      <c r="F693" s="5">
        <v>1.1312599999999999</v>
      </c>
      <c r="G693" s="5">
        <f t="shared" si="117"/>
        <v>0</v>
      </c>
      <c r="H693" s="5">
        <f t="shared" si="119"/>
        <v>-91.700000000001225</v>
      </c>
      <c r="I693" s="31">
        <f t="shared" si="124"/>
        <v>1.1176626666666667</v>
      </c>
      <c r="J693" s="31">
        <f t="shared" si="125"/>
        <v>135.97333333333239</v>
      </c>
      <c r="K693" s="5">
        <f t="shared" si="127"/>
        <v>0</v>
      </c>
      <c r="L693" s="5">
        <f t="shared" si="129"/>
        <v>0</v>
      </c>
      <c r="M693" s="5">
        <f t="shared" si="118"/>
        <v>9790.4000000000178</v>
      </c>
      <c r="N693" s="5"/>
      <c r="O693" s="5">
        <f t="shared" si="120"/>
        <v>9790.4000000000178</v>
      </c>
      <c r="P693" s="29" t="str">
        <f t="shared" si="121"/>
        <v/>
      </c>
      <c r="Q693" s="30">
        <f t="shared" si="122"/>
        <v>-39.499999999996362</v>
      </c>
      <c r="R693" s="27"/>
    </row>
    <row r="694" spans="1:18" x14ac:dyDescent="0.25">
      <c r="A694" s="5">
        <v>693</v>
      </c>
      <c r="B694" s="28">
        <v>42242.958333333336</v>
      </c>
      <c r="C694" s="5">
        <v>1.1311500000000001</v>
      </c>
      <c r="D694" s="5">
        <v>1.1364399999999999</v>
      </c>
      <c r="E694" s="5">
        <v>1.1203000000000001</v>
      </c>
      <c r="F694" s="5">
        <v>1.1245799999999999</v>
      </c>
      <c r="G694" s="5">
        <f t="shared" si="117"/>
        <v>0</v>
      </c>
      <c r="H694" s="5">
        <f t="shared" si="119"/>
        <v>77.700000000000543</v>
      </c>
      <c r="I694" s="31">
        <f t="shared" si="124"/>
        <v>1.1198079999999999</v>
      </c>
      <c r="J694" s="31">
        <f t="shared" si="125"/>
        <v>47.719999999999985</v>
      </c>
      <c r="K694" s="5">
        <f t="shared" si="127"/>
        <v>0</v>
      </c>
      <c r="L694" s="5">
        <f t="shared" si="129"/>
        <v>-77.700000000000543</v>
      </c>
      <c r="M694" s="5">
        <f t="shared" si="118"/>
        <v>9712.7000000000171</v>
      </c>
      <c r="N694" s="5"/>
      <c r="O694" s="5">
        <f t="shared" si="120"/>
        <v>9790.4000000000178</v>
      </c>
      <c r="P694" s="29">
        <f t="shared" si="121"/>
        <v>7.9363458081386229E-3</v>
      </c>
      <c r="Q694" s="30">
        <f t="shared" si="122"/>
        <v>-77.700000000000728</v>
      </c>
      <c r="R694" s="27"/>
    </row>
    <row r="695" spans="1:18" x14ac:dyDescent="0.25">
      <c r="A695" s="5">
        <v>694</v>
      </c>
      <c r="B695" s="28">
        <v>42243.958333333336</v>
      </c>
      <c r="C695" s="5">
        <v>1.12456</v>
      </c>
      <c r="D695" s="5">
        <v>1.13097</v>
      </c>
      <c r="E695" s="5">
        <v>1.1155900000000001</v>
      </c>
      <c r="F695" s="5">
        <v>1.1180000000000001</v>
      </c>
      <c r="G695" s="5">
        <f t="shared" si="117"/>
        <v>0</v>
      </c>
      <c r="H695" s="5">
        <f t="shared" si="119"/>
        <v>55.799999999999201</v>
      </c>
      <c r="I695" s="31">
        <f t="shared" si="124"/>
        <v>1.1212433333333331</v>
      </c>
      <c r="J695" s="31">
        <f t="shared" si="125"/>
        <v>-32.433333333330424</v>
      </c>
      <c r="K695" s="5">
        <f t="shared" si="127"/>
        <v>55.799999999999201</v>
      </c>
      <c r="L695" s="5">
        <f t="shared" si="129"/>
        <v>0</v>
      </c>
      <c r="M695" s="5">
        <f t="shared" si="118"/>
        <v>9768.5000000000164</v>
      </c>
      <c r="N695" s="5"/>
      <c r="O695" s="5">
        <f t="shared" si="120"/>
        <v>9790.4000000000178</v>
      </c>
      <c r="P695" s="29" t="str">
        <f t="shared" si="121"/>
        <v/>
      </c>
      <c r="Q695" s="30">
        <f t="shared" si="122"/>
        <v>-21.900000000001455</v>
      </c>
      <c r="R695" s="27"/>
    </row>
    <row r="696" spans="1:18" x14ac:dyDescent="0.25">
      <c r="A696" s="5">
        <v>695</v>
      </c>
      <c r="B696" s="28">
        <v>42246.958333333336</v>
      </c>
      <c r="C696" s="5">
        <v>1.11703</v>
      </c>
      <c r="D696" s="5">
        <v>1.1262399999999999</v>
      </c>
      <c r="E696" s="5">
        <v>1.11693</v>
      </c>
      <c r="F696" s="5">
        <v>1.1209899999999999</v>
      </c>
      <c r="G696" s="5">
        <f t="shared" si="117"/>
        <v>1</v>
      </c>
      <c r="H696" s="5">
        <f t="shared" si="119"/>
        <v>-86.500000000000469</v>
      </c>
      <c r="I696" s="31">
        <f t="shared" si="124"/>
        <v>1.1225193333333332</v>
      </c>
      <c r="J696" s="31">
        <f t="shared" si="125"/>
        <v>-15.293333333332715</v>
      </c>
      <c r="K696" s="5">
        <f t="shared" si="127"/>
        <v>0</v>
      </c>
      <c r="L696" s="5">
        <f t="shared" si="129"/>
        <v>0</v>
      </c>
      <c r="M696" s="5">
        <f t="shared" si="118"/>
        <v>9768.5000000000164</v>
      </c>
      <c r="N696" s="5"/>
      <c r="O696" s="5">
        <f t="shared" si="120"/>
        <v>9790.4000000000178</v>
      </c>
      <c r="P696" s="29" t="str">
        <f t="shared" si="121"/>
        <v/>
      </c>
      <c r="Q696" s="30">
        <f t="shared" si="122"/>
        <v>-21.900000000001455</v>
      </c>
      <c r="R696" s="27"/>
    </row>
    <row r="697" spans="1:18" x14ac:dyDescent="0.25">
      <c r="A697" s="5">
        <v>696</v>
      </c>
      <c r="B697" s="28">
        <v>42247.958333333336</v>
      </c>
      <c r="C697" s="5">
        <v>1.12094</v>
      </c>
      <c r="D697" s="5">
        <v>1.1332</v>
      </c>
      <c r="E697" s="5">
        <v>1.1208199999999999</v>
      </c>
      <c r="F697" s="5">
        <v>1.13131</v>
      </c>
      <c r="G697" s="5">
        <f t="shared" si="117"/>
        <v>1</v>
      </c>
      <c r="H697" s="5">
        <f t="shared" si="119"/>
        <v>-163.10000000000048</v>
      </c>
      <c r="I697" s="31">
        <f t="shared" si="124"/>
        <v>1.1243293333333331</v>
      </c>
      <c r="J697" s="31">
        <f t="shared" si="125"/>
        <v>69.806666666669685</v>
      </c>
      <c r="K697" s="5">
        <f t="shared" si="127"/>
        <v>0</v>
      </c>
      <c r="L697" s="5">
        <f t="shared" si="129"/>
        <v>0</v>
      </c>
      <c r="M697" s="5">
        <f t="shared" si="118"/>
        <v>9768.5000000000164</v>
      </c>
      <c r="N697" s="5"/>
      <c r="O697" s="5">
        <f t="shared" si="120"/>
        <v>9790.4000000000178</v>
      </c>
      <c r="P697" s="29" t="str">
        <f t="shared" si="121"/>
        <v/>
      </c>
      <c r="Q697" s="30">
        <f t="shared" si="122"/>
        <v>-21.900000000001455</v>
      </c>
      <c r="R697" s="27"/>
    </row>
    <row r="698" spans="1:18" x14ac:dyDescent="0.25">
      <c r="A698" s="5">
        <v>697</v>
      </c>
      <c r="B698" s="28">
        <v>42248.958333333336</v>
      </c>
      <c r="C698" s="5">
        <v>1.13131</v>
      </c>
      <c r="D698" s="5">
        <v>1.13191</v>
      </c>
      <c r="E698" s="5">
        <v>1.12164</v>
      </c>
      <c r="F698" s="5">
        <v>1.12256</v>
      </c>
      <c r="G698" s="5">
        <f t="shared" si="117"/>
        <v>0</v>
      </c>
      <c r="H698" s="5">
        <f t="shared" si="119"/>
        <v>-69.000000000001279</v>
      </c>
      <c r="I698" s="31">
        <f t="shared" si="124"/>
        <v>1.1247839999999998</v>
      </c>
      <c r="J698" s="31">
        <f t="shared" si="125"/>
        <v>-22.239999999997817</v>
      </c>
      <c r="K698" s="5">
        <f t="shared" si="127"/>
        <v>-69.000000000001279</v>
      </c>
      <c r="L698" s="5">
        <f t="shared" si="129"/>
        <v>0</v>
      </c>
      <c r="M698" s="5">
        <f t="shared" si="118"/>
        <v>9699.5000000000146</v>
      </c>
      <c r="N698" s="5"/>
      <c r="O698" s="5">
        <f t="shared" si="120"/>
        <v>9790.4000000000178</v>
      </c>
      <c r="P698" s="29">
        <f t="shared" si="121"/>
        <v>9.2846053276682827E-3</v>
      </c>
      <c r="Q698" s="30">
        <f t="shared" si="122"/>
        <v>-90.900000000003274</v>
      </c>
      <c r="R698" s="27"/>
    </row>
    <row r="699" spans="1:18" x14ac:dyDescent="0.25">
      <c r="A699" s="5">
        <v>698</v>
      </c>
      <c r="B699" s="28">
        <v>42249.958333333336</v>
      </c>
      <c r="C699" s="5">
        <v>1.1225499999999999</v>
      </c>
      <c r="D699" s="5">
        <v>1.1243399999999999</v>
      </c>
      <c r="E699" s="5">
        <v>1.10873</v>
      </c>
      <c r="F699" s="5">
        <v>1.1122799999999999</v>
      </c>
      <c r="G699" s="5">
        <f t="shared" si="117"/>
        <v>0</v>
      </c>
      <c r="H699" s="5">
        <f t="shared" si="119"/>
        <v>66.199999999998482</v>
      </c>
      <c r="I699" s="31">
        <f t="shared" si="124"/>
        <v>1.1246086666666666</v>
      </c>
      <c r="J699" s="31">
        <f t="shared" si="125"/>
        <v>-123.28666666666655</v>
      </c>
      <c r="K699" s="5">
        <f t="shared" si="127"/>
        <v>0</v>
      </c>
      <c r="L699" s="5">
        <f t="shared" si="129"/>
        <v>-66.199999999998482</v>
      </c>
      <c r="M699" s="5">
        <f t="shared" si="118"/>
        <v>9633.3000000000156</v>
      </c>
      <c r="N699" s="5"/>
      <c r="O699" s="5">
        <f t="shared" si="120"/>
        <v>9790.4000000000178</v>
      </c>
      <c r="P699" s="29">
        <f t="shared" si="121"/>
        <v>1.6046331099853095E-2</v>
      </c>
      <c r="Q699" s="30">
        <f t="shared" si="122"/>
        <v>-157.10000000000218</v>
      </c>
      <c r="R699" s="27"/>
    </row>
    <row r="700" spans="1:18" x14ac:dyDescent="0.25">
      <c r="A700" s="5">
        <v>699</v>
      </c>
      <c r="B700" s="28">
        <v>42250.958333333336</v>
      </c>
      <c r="C700" s="5">
        <v>1.1122799999999999</v>
      </c>
      <c r="D700" s="5">
        <v>1.1189499999999999</v>
      </c>
      <c r="E700" s="5">
        <v>1.1089800000000001</v>
      </c>
      <c r="F700" s="5">
        <v>1.1149899999999999</v>
      </c>
      <c r="G700" s="5">
        <f t="shared" si="117"/>
        <v>1</v>
      </c>
      <c r="H700" s="5">
        <f t="shared" si="119"/>
        <v>43.199999999998795</v>
      </c>
      <c r="I700" s="31">
        <f t="shared" si="124"/>
        <v>1.1248886666666666</v>
      </c>
      <c r="J700" s="31">
        <f t="shared" si="125"/>
        <v>-98.986666666667219</v>
      </c>
      <c r="K700" s="5">
        <f t="shared" si="127"/>
        <v>0</v>
      </c>
      <c r="L700" s="5">
        <f t="shared" si="129"/>
        <v>0</v>
      </c>
      <c r="M700" s="5">
        <f t="shared" si="118"/>
        <v>9633.3000000000156</v>
      </c>
      <c r="N700" s="5"/>
      <c r="O700" s="5">
        <f t="shared" si="120"/>
        <v>9790.4000000000178</v>
      </c>
      <c r="P700" s="29" t="str">
        <f t="shared" si="121"/>
        <v/>
      </c>
      <c r="Q700" s="30">
        <f t="shared" si="122"/>
        <v>-157.10000000000218</v>
      </c>
      <c r="R700" s="27"/>
    </row>
    <row r="701" spans="1:18" x14ac:dyDescent="0.25">
      <c r="A701" s="5">
        <v>700</v>
      </c>
      <c r="B701" s="28">
        <v>42253.958333333336</v>
      </c>
      <c r="C701" s="5">
        <v>1.1162700000000001</v>
      </c>
      <c r="D701" s="5">
        <v>1.11778</v>
      </c>
      <c r="E701" s="5">
        <v>1.1121300000000001</v>
      </c>
      <c r="F701" s="5">
        <v>1.11693</v>
      </c>
      <c r="G701" s="5">
        <f t="shared" si="117"/>
        <v>1</v>
      </c>
      <c r="H701" s="5">
        <f t="shared" si="119"/>
        <v>109.59999999999859</v>
      </c>
      <c r="I701" s="31">
        <f t="shared" si="124"/>
        <v>1.1254993333333334</v>
      </c>
      <c r="J701" s="31">
        <f t="shared" si="125"/>
        <v>-85.693333333334294</v>
      </c>
      <c r="K701" s="5">
        <f t="shared" si="127"/>
        <v>0</v>
      </c>
      <c r="L701" s="5">
        <v>-101</v>
      </c>
      <c r="M701" s="5">
        <f t="shared" si="118"/>
        <v>9532.3000000000156</v>
      </c>
      <c r="N701" s="5"/>
      <c r="O701" s="5">
        <f t="shared" si="120"/>
        <v>9790.4000000000178</v>
      </c>
      <c r="P701" s="29">
        <f t="shared" si="121"/>
        <v>2.6362559241706385E-2</v>
      </c>
      <c r="Q701" s="30">
        <f t="shared" si="122"/>
        <v>-258.10000000000218</v>
      </c>
      <c r="R701" s="27"/>
    </row>
    <row r="702" spans="1:18" x14ac:dyDescent="0.25">
      <c r="A702" s="5">
        <v>701</v>
      </c>
      <c r="B702" s="28">
        <v>42254.958333333336</v>
      </c>
      <c r="C702" s="5">
        <v>1.11693</v>
      </c>
      <c r="D702" s="5">
        <v>1.12296</v>
      </c>
      <c r="E702" s="5">
        <v>1.1152500000000001</v>
      </c>
      <c r="F702" s="5">
        <v>1.12018</v>
      </c>
      <c r="G702" s="5">
        <f t="shared" si="117"/>
        <v>1</v>
      </c>
      <c r="H702" s="5">
        <f t="shared" si="119"/>
        <v>132.79999999999959</v>
      </c>
      <c r="I702" s="31">
        <f t="shared" si="124"/>
        <v>1.1267006666666668</v>
      </c>
      <c r="J702" s="31">
        <f t="shared" si="125"/>
        <v>-65.206666666668411</v>
      </c>
      <c r="K702" s="5">
        <f t="shared" si="127"/>
        <v>132.79999999999959</v>
      </c>
      <c r="L702" s="5">
        <f>IF(OR(AND(J702&gt;-188.3,J702&lt;=-122.467),AND(J702&gt;-85.94,J702&lt;=-67.6767),AND(J702&gt;42.69,J702&lt;=64.57),AND(J702&gt;144.6933)),-H702,0)</f>
        <v>0</v>
      </c>
      <c r="M702" s="5">
        <f t="shared" si="118"/>
        <v>9665.1000000000149</v>
      </c>
      <c r="N702" s="5"/>
      <c r="O702" s="5">
        <f t="shared" si="120"/>
        <v>9790.4000000000178</v>
      </c>
      <c r="P702" s="29" t="str">
        <f t="shared" si="121"/>
        <v/>
      </c>
      <c r="Q702" s="30">
        <f t="shared" si="122"/>
        <v>-125.30000000000291</v>
      </c>
      <c r="R702" s="27"/>
    </row>
    <row r="703" spans="1:18" x14ac:dyDescent="0.25">
      <c r="A703" s="5">
        <v>702</v>
      </c>
      <c r="B703" s="28">
        <v>42255.958333333336</v>
      </c>
      <c r="C703" s="5">
        <v>1.1202099999999999</v>
      </c>
      <c r="D703" s="5">
        <v>1.1216200000000001</v>
      </c>
      <c r="E703" s="5">
        <v>1.11317</v>
      </c>
      <c r="F703" s="5">
        <v>1.1206199999999999</v>
      </c>
      <c r="G703" s="5">
        <f t="shared" si="117"/>
        <v>1</v>
      </c>
      <c r="H703" s="5">
        <f t="shared" si="119"/>
        <v>113.39999999999905</v>
      </c>
      <c r="I703" s="31">
        <f t="shared" si="124"/>
        <v>1.1272766666666667</v>
      </c>
      <c r="J703" s="31">
        <f t="shared" si="125"/>
        <v>-66.566666666667544</v>
      </c>
      <c r="K703" s="5">
        <f t="shared" si="127"/>
        <v>113.39999999999905</v>
      </c>
      <c r="L703" s="5">
        <f>IF(OR(AND(J703&gt;-188.3,J703&lt;=-122.467),AND(J703&gt;-85.94,J703&lt;=-67.6767),AND(J703&gt;42.69,J703&lt;=64.57),AND(J703&gt;144.6933)),-H703,0)</f>
        <v>0</v>
      </c>
      <c r="M703" s="5">
        <f t="shared" si="118"/>
        <v>9778.5000000000146</v>
      </c>
      <c r="N703" s="5"/>
      <c r="O703" s="5">
        <f t="shared" si="120"/>
        <v>9790.4000000000178</v>
      </c>
      <c r="P703" s="29" t="str">
        <f t="shared" si="121"/>
        <v/>
      </c>
      <c r="Q703" s="30">
        <f t="shared" si="122"/>
        <v>-11.900000000003274</v>
      </c>
      <c r="R703" s="27"/>
    </row>
    <row r="704" spans="1:18" x14ac:dyDescent="0.25">
      <c r="A704" s="5">
        <v>703</v>
      </c>
      <c r="B704" s="28">
        <v>42256.958333333336</v>
      </c>
      <c r="C704" s="5">
        <v>1.1206</v>
      </c>
      <c r="D704" s="5">
        <v>1.12954</v>
      </c>
      <c r="E704" s="5">
        <v>1.11717</v>
      </c>
      <c r="F704" s="5">
        <v>1.1278999999999999</v>
      </c>
      <c r="G704" s="5">
        <f t="shared" si="117"/>
        <v>1</v>
      </c>
      <c r="H704" s="5">
        <f t="shared" si="119"/>
        <v>-7.6999999999993776</v>
      </c>
      <c r="I704" s="31">
        <f t="shared" si="124"/>
        <v>1.1275366666666669</v>
      </c>
      <c r="J704" s="31">
        <f t="shared" si="125"/>
        <v>3.6333333333304907</v>
      </c>
      <c r="K704" s="5">
        <f t="shared" si="127"/>
        <v>-7.6999999999993776</v>
      </c>
      <c r="L704" s="5">
        <f>IF(OR(AND(J704&gt;-188.3,J704&lt;=-122.467),AND(J704&gt;-85.94,J704&lt;=-67.6767),AND(J704&gt;42.69,J704&lt;=64.57),AND(J704&gt;144.6933)),-H704,0)</f>
        <v>0</v>
      </c>
      <c r="M704" s="5">
        <f t="shared" si="118"/>
        <v>9770.8000000000156</v>
      </c>
      <c r="N704" s="5"/>
      <c r="O704" s="5">
        <f t="shared" si="120"/>
        <v>9790.4000000000178</v>
      </c>
      <c r="P704" s="29">
        <f t="shared" si="121"/>
        <v>2.0019611047559227E-3</v>
      </c>
      <c r="Q704" s="30">
        <f t="shared" si="122"/>
        <v>-19.600000000002183</v>
      </c>
      <c r="R704" s="27"/>
    </row>
    <row r="705" spans="1:18" x14ac:dyDescent="0.25">
      <c r="A705" s="5">
        <v>704</v>
      </c>
      <c r="B705" s="28">
        <v>42257.958333333336</v>
      </c>
      <c r="C705" s="5">
        <v>1.12791</v>
      </c>
      <c r="D705" s="5">
        <v>1.1349499999999999</v>
      </c>
      <c r="E705" s="5">
        <v>1.1254200000000001</v>
      </c>
      <c r="F705" s="5">
        <v>1.13348</v>
      </c>
      <c r="G705" s="5">
        <f t="shared" si="117"/>
        <v>1</v>
      </c>
      <c r="H705" s="5">
        <f t="shared" si="119"/>
        <v>-42.100000000000463</v>
      </c>
      <c r="I705" s="31">
        <f t="shared" si="124"/>
        <v>1.1272166666666665</v>
      </c>
      <c r="J705" s="31">
        <f t="shared" si="125"/>
        <v>62.633333333335095</v>
      </c>
      <c r="K705" s="5">
        <f t="shared" si="127"/>
        <v>0</v>
      </c>
      <c r="L705" s="5">
        <f>IF(OR(AND(J705&gt;-188.3,J705&lt;=-122.467),AND(J705&gt;-85.94,J705&lt;=-67.6767),AND(J705&gt;42.69,J705&lt;=64.57),AND(J705&gt;144.6933)),-H705,0)</f>
        <v>42.100000000000463</v>
      </c>
      <c r="M705" s="5">
        <f t="shared" si="118"/>
        <v>9812.900000000016</v>
      </c>
      <c r="N705" s="5"/>
      <c r="O705" s="5">
        <f t="shared" si="120"/>
        <v>9812.900000000016</v>
      </c>
      <c r="P705" s="29" t="str">
        <f t="shared" si="121"/>
        <v/>
      </c>
      <c r="Q705" s="30">
        <f t="shared" si="122"/>
        <v>-19.600000000002183</v>
      </c>
      <c r="R705" s="27"/>
    </row>
    <row r="706" spans="1:18" x14ac:dyDescent="0.25">
      <c r="A706" s="5">
        <v>705</v>
      </c>
      <c r="B706" s="28">
        <v>42260.958333333336</v>
      </c>
      <c r="C706" s="5">
        <v>1.1331100000000001</v>
      </c>
      <c r="D706" s="5">
        <v>1.1373200000000001</v>
      </c>
      <c r="E706" s="5">
        <v>1.1283399999999999</v>
      </c>
      <c r="F706" s="5">
        <v>1.13158</v>
      </c>
      <c r="G706" s="5">
        <f t="shared" si="117"/>
        <v>0</v>
      </c>
      <c r="H706" s="5">
        <f t="shared" si="119"/>
        <v>117.89999999999966</v>
      </c>
      <c r="I706" s="31">
        <f t="shared" si="124"/>
        <v>1.1252046666666666</v>
      </c>
      <c r="J706" s="31">
        <f t="shared" si="125"/>
        <v>63.753333333333998</v>
      </c>
      <c r="K706" s="5">
        <f t="shared" si="127"/>
        <v>0</v>
      </c>
      <c r="L706" s="5">
        <v>-101</v>
      </c>
      <c r="M706" s="5">
        <f t="shared" si="118"/>
        <v>9711.900000000016</v>
      </c>
      <c r="N706" s="5"/>
      <c r="O706" s="5">
        <f t="shared" si="120"/>
        <v>9812.900000000016</v>
      </c>
      <c r="P706" s="29">
        <f t="shared" si="121"/>
        <v>1.0292574060675186E-2</v>
      </c>
      <c r="Q706" s="30">
        <f t="shared" si="122"/>
        <v>-101</v>
      </c>
      <c r="R706" s="27"/>
    </row>
    <row r="707" spans="1:18" x14ac:dyDescent="0.25">
      <c r="A707" s="5">
        <v>706</v>
      </c>
      <c r="B707" s="28">
        <v>42261.958333333336</v>
      </c>
      <c r="C707" s="5">
        <v>1.1316200000000001</v>
      </c>
      <c r="D707" s="5">
        <v>1.13287</v>
      </c>
      <c r="E707" s="5">
        <v>1.12588</v>
      </c>
      <c r="F707" s="5">
        <v>1.1268100000000001</v>
      </c>
      <c r="G707" s="5">
        <f t="shared" ref="G707:G770" si="130">IF(F707&gt;F706,1,0)</f>
        <v>0</v>
      </c>
      <c r="H707" s="5">
        <f t="shared" si="119"/>
        <v>29.299999999998761</v>
      </c>
      <c r="I707" s="31">
        <f t="shared" si="124"/>
        <v>1.1235646666666668</v>
      </c>
      <c r="J707" s="31">
        <f t="shared" si="125"/>
        <v>32.453333333333219</v>
      </c>
      <c r="K707" s="5">
        <f t="shared" si="127"/>
        <v>0</v>
      </c>
      <c r="L707" s="5">
        <f t="shared" ref="L707:L764" si="131">IF(OR(AND(J707&gt;-188.3,J707&lt;=-122.467),AND(J707&gt;-85.94,J707&lt;=-67.6767),AND(J707&gt;42.69,J707&lt;=64.57),AND(J707&gt;144.6933)),-H707,0)</f>
        <v>0</v>
      </c>
      <c r="M707" s="5">
        <f t="shared" ref="M707:M770" si="132">L707+K707+M706</f>
        <v>9711.900000000016</v>
      </c>
      <c r="N707" s="5"/>
      <c r="O707" s="5">
        <f t="shared" si="120"/>
        <v>9812.900000000016</v>
      </c>
      <c r="P707" s="29" t="str">
        <f t="shared" si="121"/>
        <v/>
      </c>
      <c r="Q707" s="30">
        <f t="shared" si="122"/>
        <v>-101</v>
      </c>
      <c r="R707" s="27"/>
    </row>
    <row r="708" spans="1:18" x14ac:dyDescent="0.25">
      <c r="A708" s="5">
        <v>707</v>
      </c>
      <c r="B708" s="28">
        <v>42262.958333333336</v>
      </c>
      <c r="C708" s="5">
        <v>1.1268100000000001</v>
      </c>
      <c r="D708" s="5">
        <v>1.1320399999999999</v>
      </c>
      <c r="E708" s="5">
        <v>1.1214</v>
      </c>
      <c r="F708" s="5">
        <v>1.1289400000000001</v>
      </c>
      <c r="G708" s="5">
        <f t="shared" si="130"/>
        <v>1</v>
      </c>
      <c r="H708" s="5">
        <f t="shared" ref="H708:H771" si="133">(F709-C709)*10000+(F710-C710)*10000+(F711-C711)*10000</f>
        <v>-83.699999999999889</v>
      </c>
      <c r="I708" s="31">
        <f t="shared" si="124"/>
        <v>1.12341</v>
      </c>
      <c r="J708" s="31">
        <f t="shared" si="125"/>
        <v>55.300000000000352</v>
      </c>
      <c r="K708" s="5">
        <f t="shared" si="127"/>
        <v>0</v>
      </c>
      <c r="L708" s="5">
        <f t="shared" si="131"/>
        <v>83.699999999999889</v>
      </c>
      <c r="M708" s="5">
        <f t="shared" si="132"/>
        <v>9795.6000000000167</v>
      </c>
      <c r="N708" s="5"/>
      <c r="O708" s="5">
        <f t="shared" ref="O708:O771" si="134">MAX(M708,O707)</f>
        <v>9812.900000000016</v>
      </c>
      <c r="P708" s="29" t="str">
        <f t="shared" ref="P708:P771" si="135">IF(M708 &lt; M707, 1-M708/O708,"")</f>
        <v/>
      </c>
      <c r="Q708" s="30">
        <f t="shared" ref="Q708:Q771" si="136">IF(O708=M708,Q707,M708-O708)</f>
        <v>-17.299999999999272</v>
      </c>
      <c r="R708" s="27"/>
    </row>
    <row r="709" spans="1:18" x14ac:dyDescent="0.25">
      <c r="A709" s="5">
        <v>708</v>
      </c>
      <c r="B709" s="28">
        <v>42263.958333333336</v>
      </c>
      <c r="C709" s="5">
        <v>1.1289400000000001</v>
      </c>
      <c r="D709" s="5">
        <v>1.1441300000000001</v>
      </c>
      <c r="E709" s="5">
        <v>1.12846</v>
      </c>
      <c r="F709" s="5">
        <v>1.14341</v>
      </c>
      <c r="G709" s="5">
        <f t="shared" si="130"/>
        <v>1</v>
      </c>
      <c r="H709" s="5">
        <f t="shared" si="133"/>
        <v>-298.49999999999932</v>
      </c>
      <c r="I709" s="31">
        <f t="shared" si="124"/>
        <v>1.1246653333333334</v>
      </c>
      <c r="J709" s="31">
        <f t="shared" si="125"/>
        <v>187.44666666666632</v>
      </c>
      <c r="K709" s="5">
        <f t="shared" si="127"/>
        <v>0</v>
      </c>
      <c r="L709" s="5">
        <f t="shared" si="131"/>
        <v>298.49999999999932</v>
      </c>
      <c r="M709" s="5">
        <f t="shared" si="132"/>
        <v>10094.100000000017</v>
      </c>
      <c r="N709" s="5"/>
      <c r="O709" s="5">
        <f t="shared" si="134"/>
        <v>10094.100000000017</v>
      </c>
      <c r="P709" s="29" t="str">
        <f t="shared" si="135"/>
        <v/>
      </c>
      <c r="Q709" s="30">
        <f t="shared" si="136"/>
        <v>-17.299999999999272</v>
      </c>
      <c r="R709" s="27"/>
    </row>
    <row r="710" spans="1:18" x14ac:dyDescent="0.25">
      <c r="A710" s="5">
        <v>709</v>
      </c>
      <c r="B710" s="28">
        <v>42264.958333333336</v>
      </c>
      <c r="C710" s="5">
        <v>1.14341</v>
      </c>
      <c r="D710" s="5">
        <v>1.1459900000000001</v>
      </c>
      <c r="E710" s="5">
        <v>1.1269400000000001</v>
      </c>
      <c r="F710" s="5">
        <v>1.12974</v>
      </c>
      <c r="G710" s="5">
        <f t="shared" si="130"/>
        <v>0</v>
      </c>
      <c r="H710" s="5">
        <f t="shared" si="133"/>
        <v>-94.999999999998423</v>
      </c>
      <c r="I710" s="31">
        <f t="shared" si="124"/>
        <v>1.125448</v>
      </c>
      <c r="J710" s="31">
        <f t="shared" si="125"/>
        <v>42.919999999999625</v>
      </c>
      <c r="K710" s="5">
        <f t="shared" si="127"/>
        <v>0</v>
      </c>
      <c r="L710" s="5">
        <f t="shared" si="131"/>
        <v>94.999999999998423</v>
      </c>
      <c r="M710" s="5">
        <f t="shared" si="132"/>
        <v>10189.100000000015</v>
      </c>
      <c r="N710" s="5"/>
      <c r="O710" s="5">
        <f t="shared" si="134"/>
        <v>10189.100000000015</v>
      </c>
      <c r="P710" s="29" t="str">
        <f t="shared" si="135"/>
        <v/>
      </c>
      <c r="Q710" s="30">
        <f t="shared" si="136"/>
        <v>-17.299999999999272</v>
      </c>
      <c r="R710" s="27"/>
    </row>
    <row r="711" spans="1:18" x14ac:dyDescent="0.25">
      <c r="A711" s="5">
        <v>710</v>
      </c>
      <c r="B711" s="28">
        <v>42267.958333333336</v>
      </c>
      <c r="C711" s="5">
        <v>1.1280699999999999</v>
      </c>
      <c r="D711" s="5">
        <v>1.1329899999999999</v>
      </c>
      <c r="E711" s="5">
        <v>1.11812</v>
      </c>
      <c r="F711" s="5">
        <v>1.1189</v>
      </c>
      <c r="G711" s="5">
        <f t="shared" si="130"/>
        <v>0</v>
      </c>
      <c r="H711" s="5">
        <f t="shared" si="133"/>
        <v>40.200000000001346</v>
      </c>
      <c r="I711" s="31">
        <f t="shared" si="124"/>
        <v>1.1253086666666665</v>
      </c>
      <c r="J711" s="31">
        <f t="shared" si="125"/>
        <v>-64.086666666665067</v>
      </c>
      <c r="K711" s="5">
        <f t="shared" si="127"/>
        <v>40.200000000001346</v>
      </c>
      <c r="L711" s="5">
        <f t="shared" si="131"/>
        <v>0</v>
      </c>
      <c r="M711" s="5">
        <f t="shared" si="132"/>
        <v>10229.300000000016</v>
      </c>
      <c r="N711" s="5"/>
      <c r="O711" s="5">
        <f t="shared" si="134"/>
        <v>10229.300000000016</v>
      </c>
      <c r="P711" s="29" t="str">
        <f t="shared" si="135"/>
        <v/>
      </c>
      <c r="Q711" s="30">
        <f t="shared" si="136"/>
        <v>-17.299999999999272</v>
      </c>
      <c r="R711" s="27"/>
    </row>
    <row r="712" spans="1:18" x14ac:dyDescent="0.25">
      <c r="A712" s="5">
        <v>711</v>
      </c>
      <c r="B712" s="28">
        <v>42268.958333333336</v>
      </c>
      <c r="C712" s="5">
        <v>1.1188899999999999</v>
      </c>
      <c r="D712" s="5">
        <v>1.1207499999999999</v>
      </c>
      <c r="E712" s="5">
        <v>1.1113200000000001</v>
      </c>
      <c r="F712" s="5">
        <v>1.11188</v>
      </c>
      <c r="G712" s="5">
        <f t="shared" si="130"/>
        <v>0</v>
      </c>
      <c r="H712" s="5">
        <f t="shared" si="133"/>
        <v>74.000000000002956</v>
      </c>
      <c r="I712" s="31">
        <f t="shared" si="124"/>
        <v>1.1240133333333333</v>
      </c>
      <c r="J712" s="31">
        <f t="shared" si="125"/>
        <v>-121.33333333333329</v>
      </c>
      <c r="K712" s="5">
        <f t="shared" si="127"/>
        <v>74.000000000002956</v>
      </c>
      <c r="L712" s="5">
        <f t="shared" si="131"/>
        <v>0</v>
      </c>
      <c r="M712" s="5">
        <f t="shared" si="132"/>
        <v>10303.300000000019</v>
      </c>
      <c r="N712" s="5"/>
      <c r="O712" s="5">
        <f t="shared" si="134"/>
        <v>10303.300000000019</v>
      </c>
      <c r="P712" s="29" t="str">
        <f t="shared" si="135"/>
        <v/>
      </c>
      <c r="Q712" s="30">
        <f t="shared" si="136"/>
        <v>-17.299999999999272</v>
      </c>
      <c r="R712" s="27"/>
    </row>
    <row r="713" spans="1:18" x14ac:dyDescent="0.25">
      <c r="A713" s="5">
        <v>712</v>
      </c>
      <c r="B713" s="28">
        <v>42269.958333333336</v>
      </c>
      <c r="C713" s="5">
        <v>1.1118699999999999</v>
      </c>
      <c r="D713" s="5">
        <v>1.1212899999999999</v>
      </c>
      <c r="E713" s="5">
        <v>1.1105100000000001</v>
      </c>
      <c r="F713" s="5">
        <v>1.1185499999999999</v>
      </c>
      <c r="G713" s="5">
        <f t="shared" si="130"/>
        <v>1</v>
      </c>
      <c r="H713" s="5">
        <f t="shared" si="133"/>
        <v>67.80000000000453</v>
      </c>
      <c r="I713" s="31">
        <f t="shared" si="124"/>
        <v>1.1237459999999999</v>
      </c>
      <c r="J713" s="31">
        <f t="shared" si="125"/>
        <v>-51.959999999999781</v>
      </c>
      <c r="K713" s="5">
        <f t="shared" si="127"/>
        <v>67.80000000000453</v>
      </c>
      <c r="L713" s="5">
        <f t="shared" si="131"/>
        <v>0</v>
      </c>
      <c r="M713" s="5">
        <f t="shared" si="132"/>
        <v>10371.100000000024</v>
      </c>
      <c r="N713" s="5"/>
      <c r="O713" s="5">
        <f t="shared" si="134"/>
        <v>10371.100000000024</v>
      </c>
      <c r="P713" s="29" t="str">
        <f t="shared" si="135"/>
        <v/>
      </c>
      <c r="Q713" s="30">
        <f t="shared" si="136"/>
        <v>-17.299999999999272</v>
      </c>
      <c r="R713" s="27"/>
    </row>
    <row r="714" spans="1:18" x14ac:dyDescent="0.25">
      <c r="A714" s="5">
        <v>713</v>
      </c>
      <c r="B714" s="28">
        <v>42270.958333333336</v>
      </c>
      <c r="C714" s="5">
        <v>1.11856</v>
      </c>
      <c r="D714" s="5">
        <v>1.12958</v>
      </c>
      <c r="E714" s="5">
        <v>1.1164499999999999</v>
      </c>
      <c r="F714" s="5">
        <v>1.1229100000000001</v>
      </c>
      <c r="G714" s="5">
        <f t="shared" si="130"/>
        <v>1</v>
      </c>
      <c r="H714" s="5">
        <f t="shared" si="133"/>
        <v>28.000000000003578</v>
      </c>
      <c r="I714" s="31">
        <f t="shared" si="124"/>
        <v>1.1244546666666666</v>
      </c>
      <c r="J714" s="31">
        <f t="shared" si="125"/>
        <v>-15.446666666665276</v>
      </c>
      <c r="K714" s="5">
        <f t="shared" si="127"/>
        <v>0</v>
      </c>
      <c r="L714" s="5">
        <f t="shared" si="131"/>
        <v>0</v>
      </c>
      <c r="M714" s="5">
        <f t="shared" si="132"/>
        <v>10371.100000000024</v>
      </c>
      <c r="N714" s="5"/>
      <c r="O714" s="5">
        <f t="shared" si="134"/>
        <v>10371.100000000024</v>
      </c>
      <c r="P714" s="29" t="str">
        <f t="shared" si="135"/>
        <v/>
      </c>
      <c r="Q714" s="30">
        <f t="shared" si="136"/>
        <v>-17.299999999999272</v>
      </c>
      <c r="R714" s="27"/>
    </row>
    <row r="715" spans="1:18" x14ac:dyDescent="0.25">
      <c r="A715" s="5">
        <v>714</v>
      </c>
      <c r="B715" s="28">
        <v>42271.958333333336</v>
      </c>
      <c r="C715" s="5">
        <v>1.1228499999999999</v>
      </c>
      <c r="D715" s="5">
        <v>1.12324</v>
      </c>
      <c r="E715" s="5">
        <v>1.11161</v>
      </c>
      <c r="F715" s="5">
        <v>1.1192200000000001</v>
      </c>
      <c r="G715" s="5">
        <f t="shared" si="130"/>
        <v>0</v>
      </c>
      <c r="H715" s="5">
        <f t="shared" si="133"/>
        <v>-6.6999999999994913</v>
      </c>
      <c r="I715" s="31">
        <f t="shared" si="124"/>
        <v>1.1247366666666667</v>
      </c>
      <c r="J715" s="31">
        <f t="shared" si="125"/>
        <v>-55.166666666666146</v>
      </c>
      <c r="K715" s="5">
        <f t="shared" si="127"/>
        <v>-6.6999999999994913</v>
      </c>
      <c r="L715" s="5">
        <f t="shared" si="131"/>
        <v>0</v>
      </c>
      <c r="M715" s="5">
        <f t="shared" si="132"/>
        <v>10364.400000000025</v>
      </c>
      <c r="N715" s="5"/>
      <c r="O715" s="5">
        <f t="shared" si="134"/>
        <v>10371.100000000024</v>
      </c>
      <c r="P715" s="29">
        <f t="shared" si="135"/>
        <v>6.4602597602947398E-4</v>
      </c>
      <c r="Q715" s="30">
        <f t="shared" si="136"/>
        <v>-6.6999999999989086</v>
      </c>
      <c r="R715" s="27"/>
    </row>
    <row r="716" spans="1:18" x14ac:dyDescent="0.25">
      <c r="A716" s="5">
        <v>715</v>
      </c>
      <c r="B716" s="28">
        <v>42274.958333333336</v>
      </c>
      <c r="C716" s="5">
        <v>1.1183099999999999</v>
      </c>
      <c r="D716" s="5">
        <v>1.12477</v>
      </c>
      <c r="E716" s="5">
        <v>1.1146799999999999</v>
      </c>
      <c r="F716" s="5">
        <v>1.1243700000000001</v>
      </c>
      <c r="G716" s="5">
        <f t="shared" si="130"/>
        <v>1</v>
      </c>
      <c r="H716" s="5">
        <f t="shared" si="133"/>
        <v>-48.800000000002171</v>
      </c>
      <c r="I716" s="31">
        <f t="shared" si="124"/>
        <v>1.1252326666666668</v>
      </c>
      <c r="J716" s="31">
        <f t="shared" si="125"/>
        <v>-8.6266666666667824</v>
      </c>
      <c r="K716" s="5">
        <f t="shared" si="127"/>
        <v>0</v>
      </c>
      <c r="L716" s="5">
        <f t="shared" si="131"/>
        <v>0</v>
      </c>
      <c r="M716" s="5">
        <f t="shared" si="132"/>
        <v>10364.400000000025</v>
      </c>
      <c r="N716" s="5"/>
      <c r="O716" s="5">
        <f t="shared" si="134"/>
        <v>10371.100000000024</v>
      </c>
      <c r="P716" s="29" t="str">
        <f t="shared" si="135"/>
        <v/>
      </c>
      <c r="Q716" s="30">
        <f t="shared" si="136"/>
        <v>-6.6999999999989086</v>
      </c>
      <c r="R716" s="27"/>
    </row>
    <row r="717" spans="1:18" x14ac:dyDescent="0.25">
      <c r="A717" s="5">
        <v>716</v>
      </c>
      <c r="B717" s="28">
        <v>42275.958333333336</v>
      </c>
      <c r="C717" s="5">
        <v>1.1243700000000001</v>
      </c>
      <c r="D717" s="5">
        <v>1.1281300000000001</v>
      </c>
      <c r="E717" s="5">
        <v>1.1193900000000001</v>
      </c>
      <c r="F717" s="5">
        <v>1.1247400000000001</v>
      </c>
      <c r="G717" s="5">
        <f t="shared" si="130"/>
        <v>1</v>
      </c>
      <c r="H717" s="5">
        <f t="shared" si="133"/>
        <v>-38.500000000001307</v>
      </c>
      <c r="I717" s="31">
        <f t="shared" si="124"/>
        <v>1.1255366666666666</v>
      </c>
      <c r="J717" s="31">
        <f t="shared" si="125"/>
        <v>-7.9666666666655672</v>
      </c>
      <c r="K717" s="5">
        <f t="shared" si="127"/>
        <v>0</v>
      </c>
      <c r="L717" s="5">
        <f t="shared" si="131"/>
        <v>0</v>
      </c>
      <c r="M717" s="5">
        <f t="shared" si="132"/>
        <v>10364.400000000025</v>
      </c>
      <c r="N717" s="5"/>
      <c r="O717" s="5">
        <f t="shared" si="134"/>
        <v>10371.100000000024</v>
      </c>
      <c r="P717" s="29" t="str">
        <f t="shared" si="135"/>
        <v/>
      </c>
      <c r="Q717" s="30">
        <f t="shared" si="136"/>
        <v>-6.6999999999989086</v>
      </c>
      <c r="R717" s="27"/>
    </row>
    <row r="718" spans="1:18" x14ac:dyDescent="0.25">
      <c r="A718" s="5">
        <v>717</v>
      </c>
      <c r="B718" s="28">
        <v>42276.958333333336</v>
      </c>
      <c r="C718" s="5">
        <v>1.1247400000000001</v>
      </c>
      <c r="D718" s="5">
        <v>1.1261399999999999</v>
      </c>
      <c r="E718" s="5">
        <v>1.11574</v>
      </c>
      <c r="F718" s="5">
        <v>1.11764</v>
      </c>
      <c r="G718" s="5">
        <f t="shared" si="130"/>
        <v>0</v>
      </c>
      <c r="H718" s="5">
        <f t="shared" si="133"/>
        <v>1.500000000000945</v>
      </c>
      <c r="I718" s="31">
        <f t="shared" si="124"/>
        <v>1.1253380000000002</v>
      </c>
      <c r="J718" s="31">
        <f t="shared" si="125"/>
        <v>-76.98000000000205</v>
      </c>
      <c r="K718" s="5">
        <f t="shared" si="127"/>
        <v>0</v>
      </c>
      <c r="L718" s="5">
        <f t="shared" si="131"/>
        <v>-1.500000000000945</v>
      </c>
      <c r="M718" s="5">
        <f t="shared" si="132"/>
        <v>10362.900000000023</v>
      </c>
      <c r="N718" s="5"/>
      <c r="O718" s="5">
        <f t="shared" si="134"/>
        <v>10371.100000000024</v>
      </c>
      <c r="P718" s="29">
        <f t="shared" si="135"/>
        <v>7.9065865723026985E-4</v>
      </c>
      <c r="Q718" s="30">
        <f t="shared" si="136"/>
        <v>-8.2000000000007276</v>
      </c>
      <c r="R718" s="27"/>
    </row>
    <row r="719" spans="1:18" x14ac:dyDescent="0.25">
      <c r="A719" s="5">
        <v>718</v>
      </c>
      <c r="B719" s="28">
        <v>42277.958333333336</v>
      </c>
      <c r="C719" s="5">
        <v>1.11758</v>
      </c>
      <c r="D719" s="5">
        <v>1.1209</v>
      </c>
      <c r="E719" s="5">
        <v>1.11351</v>
      </c>
      <c r="F719" s="5">
        <v>1.1194299999999999</v>
      </c>
      <c r="G719" s="5">
        <f t="shared" si="130"/>
        <v>1</v>
      </c>
      <c r="H719" s="5">
        <f t="shared" si="133"/>
        <v>67.300000000001248</v>
      </c>
      <c r="I719" s="31">
        <f t="shared" si="124"/>
        <v>1.1247733333333334</v>
      </c>
      <c r="J719" s="31">
        <f t="shared" si="125"/>
        <v>-53.433333333334772</v>
      </c>
      <c r="K719" s="5">
        <f t="shared" si="127"/>
        <v>67.300000000001248</v>
      </c>
      <c r="L719" s="5">
        <f t="shared" si="131"/>
        <v>0</v>
      </c>
      <c r="M719" s="5">
        <f t="shared" si="132"/>
        <v>10430.200000000024</v>
      </c>
      <c r="N719" s="5"/>
      <c r="O719" s="5">
        <f t="shared" si="134"/>
        <v>10430.200000000024</v>
      </c>
      <c r="P719" s="29" t="str">
        <f t="shared" si="135"/>
        <v/>
      </c>
      <c r="Q719" s="30">
        <f t="shared" si="136"/>
        <v>-8.2000000000007276</v>
      </c>
      <c r="R719" s="27"/>
    </row>
    <row r="720" spans="1:18" x14ac:dyDescent="0.25">
      <c r="A720" s="5">
        <v>719</v>
      </c>
      <c r="B720" s="28">
        <v>42278.958333333336</v>
      </c>
      <c r="C720" s="5">
        <v>1.11937</v>
      </c>
      <c r="D720" s="5">
        <v>1.1318299999999999</v>
      </c>
      <c r="E720" s="5">
        <v>1.1150500000000001</v>
      </c>
      <c r="F720" s="5">
        <v>1.12077</v>
      </c>
      <c r="G720" s="5">
        <f t="shared" si="130"/>
        <v>1</v>
      </c>
      <c r="H720" s="5">
        <f t="shared" si="133"/>
        <v>19.300000000002086</v>
      </c>
      <c r="I720" s="31">
        <f t="shared" si="124"/>
        <v>1.1239260000000002</v>
      </c>
      <c r="J720" s="31">
        <f t="shared" si="125"/>
        <v>-31.560000000001587</v>
      </c>
      <c r="K720" s="5">
        <f t="shared" si="127"/>
        <v>19.300000000002086</v>
      </c>
      <c r="L720" s="5">
        <f t="shared" si="131"/>
        <v>0</v>
      </c>
      <c r="M720" s="5">
        <f t="shared" si="132"/>
        <v>10449.500000000027</v>
      </c>
      <c r="N720" s="5"/>
      <c r="O720" s="5">
        <f t="shared" si="134"/>
        <v>10449.500000000027</v>
      </c>
      <c r="P720" s="29" t="str">
        <f t="shared" si="135"/>
        <v/>
      </c>
      <c r="Q720" s="30">
        <f t="shared" si="136"/>
        <v>-8.2000000000007276</v>
      </c>
      <c r="R720" s="27"/>
    </row>
    <row r="721" spans="1:18" x14ac:dyDescent="0.25">
      <c r="A721" s="5">
        <v>720</v>
      </c>
      <c r="B721" s="28">
        <v>42281.958333333336</v>
      </c>
      <c r="C721" s="5">
        <v>1.1217299999999999</v>
      </c>
      <c r="D721" s="5">
        <v>1.1289199999999999</v>
      </c>
      <c r="E721" s="5">
        <v>1.11734</v>
      </c>
      <c r="F721" s="5">
        <v>1.11863</v>
      </c>
      <c r="G721" s="5">
        <f t="shared" si="130"/>
        <v>0</v>
      </c>
      <c r="H721" s="5">
        <f t="shared" si="133"/>
        <v>89.300000000001035</v>
      </c>
      <c r="I721" s="31">
        <f t="shared" ref="I721:I784" si="137">AVERAGE(F707:F721)</f>
        <v>1.1230626666666665</v>
      </c>
      <c r="J721" s="31">
        <f t="shared" ref="J721:J784" si="138">(F721-I721)*10000</f>
        <v>-44.32666666666529</v>
      </c>
      <c r="K721" s="5">
        <f t="shared" si="127"/>
        <v>89.300000000001035</v>
      </c>
      <c r="L721" s="5">
        <f t="shared" si="131"/>
        <v>0</v>
      </c>
      <c r="M721" s="5">
        <f t="shared" si="132"/>
        <v>10538.800000000028</v>
      </c>
      <c r="N721" s="5"/>
      <c r="O721" s="5">
        <f t="shared" si="134"/>
        <v>10538.800000000028</v>
      </c>
      <c r="P721" s="29" t="str">
        <f t="shared" si="135"/>
        <v/>
      </c>
      <c r="Q721" s="30">
        <f t="shared" si="136"/>
        <v>-8.2000000000007276</v>
      </c>
      <c r="R721" s="27"/>
    </row>
    <row r="722" spans="1:18" x14ac:dyDescent="0.25">
      <c r="A722" s="5">
        <v>721</v>
      </c>
      <c r="B722" s="28">
        <v>42282.958333333336</v>
      </c>
      <c r="C722" s="5">
        <v>1.11863</v>
      </c>
      <c r="D722" s="5">
        <v>1.1279600000000001</v>
      </c>
      <c r="E722" s="5">
        <v>1.1172</v>
      </c>
      <c r="F722" s="5">
        <v>1.12706</v>
      </c>
      <c r="G722" s="5">
        <f t="shared" si="130"/>
        <v>1</v>
      </c>
      <c r="H722" s="5">
        <f t="shared" si="133"/>
        <v>86.300000000001361</v>
      </c>
      <c r="I722" s="31">
        <f t="shared" si="137"/>
        <v>1.1230793333333333</v>
      </c>
      <c r="J722" s="31">
        <f t="shared" si="138"/>
        <v>39.806666666666324</v>
      </c>
      <c r="K722" s="5">
        <f t="shared" si="127"/>
        <v>0</v>
      </c>
      <c r="L722" s="5">
        <f t="shared" si="131"/>
        <v>0</v>
      </c>
      <c r="M722" s="5">
        <f t="shared" si="132"/>
        <v>10538.800000000028</v>
      </c>
      <c r="N722" s="5"/>
      <c r="O722" s="5">
        <f t="shared" si="134"/>
        <v>10538.800000000028</v>
      </c>
      <c r="P722" s="29" t="str">
        <f t="shared" si="135"/>
        <v/>
      </c>
      <c r="Q722" s="30">
        <f t="shared" si="136"/>
        <v>-8.2000000000007276</v>
      </c>
      <c r="R722" s="27"/>
    </row>
    <row r="723" spans="1:18" x14ac:dyDescent="0.25">
      <c r="A723" s="5">
        <v>722</v>
      </c>
      <c r="B723" s="28">
        <v>42283.958333333336</v>
      </c>
      <c r="C723" s="5">
        <v>1.1270899999999999</v>
      </c>
      <c r="D723" s="5">
        <v>1.1284099999999999</v>
      </c>
      <c r="E723" s="5">
        <v>1.1211500000000001</v>
      </c>
      <c r="F723" s="5">
        <v>1.1236900000000001</v>
      </c>
      <c r="G723" s="5">
        <f t="shared" si="130"/>
        <v>0</v>
      </c>
      <c r="H723" s="5">
        <f t="shared" si="133"/>
        <v>118.09999999999874</v>
      </c>
      <c r="I723" s="31">
        <f t="shared" si="137"/>
        <v>1.1227293333333332</v>
      </c>
      <c r="J723" s="31">
        <f t="shared" si="138"/>
        <v>9.6066666666683176</v>
      </c>
      <c r="K723" s="5">
        <f t="shared" si="127"/>
        <v>118.09999999999874</v>
      </c>
      <c r="L723" s="5">
        <f t="shared" si="131"/>
        <v>0</v>
      </c>
      <c r="M723" s="5">
        <f t="shared" si="132"/>
        <v>10656.900000000027</v>
      </c>
      <c r="N723" s="5"/>
      <c r="O723" s="5">
        <f t="shared" si="134"/>
        <v>10656.900000000027</v>
      </c>
      <c r="P723" s="29" t="str">
        <f t="shared" si="135"/>
        <v/>
      </c>
      <c r="Q723" s="30">
        <f t="shared" si="136"/>
        <v>-8.2000000000007276</v>
      </c>
      <c r="R723" s="27"/>
    </row>
    <row r="724" spans="1:18" x14ac:dyDescent="0.25">
      <c r="A724" s="5">
        <v>723</v>
      </c>
      <c r="B724" s="28">
        <v>42284.958333333336</v>
      </c>
      <c r="C724" s="5">
        <v>1.12368</v>
      </c>
      <c r="D724" s="5">
        <v>1.13273</v>
      </c>
      <c r="E724" s="5">
        <v>1.12344</v>
      </c>
      <c r="F724" s="5">
        <v>1.12758</v>
      </c>
      <c r="G724" s="5">
        <f t="shared" si="130"/>
        <v>1</v>
      </c>
      <c r="H724" s="5">
        <f t="shared" si="133"/>
        <v>99.499999999996803</v>
      </c>
      <c r="I724" s="31">
        <f t="shared" si="137"/>
        <v>1.1216740000000001</v>
      </c>
      <c r="J724" s="31">
        <f t="shared" si="138"/>
        <v>59.059999999999668</v>
      </c>
      <c r="K724" s="5">
        <f t="shared" si="127"/>
        <v>0</v>
      </c>
      <c r="L724" s="5">
        <f t="shared" si="131"/>
        <v>-99.499999999996803</v>
      </c>
      <c r="M724" s="5">
        <f t="shared" si="132"/>
        <v>10557.400000000031</v>
      </c>
      <c r="N724" s="5"/>
      <c r="O724" s="5">
        <f t="shared" si="134"/>
        <v>10656.900000000027</v>
      </c>
      <c r="P724" s="29">
        <f t="shared" si="135"/>
        <v>9.3366738920320769E-3</v>
      </c>
      <c r="Q724" s="30">
        <f t="shared" si="136"/>
        <v>-99.499999999996362</v>
      </c>
      <c r="R724" s="27"/>
    </row>
    <row r="725" spans="1:18" x14ac:dyDescent="0.25">
      <c r="A725" s="5">
        <v>724</v>
      </c>
      <c r="B725" s="28">
        <v>42285.958333333336</v>
      </c>
      <c r="C725" s="5">
        <v>1.12758</v>
      </c>
      <c r="D725" s="5">
        <v>1.1387100000000001</v>
      </c>
      <c r="E725" s="5">
        <v>1.1267100000000001</v>
      </c>
      <c r="F725" s="5">
        <v>1.13571</v>
      </c>
      <c r="G725" s="5">
        <f t="shared" si="130"/>
        <v>1</v>
      </c>
      <c r="H725" s="5">
        <f t="shared" si="133"/>
        <v>114.09999999999698</v>
      </c>
      <c r="I725" s="31">
        <f t="shared" si="137"/>
        <v>1.122072</v>
      </c>
      <c r="J725" s="31">
        <f t="shared" si="138"/>
        <v>136.38000000000039</v>
      </c>
      <c r="K725" s="5">
        <f t="shared" si="127"/>
        <v>0</v>
      </c>
      <c r="L725" s="5">
        <f t="shared" si="131"/>
        <v>0</v>
      </c>
      <c r="M725" s="5">
        <f t="shared" si="132"/>
        <v>10557.400000000031</v>
      </c>
      <c r="N725" s="5"/>
      <c r="O725" s="5">
        <f t="shared" si="134"/>
        <v>10656.900000000027</v>
      </c>
      <c r="P725" s="29" t="str">
        <f t="shared" si="135"/>
        <v/>
      </c>
      <c r="Q725" s="30">
        <f t="shared" si="136"/>
        <v>-99.499999999996362</v>
      </c>
      <c r="R725" s="27"/>
    </row>
    <row r="726" spans="1:18" x14ac:dyDescent="0.25">
      <c r="A726" s="5">
        <v>725</v>
      </c>
      <c r="B726" s="28">
        <v>42288.958333333336</v>
      </c>
      <c r="C726" s="5">
        <v>1.1360300000000001</v>
      </c>
      <c r="D726" s="5">
        <v>1.13968</v>
      </c>
      <c r="E726" s="5">
        <v>1.13544</v>
      </c>
      <c r="F726" s="5">
        <v>1.13581</v>
      </c>
      <c r="G726" s="5">
        <f t="shared" si="130"/>
        <v>1</v>
      </c>
      <c r="H726" s="5">
        <f t="shared" si="133"/>
        <v>25.299999999999216</v>
      </c>
      <c r="I726" s="31">
        <f t="shared" si="137"/>
        <v>1.1231993333333332</v>
      </c>
      <c r="J726" s="31">
        <f t="shared" si="138"/>
        <v>126.10666666666771</v>
      </c>
      <c r="K726" s="5">
        <f t="shared" ref="K726:K732" si="139">IF(OR(AND(J726&gt;-122.467,J726&lt;=-101.893),AND(J726&gt;-67.6767,J726&lt;=-16.6267),AND(J726&gt;-1.10667,J726&lt;=30.97333)),H726,0)</f>
        <v>0</v>
      </c>
      <c r="L726" s="5">
        <f t="shared" si="131"/>
        <v>0</v>
      </c>
      <c r="M726" s="5">
        <f t="shared" si="132"/>
        <v>10557.400000000031</v>
      </c>
      <c r="N726" s="5"/>
      <c r="O726" s="5">
        <f t="shared" si="134"/>
        <v>10656.900000000027</v>
      </c>
      <c r="P726" s="29" t="str">
        <f t="shared" si="135"/>
        <v/>
      </c>
      <c r="Q726" s="30">
        <f t="shared" si="136"/>
        <v>-99.499999999996362</v>
      </c>
      <c r="R726" s="27"/>
    </row>
    <row r="727" spans="1:18" x14ac:dyDescent="0.25">
      <c r="A727" s="5">
        <v>726</v>
      </c>
      <c r="B727" s="28">
        <v>42289.958333333336</v>
      </c>
      <c r="C727" s="5">
        <v>1.1357900000000001</v>
      </c>
      <c r="D727" s="5">
        <v>1.1411</v>
      </c>
      <c r="E727" s="5">
        <v>1.13442</v>
      </c>
      <c r="F727" s="5">
        <v>1.1378299999999999</v>
      </c>
      <c r="G727" s="5">
        <f t="shared" si="130"/>
        <v>1</v>
      </c>
      <c r="H727" s="5">
        <f t="shared" si="133"/>
        <v>-31.499999999999858</v>
      </c>
      <c r="I727" s="31">
        <f t="shared" si="137"/>
        <v>1.1249293333333332</v>
      </c>
      <c r="J727" s="31">
        <f t="shared" si="138"/>
        <v>129.00666666666672</v>
      </c>
      <c r="K727" s="5">
        <f t="shared" si="139"/>
        <v>0</v>
      </c>
      <c r="L727" s="5">
        <f t="shared" si="131"/>
        <v>0</v>
      </c>
      <c r="M727" s="5">
        <f t="shared" si="132"/>
        <v>10557.400000000031</v>
      </c>
      <c r="N727" s="5"/>
      <c r="O727" s="5">
        <f t="shared" si="134"/>
        <v>10656.900000000027</v>
      </c>
      <c r="P727" s="29" t="str">
        <f t="shared" si="135"/>
        <v/>
      </c>
      <c r="Q727" s="30">
        <f t="shared" si="136"/>
        <v>-99.499999999996362</v>
      </c>
      <c r="R727" s="27"/>
    </row>
    <row r="728" spans="1:18" x14ac:dyDescent="0.25">
      <c r="A728" s="5">
        <v>727</v>
      </c>
      <c r="B728" s="28">
        <v>42290.958333333336</v>
      </c>
      <c r="C728" s="5">
        <v>1.13781</v>
      </c>
      <c r="D728" s="5">
        <v>1.1489100000000001</v>
      </c>
      <c r="E728" s="5">
        <v>1.1377200000000001</v>
      </c>
      <c r="F728" s="5">
        <v>1.1474</v>
      </c>
      <c r="G728" s="5">
        <f t="shared" si="130"/>
        <v>1</v>
      </c>
      <c r="H728" s="5">
        <f t="shared" si="133"/>
        <v>-158.0999999999988</v>
      </c>
      <c r="I728" s="31">
        <f t="shared" si="137"/>
        <v>1.1268526666666667</v>
      </c>
      <c r="J728" s="31">
        <f t="shared" si="138"/>
        <v>205.4733333333325</v>
      </c>
      <c r="K728" s="5">
        <f t="shared" si="139"/>
        <v>0</v>
      </c>
      <c r="L728" s="5">
        <f t="shared" si="131"/>
        <v>158.0999999999988</v>
      </c>
      <c r="M728" s="5">
        <f t="shared" si="132"/>
        <v>10715.500000000029</v>
      </c>
      <c r="N728" s="5"/>
      <c r="O728" s="5">
        <f t="shared" si="134"/>
        <v>10715.500000000029</v>
      </c>
      <c r="P728" s="29" t="str">
        <f t="shared" si="135"/>
        <v/>
      </c>
      <c r="Q728" s="30">
        <f t="shared" si="136"/>
        <v>-99.499999999996362</v>
      </c>
      <c r="R728" s="27"/>
    </row>
    <row r="729" spans="1:18" x14ac:dyDescent="0.25">
      <c r="A729" s="5">
        <v>728</v>
      </c>
      <c r="B729" s="28">
        <v>42291.958333333336</v>
      </c>
      <c r="C729" s="5">
        <v>1.1474</v>
      </c>
      <c r="D729" s="5">
        <v>1.1495</v>
      </c>
      <c r="E729" s="5">
        <v>1.13632</v>
      </c>
      <c r="F729" s="5">
        <v>1.1383000000000001</v>
      </c>
      <c r="G729" s="5">
        <f t="shared" si="130"/>
        <v>0</v>
      </c>
      <c r="H729" s="5">
        <f t="shared" si="133"/>
        <v>-46.600000000001089</v>
      </c>
      <c r="I729" s="31">
        <f t="shared" si="137"/>
        <v>1.1278786666666665</v>
      </c>
      <c r="J729" s="31">
        <f t="shared" si="138"/>
        <v>104.21333333333615</v>
      </c>
      <c r="K729" s="5">
        <f t="shared" si="139"/>
        <v>0</v>
      </c>
      <c r="L729" s="5">
        <f t="shared" si="131"/>
        <v>0</v>
      </c>
      <c r="M729" s="5">
        <f t="shared" si="132"/>
        <v>10715.500000000029</v>
      </c>
      <c r="N729" s="5"/>
      <c r="O729" s="5">
        <f t="shared" si="134"/>
        <v>10715.500000000029</v>
      </c>
      <c r="P729" s="29" t="str">
        <f t="shared" si="135"/>
        <v/>
      </c>
      <c r="Q729" s="30">
        <f t="shared" si="136"/>
        <v>-99.499999999996362</v>
      </c>
      <c r="R729" s="27"/>
    </row>
    <row r="730" spans="1:18" x14ac:dyDescent="0.25">
      <c r="A730" s="5">
        <v>729</v>
      </c>
      <c r="B730" s="28">
        <v>42292.958333333336</v>
      </c>
      <c r="C730" s="5">
        <v>1.1383000000000001</v>
      </c>
      <c r="D730" s="5">
        <v>1.1395</v>
      </c>
      <c r="E730" s="5">
        <v>1.13344</v>
      </c>
      <c r="F730" s="5">
        <v>1.13466</v>
      </c>
      <c r="G730" s="5">
        <f t="shared" si="130"/>
        <v>0</v>
      </c>
      <c r="H730" s="5">
        <f t="shared" si="133"/>
        <v>-17.300000000000093</v>
      </c>
      <c r="I730" s="31">
        <f t="shared" si="137"/>
        <v>1.1289079999999998</v>
      </c>
      <c r="J730" s="31">
        <f t="shared" si="138"/>
        <v>57.520000000002014</v>
      </c>
      <c r="K730" s="5">
        <f t="shared" si="139"/>
        <v>0</v>
      </c>
      <c r="L730" s="5">
        <f t="shared" si="131"/>
        <v>17.300000000000093</v>
      </c>
      <c r="M730" s="5">
        <f t="shared" si="132"/>
        <v>10732.800000000028</v>
      </c>
      <c r="N730" s="5"/>
      <c r="O730" s="5">
        <f t="shared" si="134"/>
        <v>10732.800000000028</v>
      </c>
      <c r="P730" s="29" t="str">
        <f t="shared" si="135"/>
        <v/>
      </c>
      <c r="Q730" s="30">
        <f t="shared" si="136"/>
        <v>-99.499999999996362</v>
      </c>
      <c r="R730" s="27"/>
    </row>
    <row r="731" spans="1:18" x14ac:dyDescent="0.25">
      <c r="A731" s="5">
        <v>730</v>
      </c>
      <c r="B731" s="28">
        <v>42295.958333333336</v>
      </c>
      <c r="C731" s="5">
        <v>1.1356299999999999</v>
      </c>
      <c r="D731" s="5">
        <v>1.1378900000000001</v>
      </c>
      <c r="E731" s="5">
        <v>1.1305799999999999</v>
      </c>
      <c r="F731" s="5">
        <v>1.13256</v>
      </c>
      <c r="G731" s="5">
        <f t="shared" si="130"/>
        <v>0</v>
      </c>
      <c r="H731" s="5">
        <f t="shared" si="133"/>
        <v>-217.3000000000003</v>
      </c>
      <c r="I731" s="31">
        <f t="shared" si="137"/>
        <v>1.129454</v>
      </c>
      <c r="J731" s="31">
        <f t="shared" si="138"/>
        <v>31.060000000000532</v>
      </c>
      <c r="K731" s="5">
        <f t="shared" si="139"/>
        <v>0</v>
      </c>
      <c r="L731" s="5">
        <f t="shared" si="131"/>
        <v>0</v>
      </c>
      <c r="M731" s="5">
        <f t="shared" si="132"/>
        <v>10732.800000000028</v>
      </c>
      <c r="N731" s="5"/>
      <c r="O731" s="5">
        <f t="shared" si="134"/>
        <v>10732.800000000028</v>
      </c>
      <c r="P731" s="29" t="str">
        <f t="shared" si="135"/>
        <v/>
      </c>
      <c r="Q731" s="30">
        <f t="shared" si="136"/>
        <v>-99.499999999996362</v>
      </c>
      <c r="R731" s="27"/>
    </row>
    <row r="732" spans="1:18" x14ac:dyDescent="0.25">
      <c r="A732" s="5">
        <v>731</v>
      </c>
      <c r="B732" s="28">
        <v>42296.958333333336</v>
      </c>
      <c r="C732" s="5">
        <v>1.1325400000000001</v>
      </c>
      <c r="D732" s="5">
        <v>1.1387100000000001</v>
      </c>
      <c r="E732" s="5">
        <v>1.1324000000000001</v>
      </c>
      <c r="F732" s="5">
        <v>1.13459</v>
      </c>
      <c r="G732" s="5">
        <f t="shared" si="130"/>
        <v>1</v>
      </c>
      <c r="H732" s="5">
        <f t="shared" si="133"/>
        <v>-329.59999999999877</v>
      </c>
      <c r="I732" s="31">
        <f t="shared" si="137"/>
        <v>1.1301106666666667</v>
      </c>
      <c r="J732" s="31">
        <f t="shared" si="138"/>
        <v>44.793333333332797</v>
      </c>
      <c r="K732" s="5">
        <f t="shared" si="139"/>
        <v>0</v>
      </c>
      <c r="L732" s="5">
        <f t="shared" si="131"/>
        <v>329.59999999999877</v>
      </c>
      <c r="M732" s="5">
        <f t="shared" si="132"/>
        <v>11062.400000000027</v>
      </c>
      <c r="N732" s="5"/>
      <c r="O732" s="5">
        <f t="shared" si="134"/>
        <v>11062.400000000027</v>
      </c>
      <c r="P732" s="29" t="str">
        <f t="shared" si="135"/>
        <v/>
      </c>
      <c r="Q732" s="30">
        <f t="shared" si="136"/>
        <v>-99.499999999996362</v>
      </c>
      <c r="R732" s="27"/>
    </row>
    <row r="733" spans="1:18" x14ac:dyDescent="0.25">
      <c r="A733" s="5">
        <v>732</v>
      </c>
      <c r="B733" s="28">
        <v>42297.958333333336</v>
      </c>
      <c r="C733" s="5">
        <v>1.13459</v>
      </c>
      <c r="D733" s="5">
        <v>1.13775</v>
      </c>
      <c r="E733" s="5">
        <v>1.1334500000000001</v>
      </c>
      <c r="F733" s="5">
        <v>1.13388</v>
      </c>
      <c r="G733" s="5">
        <f t="shared" si="130"/>
        <v>0</v>
      </c>
      <c r="H733" s="5">
        <f t="shared" si="133"/>
        <v>-266.89999999999884</v>
      </c>
      <c r="I733" s="31">
        <f t="shared" si="137"/>
        <v>1.1311933333333331</v>
      </c>
      <c r="J733" s="31">
        <f t="shared" si="138"/>
        <v>26.866666666669481</v>
      </c>
      <c r="K733" s="5">
        <v>-101</v>
      </c>
      <c r="L733" s="5">
        <f t="shared" si="131"/>
        <v>0</v>
      </c>
      <c r="M733" s="5">
        <f t="shared" si="132"/>
        <v>10961.400000000027</v>
      </c>
      <c r="N733" s="5"/>
      <c r="O733" s="5">
        <f t="shared" si="134"/>
        <v>11062.400000000027</v>
      </c>
      <c r="P733" s="29">
        <f t="shared" si="135"/>
        <v>9.1300260341335981E-3</v>
      </c>
      <c r="Q733" s="30">
        <f t="shared" si="136"/>
        <v>-101</v>
      </c>
      <c r="R733" s="27"/>
    </row>
    <row r="734" spans="1:18" x14ac:dyDescent="0.25">
      <c r="A734" s="5">
        <v>733</v>
      </c>
      <c r="B734" s="28">
        <v>42298.958333333336</v>
      </c>
      <c r="C734" s="5">
        <v>1.1338999999999999</v>
      </c>
      <c r="D734" s="5">
        <v>1.1350899999999999</v>
      </c>
      <c r="E734" s="5">
        <v>1.1100300000000001</v>
      </c>
      <c r="F734" s="5">
        <v>1.11083</v>
      </c>
      <c r="G734" s="5">
        <f t="shared" si="130"/>
        <v>0</v>
      </c>
      <c r="H734" s="5">
        <f t="shared" si="133"/>
        <v>-42.69999999999996</v>
      </c>
      <c r="I734" s="31">
        <f t="shared" si="137"/>
        <v>1.13062</v>
      </c>
      <c r="J734" s="31">
        <f t="shared" si="138"/>
        <v>-197.89999999999975</v>
      </c>
      <c r="K734" s="5">
        <f t="shared" ref="K734:K781" si="140">IF(OR(AND(J734&gt;-122.467,J734&lt;=-101.893),AND(J734&gt;-67.6767,J734&lt;=-16.6267),AND(J734&gt;-1.10667,J734&lt;=30.97333)),H734,0)</f>
        <v>0</v>
      </c>
      <c r="L734" s="5">
        <f t="shared" si="131"/>
        <v>0</v>
      </c>
      <c r="M734" s="5">
        <f t="shared" si="132"/>
        <v>10961.400000000027</v>
      </c>
      <c r="N734" s="5"/>
      <c r="O734" s="5">
        <f t="shared" si="134"/>
        <v>11062.400000000027</v>
      </c>
      <c r="P734" s="29" t="str">
        <f t="shared" si="135"/>
        <v/>
      </c>
      <c r="Q734" s="30">
        <f t="shared" si="136"/>
        <v>-101</v>
      </c>
      <c r="R734" s="27"/>
    </row>
    <row r="735" spans="1:18" x14ac:dyDescent="0.25">
      <c r="A735" s="5">
        <v>734</v>
      </c>
      <c r="B735" s="28">
        <v>42299.958333333336</v>
      </c>
      <c r="C735" s="5">
        <v>1.11083</v>
      </c>
      <c r="D735" s="5">
        <v>1.11398</v>
      </c>
      <c r="E735" s="5">
        <v>1.0996600000000001</v>
      </c>
      <c r="F735" s="5">
        <v>1.10165</v>
      </c>
      <c r="G735" s="5">
        <f t="shared" si="130"/>
        <v>0</v>
      </c>
      <c r="H735" s="5">
        <f t="shared" si="133"/>
        <v>-79.399999999998371</v>
      </c>
      <c r="I735" s="31">
        <f t="shared" si="137"/>
        <v>1.1293453333333332</v>
      </c>
      <c r="J735" s="31">
        <f t="shared" si="138"/>
        <v>-276.95333333333184</v>
      </c>
      <c r="K735" s="5">
        <f t="shared" si="140"/>
        <v>0</v>
      </c>
      <c r="L735" s="5">
        <f t="shared" si="131"/>
        <v>0</v>
      </c>
      <c r="M735" s="5">
        <f t="shared" si="132"/>
        <v>10961.400000000027</v>
      </c>
      <c r="N735" s="5"/>
      <c r="O735" s="5">
        <f t="shared" si="134"/>
        <v>11062.400000000027</v>
      </c>
      <c r="P735" s="29" t="str">
        <f t="shared" si="135"/>
        <v/>
      </c>
      <c r="Q735" s="30">
        <f t="shared" si="136"/>
        <v>-101</v>
      </c>
      <c r="R735" s="27"/>
    </row>
    <row r="736" spans="1:18" x14ac:dyDescent="0.25">
      <c r="A736" s="5">
        <v>735</v>
      </c>
      <c r="B736" s="28">
        <v>42302.958333333336</v>
      </c>
      <c r="C736" s="5">
        <v>1.1002000000000001</v>
      </c>
      <c r="D736" s="5">
        <v>1.1068199999999999</v>
      </c>
      <c r="E736" s="5">
        <v>1.0999300000000001</v>
      </c>
      <c r="F736" s="5">
        <v>1.1057600000000001</v>
      </c>
      <c r="G736" s="5">
        <f t="shared" si="130"/>
        <v>1</v>
      </c>
      <c r="H736" s="5">
        <f t="shared" si="133"/>
        <v>-80.699999999997999</v>
      </c>
      <c r="I736" s="31">
        <f t="shared" si="137"/>
        <v>1.1284873333333332</v>
      </c>
      <c r="J736" s="31">
        <f t="shared" si="138"/>
        <v>-227.27333333333098</v>
      </c>
      <c r="K736" s="5">
        <f t="shared" si="140"/>
        <v>0</v>
      </c>
      <c r="L736" s="5">
        <f t="shared" si="131"/>
        <v>0</v>
      </c>
      <c r="M736" s="5">
        <f t="shared" si="132"/>
        <v>10961.400000000027</v>
      </c>
      <c r="N736" s="5"/>
      <c r="O736" s="5">
        <f t="shared" si="134"/>
        <v>11062.400000000027</v>
      </c>
      <c r="P736" s="29" t="str">
        <f t="shared" si="135"/>
        <v/>
      </c>
      <c r="Q736" s="30">
        <f t="shared" si="136"/>
        <v>-101</v>
      </c>
      <c r="R736" s="27"/>
    </row>
    <row r="737" spans="1:18" x14ac:dyDescent="0.25">
      <c r="A737" s="5">
        <v>736</v>
      </c>
      <c r="B737" s="28">
        <v>42303.958333333336</v>
      </c>
      <c r="C737" s="5">
        <v>1.1057399999999999</v>
      </c>
      <c r="D737" s="5">
        <v>1.1078399999999999</v>
      </c>
      <c r="E737" s="5">
        <v>1.10303</v>
      </c>
      <c r="F737" s="5">
        <v>1.1050899999999999</v>
      </c>
      <c r="G737" s="5">
        <f t="shared" si="130"/>
        <v>0</v>
      </c>
      <c r="H737" s="5">
        <f t="shared" si="133"/>
        <v>-46.899999999996389</v>
      </c>
      <c r="I737" s="31">
        <f t="shared" si="137"/>
        <v>1.1270226666666665</v>
      </c>
      <c r="J737" s="31">
        <f t="shared" si="138"/>
        <v>-219.326666666666</v>
      </c>
      <c r="K737" s="5">
        <f t="shared" si="140"/>
        <v>0</v>
      </c>
      <c r="L737" s="5">
        <f t="shared" si="131"/>
        <v>0</v>
      </c>
      <c r="M737" s="5">
        <f t="shared" si="132"/>
        <v>10961.400000000027</v>
      </c>
      <c r="N737" s="5"/>
      <c r="O737" s="5">
        <f t="shared" si="134"/>
        <v>11062.400000000027</v>
      </c>
      <c r="P737" s="29" t="str">
        <f t="shared" si="135"/>
        <v/>
      </c>
      <c r="Q737" s="30">
        <f t="shared" si="136"/>
        <v>-101</v>
      </c>
      <c r="R737" s="27"/>
    </row>
    <row r="738" spans="1:18" x14ac:dyDescent="0.25">
      <c r="A738" s="5">
        <v>737</v>
      </c>
      <c r="B738" s="28">
        <v>42304.958333333336</v>
      </c>
      <c r="C738" s="5">
        <v>1.1050899999999999</v>
      </c>
      <c r="D738" s="5">
        <v>1.1095600000000001</v>
      </c>
      <c r="E738" s="5">
        <v>1.08969</v>
      </c>
      <c r="F738" s="5">
        <v>1.0922400000000001</v>
      </c>
      <c r="G738" s="5">
        <f t="shared" si="130"/>
        <v>0</v>
      </c>
      <c r="H738" s="5">
        <f t="shared" si="133"/>
        <v>61.00000000000216</v>
      </c>
      <c r="I738" s="31">
        <f t="shared" si="137"/>
        <v>1.1249259999999999</v>
      </c>
      <c r="J738" s="31">
        <f t="shared" si="138"/>
        <v>-326.85999999999768</v>
      </c>
      <c r="K738" s="5">
        <f t="shared" si="140"/>
        <v>0</v>
      </c>
      <c r="L738" s="5">
        <f t="shared" si="131"/>
        <v>0</v>
      </c>
      <c r="M738" s="5">
        <f t="shared" si="132"/>
        <v>10961.400000000027</v>
      </c>
      <c r="N738" s="5"/>
      <c r="O738" s="5">
        <f t="shared" si="134"/>
        <v>11062.400000000027</v>
      </c>
      <c r="P738" s="29" t="str">
        <f t="shared" si="135"/>
        <v/>
      </c>
      <c r="Q738" s="30">
        <f t="shared" si="136"/>
        <v>-101</v>
      </c>
      <c r="R738" s="27"/>
    </row>
    <row r="739" spans="1:18" x14ac:dyDescent="0.25">
      <c r="A739" s="5">
        <v>738</v>
      </c>
      <c r="B739" s="28">
        <v>42305.958333333336</v>
      </c>
      <c r="C739" s="5">
        <v>1.0922099999999999</v>
      </c>
      <c r="D739" s="5">
        <v>1.09853</v>
      </c>
      <c r="E739" s="5">
        <v>1.09036</v>
      </c>
      <c r="F739" s="5">
        <v>1.0976399999999999</v>
      </c>
      <c r="G739" s="5">
        <f t="shared" si="130"/>
        <v>1</v>
      </c>
      <c r="H739" s="5">
        <f t="shared" si="133"/>
        <v>-45.399999999999878</v>
      </c>
      <c r="I739" s="31">
        <f t="shared" si="137"/>
        <v>1.12293</v>
      </c>
      <c r="J739" s="31">
        <f t="shared" si="138"/>
        <v>-252.90000000000035</v>
      </c>
      <c r="K739" s="5">
        <f t="shared" si="140"/>
        <v>0</v>
      </c>
      <c r="L739" s="5">
        <f t="shared" si="131"/>
        <v>0</v>
      </c>
      <c r="M739" s="5">
        <f t="shared" si="132"/>
        <v>10961.400000000027</v>
      </c>
      <c r="N739" s="5"/>
      <c r="O739" s="5">
        <f t="shared" si="134"/>
        <v>11062.400000000027</v>
      </c>
      <c r="P739" s="29" t="str">
        <f t="shared" si="135"/>
        <v/>
      </c>
      <c r="Q739" s="30">
        <f t="shared" si="136"/>
        <v>-101</v>
      </c>
      <c r="R739" s="27"/>
    </row>
    <row r="740" spans="1:18" x14ac:dyDescent="0.25">
      <c r="A740" s="5">
        <v>739</v>
      </c>
      <c r="B740" s="28">
        <v>42306.958333333336</v>
      </c>
      <c r="C740" s="5">
        <v>1.0975999999999999</v>
      </c>
      <c r="D740" s="5">
        <v>1.1072200000000001</v>
      </c>
      <c r="E740" s="5">
        <v>1.0965499999999999</v>
      </c>
      <c r="F740" s="5">
        <v>1.10033</v>
      </c>
      <c r="G740" s="5">
        <f t="shared" si="130"/>
        <v>1</v>
      </c>
      <c r="H740" s="5">
        <f t="shared" si="133"/>
        <v>-170.00000000000125</v>
      </c>
      <c r="I740" s="31">
        <f t="shared" si="137"/>
        <v>1.1205713333333334</v>
      </c>
      <c r="J740" s="31">
        <f t="shared" si="138"/>
        <v>-202.41333333333333</v>
      </c>
      <c r="K740" s="5">
        <f t="shared" si="140"/>
        <v>0</v>
      </c>
      <c r="L740" s="5">
        <f t="shared" si="131"/>
        <v>0</v>
      </c>
      <c r="M740" s="5">
        <f t="shared" si="132"/>
        <v>10961.400000000027</v>
      </c>
      <c r="N740" s="5"/>
      <c r="O740" s="5">
        <f t="shared" si="134"/>
        <v>11062.400000000027</v>
      </c>
      <c r="P740" s="29" t="str">
        <f t="shared" si="135"/>
        <v/>
      </c>
      <c r="Q740" s="30">
        <f t="shared" si="136"/>
        <v>-101</v>
      </c>
      <c r="R740" s="27"/>
    </row>
    <row r="741" spans="1:18" x14ac:dyDescent="0.25">
      <c r="A741" s="5">
        <v>740</v>
      </c>
      <c r="B741" s="28">
        <v>42310</v>
      </c>
      <c r="C741" s="5">
        <v>1.10354</v>
      </c>
      <c r="D741" s="5">
        <v>1.1052500000000001</v>
      </c>
      <c r="E741" s="5">
        <v>1.10002</v>
      </c>
      <c r="F741" s="5">
        <v>1.10148</v>
      </c>
      <c r="G741" s="5">
        <f t="shared" si="130"/>
        <v>1</v>
      </c>
      <c r="H741" s="5">
        <f t="shared" si="133"/>
        <v>-130.40000000000163</v>
      </c>
      <c r="I741" s="31">
        <f t="shared" si="137"/>
        <v>1.1182826666666665</v>
      </c>
      <c r="J741" s="31">
        <f t="shared" si="138"/>
        <v>-168.02666666666522</v>
      </c>
      <c r="K741" s="5">
        <f t="shared" si="140"/>
        <v>0</v>
      </c>
      <c r="L741" s="5">
        <f t="shared" si="131"/>
        <v>130.40000000000163</v>
      </c>
      <c r="M741" s="5">
        <f t="shared" si="132"/>
        <v>11091.800000000028</v>
      </c>
      <c r="N741" s="5"/>
      <c r="O741" s="5">
        <f t="shared" si="134"/>
        <v>11091.800000000028</v>
      </c>
      <c r="P741" s="29" t="str">
        <f t="shared" si="135"/>
        <v/>
      </c>
      <c r="Q741" s="30">
        <f t="shared" si="136"/>
        <v>-101</v>
      </c>
      <c r="R741" s="27"/>
    </row>
    <row r="742" spans="1:18" x14ac:dyDescent="0.25">
      <c r="A742" s="5">
        <v>741</v>
      </c>
      <c r="B742" s="28">
        <v>42311</v>
      </c>
      <c r="C742" s="5">
        <v>1.1014600000000001</v>
      </c>
      <c r="D742" s="5">
        <v>1.10301</v>
      </c>
      <c r="E742" s="5">
        <v>1.0936300000000001</v>
      </c>
      <c r="F742" s="5">
        <v>1.0962499999999999</v>
      </c>
      <c r="G742" s="5">
        <f t="shared" si="130"/>
        <v>0</v>
      </c>
      <c r="H742" s="5">
        <f t="shared" si="133"/>
        <v>-223.70000000000223</v>
      </c>
      <c r="I742" s="31">
        <f t="shared" si="137"/>
        <v>1.1155106666666668</v>
      </c>
      <c r="J742" s="31">
        <f t="shared" si="138"/>
        <v>-192.60666666666816</v>
      </c>
      <c r="K742" s="5">
        <f t="shared" si="140"/>
        <v>0</v>
      </c>
      <c r="L742" s="5">
        <f t="shared" si="131"/>
        <v>0</v>
      </c>
      <c r="M742" s="5">
        <f t="shared" si="132"/>
        <v>11091.800000000028</v>
      </c>
      <c r="N742" s="5"/>
      <c r="O742" s="5">
        <f t="shared" si="134"/>
        <v>11091.800000000028</v>
      </c>
      <c r="P742" s="29" t="str">
        <f t="shared" si="135"/>
        <v/>
      </c>
      <c r="Q742" s="30">
        <f t="shared" si="136"/>
        <v>-101</v>
      </c>
      <c r="R742" s="27"/>
    </row>
    <row r="743" spans="1:18" x14ac:dyDescent="0.25">
      <c r="A743" s="5">
        <v>742</v>
      </c>
      <c r="B743" s="28">
        <v>42312</v>
      </c>
      <c r="C743" s="5">
        <v>1.0962000000000001</v>
      </c>
      <c r="D743" s="5">
        <v>1.0967800000000001</v>
      </c>
      <c r="E743" s="5">
        <v>1.0844199999999999</v>
      </c>
      <c r="F743" s="5">
        <v>1.08647</v>
      </c>
      <c r="G743" s="5">
        <f t="shared" si="130"/>
        <v>0</v>
      </c>
      <c r="H743" s="5">
        <f t="shared" si="133"/>
        <v>-103.70000000000212</v>
      </c>
      <c r="I743" s="31">
        <f t="shared" si="137"/>
        <v>1.1114486666666668</v>
      </c>
      <c r="J743" s="31">
        <f t="shared" si="138"/>
        <v>-249.78666666666703</v>
      </c>
      <c r="K743" s="5">
        <f t="shared" si="140"/>
        <v>0</v>
      </c>
      <c r="L743" s="5">
        <f t="shared" si="131"/>
        <v>0</v>
      </c>
      <c r="M743" s="5">
        <f t="shared" si="132"/>
        <v>11091.800000000028</v>
      </c>
      <c r="N743" s="5"/>
      <c r="O743" s="5">
        <f t="shared" si="134"/>
        <v>11091.800000000028</v>
      </c>
      <c r="P743" s="29" t="str">
        <f t="shared" si="135"/>
        <v/>
      </c>
      <c r="Q743" s="30">
        <f t="shared" si="136"/>
        <v>-101</v>
      </c>
      <c r="R743" s="27"/>
    </row>
    <row r="744" spans="1:18" x14ac:dyDescent="0.25">
      <c r="A744" s="5">
        <v>743</v>
      </c>
      <c r="B744" s="28">
        <v>42313</v>
      </c>
      <c r="C744" s="5">
        <v>1.08643</v>
      </c>
      <c r="D744" s="5">
        <v>1.08972</v>
      </c>
      <c r="E744" s="5">
        <v>1.0833600000000001</v>
      </c>
      <c r="F744" s="5">
        <v>1.08833</v>
      </c>
      <c r="G744" s="5">
        <f t="shared" si="130"/>
        <v>1</v>
      </c>
      <c r="H744" s="5">
        <f t="shared" si="133"/>
        <v>-150.5000000000023</v>
      </c>
      <c r="I744" s="31">
        <f t="shared" si="137"/>
        <v>1.1081173333333334</v>
      </c>
      <c r="J744" s="31">
        <f t="shared" si="138"/>
        <v>-197.87333333333379</v>
      </c>
      <c r="K744" s="5">
        <f t="shared" si="140"/>
        <v>0</v>
      </c>
      <c r="L744" s="5">
        <f t="shared" si="131"/>
        <v>0</v>
      </c>
      <c r="M744" s="5">
        <f t="shared" si="132"/>
        <v>11091.800000000028</v>
      </c>
      <c r="N744" s="5"/>
      <c r="O744" s="5">
        <f t="shared" si="134"/>
        <v>11091.800000000028</v>
      </c>
      <c r="P744" s="29" t="str">
        <f t="shared" si="135"/>
        <v/>
      </c>
      <c r="Q744" s="30">
        <f t="shared" si="136"/>
        <v>-101</v>
      </c>
      <c r="R744" s="27"/>
    </row>
    <row r="745" spans="1:18" x14ac:dyDescent="0.25">
      <c r="A745" s="5">
        <v>744</v>
      </c>
      <c r="B745" s="28">
        <v>42314</v>
      </c>
      <c r="C745" s="5">
        <v>1.0883100000000001</v>
      </c>
      <c r="D745" s="5">
        <v>1.0893699999999999</v>
      </c>
      <c r="E745" s="5">
        <v>1.07056</v>
      </c>
      <c r="F745" s="5">
        <v>1.0737699999999999</v>
      </c>
      <c r="G745" s="5">
        <f t="shared" si="130"/>
        <v>0</v>
      </c>
      <c r="H745" s="5">
        <f t="shared" si="133"/>
        <v>13.099999999999223</v>
      </c>
      <c r="I745" s="31">
        <f t="shared" si="137"/>
        <v>1.104058</v>
      </c>
      <c r="J745" s="31">
        <f t="shared" si="138"/>
        <v>-302.8800000000009</v>
      </c>
      <c r="K745" s="5">
        <f t="shared" si="140"/>
        <v>0</v>
      </c>
      <c r="L745" s="5">
        <f t="shared" si="131"/>
        <v>0</v>
      </c>
      <c r="M745" s="5">
        <f t="shared" si="132"/>
        <v>11091.800000000028</v>
      </c>
      <c r="N745" s="5"/>
      <c r="O745" s="5">
        <f t="shared" si="134"/>
        <v>11091.800000000028</v>
      </c>
      <c r="P745" s="29" t="str">
        <f t="shared" si="135"/>
        <v/>
      </c>
      <c r="Q745" s="30">
        <f t="shared" si="136"/>
        <v>-101</v>
      </c>
      <c r="R745" s="27"/>
    </row>
    <row r="746" spans="1:18" x14ac:dyDescent="0.25">
      <c r="A746" s="5">
        <v>745</v>
      </c>
      <c r="B746" s="28">
        <v>42317</v>
      </c>
      <c r="C746" s="5">
        <v>1.07284</v>
      </c>
      <c r="D746" s="5">
        <v>1.0789899999999999</v>
      </c>
      <c r="E746" s="5">
        <v>1.07195</v>
      </c>
      <c r="F746" s="5">
        <v>1.07511</v>
      </c>
      <c r="G746" s="5">
        <f t="shared" si="130"/>
        <v>1</v>
      </c>
      <c r="H746" s="5">
        <f t="shared" si="133"/>
        <v>61.500000000000995</v>
      </c>
      <c r="I746" s="31">
        <f t="shared" si="137"/>
        <v>1.100228</v>
      </c>
      <c r="J746" s="31">
        <f t="shared" si="138"/>
        <v>-251.17999999999972</v>
      </c>
      <c r="K746" s="5">
        <f t="shared" si="140"/>
        <v>0</v>
      </c>
      <c r="L746" s="5">
        <f t="shared" si="131"/>
        <v>0</v>
      </c>
      <c r="M746" s="5">
        <f t="shared" si="132"/>
        <v>11091.800000000028</v>
      </c>
      <c r="N746" s="5"/>
      <c r="O746" s="5">
        <f t="shared" si="134"/>
        <v>11091.800000000028</v>
      </c>
      <c r="P746" s="29" t="str">
        <f t="shared" si="135"/>
        <v/>
      </c>
      <c r="Q746" s="30">
        <f t="shared" si="136"/>
        <v>-101</v>
      </c>
      <c r="R746" s="27"/>
    </row>
    <row r="747" spans="1:18" x14ac:dyDescent="0.25">
      <c r="A747" s="5">
        <v>746</v>
      </c>
      <c r="B747" s="28">
        <v>42318</v>
      </c>
      <c r="C747" s="5">
        <v>1.0751900000000001</v>
      </c>
      <c r="D747" s="5">
        <v>1.0764</v>
      </c>
      <c r="E747" s="5">
        <v>1.0674399999999999</v>
      </c>
      <c r="F747" s="5">
        <v>1.0724100000000001</v>
      </c>
      <c r="G747" s="5">
        <f t="shared" si="130"/>
        <v>0</v>
      </c>
      <c r="H747" s="5">
        <f t="shared" si="133"/>
        <v>46.400000000001981</v>
      </c>
      <c r="I747" s="31">
        <f t="shared" si="137"/>
        <v>1.0960826666666668</v>
      </c>
      <c r="J747" s="31">
        <f t="shared" si="138"/>
        <v>-236.72666666666674</v>
      </c>
      <c r="K747" s="5">
        <f t="shared" si="140"/>
        <v>0</v>
      </c>
      <c r="L747" s="5">
        <f t="shared" si="131"/>
        <v>0</v>
      </c>
      <c r="M747" s="5">
        <f t="shared" si="132"/>
        <v>11091.800000000028</v>
      </c>
      <c r="N747" s="5"/>
      <c r="O747" s="5">
        <f t="shared" si="134"/>
        <v>11091.800000000028</v>
      </c>
      <c r="P747" s="29" t="str">
        <f t="shared" si="135"/>
        <v/>
      </c>
      <c r="Q747" s="30">
        <f t="shared" si="136"/>
        <v>-101</v>
      </c>
      <c r="R747" s="27"/>
    </row>
    <row r="748" spans="1:18" x14ac:dyDescent="0.25">
      <c r="A748" s="5">
        <v>747</v>
      </c>
      <c r="B748" s="28">
        <v>42319</v>
      </c>
      <c r="C748" s="5">
        <v>1.0724100000000001</v>
      </c>
      <c r="D748" s="5">
        <v>1.0773699999999999</v>
      </c>
      <c r="E748" s="5">
        <v>1.0705899999999999</v>
      </c>
      <c r="F748" s="5">
        <v>1.07423</v>
      </c>
      <c r="G748" s="5">
        <f t="shared" si="130"/>
        <v>1</v>
      </c>
      <c r="H748" s="5">
        <f t="shared" si="133"/>
        <v>-25.699999999997402</v>
      </c>
      <c r="I748" s="31">
        <f t="shared" si="137"/>
        <v>1.092106</v>
      </c>
      <c r="J748" s="31">
        <f t="shared" si="138"/>
        <v>-178.76000000000002</v>
      </c>
      <c r="K748" s="5">
        <f t="shared" si="140"/>
        <v>0</v>
      </c>
      <c r="L748" s="5">
        <f t="shared" si="131"/>
        <v>25.699999999997402</v>
      </c>
      <c r="M748" s="5">
        <f t="shared" si="132"/>
        <v>11117.500000000025</v>
      </c>
      <c r="N748" s="5"/>
      <c r="O748" s="5">
        <f t="shared" si="134"/>
        <v>11117.500000000025</v>
      </c>
      <c r="P748" s="29" t="str">
        <f t="shared" si="135"/>
        <v/>
      </c>
      <c r="Q748" s="30">
        <f t="shared" si="136"/>
        <v>-101</v>
      </c>
      <c r="R748" s="27"/>
    </row>
    <row r="749" spans="1:18" x14ac:dyDescent="0.25">
      <c r="A749" s="5">
        <v>748</v>
      </c>
      <c r="B749" s="28">
        <v>42320</v>
      </c>
      <c r="C749" s="5">
        <v>1.0741499999999999</v>
      </c>
      <c r="D749" s="5">
        <v>1.083</v>
      </c>
      <c r="E749" s="5">
        <v>1.0691200000000001</v>
      </c>
      <c r="F749" s="5">
        <v>1.0812600000000001</v>
      </c>
      <c r="G749" s="5">
        <f t="shared" si="130"/>
        <v>1</v>
      </c>
      <c r="H749" s="5">
        <f t="shared" si="133"/>
        <v>-141.09999999999846</v>
      </c>
      <c r="I749" s="31">
        <f t="shared" si="137"/>
        <v>1.0901346666666667</v>
      </c>
      <c r="J749" s="31">
        <f t="shared" si="138"/>
        <v>-88.74666666666586</v>
      </c>
      <c r="K749" s="5">
        <f t="shared" si="140"/>
        <v>0</v>
      </c>
      <c r="L749" s="5">
        <f t="shared" si="131"/>
        <v>0</v>
      </c>
      <c r="M749" s="5">
        <f t="shared" si="132"/>
        <v>11117.500000000025</v>
      </c>
      <c r="N749" s="5"/>
      <c r="O749" s="5">
        <f t="shared" si="134"/>
        <v>11117.500000000025</v>
      </c>
      <c r="P749" s="29" t="str">
        <f t="shared" si="135"/>
        <v/>
      </c>
      <c r="Q749" s="30">
        <f t="shared" si="136"/>
        <v>-101</v>
      </c>
      <c r="R749" s="27"/>
    </row>
    <row r="750" spans="1:18" x14ac:dyDescent="0.25">
      <c r="A750" s="5">
        <v>749</v>
      </c>
      <c r="B750" s="28">
        <v>42321</v>
      </c>
      <c r="C750" s="5">
        <v>1.0812999999999999</v>
      </c>
      <c r="D750" s="5">
        <v>1.08169</v>
      </c>
      <c r="E750" s="5">
        <v>1.0713999999999999</v>
      </c>
      <c r="F750" s="5">
        <v>1.07701</v>
      </c>
      <c r="G750" s="5">
        <f t="shared" si="130"/>
        <v>0</v>
      </c>
      <c r="H750" s="5">
        <f t="shared" si="133"/>
        <v>-81.199999999999051</v>
      </c>
      <c r="I750" s="31">
        <f t="shared" si="137"/>
        <v>1.088492</v>
      </c>
      <c r="J750" s="31">
        <f t="shared" si="138"/>
        <v>-114.81999999999992</v>
      </c>
      <c r="K750" s="5">
        <f t="shared" si="140"/>
        <v>-81.199999999999051</v>
      </c>
      <c r="L750" s="5">
        <f t="shared" si="131"/>
        <v>0</v>
      </c>
      <c r="M750" s="5">
        <f t="shared" si="132"/>
        <v>11036.300000000027</v>
      </c>
      <c r="N750" s="5"/>
      <c r="O750" s="5">
        <f t="shared" si="134"/>
        <v>11117.500000000025</v>
      </c>
      <c r="P750" s="29">
        <f t="shared" si="135"/>
        <v>7.3038003148188091E-3</v>
      </c>
      <c r="Q750" s="30">
        <f t="shared" si="136"/>
        <v>-81.199999999998909</v>
      </c>
      <c r="R750" s="27"/>
    </row>
    <row r="751" spans="1:18" x14ac:dyDescent="0.25">
      <c r="A751" s="5">
        <v>750</v>
      </c>
      <c r="B751" s="28">
        <v>42324</v>
      </c>
      <c r="C751" s="5">
        <v>1.0739700000000001</v>
      </c>
      <c r="D751" s="5">
        <v>1.0758000000000001</v>
      </c>
      <c r="E751" s="5">
        <v>1.06745</v>
      </c>
      <c r="F751" s="5">
        <v>1.0685800000000001</v>
      </c>
      <c r="G751" s="5">
        <f t="shared" si="130"/>
        <v>0</v>
      </c>
      <c r="H751" s="5">
        <f t="shared" si="133"/>
        <v>46.800000000002392</v>
      </c>
      <c r="I751" s="31">
        <f t="shared" si="137"/>
        <v>1.0860133333333333</v>
      </c>
      <c r="J751" s="31">
        <f t="shared" si="138"/>
        <v>-174.33333333333189</v>
      </c>
      <c r="K751" s="5">
        <f t="shared" si="140"/>
        <v>0</v>
      </c>
      <c r="L751" s="5">
        <f t="shared" si="131"/>
        <v>-46.800000000002392</v>
      </c>
      <c r="M751" s="5">
        <f t="shared" si="132"/>
        <v>10989.500000000024</v>
      </c>
      <c r="N751" s="5"/>
      <c r="O751" s="5">
        <f t="shared" si="134"/>
        <v>11117.500000000025</v>
      </c>
      <c r="P751" s="29">
        <f t="shared" si="135"/>
        <v>1.1513379806611379E-2</v>
      </c>
      <c r="Q751" s="30">
        <f t="shared" si="136"/>
        <v>-128.00000000000182</v>
      </c>
      <c r="R751" s="27"/>
    </row>
    <row r="752" spans="1:18" x14ac:dyDescent="0.25">
      <c r="A752" s="5">
        <v>751</v>
      </c>
      <c r="B752" s="28">
        <v>42325</v>
      </c>
      <c r="C752" s="5">
        <v>1.0686199999999999</v>
      </c>
      <c r="D752" s="5">
        <v>1.0690599999999999</v>
      </c>
      <c r="E752" s="5">
        <v>1.06308</v>
      </c>
      <c r="F752" s="5">
        <v>1.06419</v>
      </c>
      <c r="G752" s="5">
        <f t="shared" si="130"/>
        <v>0</v>
      </c>
      <c r="H752" s="5">
        <f t="shared" si="133"/>
        <v>3.2000000000009692</v>
      </c>
      <c r="I752" s="31">
        <f t="shared" si="137"/>
        <v>1.0832866666666667</v>
      </c>
      <c r="J752" s="31">
        <f t="shared" si="138"/>
        <v>-190.96666666666761</v>
      </c>
      <c r="K752" s="5">
        <f t="shared" si="140"/>
        <v>0</v>
      </c>
      <c r="L752" s="5">
        <f t="shared" si="131"/>
        <v>0</v>
      </c>
      <c r="M752" s="5">
        <f t="shared" si="132"/>
        <v>10989.500000000024</v>
      </c>
      <c r="N752" s="5"/>
      <c r="O752" s="5">
        <f t="shared" si="134"/>
        <v>11117.500000000025</v>
      </c>
      <c r="P752" s="29" t="str">
        <f t="shared" si="135"/>
        <v/>
      </c>
      <c r="Q752" s="30">
        <f t="shared" si="136"/>
        <v>-128.00000000000182</v>
      </c>
      <c r="R752" s="27"/>
    </row>
    <row r="753" spans="1:18" x14ac:dyDescent="0.25">
      <c r="A753" s="5">
        <v>752</v>
      </c>
      <c r="B753" s="28">
        <v>42326</v>
      </c>
      <c r="C753" s="5">
        <v>1.06419</v>
      </c>
      <c r="D753" s="5">
        <v>1.0692299999999999</v>
      </c>
      <c r="E753" s="5">
        <v>1.06168</v>
      </c>
      <c r="F753" s="5">
        <v>1.06589</v>
      </c>
      <c r="G753" s="5">
        <f t="shared" si="130"/>
        <v>1</v>
      </c>
      <c r="H753" s="5">
        <f t="shared" si="133"/>
        <v>-15.899999999999807</v>
      </c>
      <c r="I753" s="31">
        <f t="shared" si="137"/>
        <v>1.0815300000000001</v>
      </c>
      <c r="J753" s="31">
        <f t="shared" si="138"/>
        <v>-156.40000000000097</v>
      </c>
      <c r="K753" s="5">
        <f t="shared" si="140"/>
        <v>0</v>
      </c>
      <c r="L753" s="5">
        <f t="shared" si="131"/>
        <v>15.899999999999807</v>
      </c>
      <c r="M753" s="5">
        <f t="shared" si="132"/>
        <v>11005.400000000023</v>
      </c>
      <c r="N753" s="5"/>
      <c r="O753" s="5">
        <f t="shared" si="134"/>
        <v>11117.500000000025</v>
      </c>
      <c r="P753" s="29" t="str">
        <f t="shared" si="135"/>
        <v/>
      </c>
      <c r="Q753" s="30">
        <f t="shared" si="136"/>
        <v>-112.10000000000218</v>
      </c>
      <c r="R753" s="27"/>
    </row>
    <row r="754" spans="1:18" x14ac:dyDescent="0.25">
      <c r="A754" s="5">
        <v>753</v>
      </c>
      <c r="B754" s="28">
        <v>42327</v>
      </c>
      <c r="C754" s="5">
        <v>1.0659099999999999</v>
      </c>
      <c r="D754" s="5">
        <v>1.07629</v>
      </c>
      <c r="E754" s="5">
        <v>1.06551</v>
      </c>
      <c r="F754" s="5">
        <v>1.0733200000000001</v>
      </c>
      <c r="G754" s="5">
        <f t="shared" si="130"/>
        <v>1</v>
      </c>
      <c r="H754" s="5">
        <f t="shared" si="133"/>
        <v>-83.999999999999631</v>
      </c>
      <c r="I754" s="31">
        <f t="shared" si="137"/>
        <v>1.0799086666666666</v>
      </c>
      <c r="J754" s="31">
        <f t="shared" si="138"/>
        <v>-65.886666666665761</v>
      </c>
      <c r="K754" s="5">
        <f t="shared" si="140"/>
        <v>-83.999999999999631</v>
      </c>
      <c r="L754" s="5">
        <f t="shared" si="131"/>
        <v>0</v>
      </c>
      <c r="M754" s="5">
        <f t="shared" si="132"/>
        <v>10921.400000000023</v>
      </c>
      <c r="N754" s="5"/>
      <c r="O754" s="5">
        <f t="shared" si="134"/>
        <v>11117.500000000025</v>
      </c>
      <c r="P754" s="29">
        <f t="shared" si="135"/>
        <v>1.7638857656847473E-2</v>
      </c>
      <c r="Q754" s="30">
        <f t="shared" si="136"/>
        <v>-196.10000000000218</v>
      </c>
      <c r="R754" s="27"/>
    </row>
    <row r="755" spans="1:18" x14ac:dyDescent="0.25">
      <c r="A755" s="5">
        <v>754</v>
      </c>
      <c r="B755" s="28">
        <v>42328</v>
      </c>
      <c r="C755" s="5">
        <v>1.0732900000000001</v>
      </c>
      <c r="D755" s="5">
        <v>1.07379</v>
      </c>
      <c r="E755" s="5">
        <v>1.0639799999999999</v>
      </c>
      <c r="F755" s="5">
        <v>1.0645</v>
      </c>
      <c r="G755" s="5">
        <f t="shared" si="130"/>
        <v>0</v>
      </c>
      <c r="H755" s="5">
        <f t="shared" si="133"/>
        <v>-14.199999999997548</v>
      </c>
      <c r="I755" s="31">
        <f t="shared" si="137"/>
        <v>1.07752</v>
      </c>
      <c r="J755" s="31">
        <f t="shared" si="138"/>
        <v>-130.20000000000033</v>
      </c>
      <c r="K755" s="5">
        <f t="shared" si="140"/>
        <v>0</v>
      </c>
      <c r="L755" s="5">
        <f t="shared" si="131"/>
        <v>14.199999999997548</v>
      </c>
      <c r="M755" s="5">
        <f t="shared" si="132"/>
        <v>10935.60000000002</v>
      </c>
      <c r="N755" s="5"/>
      <c r="O755" s="5">
        <f t="shared" si="134"/>
        <v>11117.500000000025</v>
      </c>
      <c r="P755" s="29" t="str">
        <f t="shared" si="135"/>
        <v/>
      </c>
      <c r="Q755" s="30">
        <f t="shared" si="136"/>
        <v>-181.90000000000509</v>
      </c>
      <c r="R755" s="27"/>
    </row>
    <row r="756" spans="1:18" x14ac:dyDescent="0.25">
      <c r="A756" s="5">
        <v>755</v>
      </c>
      <c r="B756" s="28">
        <v>42331</v>
      </c>
      <c r="C756" s="5">
        <v>1.0638300000000001</v>
      </c>
      <c r="D756" s="5">
        <v>1.0656699999999999</v>
      </c>
      <c r="E756" s="5">
        <v>1.0592600000000001</v>
      </c>
      <c r="F756" s="5">
        <v>1.06362</v>
      </c>
      <c r="G756" s="5">
        <f t="shared" si="130"/>
        <v>0</v>
      </c>
      <c r="H756" s="5">
        <f t="shared" si="133"/>
        <v>-26.499999999998192</v>
      </c>
      <c r="I756" s="31">
        <f t="shared" si="137"/>
        <v>1.0749959999999998</v>
      </c>
      <c r="J756" s="31">
        <f t="shared" si="138"/>
        <v>-113.75999999999831</v>
      </c>
      <c r="K756" s="5">
        <f t="shared" si="140"/>
        <v>-26.499999999998192</v>
      </c>
      <c r="L756" s="5">
        <f t="shared" si="131"/>
        <v>0</v>
      </c>
      <c r="M756" s="5">
        <f t="shared" si="132"/>
        <v>10909.100000000022</v>
      </c>
      <c r="N756" s="5"/>
      <c r="O756" s="5">
        <f t="shared" si="134"/>
        <v>11117.500000000025</v>
      </c>
      <c r="P756" s="29">
        <f t="shared" si="135"/>
        <v>1.8745221497639131E-2</v>
      </c>
      <c r="Q756" s="30">
        <f t="shared" si="136"/>
        <v>-208.40000000000327</v>
      </c>
      <c r="R756" s="27"/>
    </row>
    <row r="757" spans="1:18" x14ac:dyDescent="0.25">
      <c r="A757" s="5">
        <v>756</v>
      </c>
      <c r="B757" s="28">
        <v>42332</v>
      </c>
      <c r="C757" s="5">
        <v>1.0636699999999999</v>
      </c>
      <c r="D757" s="5">
        <v>1.06734</v>
      </c>
      <c r="E757" s="5">
        <v>1.06196</v>
      </c>
      <c r="F757" s="5">
        <v>1.06427</v>
      </c>
      <c r="G757" s="5">
        <f t="shared" si="130"/>
        <v>1</v>
      </c>
      <c r="H757" s="5">
        <f t="shared" si="133"/>
        <v>-49.900000000000503</v>
      </c>
      <c r="I757" s="31">
        <f t="shared" si="137"/>
        <v>1.072864</v>
      </c>
      <c r="J757" s="31">
        <f t="shared" si="138"/>
        <v>-85.939999999999912</v>
      </c>
      <c r="K757" s="5">
        <f t="shared" si="140"/>
        <v>0</v>
      </c>
      <c r="L757" s="5">
        <f t="shared" si="131"/>
        <v>49.900000000000503</v>
      </c>
      <c r="M757" s="5">
        <f t="shared" si="132"/>
        <v>10959.000000000022</v>
      </c>
      <c r="N757" s="5"/>
      <c r="O757" s="5">
        <f t="shared" si="134"/>
        <v>11117.500000000025</v>
      </c>
      <c r="P757" s="29" t="str">
        <f t="shared" si="135"/>
        <v/>
      </c>
      <c r="Q757" s="30">
        <f t="shared" si="136"/>
        <v>-158.50000000000364</v>
      </c>
      <c r="R757" s="27"/>
    </row>
    <row r="758" spans="1:18" x14ac:dyDescent="0.25">
      <c r="A758" s="5">
        <v>757</v>
      </c>
      <c r="B758" s="28">
        <v>42333</v>
      </c>
      <c r="C758" s="5">
        <v>1.0642799999999999</v>
      </c>
      <c r="D758" s="5">
        <v>1.0689200000000001</v>
      </c>
      <c r="E758" s="5">
        <v>1.0566</v>
      </c>
      <c r="F758" s="5">
        <v>1.06247</v>
      </c>
      <c r="G758" s="5">
        <f t="shared" si="130"/>
        <v>0</v>
      </c>
      <c r="H758" s="5">
        <f t="shared" si="133"/>
        <v>-56.300000000000239</v>
      </c>
      <c r="I758" s="31">
        <f t="shared" si="137"/>
        <v>1.0712640000000002</v>
      </c>
      <c r="J758" s="31">
        <f t="shared" si="138"/>
        <v>-87.940000000001902</v>
      </c>
      <c r="K758" s="5">
        <f t="shared" si="140"/>
        <v>0</v>
      </c>
      <c r="L758" s="5">
        <f t="shared" si="131"/>
        <v>0</v>
      </c>
      <c r="M758" s="5">
        <f t="shared" si="132"/>
        <v>10959.000000000022</v>
      </c>
      <c r="N758" s="5"/>
      <c r="O758" s="5">
        <f t="shared" si="134"/>
        <v>11117.500000000025</v>
      </c>
      <c r="P758" s="29" t="str">
        <f t="shared" si="135"/>
        <v/>
      </c>
      <c r="Q758" s="30">
        <f t="shared" si="136"/>
        <v>-158.50000000000364</v>
      </c>
      <c r="R758" s="27"/>
    </row>
    <row r="759" spans="1:18" x14ac:dyDescent="0.25">
      <c r="A759" s="5">
        <v>758</v>
      </c>
      <c r="B759" s="28">
        <v>42334</v>
      </c>
      <c r="C759" s="5">
        <v>1.0624100000000001</v>
      </c>
      <c r="D759" s="5">
        <v>1.0627200000000001</v>
      </c>
      <c r="E759" s="5">
        <v>1.05999</v>
      </c>
      <c r="F759" s="5">
        <v>1.06097</v>
      </c>
      <c r="G759" s="5">
        <f t="shared" si="130"/>
        <v>0</v>
      </c>
      <c r="H759" s="5">
        <f t="shared" si="133"/>
        <v>26.299999999999095</v>
      </c>
      <c r="I759" s="31">
        <f t="shared" si="137"/>
        <v>1.0694399999999999</v>
      </c>
      <c r="J759" s="31">
        <f t="shared" si="138"/>
        <v>-84.699999999999775</v>
      </c>
      <c r="K759" s="5">
        <f t="shared" si="140"/>
        <v>0</v>
      </c>
      <c r="L759" s="5">
        <f t="shared" si="131"/>
        <v>-26.299999999999095</v>
      </c>
      <c r="M759" s="5">
        <f t="shared" si="132"/>
        <v>10932.700000000023</v>
      </c>
      <c r="N759" s="5"/>
      <c r="O759" s="5">
        <f t="shared" si="134"/>
        <v>11117.500000000025</v>
      </c>
      <c r="P759" s="29">
        <f t="shared" si="135"/>
        <v>1.6622442095795109E-2</v>
      </c>
      <c r="Q759" s="30">
        <f t="shared" si="136"/>
        <v>-184.80000000000291</v>
      </c>
      <c r="R759" s="27"/>
    </row>
    <row r="760" spans="1:18" x14ac:dyDescent="0.25">
      <c r="A760" s="5">
        <v>759</v>
      </c>
      <c r="B760" s="28">
        <v>42335</v>
      </c>
      <c r="C760" s="5">
        <v>1.06097</v>
      </c>
      <c r="D760" s="5">
        <v>1.0638000000000001</v>
      </c>
      <c r="E760" s="5">
        <v>1.05684</v>
      </c>
      <c r="F760" s="5">
        <v>1.0592299999999999</v>
      </c>
      <c r="G760" s="5">
        <f t="shared" si="130"/>
        <v>0</v>
      </c>
      <c r="H760" s="5">
        <f t="shared" si="133"/>
        <v>25.200000000000774</v>
      </c>
      <c r="I760" s="31">
        <f t="shared" si="137"/>
        <v>1.0684706666666668</v>
      </c>
      <c r="J760" s="31">
        <f t="shared" si="138"/>
        <v>-92.406666666668968</v>
      </c>
      <c r="K760" s="5">
        <f t="shared" si="140"/>
        <v>0</v>
      </c>
      <c r="L760" s="5">
        <f t="shared" si="131"/>
        <v>0</v>
      </c>
      <c r="M760" s="5">
        <f t="shared" si="132"/>
        <v>10932.700000000023</v>
      </c>
      <c r="N760" s="5"/>
      <c r="O760" s="5">
        <f t="shared" si="134"/>
        <v>11117.500000000025</v>
      </c>
      <c r="P760" s="29" t="str">
        <f t="shared" si="135"/>
        <v/>
      </c>
      <c r="Q760" s="30">
        <f t="shared" si="136"/>
        <v>-184.80000000000291</v>
      </c>
      <c r="R760" s="27"/>
    </row>
    <row r="761" spans="1:18" x14ac:dyDescent="0.25">
      <c r="A761" s="5">
        <v>760</v>
      </c>
      <c r="B761" s="28">
        <v>42338</v>
      </c>
      <c r="C761" s="5">
        <v>1.0588299999999999</v>
      </c>
      <c r="D761" s="5">
        <v>1.0595000000000001</v>
      </c>
      <c r="E761" s="5">
        <v>1.05579</v>
      </c>
      <c r="F761" s="5">
        <v>1.0563800000000001</v>
      </c>
      <c r="G761" s="5">
        <f t="shared" si="130"/>
        <v>0</v>
      </c>
      <c r="H761" s="5">
        <f t="shared" si="133"/>
        <v>375.19999999999777</v>
      </c>
      <c r="I761" s="31">
        <f t="shared" si="137"/>
        <v>1.0672220000000001</v>
      </c>
      <c r="J761" s="31">
        <f t="shared" si="138"/>
        <v>-108.42000000000019</v>
      </c>
      <c r="K761" s="5">
        <f t="shared" si="140"/>
        <v>375.19999999999777</v>
      </c>
      <c r="L761" s="5">
        <f t="shared" si="131"/>
        <v>0</v>
      </c>
      <c r="M761" s="5">
        <f t="shared" si="132"/>
        <v>11307.90000000002</v>
      </c>
      <c r="N761" s="5"/>
      <c r="O761" s="5">
        <f t="shared" si="134"/>
        <v>11307.90000000002</v>
      </c>
      <c r="P761" s="29" t="str">
        <f t="shared" si="135"/>
        <v/>
      </c>
      <c r="Q761" s="30">
        <f t="shared" si="136"/>
        <v>-184.80000000000291</v>
      </c>
      <c r="R761" s="27"/>
    </row>
    <row r="762" spans="1:18" x14ac:dyDescent="0.25">
      <c r="A762" s="5">
        <v>761</v>
      </c>
      <c r="B762" s="28">
        <v>42339</v>
      </c>
      <c r="C762" s="5">
        <v>1.0563800000000001</v>
      </c>
      <c r="D762" s="5">
        <v>1.0637000000000001</v>
      </c>
      <c r="E762" s="5">
        <v>1.0563199999999999</v>
      </c>
      <c r="F762" s="5">
        <v>1.0631999999999999</v>
      </c>
      <c r="G762" s="5">
        <f t="shared" si="130"/>
        <v>1</v>
      </c>
      <c r="H762" s="5">
        <f t="shared" si="133"/>
        <v>250.09999999999977</v>
      </c>
      <c r="I762" s="31">
        <f t="shared" si="137"/>
        <v>1.066608</v>
      </c>
      <c r="J762" s="31">
        <f t="shared" si="138"/>
        <v>-34.08000000000078</v>
      </c>
      <c r="K762" s="5">
        <f t="shared" si="140"/>
        <v>250.09999999999977</v>
      </c>
      <c r="L762" s="5">
        <f t="shared" si="131"/>
        <v>0</v>
      </c>
      <c r="M762" s="5">
        <f t="shared" si="132"/>
        <v>11558.00000000002</v>
      </c>
      <c r="N762" s="5"/>
      <c r="O762" s="5">
        <f t="shared" si="134"/>
        <v>11558.00000000002</v>
      </c>
      <c r="P762" s="29" t="str">
        <f t="shared" si="135"/>
        <v/>
      </c>
      <c r="Q762" s="30">
        <f t="shared" si="136"/>
        <v>-184.80000000000291</v>
      </c>
      <c r="R762" s="27"/>
    </row>
    <row r="763" spans="1:18" x14ac:dyDescent="0.25">
      <c r="A763" s="5">
        <v>762</v>
      </c>
      <c r="B763" s="28">
        <v>42340</v>
      </c>
      <c r="C763" s="5">
        <v>1.0631699999999999</v>
      </c>
      <c r="D763" s="5">
        <v>1.0636300000000001</v>
      </c>
      <c r="E763" s="5">
        <v>1.05508</v>
      </c>
      <c r="F763" s="5">
        <v>1.06132</v>
      </c>
      <c r="G763" s="5">
        <f t="shared" si="130"/>
        <v>0</v>
      </c>
      <c r="H763" s="5">
        <f t="shared" si="133"/>
        <v>235.19999999999985</v>
      </c>
      <c r="I763" s="31">
        <f t="shared" si="137"/>
        <v>1.0657473333333334</v>
      </c>
      <c r="J763" s="31">
        <f t="shared" si="138"/>
        <v>-44.273333333333383</v>
      </c>
      <c r="K763" s="5">
        <f t="shared" si="140"/>
        <v>235.19999999999985</v>
      </c>
      <c r="L763" s="5">
        <f t="shared" si="131"/>
        <v>0</v>
      </c>
      <c r="M763" s="5">
        <f t="shared" si="132"/>
        <v>11793.200000000021</v>
      </c>
      <c r="N763" s="5"/>
      <c r="O763" s="5">
        <f t="shared" si="134"/>
        <v>11793.200000000021</v>
      </c>
      <c r="P763" s="29" t="str">
        <f t="shared" si="135"/>
        <v/>
      </c>
      <c r="Q763" s="30">
        <f t="shared" si="136"/>
        <v>-184.80000000000291</v>
      </c>
      <c r="R763" s="27"/>
    </row>
    <row r="764" spans="1:18" x14ac:dyDescent="0.25">
      <c r="A764" s="5">
        <v>763</v>
      </c>
      <c r="B764" s="28">
        <v>42341</v>
      </c>
      <c r="C764" s="5">
        <v>1.06132</v>
      </c>
      <c r="D764" s="5">
        <v>1.09812</v>
      </c>
      <c r="E764" s="5">
        <v>1.0522</v>
      </c>
      <c r="F764" s="5">
        <v>1.0938699999999999</v>
      </c>
      <c r="G764" s="5">
        <f t="shared" si="130"/>
        <v>1</v>
      </c>
      <c r="H764" s="5">
        <f t="shared" si="133"/>
        <v>-35.600000000000065</v>
      </c>
      <c r="I764" s="31">
        <f t="shared" si="137"/>
        <v>1.0665879999999999</v>
      </c>
      <c r="J764" s="31">
        <f t="shared" si="138"/>
        <v>272.82000000000028</v>
      </c>
      <c r="K764" s="5">
        <f t="shared" si="140"/>
        <v>0</v>
      </c>
      <c r="L764" s="5">
        <f t="shared" si="131"/>
        <v>35.600000000000065</v>
      </c>
      <c r="M764" s="5">
        <f t="shared" si="132"/>
        <v>11828.800000000021</v>
      </c>
      <c r="N764" s="5"/>
      <c r="O764" s="5">
        <f t="shared" si="134"/>
        <v>11828.800000000021</v>
      </c>
      <c r="P764" s="29" t="str">
        <f t="shared" si="135"/>
        <v/>
      </c>
      <c r="Q764" s="30">
        <f t="shared" si="136"/>
        <v>-184.80000000000291</v>
      </c>
      <c r="R764" s="27"/>
    </row>
    <row r="765" spans="1:18" x14ac:dyDescent="0.25">
      <c r="A765" s="5">
        <v>764</v>
      </c>
      <c r="B765" s="28">
        <v>42342</v>
      </c>
      <c r="C765" s="5">
        <v>1.0938699999999999</v>
      </c>
      <c r="D765" s="5">
        <v>1.09562</v>
      </c>
      <c r="E765" s="5">
        <v>1.08361</v>
      </c>
      <c r="F765" s="5">
        <v>1.0881799999999999</v>
      </c>
      <c r="G765" s="5">
        <f t="shared" si="130"/>
        <v>0</v>
      </c>
      <c r="H765" s="5">
        <f t="shared" si="133"/>
        <v>153.5999999999982</v>
      </c>
      <c r="I765" s="31">
        <f t="shared" si="137"/>
        <v>1.0673326666666667</v>
      </c>
      <c r="J765" s="31">
        <f t="shared" si="138"/>
        <v>208.47333333333216</v>
      </c>
      <c r="K765" s="5">
        <f t="shared" si="140"/>
        <v>0</v>
      </c>
      <c r="L765" s="5">
        <v>-101</v>
      </c>
      <c r="M765" s="5">
        <f t="shared" si="132"/>
        <v>11727.800000000021</v>
      </c>
      <c r="N765" s="5"/>
      <c r="O765" s="5">
        <f t="shared" si="134"/>
        <v>11828.800000000021</v>
      </c>
      <c r="P765" s="29">
        <f t="shared" si="135"/>
        <v>8.5384823481671202E-3</v>
      </c>
      <c r="Q765" s="30">
        <f t="shared" si="136"/>
        <v>-101</v>
      </c>
      <c r="R765" s="27"/>
    </row>
    <row r="766" spans="1:18" x14ac:dyDescent="0.25">
      <c r="A766" s="5">
        <v>765</v>
      </c>
      <c r="B766" s="28">
        <v>42345</v>
      </c>
      <c r="C766" s="5">
        <v>1.0870299999999999</v>
      </c>
      <c r="D766" s="5">
        <v>1.0887100000000001</v>
      </c>
      <c r="E766" s="5">
        <v>1.0795999999999999</v>
      </c>
      <c r="F766" s="5">
        <v>1.08369</v>
      </c>
      <c r="G766" s="5">
        <f t="shared" si="130"/>
        <v>0</v>
      </c>
      <c r="H766" s="5">
        <f t="shared" si="133"/>
        <v>103.19999999999662</v>
      </c>
      <c r="I766" s="31">
        <f t="shared" si="137"/>
        <v>1.0683399999999998</v>
      </c>
      <c r="J766" s="31">
        <f t="shared" si="138"/>
        <v>153.50000000000196</v>
      </c>
      <c r="K766" s="5">
        <f t="shared" si="140"/>
        <v>0</v>
      </c>
      <c r="L766" s="5">
        <v>-101</v>
      </c>
      <c r="M766" s="5">
        <f t="shared" si="132"/>
        <v>11626.800000000021</v>
      </c>
      <c r="N766" s="5"/>
      <c r="O766" s="5">
        <f t="shared" si="134"/>
        <v>11828.800000000021</v>
      </c>
      <c r="P766" s="29">
        <f t="shared" si="135"/>
        <v>1.7076964696334351E-2</v>
      </c>
      <c r="Q766" s="30">
        <f t="shared" si="136"/>
        <v>-202</v>
      </c>
      <c r="R766" s="27"/>
    </row>
    <row r="767" spans="1:18" x14ac:dyDescent="0.25">
      <c r="A767" s="5">
        <v>766</v>
      </c>
      <c r="B767" s="28">
        <v>42346</v>
      </c>
      <c r="C767" s="5">
        <v>1.08369</v>
      </c>
      <c r="D767" s="5">
        <v>1.09023</v>
      </c>
      <c r="E767" s="5">
        <v>1.08301</v>
      </c>
      <c r="F767" s="5">
        <v>1.0891599999999999</v>
      </c>
      <c r="G767" s="5">
        <f t="shared" si="130"/>
        <v>1</v>
      </c>
      <c r="H767" s="5">
        <f t="shared" si="133"/>
        <v>100.79999999999868</v>
      </c>
      <c r="I767" s="31">
        <f t="shared" si="137"/>
        <v>1.0700046666666667</v>
      </c>
      <c r="J767" s="31">
        <f t="shared" si="138"/>
        <v>191.55333333333192</v>
      </c>
      <c r="K767" s="5">
        <f t="shared" si="140"/>
        <v>0</v>
      </c>
      <c r="L767" s="5">
        <v>-101</v>
      </c>
      <c r="M767" s="5">
        <f t="shared" si="132"/>
        <v>11525.800000000021</v>
      </c>
      <c r="N767" s="5"/>
      <c r="O767" s="5">
        <f t="shared" si="134"/>
        <v>11828.800000000021</v>
      </c>
      <c r="P767" s="29">
        <f t="shared" si="135"/>
        <v>2.5615447044501471E-2</v>
      </c>
      <c r="Q767" s="30">
        <f t="shared" si="136"/>
        <v>-303</v>
      </c>
      <c r="R767" s="27"/>
    </row>
    <row r="768" spans="1:18" x14ac:dyDescent="0.25">
      <c r="A768" s="5">
        <v>767</v>
      </c>
      <c r="B768" s="28">
        <v>42347</v>
      </c>
      <c r="C768" s="5">
        <v>1.0891500000000001</v>
      </c>
      <c r="D768" s="5">
        <v>1.10426</v>
      </c>
      <c r="E768" s="5">
        <v>1.0879099999999999</v>
      </c>
      <c r="F768" s="5">
        <v>1.1023799999999999</v>
      </c>
      <c r="G768" s="5">
        <f t="shared" si="130"/>
        <v>1</v>
      </c>
      <c r="H768" s="5">
        <f t="shared" si="133"/>
        <v>-23.800000000000484</v>
      </c>
      <c r="I768" s="31">
        <f t="shared" si="137"/>
        <v>1.0724373333333332</v>
      </c>
      <c r="J768" s="31">
        <f t="shared" si="138"/>
        <v>299.42666666666673</v>
      </c>
      <c r="K768" s="5">
        <f t="shared" si="140"/>
        <v>0</v>
      </c>
      <c r="L768" s="5">
        <f t="shared" ref="L768:L785" si="141">IF(OR(AND(J768&gt;-188.3,J768&lt;=-122.467),AND(J768&gt;-85.94,J768&lt;=-67.6767),AND(J768&gt;42.69,J768&lt;=64.57),AND(J768&gt;144.6933)),-H768,0)</f>
        <v>23.800000000000484</v>
      </c>
      <c r="M768" s="5">
        <f t="shared" si="132"/>
        <v>11549.600000000022</v>
      </c>
      <c r="N768" s="5"/>
      <c r="O768" s="5">
        <f t="shared" si="134"/>
        <v>11828.800000000021</v>
      </c>
      <c r="P768" s="29" t="str">
        <f t="shared" si="135"/>
        <v/>
      </c>
      <c r="Q768" s="30">
        <f t="shared" si="136"/>
        <v>-279.19999999999891</v>
      </c>
      <c r="R768" s="27"/>
    </row>
    <row r="769" spans="1:18" x14ac:dyDescent="0.25">
      <c r="A769" s="5">
        <v>768</v>
      </c>
      <c r="B769" s="28">
        <v>42348</v>
      </c>
      <c r="C769" s="5">
        <v>1.1024</v>
      </c>
      <c r="D769" s="5">
        <v>1.1024499999999999</v>
      </c>
      <c r="E769" s="5">
        <v>1.0925199999999999</v>
      </c>
      <c r="F769" s="5">
        <v>1.09402</v>
      </c>
      <c r="G769" s="5">
        <f t="shared" si="130"/>
        <v>0</v>
      </c>
      <c r="H769" s="5">
        <f t="shared" si="133"/>
        <v>-2.8999999999990109</v>
      </c>
      <c r="I769" s="31">
        <f t="shared" si="137"/>
        <v>1.0738173333333332</v>
      </c>
      <c r="J769" s="31">
        <f t="shared" si="138"/>
        <v>202.02666666666812</v>
      </c>
      <c r="K769" s="5">
        <f t="shared" si="140"/>
        <v>0</v>
      </c>
      <c r="L769" s="5">
        <f t="shared" si="141"/>
        <v>2.8999999999990109</v>
      </c>
      <c r="M769" s="5">
        <f t="shared" si="132"/>
        <v>11552.500000000022</v>
      </c>
      <c r="N769" s="5"/>
      <c r="O769" s="5">
        <f t="shared" si="134"/>
        <v>11828.800000000021</v>
      </c>
      <c r="P769" s="29" t="str">
        <f t="shared" si="135"/>
        <v/>
      </c>
      <c r="Q769" s="30">
        <f t="shared" si="136"/>
        <v>-276.29999999999927</v>
      </c>
      <c r="R769" s="27"/>
    </row>
    <row r="770" spans="1:18" x14ac:dyDescent="0.25">
      <c r="A770" s="5">
        <v>769</v>
      </c>
      <c r="B770" s="28">
        <v>42349</v>
      </c>
      <c r="C770" s="5">
        <v>1.09405</v>
      </c>
      <c r="D770" s="5">
        <v>1.10307</v>
      </c>
      <c r="E770" s="5">
        <v>1.0926499999999999</v>
      </c>
      <c r="F770" s="5">
        <v>1.09928</v>
      </c>
      <c r="G770" s="5">
        <f t="shared" si="130"/>
        <v>1</v>
      </c>
      <c r="H770" s="5">
        <f t="shared" si="133"/>
        <v>-71.799999999999642</v>
      </c>
      <c r="I770" s="31">
        <f t="shared" si="137"/>
        <v>1.0761359999999998</v>
      </c>
      <c r="J770" s="31">
        <f t="shared" si="138"/>
        <v>231.44000000000275</v>
      </c>
      <c r="K770" s="5">
        <f t="shared" si="140"/>
        <v>0</v>
      </c>
      <c r="L770" s="5">
        <f t="shared" si="141"/>
        <v>71.799999999999642</v>
      </c>
      <c r="M770" s="5">
        <f t="shared" si="132"/>
        <v>11624.300000000021</v>
      </c>
      <c r="N770" s="5"/>
      <c r="O770" s="5">
        <f t="shared" si="134"/>
        <v>11828.800000000021</v>
      </c>
      <c r="P770" s="29" t="str">
        <f t="shared" si="135"/>
        <v/>
      </c>
      <c r="Q770" s="30">
        <f t="shared" si="136"/>
        <v>-204.5</v>
      </c>
      <c r="R770" s="27"/>
    </row>
    <row r="771" spans="1:18" x14ac:dyDescent="0.25">
      <c r="A771" s="5">
        <v>770</v>
      </c>
      <c r="B771" s="28">
        <v>42352</v>
      </c>
      <c r="C771" s="5">
        <v>1.09836</v>
      </c>
      <c r="D771" s="5">
        <v>1.1048500000000001</v>
      </c>
      <c r="E771" s="5">
        <v>1.0945499999999999</v>
      </c>
      <c r="F771" s="5">
        <v>1.0991299999999999</v>
      </c>
      <c r="G771" s="5">
        <f t="shared" ref="G771:G834" si="142">IF(F771&gt;F770,1,0)</f>
        <v>0</v>
      </c>
      <c r="H771" s="5">
        <f t="shared" si="133"/>
        <v>-165.69999999999752</v>
      </c>
      <c r="I771" s="31">
        <f t="shared" si="137"/>
        <v>1.0785033333333334</v>
      </c>
      <c r="J771" s="31">
        <f t="shared" si="138"/>
        <v>206.26666666666571</v>
      </c>
      <c r="K771" s="5">
        <f t="shared" si="140"/>
        <v>0</v>
      </c>
      <c r="L771" s="5">
        <f t="shared" si="141"/>
        <v>165.69999999999752</v>
      </c>
      <c r="M771" s="5">
        <f t="shared" ref="M771:M834" si="143">L771+K771+M770</f>
        <v>11790.000000000018</v>
      </c>
      <c r="N771" s="5"/>
      <c r="O771" s="5">
        <f t="shared" si="134"/>
        <v>11828.800000000021</v>
      </c>
      <c r="P771" s="29" t="str">
        <f t="shared" si="135"/>
        <v/>
      </c>
      <c r="Q771" s="30">
        <f t="shared" si="136"/>
        <v>-38.80000000000291</v>
      </c>
      <c r="R771" s="27"/>
    </row>
    <row r="772" spans="1:18" x14ac:dyDescent="0.25">
      <c r="A772" s="5">
        <v>771</v>
      </c>
      <c r="B772" s="28">
        <v>42353</v>
      </c>
      <c r="C772" s="5">
        <v>1.0991299999999999</v>
      </c>
      <c r="D772" s="5">
        <v>1.1059600000000001</v>
      </c>
      <c r="E772" s="5">
        <v>1.09046</v>
      </c>
      <c r="F772" s="5">
        <v>1.09284</v>
      </c>
      <c r="G772" s="5">
        <f t="shared" si="142"/>
        <v>0</v>
      </c>
      <c r="H772" s="5">
        <f t="shared" ref="H772:H835" si="144">(F773-C773)*10000+(F774-C774)*10000+(F775-C775)*10000</f>
        <v>-65.699999999999648</v>
      </c>
      <c r="I772" s="31">
        <f t="shared" si="137"/>
        <v>1.080408</v>
      </c>
      <c r="J772" s="31">
        <f t="shared" si="138"/>
        <v>124.32</v>
      </c>
      <c r="K772" s="5">
        <f t="shared" si="140"/>
        <v>0</v>
      </c>
      <c r="L772" s="5">
        <f t="shared" si="141"/>
        <v>0</v>
      </c>
      <c r="M772" s="5">
        <f t="shared" si="143"/>
        <v>11790.000000000018</v>
      </c>
      <c r="N772" s="5"/>
      <c r="O772" s="5">
        <f t="shared" ref="O772:O835" si="145">MAX(M772,O771)</f>
        <v>11828.800000000021</v>
      </c>
      <c r="P772" s="29" t="str">
        <f t="shared" ref="P772:P835" si="146">IF(M772 &lt; M771, 1-M772/O772,"")</f>
        <v/>
      </c>
      <c r="Q772" s="30">
        <f t="shared" ref="Q772:Q835" si="147">IF(O772=M772,Q771,M772-O772)</f>
        <v>-38.80000000000291</v>
      </c>
      <c r="R772" s="27"/>
    </row>
    <row r="773" spans="1:18" x14ac:dyDescent="0.25">
      <c r="A773" s="5">
        <v>772</v>
      </c>
      <c r="B773" s="28">
        <v>42354</v>
      </c>
      <c r="C773" s="5">
        <v>1.0928199999999999</v>
      </c>
      <c r="D773" s="5">
        <v>1.1011599999999999</v>
      </c>
      <c r="E773" s="5">
        <v>1.0887899999999999</v>
      </c>
      <c r="F773" s="5">
        <v>1.0911599999999999</v>
      </c>
      <c r="G773" s="5">
        <f t="shared" si="142"/>
        <v>0</v>
      </c>
      <c r="H773" s="5">
        <f t="shared" si="144"/>
        <v>11.200000000000102</v>
      </c>
      <c r="I773" s="31">
        <f t="shared" si="137"/>
        <v>1.0823206666666669</v>
      </c>
      <c r="J773" s="31">
        <f t="shared" si="138"/>
        <v>88.393333333329764</v>
      </c>
      <c r="K773" s="5">
        <f t="shared" si="140"/>
        <v>0</v>
      </c>
      <c r="L773" s="5">
        <f t="shared" si="141"/>
        <v>0</v>
      </c>
      <c r="M773" s="5">
        <f t="shared" si="143"/>
        <v>11790.000000000018</v>
      </c>
      <c r="N773" s="5"/>
      <c r="O773" s="5">
        <f t="shared" si="145"/>
        <v>11828.800000000021</v>
      </c>
      <c r="P773" s="29" t="str">
        <f t="shared" si="146"/>
        <v/>
      </c>
      <c r="Q773" s="30">
        <f t="shared" si="147"/>
        <v>-38.80000000000291</v>
      </c>
      <c r="R773" s="27"/>
    </row>
    <row r="774" spans="1:18" x14ac:dyDescent="0.25">
      <c r="A774" s="5">
        <v>773</v>
      </c>
      <c r="B774" s="28">
        <v>42355</v>
      </c>
      <c r="C774" s="5">
        <v>1.0911599999999999</v>
      </c>
      <c r="D774" s="5">
        <v>1.09134</v>
      </c>
      <c r="E774" s="5">
        <v>1.08026</v>
      </c>
      <c r="F774" s="5">
        <v>1.0825400000000001</v>
      </c>
      <c r="G774" s="5">
        <f t="shared" si="142"/>
        <v>0</v>
      </c>
      <c r="H774" s="5">
        <f t="shared" si="144"/>
        <v>139.09999999999866</v>
      </c>
      <c r="I774" s="31">
        <f t="shared" si="137"/>
        <v>1.083758666666667</v>
      </c>
      <c r="J774" s="31">
        <f t="shared" si="138"/>
        <v>-12.186666666669232</v>
      </c>
      <c r="K774" s="5">
        <f t="shared" si="140"/>
        <v>0</v>
      </c>
      <c r="L774" s="5">
        <f t="shared" si="141"/>
        <v>0</v>
      </c>
      <c r="M774" s="5">
        <f t="shared" si="143"/>
        <v>11790.000000000018</v>
      </c>
      <c r="N774" s="5"/>
      <c r="O774" s="5">
        <f t="shared" si="145"/>
        <v>11828.800000000021</v>
      </c>
      <c r="P774" s="29" t="str">
        <f t="shared" si="146"/>
        <v/>
      </c>
      <c r="Q774" s="30">
        <f t="shared" si="147"/>
        <v>-38.80000000000291</v>
      </c>
      <c r="R774" s="27"/>
    </row>
    <row r="775" spans="1:18" x14ac:dyDescent="0.25">
      <c r="A775" s="5">
        <v>774</v>
      </c>
      <c r="B775" s="28">
        <v>42356</v>
      </c>
      <c r="C775" s="5">
        <v>1.0826100000000001</v>
      </c>
      <c r="D775" s="5">
        <v>1.08745</v>
      </c>
      <c r="E775" s="5">
        <v>1.08049</v>
      </c>
      <c r="F775" s="5">
        <v>1.08632</v>
      </c>
      <c r="G775" s="5">
        <f t="shared" si="142"/>
        <v>1</v>
      </c>
      <c r="H775" s="5">
        <f t="shared" si="144"/>
        <v>56.799999999999073</v>
      </c>
      <c r="I775" s="31">
        <f t="shared" si="137"/>
        <v>1.0855646666666667</v>
      </c>
      <c r="J775" s="31">
        <f t="shared" si="138"/>
        <v>7.5533333333321906</v>
      </c>
      <c r="K775" s="5">
        <f t="shared" si="140"/>
        <v>56.799999999999073</v>
      </c>
      <c r="L775" s="5">
        <f t="shared" si="141"/>
        <v>0</v>
      </c>
      <c r="M775" s="5">
        <f t="shared" si="143"/>
        <v>11846.800000000017</v>
      </c>
      <c r="N775" s="5"/>
      <c r="O775" s="5">
        <f t="shared" si="145"/>
        <v>11846.800000000017</v>
      </c>
      <c r="P775" s="29" t="str">
        <f t="shared" si="146"/>
        <v/>
      </c>
      <c r="Q775" s="30">
        <f t="shared" si="147"/>
        <v>-38.80000000000291</v>
      </c>
      <c r="R775" s="27"/>
    </row>
    <row r="776" spans="1:18" x14ac:dyDescent="0.25">
      <c r="A776" s="5">
        <v>775</v>
      </c>
      <c r="B776" s="28">
        <v>42359</v>
      </c>
      <c r="C776" s="5">
        <v>1.0853900000000001</v>
      </c>
      <c r="D776" s="5">
        <v>1.09389</v>
      </c>
      <c r="E776" s="5">
        <v>1.0847899999999999</v>
      </c>
      <c r="F776" s="5">
        <v>1.0914200000000001</v>
      </c>
      <c r="G776" s="5">
        <f t="shared" si="142"/>
        <v>1</v>
      </c>
      <c r="H776" s="5">
        <f t="shared" si="144"/>
        <v>45.599999999998971</v>
      </c>
      <c r="I776" s="31">
        <f t="shared" si="137"/>
        <v>1.0879006666666668</v>
      </c>
      <c r="J776" s="31">
        <f t="shared" si="138"/>
        <v>35.193333333332077</v>
      </c>
      <c r="K776" s="5">
        <f t="shared" si="140"/>
        <v>0</v>
      </c>
      <c r="L776" s="5">
        <f t="shared" si="141"/>
        <v>0</v>
      </c>
      <c r="M776" s="5">
        <f t="shared" si="143"/>
        <v>11846.800000000017</v>
      </c>
      <c r="N776" s="5"/>
      <c r="O776" s="5">
        <f t="shared" si="145"/>
        <v>11846.800000000017</v>
      </c>
      <c r="P776" s="29" t="str">
        <f t="shared" si="146"/>
        <v/>
      </c>
      <c r="Q776" s="30">
        <f t="shared" si="147"/>
        <v>-38.80000000000291</v>
      </c>
      <c r="R776" s="27"/>
    </row>
    <row r="777" spans="1:18" x14ac:dyDescent="0.25">
      <c r="A777" s="5">
        <v>776</v>
      </c>
      <c r="B777" s="28">
        <v>42360</v>
      </c>
      <c r="C777" s="5">
        <v>1.0914299999999999</v>
      </c>
      <c r="D777" s="5">
        <v>1.09842</v>
      </c>
      <c r="E777" s="5">
        <v>1.09022</v>
      </c>
      <c r="F777" s="5">
        <v>1.0955999999999999</v>
      </c>
      <c r="G777" s="5">
        <f t="shared" si="142"/>
        <v>1</v>
      </c>
      <c r="H777" s="5">
        <f t="shared" si="144"/>
        <v>11.099999999999437</v>
      </c>
      <c r="I777" s="31">
        <f t="shared" si="137"/>
        <v>1.0900606666666668</v>
      </c>
      <c r="J777" s="31">
        <f t="shared" si="138"/>
        <v>55.393333333331185</v>
      </c>
      <c r="K777" s="5">
        <f t="shared" si="140"/>
        <v>0</v>
      </c>
      <c r="L777" s="5">
        <f t="shared" si="141"/>
        <v>-11.099999999999437</v>
      </c>
      <c r="M777" s="5">
        <f t="shared" si="143"/>
        <v>11835.700000000019</v>
      </c>
      <c r="N777" s="5"/>
      <c r="O777" s="5">
        <f t="shared" si="145"/>
        <v>11846.800000000017</v>
      </c>
      <c r="P777" s="29">
        <f t="shared" si="146"/>
        <v>9.3696188000125247E-4</v>
      </c>
      <c r="Q777" s="30">
        <f t="shared" si="147"/>
        <v>-11.099999999998545</v>
      </c>
      <c r="R777" s="27"/>
    </row>
    <row r="778" spans="1:18" x14ac:dyDescent="0.25">
      <c r="A778" s="5">
        <v>777</v>
      </c>
      <c r="B778" s="28">
        <v>42361</v>
      </c>
      <c r="C778" s="5">
        <v>1.0956300000000001</v>
      </c>
      <c r="D778" s="5">
        <v>1.0956900000000001</v>
      </c>
      <c r="E778" s="5">
        <v>1.087</v>
      </c>
      <c r="F778" s="5">
        <v>1.09111</v>
      </c>
      <c r="G778" s="5">
        <f t="shared" si="142"/>
        <v>0</v>
      </c>
      <c r="H778" s="5">
        <f t="shared" si="144"/>
        <v>70.699999999999093</v>
      </c>
      <c r="I778" s="31">
        <f t="shared" si="137"/>
        <v>1.0920466666666668</v>
      </c>
      <c r="J778" s="31">
        <f t="shared" si="138"/>
        <v>-9.3666666666680776</v>
      </c>
      <c r="K778" s="5">
        <f t="shared" si="140"/>
        <v>0</v>
      </c>
      <c r="L778" s="5">
        <f t="shared" si="141"/>
        <v>0</v>
      </c>
      <c r="M778" s="5">
        <f t="shared" si="143"/>
        <v>11835.700000000019</v>
      </c>
      <c r="N778" s="5"/>
      <c r="O778" s="5">
        <f t="shared" si="145"/>
        <v>11846.800000000017</v>
      </c>
      <c r="P778" s="29" t="str">
        <f t="shared" si="146"/>
        <v/>
      </c>
      <c r="Q778" s="30">
        <f t="shared" si="147"/>
        <v>-11.099999999998545</v>
      </c>
      <c r="R778" s="27"/>
    </row>
    <row r="779" spans="1:18" x14ac:dyDescent="0.25">
      <c r="A779" s="5">
        <v>778</v>
      </c>
      <c r="B779" s="28">
        <v>42362</v>
      </c>
      <c r="C779" s="5">
        <v>1.09111</v>
      </c>
      <c r="D779" s="5">
        <v>1.09673</v>
      </c>
      <c r="E779" s="5">
        <v>1.09032</v>
      </c>
      <c r="F779" s="5">
        <v>1.09602</v>
      </c>
      <c r="G779" s="5">
        <f t="shared" si="142"/>
        <v>1</v>
      </c>
      <c r="H779" s="5">
        <f t="shared" si="144"/>
        <v>-26.100000000000009</v>
      </c>
      <c r="I779" s="31">
        <f t="shared" si="137"/>
        <v>1.09219</v>
      </c>
      <c r="J779" s="31">
        <f t="shared" si="138"/>
        <v>38.299999999999997</v>
      </c>
      <c r="K779" s="5">
        <f t="shared" si="140"/>
        <v>0</v>
      </c>
      <c r="L779" s="5">
        <f t="shared" si="141"/>
        <v>0</v>
      </c>
      <c r="M779" s="5">
        <f t="shared" si="143"/>
        <v>11835.700000000019</v>
      </c>
      <c r="N779" s="5"/>
      <c r="O779" s="5">
        <f t="shared" si="145"/>
        <v>11846.800000000017</v>
      </c>
      <c r="P779" s="29" t="str">
        <f t="shared" si="146"/>
        <v/>
      </c>
      <c r="Q779" s="30">
        <f t="shared" si="147"/>
        <v>-11.099999999998545</v>
      </c>
      <c r="R779" s="27"/>
    </row>
    <row r="780" spans="1:18" x14ac:dyDescent="0.25">
      <c r="A780" s="5">
        <v>779</v>
      </c>
      <c r="B780" s="28">
        <v>42363</v>
      </c>
      <c r="C780" s="5">
        <v>1.0957399999999999</v>
      </c>
      <c r="D780" s="5">
        <v>1.09734</v>
      </c>
      <c r="E780" s="5">
        <v>1.0943099999999999</v>
      </c>
      <c r="F780" s="5">
        <v>1.09646</v>
      </c>
      <c r="G780" s="5">
        <f t="shared" si="142"/>
        <v>1</v>
      </c>
      <c r="H780" s="5">
        <f t="shared" si="144"/>
        <v>-20.800000000000818</v>
      </c>
      <c r="I780" s="31">
        <f t="shared" si="137"/>
        <v>1.0927419999999999</v>
      </c>
      <c r="J780" s="31">
        <f t="shared" si="138"/>
        <v>37.180000000001101</v>
      </c>
      <c r="K780" s="5">
        <f t="shared" si="140"/>
        <v>0</v>
      </c>
      <c r="L780" s="5">
        <f t="shared" si="141"/>
        <v>0</v>
      </c>
      <c r="M780" s="5">
        <f t="shared" si="143"/>
        <v>11835.700000000019</v>
      </c>
      <c r="N780" s="5"/>
      <c r="O780" s="5">
        <f t="shared" si="145"/>
        <v>11846.800000000017</v>
      </c>
      <c r="P780" s="29" t="str">
        <f t="shared" si="146"/>
        <v/>
      </c>
      <c r="Q780" s="30">
        <f t="shared" si="147"/>
        <v>-11.099999999998545</v>
      </c>
      <c r="R780" s="27"/>
    </row>
    <row r="781" spans="1:18" x14ac:dyDescent="0.25">
      <c r="A781" s="5">
        <v>780</v>
      </c>
      <c r="B781" s="28">
        <v>42366</v>
      </c>
      <c r="C781" s="5">
        <v>1.09528</v>
      </c>
      <c r="D781" s="5">
        <v>1.0992299999999999</v>
      </c>
      <c r="E781" s="5">
        <v>1.0947899999999999</v>
      </c>
      <c r="F781" s="5">
        <v>1.0967199999999999</v>
      </c>
      <c r="G781" s="5">
        <f t="shared" si="142"/>
        <v>1</v>
      </c>
      <c r="H781" s="5">
        <f t="shared" si="144"/>
        <v>-110.30000000000095</v>
      </c>
      <c r="I781" s="31">
        <f t="shared" si="137"/>
        <v>1.0936106666666665</v>
      </c>
      <c r="J781" s="31">
        <f t="shared" si="138"/>
        <v>31.093333333334083</v>
      </c>
      <c r="K781" s="5">
        <f t="shared" si="140"/>
        <v>0</v>
      </c>
      <c r="L781" s="5">
        <f t="shared" si="141"/>
        <v>0</v>
      </c>
      <c r="M781" s="5">
        <f t="shared" si="143"/>
        <v>11835.700000000019</v>
      </c>
      <c r="N781" s="5"/>
      <c r="O781" s="5">
        <f t="shared" si="145"/>
        <v>11846.800000000017</v>
      </c>
      <c r="P781" s="29" t="str">
        <f t="shared" si="146"/>
        <v/>
      </c>
      <c r="Q781" s="30">
        <f t="shared" si="147"/>
        <v>-11.099999999998545</v>
      </c>
      <c r="R781" s="27"/>
    </row>
    <row r="782" spans="1:18" x14ac:dyDescent="0.25">
      <c r="A782" s="5">
        <v>781</v>
      </c>
      <c r="B782" s="28">
        <v>42367</v>
      </c>
      <c r="C782" s="5">
        <v>1.0967199999999999</v>
      </c>
      <c r="D782" s="5">
        <v>1.09917</v>
      </c>
      <c r="E782" s="5">
        <v>1.0899099999999999</v>
      </c>
      <c r="F782" s="5">
        <v>1.09195</v>
      </c>
      <c r="G782" s="5">
        <f t="shared" si="142"/>
        <v>0</v>
      </c>
      <c r="H782" s="5">
        <f t="shared" si="144"/>
        <v>-106.00000000000165</v>
      </c>
      <c r="I782" s="31">
        <f t="shared" si="137"/>
        <v>1.0937966666666665</v>
      </c>
      <c r="J782" s="31">
        <f t="shared" si="138"/>
        <v>-18.466666666665521</v>
      </c>
      <c r="K782" s="5">
        <v>-101</v>
      </c>
      <c r="L782" s="5">
        <f t="shared" si="141"/>
        <v>0</v>
      </c>
      <c r="M782" s="5">
        <f t="shared" si="143"/>
        <v>11734.700000000019</v>
      </c>
      <c r="N782" s="5"/>
      <c r="O782" s="5">
        <f t="shared" si="145"/>
        <v>11846.800000000017</v>
      </c>
      <c r="P782" s="29">
        <f t="shared" si="146"/>
        <v>9.4624708782117262E-3</v>
      </c>
      <c r="Q782" s="30">
        <f t="shared" si="147"/>
        <v>-112.09999999999854</v>
      </c>
      <c r="R782" s="27"/>
    </row>
    <row r="783" spans="1:18" x14ac:dyDescent="0.25">
      <c r="A783" s="5">
        <v>782</v>
      </c>
      <c r="B783" s="28">
        <v>42368</v>
      </c>
      <c r="C783" s="5">
        <v>1.0919300000000001</v>
      </c>
      <c r="D783" s="5">
        <v>1.09436</v>
      </c>
      <c r="E783" s="5">
        <v>1.0902000000000001</v>
      </c>
      <c r="F783" s="5">
        <v>1.09318</v>
      </c>
      <c r="G783" s="5">
        <f t="shared" si="142"/>
        <v>1</v>
      </c>
      <c r="H783" s="5">
        <f t="shared" si="144"/>
        <v>-201.20000000000135</v>
      </c>
      <c r="I783" s="31">
        <f t="shared" si="137"/>
        <v>1.0931833333333332</v>
      </c>
      <c r="J783" s="31">
        <f t="shared" si="138"/>
        <v>-3.3333333331331261E-2</v>
      </c>
      <c r="K783" s="5">
        <v>-101</v>
      </c>
      <c r="L783" s="5">
        <f t="shared" si="141"/>
        <v>0</v>
      </c>
      <c r="M783" s="5">
        <f t="shared" si="143"/>
        <v>11633.700000000019</v>
      </c>
      <c r="N783" s="5"/>
      <c r="O783" s="5">
        <f t="shared" si="145"/>
        <v>11846.800000000017</v>
      </c>
      <c r="P783" s="29">
        <f t="shared" si="146"/>
        <v>1.79879798764222E-2</v>
      </c>
      <c r="Q783" s="30">
        <f t="shared" si="147"/>
        <v>-213.09999999999854</v>
      </c>
      <c r="R783" s="27"/>
    </row>
    <row r="784" spans="1:18" x14ac:dyDescent="0.25">
      <c r="A784" s="5">
        <v>783</v>
      </c>
      <c r="B784" s="28">
        <v>42369</v>
      </c>
      <c r="C784" s="5">
        <v>1.0931500000000001</v>
      </c>
      <c r="D784" s="5">
        <v>1.09372</v>
      </c>
      <c r="E784" s="5">
        <v>1.0852900000000001</v>
      </c>
      <c r="F784" s="5">
        <v>1.0856399999999999</v>
      </c>
      <c r="G784" s="5">
        <f t="shared" si="142"/>
        <v>0</v>
      </c>
      <c r="H784" s="5">
        <f t="shared" si="144"/>
        <v>-93.499999999999687</v>
      </c>
      <c r="I784" s="31">
        <f t="shared" si="137"/>
        <v>1.0926246666666666</v>
      </c>
      <c r="J784" s="31">
        <f t="shared" si="138"/>
        <v>-69.846666666666394</v>
      </c>
      <c r="K784" s="5">
        <f t="shared" ref="K784:K847" si="148">IF(OR(AND(J784&gt;-122.467,J784&lt;=-101.893),AND(J784&gt;-67.6767,J784&lt;=-16.6267),AND(J784&gt;-1.10667,J784&lt;=30.97333)),H784,0)</f>
        <v>0</v>
      </c>
      <c r="L784" s="5">
        <f t="shared" si="141"/>
        <v>93.499999999999687</v>
      </c>
      <c r="M784" s="5">
        <f t="shared" si="143"/>
        <v>11727.200000000019</v>
      </c>
      <c r="N784" s="5"/>
      <c r="O784" s="5">
        <f t="shared" si="145"/>
        <v>11846.800000000017</v>
      </c>
      <c r="P784" s="29" t="str">
        <f t="shared" si="146"/>
        <v/>
      </c>
      <c r="Q784" s="30">
        <f t="shared" si="147"/>
        <v>-119.59999999999854</v>
      </c>
      <c r="R784" s="27"/>
    </row>
    <row r="785" spans="1:18" x14ac:dyDescent="0.25">
      <c r="A785" s="5">
        <v>784</v>
      </c>
      <c r="B785" s="28">
        <v>42373</v>
      </c>
      <c r="C785" s="5">
        <v>1.0872999999999999</v>
      </c>
      <c r="D785" s="5">
        <v>1.09463</v>
      </c>
      <c r="E785" s="5">
        <v>1.07812</v>
      </c>
      <c r="F785" s="5">
        <v>1.0829599999999999</v>
      </c>
      <c r="G785" s="5">
        <f t="shared" si="142"/>
        <v>0</v>
      </c>
      <c r="H785" s="5">
        <f t="shared" si="144"/>
        <v>99.000000000000213</v>
      </c>
      <c r="I785" s="31">
        <f t="shared" ref="I785:I848" si="149">AVERAGE(F771:F785)</f>
        <v>1.0915366666666666</v>
      </c>
      <c r="J785" s="31">
        <f t="shared" ref="J785:J848" si="150">(F785-I785)*10000</f>
        <v>-85.766666666666765</v>
      </c>
      <c r="K785" s="5">
        <f t="shared" si="148"/>
        <v>0</v>
      </c>
      <c r="L785" s="5">
        <f t="shared" si="141"/>
        <v>-99.000000000000213</v>
      </c>
      <c r="M785" s="5">
        <f t="shared" si="143"/>
        <v>11628.200000000019</v>
      </c>
      <c r="N785" s="5"/>
      <c r="O785" s="5">
        <f t="shared" si="145"/>
        <v>11846.800000000017</v>
      </c>
      <c r="P785" s="29">
        <f t="shared" si="146"/>
        <v>1.8452240267413877E-2</v>
      </c>
      <c r="Q785" s="30">
        <f t="shared" si="147"/>
        <v>-218.59999999999854</v>
      </c>
      <c r="R785" s="27"/>
    </row>
    <row r="786" spans="1:18" x14ac:dyDescent="0.25">
      <c r="A786" s="5">
        <v>785</v>
      </c>
      <c r="B786" s="28">
        <v>42374</v>
      </c>
      <c r="C786" s="5">
        <v>1.0830299999999999</v>
      </c>
      <c r="D786" s="5">
        <v>1.08388</v>
      </c>
      <c r="E786" s="5">
        <v>1.07107</v>
      </c>
      <c r="F786" s="5">
        <v>1.0747599999999999</v>
      </c>
      <c r="G786" s="5">
        <f t="shared" si="142"/>
        <v>0</v>
      </c>
      <c r="H786" s="5">
        <f t="shared" si="144"/>
        <v>175.69999999999865</v>
      </c>
      <c r="I786" s="31">
        <f t="shared" si="149"/>
        <v>1.0899120000000002</v>
      </c>
      <c r="J786" s="31">
        <f t="shared" si="150"/>
        <v>-151.52000000000277</v>
      </c>
      <c r="K786" s="5">
        <f t="shared" si="148"/>
        <v>0</v>
      </c>
      <c r="L786" s="5">
        <v>-101</v>
      </c>
      <c r="M786" s="5">
        <f t="shared" si="143"/>
        <v>11527.200000000019</v>
      </c>
      <c r="N786" s="5"/>
      <c r="O786" s="5">
        <f t="shared" si="145"/>
        <v>11846.800000000017</v>
      </c>
      <c r="P786" s="29">
        <f t="shared" si="146"/>
        <v>2.6977749265624351E-2</v>
      </c>
      <c r="Q786" s="30">
        <f t="shared" si="147"/>
        <v>-319.59999999999854</v>
      </c>
      <c r="R786" s="27"/>
    </row>
    <row r="787" spans="1:18" x14ac:dyDescent="0.25">
      <c r="A787" s="5">
        <v>786</v>
      </c>
      <c r="B787" s="28">
        <v>42375</v>
      </c>
      <c r="C787" s="5">
        <v>1.07474</v>
      </c>
      <c r="D787" s="5">
        <v>1.0799300000000001</v>
      </c>
      <c r="E787" s="5">
        <v>1.07148</v>
      </c>
      <c r="F787" s="5">
        <v>1.0780000000000001</v>
      </c>
      <c r="G787" s="5">
        <f t="shared" si="142"/>
        <v>1</v>
      </c>
      <c r="H787" s="5">
        <f t="shared" si="144"/>
        <v>84.899999999998869</v>
      </c>
      <c r="I787" s="31">
        <f t="shared" si="149"/>
        <v>1.0889226666666665</v>
      </c>
      <c r="J787" s="31">
        <f t="shared" si="150"/>
        <v>-109.22666666666414</v>
      </c>
      <c r="K787" s="5">
        <f t="shared" si="148"/>
        <v>84.899999999998869</v>
      </c>
      <c r="L787" s="5">
        <f t="shared" ref="L787:L798" si="151">IF(OR(AND(J787&gt;-188.3,J787&lt;=-122.467),AND(J787&gt;-85.94,J787&lt;=-67.6767),AND(J787&gt;42.69,J787&lt;=64.57),AND(J787&gt;144.6933)),-H787,0)</f>
        <v>0</v>
      </c>
      <c r="M787" s="5">
        <f t="shared" si="143"/>
        <v>11612.100000000019</v>
      </c>
      <c r="N787" s="5"/>
      <c r="O787" s="5">
        <f t="shared" si="145"/>
        <v>11846.800000000017</v>
      </c>
      <c r="P787" s="29" t="str">
        <f t="shared" si="146"/>
        <v/>
      </c>
      <c r="Q787" s="30">
        <f t="shared" si="147"/>
        <v>-234.69999999999891</v>
      </c>
      <c r="R787" s="27"/>
    </row>
    <row r="788" spans="1:18" x14ac:dyDescent="0.25">
      <c r="A788" s="5">
        <v>787</v>
      </c>
      <c r="B788" s="28">
        <v>42376</v>
      </c>
      <c r="C788" s="5">
        <v>1.0780099999999999</v>
      </c>
      <c r="D788" s="5">
        <v>1.0940099999999999</v>
      </c>
      <c r="E788" s="5">
        <v>1.0770999999999999</v>
      </c>
      <c r="F788" s="5">
        <v>1.0929199999999999</v>
      </c>
      <c r="G788" s="5">
        <f t="shared" si="142"/>
        <v>1</v>
      </c>
      <c r="H788" s="5">
        <f t="shared" si="144"/>
        <v>-66.500000000000455</v>
      </c>
      <c r="I788" s="31">
        <f t="shared" si="149"/>
        <v>1.08904</v>
      </c>
      <c r="J788" s="31">
        <f t="shared" si="150"/>
        <v>38.799999999998832</v>
      </c>
      <c r="K788" s="5">
        <f t="shared" si="148"/>
        <v>0</v>
      </c>
      <c r="L788" s="5">
        <f t="shared" si="151"/>
        <v>0</v>
      </c>
      <c r="M788" s="5">
        <f t="shared" si="143"/>
        <v>11612.100000000019</v>
      </c>
      <c r="N788" s="5"/>
      <c r="O788" s="5">
        <f t="shared" si="145"/>
        <v>11846.800000000017</v>
      </c>
      <c r="P788" s="29" t="str">
        <f t="shared" si="146"/>
        <v/>
      </c>
      <c r="Q788" s="30">
        <f t="shared" si="147"/>
        <v>-234.69999999999891</v>
      </c>
      <c r="R788" s="27"/>
    </row>
    <row r="789" spans="1:18" x14ac:dyDescent="0.25">
      <c r="A789" s="5">
        <v>788</v>
      </c>
      <c r="B789" s="28">
        <v>42377</v>
      </c>
      <c r="C789" s="5">
        <v>1.0929500000000001</v>
      </c>
      <c r="D789" s="5">
        <v>1.0933299999999999</v>
      </c>
      <c r="E789" s="5">
        <v>1.08033</v>
      </c>
      <c r="F789" s="5">
        <v>1.0923499999999999</v>
      </c>
      <c r="G789" s="5">
        <f t="shared" si="142"/>
        <v>0</v>
      </c>
      <c r="H789" s="5">
        <f t="shared" si="144"/>
        <v>-39.599999999997422</v>
      </c>
      <c r="I789" s="31">
        <f t="shared" si="149"/>
        <v>1.0896939999999999</v>
      </c>
      <c r="J789" s="31">
        <f t="shared" si="150"/>
        <v>26.559999999999917</v>
      </c>
      <c r="K789" s="5">
        <f t="shared" si="148"/>
        <v>-39.599999999997422</v>
      </c>
      <c r="L789" s="5">
        <f t="shared" si="151"/>
        <v>0</v>
      </c>
      <c r="M789" s="5">
        <f t="shared" si="143"/>
        <v>11572.500000000022</v>
      </c>
      <c r="N789" s="5"/>
      <c r="O789" s="5">
        <f t="shared" si="145"/>
        <v>11846.800000000017</v>
      </c>
      <c r="P789" s="29">
        <f t="shared" si="146"/>
        <v>2.3153931863456378E-2</v>
      </c>
      <c r="Q789" s="30">
        <f t="shared" si="147"/>
        <v>-274.29999999999563</v>
      </c>
      <c r="R789" s="27"/>
    </row>
    <row r="790" spans="1:18" x14ac:dyDescent="0.25">
      <c r="A790" s="5">
        <v>789</v>
      </c>
      <c r="B790" s="28">
        <v>42380</v>
      </c>
      <c r="C790" s="5">
        <v>1.09172</v>
      </c>
      <c r="D790" s="5">
        <v>1.09697</v>
      </c>
      <c r="E790" s="5">
        <v>1.0847899999999999</v>
      </c>
      <c r="F790" s="5">
        <v>1.0859000000000001</v>
      </c>
      <c r="G790" s="5">
        <f t="shared" si="142"/>
        <v>0</v>
      </c>
      <c r="H790" s="5">
        <f t="shared" si="144"/>
        <v>6.2000000000006494</v>
      </c>
      <c r="I790" s="31">
        <f t="shared" si="149"/>
        <v>1.0896659999999998</v>
      </c>
      <c r="J790" s="31">
        <f t="shared" si="150"/>
        <v>-37.65999999999714</v>
      </c>
      <c r="K790" s="5">
        <f t="shared" si="148"/>
        <v>6.2000000000006494</v>
      </c>
      <c r="L790" s="5">
        <f t="shared" si="151"/>
        <v>0</v>
      </c>
      <c r="M790" s="5">
        <f t="shared" si="143"/>
        <v>11578.700000000023</v>
      </c>
      <c r="N790" s="5"/>
      <c r="O790" s="5">
        <f t="shared" si="145"/>
        <v>11846.800000000017</v>
      </c>
      <c r="P790" s="29" t="str">
        <f t="shared" si="146"/>
        <v/>
      </c>
      <c r="Q790" s="30">
        <f t="shared" si="147"/>
        <v>-268.09999999999491</v>
      </c>
      <c r="R790" s="27"/>
    </row>
    <row r="791" spans="1:18" x14ac:dyDescent="0.25">
      <c r="A791" s="5">
        <v>790</v>
      </c>
      <c r="B791" s="28">
        <v>42381</v>
      </c>
      <c r="C791" s="5">
        <v>1.0859300000000001</v>
      </c>
      <c r="D791" s="5">
        <v>1.09002</v>
      </c>
      <c r="E791" s="5">
        <v>1.0819700000000001</v>
      </c>
      <c r="F791" s="5">
        <v>1.0857000000000001</v>
      </c>
      <c r="G791" s="5">
        <f t="shared" si="142"/>
        <v>0</v>
      </c>
      <c r="H791" s="5">
        <f t="shared" si="144"/>
        <v>58.700000000000415</v>
      </c>
      <c r="I791" s="31">
        <f t="shared" si="149"/>
        <v>1.0892846666666667</v>
      </c>
      <c r="J791" s="31">
        <f t="shared" si="150"/>
        <v>-35.846666666665698</v>
      </c>
      <c r="K791" s="5">
        <f t="shared" si="148"/>
        <v>58.700000000000415</v>
      </c>
      <c r="L791" s="5">
        <f t="shared" si="151"/>
        <v>0</v>
      </c>
      <c r="M791" s="5">
        <f t="shared" si="143"/>
        <v>11637.400000000023</v>
      </c>
      <c r="N791" s="5"/>
      <c r="O791" s="5">
        <f t="shared" si="145"/>
        <v>11846.800000000017</v>
      </c>
      <c r="P791" s="29" t="str">
        <f t="shared" si="146"/>
        <v/>
      </c>
      <c r="Q791" s="30">
        <f t="shared" si="147"/>
        <v>-209.39999999999418</v>
      </c>
      <c r="R791" s="27"/>
    </row>
    <row r="792" spans="1:18" x14ac:dyDescent="0.25">
      <c r="A792" s="5">
        <v>791</v>
      </c>
      <c r="B792" s="28">
        <v>42382</v>
      </c>
      <c r="C792" s="5">
        <v>1.0855999999999999</v>
      </c>
      <c r="D792" s="5">
        <v>1.0887800000000001</v>
      </c>
      <c r="E792" s="5">
        <v>1.08049</v>
      </c>
      <c r="F792" s="5">
        <v>1.08769</v>
      </c>
      <c r="G792" s="5">
        <f t="shared" si="142"/>
        <v>1</v>
      </c>
      <c r="H792" s="5">
        <f t="shared" si="144"/>
        <v>6.9999999999992291</v>
      </c>
      <c r="I792" s="31">
        <f t="shared" si="149"/>
        <v>1.0887573333333331</v>
      </c>
      <c r="J792" s="31">
        <f t="shared" si="150"/>
        <v>-10.67333333333087</v>
      </c>
      <c r="K792" s="5">
        <f t="shared" si="148"/>
        <v>0</v>
      </c>
      <c r="L792" s="5">
        <f t="shared" si="151"/>
        <v>0</v>
      </c>
      <c r="M792" s="5">
        <f t="shared" si="143"/>
        <v>11637.400000000023</v>
      </c>
      <c r="N792" s="5"/>
      <c r="O792" s="5">
        <f t="shared" si="145"/>
        <v>11846.800000000017</v>
      </c>
      <c r="P792" s="29" t="str">
        <f t="shared" si="146"/>
        <v/>
      </c>
      <c r="Q792" s="30">
        <f t="shared" si="147"/>
        <v>-209.39999999999418</v>
      </c>
      <c r="R792" s="27"/>
    </row>
    <row r="793" spans="1:18" x14ac:dyDescent="0.25">
      <c r="A793" s="5">
        <v>792</v>
      </c>
      <c r="B793" s="28">
        <v>42383</v>
      </c>
      <c r="C793" s="5">
        <v>1.08769</v>
      </c>
      <c r="D793" s="5">
        <v>1.09432</v>
      </c>
      <c r="E793" s="5">
        <v>1.0834600000000001</v>
      </c>
      <c r="F793" s="5">
        <v>1.0864499999999999</v>
      </c>
      <c r="G793" s="5">
        <f t="shared" si="142"/>
        <v>0</v>
      </c>
      <c r="H793" s="5">
        <f t="shared" si="144"/>
        <v>36.100000000001131</v>
      </c>
      <c r="I793" s="31">
        <f t="shared" si="149"/>
        <v>1.0884466666666666</v>
      </c>
      <c r="J793" s="31">
        <f t="shared" si="150"/>
        <v>-19.966666666666466</v>
      </c>
      <c r="K793" s="5">
        <f t="shared" si="148"/>
        <v>36.100000000001131</v>
      </c>
      <c r="L793" s="5">
        <f t="shared" si="151"/>
        <v>0</v>
      </c>
      <c r="M793" s="5">
        <f t="shared" si="143"/>
        <v>11673.500000000024</v>
      </c>
      <c r="N793" s="5"/>
      <c r="O793" s="5">
        <f t="shared" si="145"/>
        <v>11846.800000000017</v>
      </c>
      <c r="P793" s="29" t="str">
        <f t="shared" si="146"/>
        <v/>
      </c>
      <c r="Q793" s="30">
        <f t="shared" si="147"/>
        <v>-173.29999999999382</v>
      </c>
      <c r="R793" s="27"/>
    </row>
    <row r="794" spans="1:18" x14ac:dyDescent="0.25">
      <c r="A794" s="5">
        <v>793</v>
      </c>
      <c r="B794" s="28">
        <v>42384</v>
      </c>
      <c r="C794" s="5">
        <v>1.0864799999999999</v>
      </c>
      <c r="D794" s="5">
        <v>1.09846</v>
      </c>
      <c r="E794" s="5">
        <v>1.0854299999999999</v>
      </c>
      <c r="F794" s="5">
        <v>1.0914999999999999</v>
      </c>
      <c r="G794" s="5">
        <f t="shared" si="142"/>
        <v>1</v>
      </c>
      <c r="H794" s="5">
        <f t="shared" si="144"/>
        <v>-33.199999999999896</v>
      </c>
      <c r="I794" s="31">
        <f t="shared" si="149"/>
        <v>1.0881453333333331</v>
      </c>
      <c r="J794" s="31">
        <f t="shared" si="150"/>
        <v>33.546666666668386</v>
      </c>
      <c r="K794" s="5">
        <f t="shared" si="148"/>
        <v>0</v>
      </c>
      <c r="L794" s="5">
        <f t="shared" si="151"/>
        <v>0</v>
      </c>
      <c r="M794" s="5">
        <f t="shared" si="143"/>
        <v>11673.500000000024</v>
      </c>
      <c r="N794" s="5"/>
      <c r="O794" s="5">
        <f t="shared" si="145"/>
        <v>11846.800000000017</v>
      </c>
      <c r="P794" s="29" t="str">
        <f t="shared" si="146"/>
        <v/>
      </c>
      <c r="Q794" s="30">
        <f t="shared" si="147"/>
        <v>-173.29999999999382</v>
      </c>
      <c r="R794" s="27"/>
    </row>
    <row r="795" spans="1:18" x14ac:dyDescent="0.25">
      <c r="A795" s="5">
        <v>794</v>
      </c>
      <c r="B795" s="28">
        <v>42387</v>
      </c>
      <c r="C795" s="5">
        <v>1.0921799999999999</v>
      </c>
      <c r="D795" s="5">
        <v>1.09276</v>
      </c>
      <c r="E795" s="5">
        <v>1.0868899999999999</v>
      </c>
      <c r="F795" s="5">
        <v>1.0891</v>
      </c>
      <c r="G795" s="5">
        <f t="shared" si="142"/>
        <v>0</v>
      </c>
      <c r="H795" s="5">
        <f t="shared" si="144"/>
        <v>-18.100000000000893</v>
      </c>
      <c r="I795" s="31">
        <f t="shared" si="149"/>
        <v>1.0876546666666667</v>
      </c>
      <c r="J795" s="31">
        <f t="shared" si="150"/>
        <v>14.453333333332985</v>
      </c>
      <c r="K795" s="5">
        <f t="shared" si="148"/>
        <v>-18.100000000000893</v>
      </c>
      <c r="L795" s="5">
        <f t="shared" si="151"/>
        <v>0</v>
      </c>
      <c r="M795" s="5">
        <f t="shared" si="143"/>
        <v>11655.400000000023</v>
      </c>
      <c r="N795" s="5"/>
      <c r="O795" s="5">
        <f t="shared" si="145"/>
        <v>11846.800000000017</v>
      </c>
      <c r="P795" s="29">
        <f t="shared" si="146"/>
        <v>1.6156261606509292E-2</v>
      </c>
      <c r="Q795" s="30">
        <f t="shared" si="147"/>
        <v>-191.39999999999418</v>
      </c>
      <c r="R795" s="27"/>
    </row>
    <row r="796" spans="1:18" x14ac:dyDescent="0.25">
      <c r="A796" s="5">
        <v>795</v>
      </c>
      <c r="B796" s="28">
        <v>42388</v>
      </c>
      <c r="C796" s="5">
        <v>1.0890599999999999</v>
      </c>
      <c r="D796" s="5">
        <v>1.09389</v>
      </c>
      <c r="E796" s="5">
        <v>1.08595</v>
      </c>
      <c r="F796" s="5">
        <v>1.09073</v>
      </c>
      <c r="G796" s="5">
        <f t="shared" si="142"/>
        <v>1</v>
      </c>
      <c r="H796" s="5">
        <f t="shared" si="144"/>
        <v>-113.50000000000193</v>
      </c>
      <c r="I796" s="31">
        <f t="shared" si="149"/>
        <v>1.0872553333333335</v>
      </c>
      <c r="J796" s="31">
        <f t="shared" si="150"/>
        <v>34.746666666665149</v>
      </c>
      <c r="K796" s="5">
        <f t="shared" si="148"/>
        <v>0</v>
      </c>
      <c r="L796" s="5">
        <f t="shared" si="151"/>
        <v>0</v>
      </c>
      <c r="M796" s="5">
        <f t="shared" si="143"/>
        <v>11655.400000000023</v>
      </c>
      <c r="N796" s="5"/>
      <c r="O796" s="5">
        <f t="shared" si="145"/>
        <v>11846.800000000017</v>
      </c>
      <c r="P796" s="29" t="str">
        <f t="shared" si="146"/>
        <v/>
      </c>
      <c r="Q796" s="30">
        <f t="shared" si="147"/>
        <v>-191.39999999999418</v>
      </c>
      <c r="R796" s="27"/>
    </row>
    <row r="797" spans="1:18" x14ac:dyDescent="0.25">
      <c r="A797" s="5">
        <v>796</v>
      </c>
      <c r="B797" s="28">
        <v>42389</v>
      </c>
      <c r="C797" s="5">
        <v>1.09074</v>
      </c>
      <c r="D797" s="5">
        <v>1.0975999999999999</v>
      </c>
      <c r="E797" s="5">
        <v>1.08772</v>
      </c>
      <c r="F797" s="5">
        <v>1.08883</v>
      </c>
      <c r="G797" s="5">
        <f t="shared" si="142"/>
        <v>0</v>
      </c>
      <c r="H797" s="5">
        <f t="shared" si="144"/>
        <v>-37.100000000001032</v>
      </c>
      <c r="I797" s="31">
        <f t="shared" si="149"/>
        <v>1.0870473333333335</v>
      </c>
      <c r="J797" s="31">
        <f t="shared" si="150"/>
        <v>17.826666666664881</v>
      </c>
      <c r="K797" s="5">
        <f t="shared" si="148"/>
        <v>-37.100000000001032</v>
      </c>
      <c r="L797" s="5">
        <f t="shared" si="151"/>
        <v>0</v>
      </c>
      <c r="M797" s="5">
        <f t="shared" si="143"/>
        <v>11618.300000000023</v>
      </c>
      <c r="N797" s="5"/>
      <c r="O797" s="5">
        <f t="shared" si="145"/>
        <v>11846.800000000017</v>
      </c>
      <c r="P797" s="29">
        <f t="shared" si="146"/>
        <v>1.9287908971198475E-2</v>
      </c>
      <c r="Q797" s="30">
        <f t="shared" si="147"/>
        <v>-228.49999999999454</v>
      </c>
      <c r="R797" s="27"/>
    </row>
    <row r="798" spans="1:18" x14ac:dyDescent="0.25">
      <c r="A798" s="5">
        <v>797</v>
      </c>
      <c r="B798" s="28">
        <v>42390</v>
      </c>
      <c r="C798" s="5">
        <v>1.0889</v>
      </c>
      <c r="D798" s="5">
        <v>1.0921000000000001</v>
      </c>
      <c r="E798" s="5">
        <v>1.0778000000000001</v>
      </c>
      <c r="F798" s="5">
        <v>1.0873299999999999</v>
      </c>
      <c r="G798" s="5">
        <f t="shared" si="142"/>
        <v>0</v>
      </c>
      <c r="H798" s="5">
        <f t="shared" si="144"/>
        <v>-0.50000000000106581</v>
      </c>
      <c r="I798" s="31">
        <f t="shared" si="149"/>
        <v>1.0866573333333334</v>
      </c>
      <c r="J798" s="31">
        <f t="shared" si="150"/>
        <v>6.7266666666654373</v>
      </c>
      <c r="K798" s="5">
        <f t="shared" si="148"/>
        <v>-0.50000000000106581</v>
      </c>
      <c r="L798" s="5">
        <f t="shared" si="151"/>
        <v>0</v>
      </c>
      <c r="M798" s="5">
        <f t="shared" si="143"/>
        <v>11617.800000000021</v>
      </c>
      <c r="N798" s="5"/>
      <c r="O798" s="5">
        <f t="shared" si="145"/>
        <v>11846.800000000017</v>
      </c>
      <c r="P798" s="29">
        <f t="shared" si="146"/>
        <v>1.9330114461288739E-2</v>
      </c>
      <c r="Q798" s="30">
        <f t="shared" si="147"/>
        <v>-228.99999999999636</v>
      </c>
      <c r="R798" s="27"/>
    </row>
    <row r="799" spans="1:18" x14ac:dyDescent="0.25">
      <c r="A799" s="5">
        <v>798</v>
      </c>
      <c r="B799" s="28">
        <v>42391</v>
      </c>
      <c r="C799" s="5">
        <v>1.08734</v>
      </c>
      <c r="D799" s="5">
        <v>1.08765</v>
      </c>
      <c r="E799" s="5">
        <v>1.0789200000000001</v>
      </c>
      <c r="F799" s="5">
        <v>1.0794699999999999</v>
      </c>
      <c r="G799" s="5">
        <f t="shared" si="142"/>
        <v>0</v>
      </c>
      <c r="H799" s="5">
        <f t="shared" si="144"/>
        <v>101.70000000000012</v>
      </c>
      <c r="I799" s="31">
        <f t="shared" si="149"/>
        <v>1.0862459999999998</v>
      </c>
      <c r="J799" s="31">
        <f t="shared" si="150"/>
        <v>-67.759999999998939</v>
      </c>
      <c r="K799" s="5">
        <f t="shared" si="148"/>
        <v>0</v>
      </c>
      <c r="L799" s="5">
        <v>-101</v>
      </c>
      <c r="M799" s="5">
        <f t="shared" si="143"/>
        <v>11516.800000000021</v>
      </c>
      <c r="N799" s="5"/>
      <c r="O799" s="5">
        <f t="shared" si="145"/>
        <v>11846.800000000017</v>
      </c>
      <c r="P799" s="29">
        <f t="shared" si="146"/>
        <v>2.7855623459499212E-2</v>
      </c>
      <c r="Q799" s="30">
        <f t="shared" si="147"/>
        <v>-329.99999999999636</v>
      </c>
      <c r="R799" s="27"/>
    </row>
    <row r="800" spans="1:18" x14ac:dyDescent="0.25">
      <c r="A800" s="5">
        <v>799</v>
      </c>
      <c r="B800" s="28">
        <v>42394</v>
      </c>
      <c r="C800" s="5">
        <v>1.0791299999999999</v>
      </c>
      <c r="D800" s="5">
        <v>1.08569</v>
      </c>
      <c r="E800" s="5">
        <v>1.0789299999999999</v>
      </c>
      <c r="F800" s="5">
        <v>1.0848599999999999</v>
      </c>
      <c r="G800" s="5">
        <f t="shared" si="142"/>
        <v>1</v>
      </c>
      <c r="H800" s="5">
        <f t="shared" si="144"/>
        <v>90.299999999998704</v>
      </c>
      <c r="I800" s="31">
        <f t="shared" si="149"/>
        <v>1.0863726666666667</v>
      </c>
      <c r="J800" s="31">
        <f t="shared" si="150"/>
        <v>-15.126666666667177</v>
      </c>
      <c r="K800" s="5">
        <f t="shared" si="148"/>
        <v>0</v>
      </c>
      <c r="L800" s="5">
        <f t="shared" ref="L800:L806" si="152">IF(OR(AND(J800&gt;-188.3,J800&lt;=-122.467),AND(J800&gt;-85.94,J800&lt;=-67.6767),AND(J800&gt;42.69,J800&lt;=64.57),AND(J800&gt;144.6933)),-H800,0)</f>
        <v>0</v>
      </c>
      <c r="M800" s="5">
        <f t="shared" si="143"/>
        <v>11516.800000000021</v>
      </c>
      <c r="N800" s="5"/>
      <c r="O800" s="5">
        <f t="shared" si="145"/>
        <v>11846.800000000017</v>
      </c>
      <c r="P800" s="29" t="str">
        <f t="shared" si="146"/>
        <v/>
      </c>
      <c r="Q800" s="30">
        <f t="shared" si="147"/>
        <v>-329.99999999999636</v>
      </c>
      <c r="R800" s="27"/>
    </row>
    <row r="801" spans="1:18" x14ac:dyDescent="0.25">
      <c r="A801" s="5">
        <v>800</v>
      </c>
      <c r="B801" s="28">
        <v>42395</v>
      </c>
      <c r="C801" s="5">
        <v>1.0848800000000001</v>
      </c>
      <c r="D801" s="5">
        <v>1.0874299999999999</v>
      </c>
      <c r="E801" s="5">
        <v>1.0818700000000001</v>
      </c>
      <c r="F801" s="5">
        <v>1.08697</v>
      </c>
      <c r="G801" s="5">
        <f t="shared" si="142"/>
        <v>1</v>
      </c>
      <c r="H801" s="5">
        <f t="shared" si="144"/>
        <v>-39.10000000000079</v>
      </c>
      <c r="I801" s="31">
        <f t="shared" si="149"/>
        <v>1.0871866666666667</v>
      </c>
      <c r="J801" s="31">
        <f t="shared" si="150"/>
        <v>-2.1666666666675383</v>
      </c>
      <c r="K801" s="5">
        <f t="shared" si="148"/>
        <v>0</v>
      </c>
      <c r="L801" s="5">
        <f t="shared" si="152"/>
        <v>0</v>
      </c>
      <c r="M801" s="5">
        <f t="shared" si="143"/>
        <v>11516.800000000021</v>
      </c>
      <c r="N801" s="5"/>
      <c r="O801" s="5">
        <f t="shared" si="145"/>
        <v>11846.800000000017</v>
      </c>
      <c r="P801" s="29" t="str">
        <f t="shared" si="146"/>
        <v/>
      </c>
      <c r="Q801" s="30">
        <f t="shared" si="147"/>
        <v>-329.99999999999636</v>
      </c>
      <c r="R801" s="27"/>
    </row>
    <row r="802" spans="1:18" x14ac:dyDescent="0.25">
      <c r="A802" s="5">
        <v>801</v>
      </c>
      <c r="B802" s="28">
        <v>42396</v>
      </c>
      <c r="C802" s="5">
        <v>1.08697</v>
      </c>
      <c r="D802" s="5">
        <v>1.0916399999999999</v>
      </c>
      <c r="E802" s="5">
        <v>1.08507</v>
      </c>
      <c r="F802" s="5">
        <v>1.0893200000000001</v>
      </c>
      <c r="G802" s="5">
        <f t="shared" si="142"/>
        <v>1</v>
      </c>
      <c r="H802" s="5">
        <f t="shared" si="144"/>
        <v>-5.9000000000008939</v>
      </c>
      <c r="I802" s="31">
        <f t="shared" si="149"/>
        <v>1.0879413333333334</v>
      </c>
      <c r="J802" s="31">
        <f t="shared" si="150"/>
        <v>13.786666666666392</v>
      </c>
      <c r="K802" s="5">
        <f t="shared" si="148"/>
        <v>-5.9000000000008939</v>
      </c>
      <c r="L802" s="5">
        <f t="shared" si="152"/>
        <v>0</v>
      </c>
      <c r="M802" s="5">
        <f t="shared" si="143"/>
        <v>11510.90000000002</v>
      </c>
      <c r="N802" s="5"/>
      <c r="O802" s="5">
        <f t="shared" si="145"/>
        <v>11846.800000000017</v>
      </c>
      <c r="P802" s="29">
        <f t="shared" si="146"/>
        <v>2.8353648242563145E-2</v>
      </c>
      <c r="Q802" s="30">
        <f t="shared" si="147"/>
        <v>-335.89999999999782</v>
      </c>
      <c r="R802" s="27"/>
    </row>
    <row r="803" spans="1:18" x14ac:dyDescent="0.25">
      <c r="A803" s="5">
        <v>802</v>
      </c>
      <c r="B803" s="28">
        <v>42397</v>
      </c>
      <c r="C803" s="5">
        <v>1.0893200000000001</v>
      </c>
      <c r="D803" s="5">
        <v>1.09676</v>
      </c>
      <c r="E803" s="5">
        <v>1.08697</v>
      </c>
      <c r="F803" s="5">
        <v>1.0939099999999999</v>
      </c>
      <c r="G803" s="5">
        <f t="shared" si="142"/>
        <v>1</v>
      </c>
      <c r="H803" s="5">
        <f t="shared" si="144"/>
        <v>-21.200000000001207</v>
      </c>
      <c r="I803" s="31">
        <f t="shared" si="149"/>
        <v>1.0880073333333335</v>
      </c>
      <c r="J803" s="31">
        <f t="shared" si="150"/>
        <v>59.0266666666639</v>
      </c>
      <c r="K803" s="5">
        <f t="shared" si="148"/>
        <v>0</v>
      </c>
      <c r="L803" s="5">
        <f t="shared" si="152"/>
        <v>21.200000000001207</v>
      </c>
      <c r="M803" s="5">
        <f t="shared" si="143"/>
        <v>11532.10000000002</v>
      </c>
      <c r="N803" s="5"/>
      <c r="O803" s="5">
        <f t="shared" si="145"/>
        <v>11846.800000000017</v>
      </c>
      <c r="P803" s="29" t="str">
        <f t="shared" si="146"/>
        <v/>
      </c>
      <c r="Q803" s="30">
        <f t="shared" si="147"/>
        <v>-314.69999999999709</v>
      </c>
      <c r="R803" s="27"/>
    </row>
    <row r="804" spans="1:18" x14ac:dyDescent="0.25">
      <c r="A804" s="5">
        <v>803</v>
      </c>
      <c r="B804" s="28">
        <v>42398</v>
      </c>
      <c r="C804" s="5">
        <v>1.09385</v>
      </c>
      <c r="D804" s="5">
        <v>1.0948500000000001</v>
      </c>
      <c r="E804" s="5">
        <v>1.081</v>
      </c>
      <c r="F804" s="5">
        <v>1.083</v>
      </c>
      <c r="G804" s="5">
        <f t="shared" si="142"/>
        <v>0</v>
      </c>
      <c r="H804" s="5">
        <f t="shared" si="144"/>
        <v>271.79999999999984</v>
      </c>
      <c r="I804" s="31">
        <f t="shared" si="149"/>
        <v>1.0873840000000001</v>
      </c>
      <c r="J804" s="31">
        <f t="shared" si="150"/>
        <v>-43.840000000001652</v>
      </c>
      <c r="K804" s="5">
        <f t="shared" si="148"/>
        <v>271.79999999999984</v>
      </c>
      <c r="L804" s="5">
        <f t="shared" si="152"/>
        <v>0</v>
      </c>
      <c r="M804" s="5">
        <f t="shared" si="143"/>
        <v>11803.90000000002</v>
      </c>
      <c r="N804" s="5"/>
      <c r="O804" s="5">
        <f t="shared" si="145"/>
        <v>11846.800000000017</v>
      </c>
      <c r="P804" s="29" t="str">
        <f t="shared" si="146"/>
        <v/>
      </c>
      <c r="Q804" s="30">
        <f t="shared" si="147"/>
        <v>-42.899999999997817</v>
      </c>
      <c r="R804" s="27"/>
    </row>
    <row r="805" spans="1:18" x14ac:dyDescent="0.25">
      <c r="A805" s="5">
        <v>804</v>
      </c>
      <c r="B805" s="28">
        <v>42401</v>
      </c>
      <c r="C805" s="5">
        <v>1.0831</v>
      </c>
      <c r="D805" s="5">
        <v>1.09128</v>
      </c>
      <c r="E805" s="5">
        <v>1.0814699999999999</v>
      </c>
      <c r="F805" s="5">
        <v>1.08877</v>
      </c>
      <c r="G805" s="5">
        <f t="shared" si="142"/>
        <v>1</v>
      </c>
      <c r="H805" s="5">
        <f t="shared" si="144"/>
        <v>318.99999999999818</v>
      </c>
      <c r="I805" s="31">
        <f t="shared" si="149"/>
        <v>1.0875753333333336</v>
      </c>
      <c r="J805" s="31">
        <f t="shared" si="150"/>
        <v>11.946666666664552</v>
      </c>
      <c r="K805" s="5">
        <f t="shared" si="148"/>
        <v>318.99999999999818</v>
      </c>
      <c r="L805" s="5">
        <f t="shared" si="152"/>
        <v>0</v>
      </c>
      <c r="M805" s="5">
        <f t="shared" si="143"/>
        <v>12122.900000000018</v>
      </c>
      <c r="N805" s="5"/>
      <c r="O805" s="5">
        <f t="shared" si="145"/>
        <v>12122.900000000018</v>
      </c>
      <c r="P805" s="29" t="str">
        <f t="shared" si="146"/>
        <v/>
      </c>
      <c r="Q805" s="30">
        <f t="shared" si="147"/>
        <v>-42.899999999997817</v>
      </c>
      <c r="R805" s="27"/>
    </row>
    <row r="806" spans="1:18" x14ac:dyDescent="0.25">
      <c r="A806" s="5">
        <v>805</v>
      </c>
      <c r="B806" s="28">
        <v>42402</v>
      </c>
      <c r="C806" s="5">
        <v>1.0887800000000001</v>
      </c>
      <c r="D806" s="5">
        <v>1.09399</v>
      </c>
      <c r="E806" s="5">
        <v>1.08833</v>
      </c>
      <c r="F806" s="5">
        <v>1.0918399999999999</v>
      </c>
      <c r="G806" s="5">
        <f t="shared" si="142"/>
        <v>1</v>
      </c>
      <c r="H806" s="5">
        <f t="shared" si="144"/>
        <v>237.49999999999937</v>
      </c>
      <c r="I806" s="31">
        <f t="shared" si="149"/>
        <v>1.0879846666666668</v>
      </c>
      <c r="J806" s="31">
        <f t="shared" si="150"/>
        <v>38.553333333330997</v>
      </c>
      <c r="K806" s="5">
        <f t="shared" si="148"/>
        <v>0</v>
      </c>
      <c r="L806" s="5">
        <f t="shared" si="152"/>
        <v>0</v>
      </c>
      <c r="M806" s="5">
        <f t="shared" si="143"/>
        <v>12122.900000000018</v>
      </c>
      <c r="N806" s="5"/>
      <c r="O806" s="5">
        <f t="shared" si="145"/>
        <v>12122.900000000018</v>
      </c>
      <c r="P806" s="29" t="str">
        <f t="shared" si="146"/>
        <v/>
      </c>
      <c r="Q806" s="30">
        <f t="shared" si="147"/>
        <v>-42.899999999997817</v>
      </c>
      <c r="R806" s="27"/>
    </row>
    <row r="807" spans="1:18" x14ac:dyDescent="0.25">
      <c r="A807" s="5">
        <v>806</v>
      </c>
      <c r="B807" s="28">
        <v>42403</v>
      </c>
      <c r="C807" s="5">
        <v>1.0918399999999999</v>
      </c>
      <c r="D807" s="5">
        <v>1.1145499999999999</v>
      </c>
      <c r="E807" s="5">
        <v>1.0903799999999999</v>
      </c>
      <c r="F807" s="5">
        <v>1.11029</v>
      </c>
      <c r="G807" s="5">
        <f t="shared" si="142"/>
        <v>1</v>
      </c>
      <c r="H807" s="5">
        <f t="shared" si="144"/>
        <v>103.59999999999704</v>
      </c>
      <c r="I807" s="31">
        <f t="shared" si="149"/>
        <v>1.0894913333333334</v>
      </c>
      <c r="J807" s="31">
        <f t="shared" si="150"/>
        <v>207.98666666666631</v>
      </c>
      <c r="K807" s="5">
        <f t="shared" si="148"/>
        <v>0</v>
      </c>
      <c r="L807" s="5">
        <v>-101</v>
      </c>
      <c r="M807" s="5">
        <f t="shared" si="143"/>
        <v>12021.900000000018</v>
      </c>
      <c r="N807" s="5"/>
      <c r="O807" s="5">
        <f t="shared" si="145"/>
        <v>12122.900000000018</v>
      </c>
      <c r="P807" s="29">
        <f t="shared" si="146"/>
        <v>8.3313398609243805E-3</v>
      </c>
      <c r="Q807" s="30">
        <f t="shared" si="147"/>
        <v>-101</v>
      </c>
      <c r="R807" s="27"/>
    </row>
    <row r="808" spans="1:18" x14ac:dyDescent="0.25">
      <c r="A808" s="5">
        <v>807</v>
      </c>
      <c r="B808" s="28">
        <v>42404</v>
      </c>
      <c r="C808" s="5">
        <v>1.11033</v>
      </c>
      <c r="D808" s="5">
        <v>1.1238900000000001</v>
      </c>
      <c r="E808" s="5">
        <v>1.1069599999999999</v>
      </c>
      <c r="F808" s="5">
        <v>1.1207199999999999</v>
      </c>
      <c r="G808" s="5">
        <f t="shared" si="142"/>
        <v>1</v>
      </c>
      <c r="H808" s="5">
        <f t="shared" si="144"/>
        <v>99.399999999998386</v>
      </c>
      <c r="I808" s="31">
        <f t="shared" si="149"/>
        <v>1.0917759999999999</v>
      </c>
      <c r="J808" s="31">
        <f t="shared" si="150"/>
        <v>289.44000000000079</v>
      </c>
      <c r="K808" s="5">
        <f t="shared" si="148"/>
        <v>0</v>
      </c>
      <c r="L808" s="5">
        <f>IF(OR(AND(J808&gt;-188.3,J808&lt;=-122.467),AND(J808&gt;-85.94,J808&lt;=-67.6767),AND(J808&gt;42.69,J808&lt;=64.57),AND(J808&gt;144.6933)),-H808,0)</f>
        <v>-99.399999999998386</v>
      </c>
      <c r="M808" s="5">
        <f t="shared" si="143"/>
        <v>11922.50000000002</v>
      </c>
      <c r="N808" s="5"/>
      <c r="O808" s="5">
        <f t="shared" si="145"/>
        <v>12122.900000000018</v>
      </c>
      <c r="P808" s="29">
        <f t="shared" si="146"/>
        <v>1.6530698100289287E-2</v>
      </c>
      <c r="Q808" s="30">
        <f t="shared" si="147"/>
        <v>-200.39999999999782</v>
      </c>
      <c r="R808" s="27"/>
    </row>
    <row r="809" spans="1:18" x14ac:dyDescent="0.25">
      <c r="A809" s="5">
        <v>808</v>
      </c>
      <c r="B809" s="28">
        <v>42405</v>
      </c>
      <c r="C809" s="5">
        <v>1.1207</v>
      </c>
      <c r="D809" s="5">
        <v>1.1247</v>
      </c>
      <c r="E809" s="5">
        <v>1.1108800000000001</v>
      </c>
      <c r="F809" s="5">
        <v>1.11561</v>
      </c>
      <c r="G809" s="5">
        <f t="shared" si="142"/>
        <v>0</v>
      </c>
      <c r="H809" s="5">
        <f t="shared" si="144"/>
        <v>146.49999999999829</v>
      </c>
      <c r="I809" s="31">
        <f t="shared" si="149"/>
        <v>1.0933833333333332</v>
      </c>
      <c r="J809" s="31">
        <f t="shared" si="150"/>
        <v>222.26666666666839</v>
      </c>
      <c r="K809" s="5">
        <f t="shared" si="148"/>
        <v>0</v>
      </c>
      <c r="L809" s="5">
        <v>-101</v>
      </c>
      <c r="M809" s="5">
        <f t="shared" si="143"/>
        <v>11821.50000000002</v>
      </c>
      <c r="N809" s="5"/>
      <c r="O809" s="5">
        <f t="shared" si="145"/>
        <v>12122.900000000018</v>
      </c>
      <c r="P809" s="29">
        <f t="shared" si="146"/>
        <v>2.4862037961213668E-2</v>
      </c>
      <c r="Q809" s="30">
        <f t="shared" si="147"/>
        <v>-301.39999999999782</v>
      </c>
      <c r="R809" s="27"/>
    </row>
    <row r="810" spans="1:18" x14ac:dyDescent="0.25">
      <c r="A810" s="5">
        <v>809</v>
      </c>
      <c r="B810" s="28">
        <v>42408</v>
      </c>
      <c r="C810" s="5">
        <v>1.1142000000000001</v>
      </c>
      <c r="D810" s="5">
        <v>1.1215900000000001</v>
      </c>
      <c r="E810" s="5">
        <v>1.1086499999999999</v>
      </c>
      <c r="F810" s="5">
        <v>1.1192599999999999</v>
      </c>
      <c r="G810" s="5">
        <f t="shared" si="142"/>
        <v>1</v>
      </c>
      <c r="H810" s="5">
        <f t="shared" si="144"/>
        <v>129.89999999999836</v>
      </c>
      <c r="I810" s="31">
        <f t="shared" si="149"/>
        <v>1.0953939999999998</v>
      </c>
      <c r="J810" s="31">
        <f t="shared" si="150"/>
        <v>238.66000000000165</v>
      </c>
      <c r="K810" s="5">
        <f t="shared" si="148"/>
        <v>0</v>
      </c>
      <c r="L810" s="5">
        <v>-101</v>
      </c>
      <c r="M810" s="5">
        <f t="shared" si="143"/>
        <v>11720.50000000002</v>
      </c>
      <c r="N810" s="5"/>
      <c r="O810" s="5">
        <f t="shared" si="145"/>
        <v>12122.900000000018</v>
      </c>
      <c r="P810" s="29">
        <f t="shared" si="146"/>
        <v>3.3193377822138048E-2</v>
      </c>
      <c r="Q810" s="30">
        <f t="shared" si="147"/>
        <v>-402.39999999999782</v>
      </c>
      <c r="R810" s="27"/>
    </row>
    <row r="811" spans="1:18" x14ac:dyDescent="0.25">
      <c r="A811" s="5">
        <v>810</v>
      </c>
      <c r="B811" s="28">
        <v>42409</v>
      </c>
      <c r="C811" s="5">
        <v>1.1192599999999999</v>
      </c>
      <c r="D811" s="5">
        <v>1.1337900000000001</v>
      </c>
      <c r="E811" s="5">
        <v>1.1162399999999999</v>
      </c>
      <c r="F811" s="5">
        <v>1.12923</v>
      </c>
      <c r="G811" s="5">
        <f t="shared" si="142"/>
        <v>1</v>
      </c>
      <c r="H811" s="5">
        <f t="shared" si="144"/>
        <v>-39.10000000000079</v>
      </c>
      <c r="I811" s="31">
        <f t="shared" si="149"/>
        <v>1.0979606666666668</v>
      </c>
      <c r="J811" s="31">
        <f t="shared" si="150"/>
        <v>312.69333333333151</v>
      </c>
      <c r="K811" s="5">
        <f t="shared" si="148"/>
        <v>0</v>
      </c>
      <c r="L811" s="5">
        <f t="shared" ref="L811:L874" si="153">IF(OR(AND(J811&gt;-188.3,J811&lt;=-122.467),AND(J811&gt;-85.94,J811&lt;=-67.6767),AND(J811&gt;42.69,J811&lt;=64.57),AND(J811&gt;144.6933)),-H811,0)</f>
        <v>39.10000000000079</v>
      </c>
      <c r="M811" s="5">
        <f t="shared" si="143"/>
        <v>11759.60000000002</v>
      </c>
      <c r="N811" s="5"/>
      <c r="O811" s="5">
        <f t="shared" si="145"/>
        <v>12122.900000000018</v>
      </c>
      <c r="P811" s="29" t="str">
        <f t="shared" si="146"/>
        <v/>
      </c>
      <c r="Q811" s="30">
        <f t="shared" si="147"/>
        <v>-363.29999999999745</v>
      </c>
      <c r="R811" s="27"/>
    </row>
    <row r="812" spans="1:18" x14ac:dyDescent="0.25">
      <c r="A812" s="5">
        <v>811</v>
      </c>
      <c r="B812" s="28">
        <v>42410</v>
      </c>
      <c r="C812" s="5">
        <v>1.1292800000000001</v>
      </c>
      <c r="D812" s="5">
        <v>1.1311500000000001</v>
      </c>
      <c r="E812" s="5">
        <v>1.1160600000000001</v>
      </c>
      <c r="F812" s="5">
        <v>1.1289</v>
      </c>
      <c r="G812" s="5">
        <f t="shared" si="142"/>
        <v>0</v>
      </c>
      <c r="H812" s="5">
        <f t="shared" si="144"/>
        <v>-115.60000000000014</v>
      </c>
      <c r="I812" s="31">
        <f t="shared" si="149"/>
        <v>1.1006320000000001</v>
      </c>
      <c r="J812" s="31">
        <f t="shared" si="150"/>
        <v>282.67999999999961</v>
      </c>
      <c r="K812" s="5">
        <f t="shared" si="148"/>
        <v>0</v>
      </c>
      <c r="L812" s="5">
        <f t="shared" si="153"/>
        <v>115.60000000000014</v>
      </c>
      <c r="M812" s="5">
        <f t="shared" si="143"/>
        <v>11875.200000000021</v>
      </c>
      <c r="N812" s="5"/>
      <c r="O812" s="5">
        <f t="shared" si="145"/>
        <v>12122.900000000018</v>
      </c>
      <c r="P812" s="29" t="str">
        <f t="shared" si="146"/>
        <v/>
      </c>
      <c r="Q812" s="30">
        <f t="shared" si="147"/>
        <v>-247.69999999999709</v>
      </c>
      <c r="R812" s="27"/>
    </row>
    <row r="813" spans="1:18" x14ac:dyDescent="0.25">
      <c r="A813" s="5">
        <v>812</v>
      </c>
      <c r="B813" s="28">
        <v>42411</v>
      </c>
      <c r="C813" s="5">
        <v>1.1288400000000001</v>
      </c>
      <c r="D813" s="5">
        <v>1.1376200000000001</v>
      </c>
      <c r="E813" s="5">
        <v>1.12741</v>
      </c>
      <c r="F813" s="5">
        <v>1.1322399999999999</v>
      </c>
      <c r="G813" s="5">
        <f t="shared" si="142"/>
        <v>1</v>
      </c>
      <c r="H813" s="5">
        <f t="shared" si="144"/>
        <v>-160.69999999999806</v>
      </c>
      <c r="I813" s="31">
        <f t="shared" si="149"/>
        <v>1.103626</v>
      </c>
      <c r="J813" s="31">
        <f t="shared" si="150"/>
        <v>286.13999999999919</v>
      </c>
      <c r="K813" s="5">
        <f t="shared" si="148"/>
        <v>0</v>
      </c>
      <c r="L813" s="5">
        <f t="shared" si="153"/>
        <v>160.69999999999806</v>
      </c>
      <c r="M813" s="5">
        <f t="shared" si="143"/>
        <v>12035.90000000002</v>
      </c>
      <c r="N813" s="5"/>
      <c r="O813" s="5">
        <f t="shared" si="145"/>
        <v>12122.900000000018</v>
      </c>
      <c r="P813" s="29" t="str">
        <f t="shared" si="146"/>
        <v/>
      </c>
      <c r="Q813" s="30">
        <f t="shared" si="147"/>
        <v>-86.999999999998181</v>
      </c>
      <c r="R813" s="27"/>
    </row>
    <row r="814" spans="1:18" x14ac:dyDescent="0.25">
      <c r="A814" s="5">
        <v>813</v>
      </c>
      <c r="B814" s="28">
        <v>42412</v>
      </c>
      <c r="C814" s="5">
        <v>1.13225</v>
      </c>
      <c r="D814" s="5">
        <v>1.1333800000000001</v>
      </c>
      <c r="E814" s="5">
        <v>1.12141</v>
      </c>
      <c r="F814" s="5">
        <v>1.1253200000000001</v>
      </c>
      <c r="G814" s="5">
        <f t="shared" si="142"/>
        <v>0</v>
      </c>
      <c r="H814" s="5">
        <f t="shared" si="144"/>
        <v>-108.19999999999828</v>
      </c>
      <c r="I814" s="31">
        <f t="shared" si="149"/>
        <v>1.1066826666666667</v>
      </c>
      <c r="J814" s="31">
        <f t="shared" si="150"/>
        <v>186.37333333333396</v>
      </c>
      <c r="K814" s="5">
        <f t="shared" si="148"/>
        <v>0</v>
      </c>
      <c r="L814" s="5">
        <f t="shared" si="153"/>
        <v>108.19999999999828</v>
      </c>
      <c r="M814" s="5">
        <f t="shared" si="143"/>
        <v>12144.100000000019</v>
      </c>
      <c r="N814" s="5"/>
      <c r="O814" s="5">
        <f t="shared" si="145"/>
        <v>12144.100000000019</v>
      </c>
      <c r="P814" s="29" t="str">
        <f t="shared" si="146"/>
        <v/>
      </c>
      <c r="Q814" s="30">
        <f t="shared" si="147"/>
        <v>-86.999999999998181</v>
      </c>
      <c r="R814" s="27"/>
    </row>
    <row r="815" spans="1:18" x14ac:dyDescent="0.25">
      <c r="A815" s="5">
        <v>814</v>
      </c>
      <c r="B815" s="28">
        <v>42415</v>
      </c>
      <c r="C815" s="5">
        <v>1.12347</v>
      </c>
      <c r="D815" s="5">
        <v>1.1249899999999999</v>
      </c>
      <c r="E815" s="5">
        <v>1.1128</v>
      </c>
      <c r="F815" s="5">
        <v>1.11544</v>
      </c>
      <c r="G815" s="5">
        <f t="shared" si="142"/>
        <v>0</v>
      </c>
      <c r="H815" s="5">
        <f t="shared" si="144"/>
        <v>-48.799999999999955</v>
      </c>
      <c r="I815" s="31">
        <f t="shared" si="149"/>
        <v>1.1087213333333332</v>
      </c>
      <c r="J815" s="31">
        <f t="shared" si="150"/>
        <v>67.18666666666762</v>
      </c>
      <c r="K815" s="5">
        <f t="shared" si="148"/>
        <v>0</v>
      </c>
      <c r="L815" s="5">
        <f t="shared" si="153"/>
        <v>0</v>
      </c>
      <c r="M815" s="5">
        <f t="shared" si="143"/>
        <v>12144.100000000019</v>
      </c>
      <c r="N815" s="5"/>
      <c r="O815" s="5">
        <f t="shared" si="145"/>
        <v>12144.100000000019</v>
      </c>
      <c r="P815" s="29" t="str">
        <f t="shared" si="146"/>
        <v/>
      </c>
      <c r="Q815" s="30">
        <f t="shared" si="147"/>
        <v>-86.999999999998181</v>
      </c>
      <c r="R815" s="27"/>
    </row>
    <row r="816" spans="1:18" x14ac:dyDescent="0.25">
      <c r="A816" s="5">
        <v>815</v>
      </c>
      <c r="B816" s="28">
        <v>42416</v>
      </c>
      <c r="C816" s="5">
        <v>1.11544</v>
      </c>
      <c r="D816" s="5">
        <v>1.11931</v>
      </c>
      <c r="E816" s="5">
        <v>1.11242</v>
      </c>
      <c r="F816" s="5">
        <v>1.11433</v>
      </c>
      <c r="G816" s="5">
        <f t="shared" si="142"/>
        <v>0</v>
      </c>
      <c r="H816" s="5">
        <f t="shared" si="144"/>
        <v>-15.099999999999007</v>
      </c>
      <c r="I816" s="31">
        <f t="shared" si="149"/>
        <v>1.1105453333333333</v>
      </c>
      <c r="J816" s="31">
        <f t="shared" si="150"/>
        <v>37.846666666667694</v>
      </c>
      <c r="K816" s="5">
        <f t="shared" si="148"/>
        <v>0</v>
      </c>
      <c r="L816" s="5">
        <f t="shared" si="153"/>
        <v>0</v>
      </c>
      <c r="M816" s="5">
        <f t="shared" si="143"/>
        <v>12144.100000000019</v>
      </c>
      <c r="N816" s="5"/>
      <c r="O816" s="5">
        <f t="shared" si="145"/>
        <v>12144.100000000019</v>
      </c>
      <c r="P816" s="29" t="str">
        <f t="shared" si="146"/>
        <v/>
      </c>
      <c r="Q816" s="30">
        <f t="shared" si="147"/>
        <v>-86.999999999998181</v>
      </c>
      <c r="R816" s="27"/>
    </row>
    <row r="817" spans="1:18" x14ac:dyDescent="0.25">
      <c r="A817" s="5">
        <v>816</v>
      </c>
      <c r="B817" s="28">
        <v>42417</v>
      </c>
      <c r="C817" s="5">
        <v>1.11435</v>
      </c>
      <c r="D817" s="5">
        <v>1.1178999999999999</v>
      </c>
      <c r="E817" s="5">
        <v>1.1106</v>
      </c>
      <c r="F817" s="5">
        <v>1.11267</v>
      </c>
      <c r="G817" s="5">
        <f t="shared" si="142"/>
        <v>0</v>
      </c>
      <c r="H817" s="5">
        <f t="shared" si="144"/>
        <v>-79.400000000000588</v>
      </c>
      <c r="I817" s="31">
        <f t="shared" si="149"/>
        <v>1.1121019999999999</v>
      </c>
      <c r="J817" s="31">
        <f t="shared" si="150"/>
        <v>5.6800000000012396</v>
      </c>
      <c r="K817" s="5">
        <f t="shared" si="148"/>
        <v>-79.400000000000588</v>
      </c>
      <c r="L817" s="5">
        <f t="shared" si="153"/>
        <v>0</v>
      </c>
      <c r="M817" s="5">
        <f t="shared" si="143"/>
        <v>12064.700000000017</v>
      </c>
      <c r="N817" s="5"/>
      <c r="O817" s="5">
        <f t="shared" si="145"/>
        <v>12144.100000000019</v>
      </c>
      <c r="P817" s="29">
        <f t="shared" si="146"/>
        <v>6.5381543300863099E-3</v>
      </c>
      <c r="Q817" s="30">
        <f t="shared" si="147"/>
        <v>-79.400000000001455</v>
      </c>
      <c r="R817" s="27"/>
    </row>
    <row r="818" spans="1:18" x14ac:dyDescent="0.25">
      <c r="A818" s="5">
        <v>817</v>
      </c>
      <c r="B818" s="28">
        <v>42418</v>
      </c>
      <c r="C818" s="5">
        <v>1.1127100000000001</v>
      </c>
      <c r="D818" s="5">
        <v>1.11497</v>
      </c>
      <c r="E818" s="5">
        <v>1.1071</v>
      </c>
      <c r="F818" s="5">
        <v>1.1106199999999999</v>
      </c>
      <c r="G818" s="5">
        <f t="shared" si="142"/>
        <v>0</v>
      </c>
      <c r="H818" s="5">
        <f t="shared" si="144"/>
        <v>-68.699999999997104</v>
      </c>
      <c r="I818" s="31">
        <f t="shared" si="149"/>
        <v>1.113216</v>
      </c>
      <c r="J818" s="31">
        <f t="shared" si="150"/>
        <v>-25.960000000000427</v>
      </c>
      <c r="K818" s="5">
        <f t="shared" si="148"/>
        <v>-68.699999999997104</v>
      </c>
      <c r="L818" s="5">
        <f t="shared" si="153"/>
        <v>0</v>
      </c>
      <c r="M818" s="5">
        <f t="shared" si="143"/>
        <v>11996.00000000002</v>
      </c>
      <c r="N818" s="5"/>
      <c r="O818" s="5">
        <f t="shared" si="145"/>
        <v>12144.100000000019</v>
      </c>
      <c r="P818" s="29">
        <f t="shared" si="146"/>
        <v>1.2195222371357173E-2</v>
      </c>
      <c r="Q818" s="30">
        <f t="shared" si="147"/>
        <v>-148.09999999999854</v>
      </c>
      <c r="R818" s="27"/>
    </row>
    <row r="819" spans="1:18" x14ac:dyDescent="0.25">
      <c r="A819" s="5">
        <v>818</v>
      </c>
      <c r="B819" s="28">
        <v>42419</v>
      </c>
      <c r="C819" s="5">
        <v>1.1105799999999999</v>
      </c>
      <c r="D819" s="5">
        <v>1.11392</v>
      </c>
      <c r="E819" s="5">
        <v>1.10669</v>
      </c>
      <c r="F819" s="5">
        <v>1.1128400000000001</v>
      </c>
      <c r="G819" s="5">
        <f t="shared" si="142"/>
        <v>1</v>
      </c>
      <c r="H819" s="5">
        <f t="shared" si="144"/>
        <v>-96.799999999996885</v>
      </c>
      <c r="I819" s="31">
        <f t="shared" si="149"/>
        <v>1.1152053333333332</v>
      </c>
      <c r="J819" s="31">
        <f t="shared" si="150"/>
        <v>-23.653333333331084</v>
      </c>
      <c r="K819" s="5">
        <f t="shared" si="148"/>
        <v>-96.799999999996885</v>
      </c>
      <c r="L819" s="5">
        <f t="shared" si="153"/>
        <v>0</v>
      </c>
      <c r="M819" s="5">
        <f t="shared" si="143"/>
        <v>11899.200000000023</v>
      </c>
      <c r="N819" s="5"/>
      <c r="O819" s="5">
        <f t="shared" si="145"/>
        <v>12144.100000000019</v>
      </c>
      <c r="P819" s="29">
        <f t="shared" si="146"/>
        <v>2.0166171227179897E-2</v>
      </c>
      <c r="Q819" s="30">
        <f t="shared" si="147"/>
        <v>-244.899999999996</v>
      </c>
      <c r="R819" s="27"/>
    </row>
    <row r="820" spans="1:18" x14ac:dyDescent="0.25">
      <c r="A820" s="5">
        <v>819</v>
      </c>
      <c r="B820" s="28">
        <v>42422</v>
      </c>
      <c r="C820" s="5">
        <v>1.11103</v>
      </c>
      <c r="D820" s="5">
        <v>1.11246</v>
      </c>
      <c r="E820" s="5">
        <v>1.10032</v>
      </c>
      <c r="F820" s="5">
        <v>1.1029199999999999</v>
      </c>
      <c r="G820" s="5">
        <f t="shared" si="142"/>
        <v>0</v>
      </c>
      <c r="H820" s="5">
        <f t="shared" si="144"/>
        <v>-11.299999999996313</v>
      </c>
      <c r="I820" s="31">
        <f t="shared" si="149"/>
        <v>1.1161486666666667</v>
      </c>
      <c r="J820" s="31">
        <f t="shared" si="150"/>
        <v>-132.28666666666777</v>
      </c>
      <c r="K820" s="5">
        <f t="shared" si="148"/>
        <v>0</v>
      </c>
      <c r="L820" s="5">
        <f t="shared" si="153"/>
        <v>11.299999999996313</v>
      </c>
      <c r="M820" s="5">
        <f t="shared" si="143"/>
        <v>11910.500000000018</v>
      </c>
      <c r="N820" s="5"/>
      <c r="O820" s="5">
        <f t="shared" si="145"/>
        <v>12144.100000000019</v>
      </c>
      <c r="P820" s="29" t="str">
        <f t="shared" si="146"/>
        <v/>
      </c>
      <c r="Q820" s="30">
        <f t="shared" si="147"/>
        <v>-233.60000000000036</v>
      </c>
      <c r="R820" s="27"/>
    </row>
    <row r="821" spans="1:18" x14ac:dyDescent="0.25">
      <c r="A821" s="5">
        <v>820</v>
      </c>
      <c r="B821" s="28">
        <v>42423</v>
      </c>
      <c r="C821" s="5">
        <v>1.1029199999999999</v>
      </c>
      <c r="D821" s="5">
        <v>1.10527</v>
      </c>
      <c r="E821" s="5">
        <v>1.09901</v>
      </c>
      <c r="F821" s="5">
        <v>1.1019000000000001</v>
      </c>
      <c r="G821" s="5">
        <f t="shared" si="142"/>
        <v>0</v>
      </c>
      <c r="H821" s="5">
        <f t="shared" si="144"/>
        <v>-88.699999999999335</v>
      </c>
      <c r="I821" s="31">
        <f t="shared" si="149"/>
        <v>1.1168193333333332</v>
      </c>
      <c r="J821" s="31">
        <f t="shared" si="150"/>
        <v>-149.19333333333063</v>
      </c>
      <c r="K821" s="5">
        <f t="shared" si="148"/>
        <v>0</v>
      </c>
      <c r="L821" s="5">
        <f t="shared" si="153"/>
        <v>88.699999999999335</v>
      </c>
      <c r="M821" s="5">
        <f t="shared" si="143"/>
        <v>11999.200000000017</v>
      </c>
      <c r="N821" s="5"/>
      <c r="O821" s="5">
        <f t="shared" si="145"/>
        <v>12144.100000000019</v>
      </c>
      <c r="P821" s="29" t="str">
        <f t="shared" si="146"/>
        <v/>
      </c>
      <c r="Q821" s="30">
        <f t="shared" si="147"/>
        <v>-144.90000000000146</v>
      </c>
      <c r="R821" s="27"/>
    </row>
    <row r="822" spans="1:18" x14ac:dyDescent="0.25">
      <c r="A822" s="5">
        <v>821</v>
      </c>
      <c r="B822" s="28">
        <v>42424</v>
      </c>
      <c r="C822" s="5">
        <v>1.1018699999999999</v>
      </c>
      <c r="D822" s="5">
        <v>1.1046100000000001</v>
      </c>
      <c r="E822" s="5">
        <v>1.0957300000000001</v>
      </c>
      <c r="F822" s="5">
        <v>1.1013200000000001</v>
      </c>
      <c r="G822" s="5">
        <f t="shared" si="142"/>
        <v>0</v>
      </c>
      <c r="H822" s="5">
        <f t="shared" si="144"/>
        <v>-126.30000000000142</v>
      </c>
      <c r="I822" s="31">
        <f t="shared" si="149"/>
        <v>1.1162213333333333</v>
      </c>
      <c r="J822" s="31">
        <f t="shared" si="150"/>
        <v>-149.0133333333321</v>
      </c>
      <c r="K822" s="5">
        <f t="shared" si="148"/>
        <v>0</v>
      </c>
      <c r="L822" s="5">
        <f t="shared" si="153"/>
        <v>126.30000000000142</v>
      </c>
      <c r="M822" s="5">
        <f t="shared" si="143"/>
        <v>12125.500000000018</v>
      </c>
      <c r="N822" s="5"/>
      <c r="O822" s="5">
        <f t="shared" si="145"/>
        <v>12144.100000000019</v>
      </c>
      <c r="P822" s="29" t="str">
        <f t="shared" si="146"/>
        <v/>
      </c>
      <c r="Q822" s="30">
        <f t="shared" si="147"/>
        <v>-18.600000000000364</v>
      </c>
      <c r="R822" s="27"/>
    </row>
    <row r="823" spans="1:18" x14ac:dyDescent="0.25">
      <c r="A823" s="5">
        <v>822</v>
      </c>
      <c r="B823" s="28">
        <v>42425</v>
      </c>
      <c r="C823" s="5">
        <v>1.1013200000000001</v>
      </c>
      <c r="D823" s="5">
        <v>1.1049800000000001</v>
      </c>
      <c r="E823" s="5">
        <v>1.09867</v>
      </c>
      <c r="F823" s="5">
        <v>1.1017600000000001</v>
      </c>
      <c r="G823" s="5">
        <f t="shared" si="142"/>
        <v>1</v>
      </c>
      <c r="H823" s="5">
        <f t="shared" si="144"/>
        <v>-137.20000000000178</v>
      </c>
      <c r="I823" s="31">
        <f t="shared" si="149"/>
        <v>1.1149573333333334</v>
      </c>
      <c r="J823" s="31">
        <f t="shared" si="150"/>
        <v>-131.97333333333285</v>
      </c>
      <c r="K823" s="5">
        <f t="shared" si="148"/>
        <v>0</v>
      </c>
      <c r="L823" s="5">
        <f t="shared" si="153"/>
        <v>137.20000000000178</v>
      </c>
      <c r="M823" s="5">
        <f t="shared" si="143"/>
        <v>12262.700000000021</v>
      </c>
      <c r="N823" s="5"/>
      <c r="O823" s="5">
        <f t="shared" si="145"/>
        <v>12262.700000000021</v>
      </c>
      <c r="P823" s="29" t="str">
        <f t="shared" si="146"/>
        <v/>
      </c>
      <c r="Q823" s="30">
        <f t="shared" si="147"/>
        <v>-18.600000000000364</v>
      </c>
      <c r="R823" s="27"/>
    </row>
    <row r="824" spans="1:18" x14ac:dyDescent="0.25">
      <c r="A824" s="5">
        <v>823</v>
      </c>
      <c r="B824" s="28">
        <v>42426</v>
      </c>
      <c r="C824" s="5">
        <v>1.1017600000000001</v>
      </c>
      <c r="D824" s="5">
        <v>1.10683</v>
      </c>
      <c r="E824" s="5">
        <v>1.0911599999999999</v>
      </c>
      <c r="F824" s="5">
        <v>1.093</v>
      </c>
      <c r="G824" s="5">
        <f t="shared" si="142"/>
        <v>0</v>
      </c>
      <c r="H824" s="5">
        <f t="shared" si="144"/>
        <v>-47.800000000002292</v>
      </c>
      <c r="I824" s="31">
        <f t="shared" si="149"/>
        <v>1.1134500000000001</v>
      </c>
      <c r="J824" s="31">
        <f t="shared" si="150"/>
        <v>-204.5000000000008</v>
      </c>
      <c r="K824" s="5">
        <f t="shared" si="148"/>
        <v>0</v>
      </c>
      <c r="L824" s="5">
        <f t="shared" si="153"/>
        <v>0</v>
      </c>
      <c r="M824" s="5">
        <f t="shared" si="143"/>
        <v>12262.700000000021</v>
      </c>
      <c r="N824" s="5"/>
      <c r="O824" s="5">
        <f t="shared" si="145"/>
        <v>12262.700000000021</v>
      </c>
      <c r="P824" s="29" t="str">
        <f t="shared" si="146"/>
        <v/>
      </c>
      <c r="Q824" s="30">
        <f t="shared" si="147"/>
        <v>-18.600000000000364</v>
      </c>
      <c r="R824" s="27"/>
    </row>
    <row r="825" spans="1:18" x14ac:dyDescent="0.25">
      <c r="A825" s="5">
        <v>824</v>
      </c>
      <c r="B825" s="28">
        <v>42429</v>
      </c>
      <c r="C825" s="5">
        <v>1.0915900000000001</v>
      </c>
      <c r="D825" s="5">
        <v>1.0962499999999999</v>
      </c>
      <c r="E825" s="5">
        <v>1.0859300000000001</v>
      </c>
      <c r="F825" s="5">
        <v>1.08728</v>
      </c>
      <c r="G825" s="5">
        <f t="shared" si="142"/>
        <v>0</v>
      </c>
      <c r="H825" s="5">
        <f t="shared" si="144"/>
        <v>83.699999999997672</v>
      </c>
      <c r="I825" s="31">
        <f t="shared" si="149"/>
        <v>1.111318</v>
      </c>
      <c r="J825" s="31">
        <f t="shared" si="150"/>
        <v>-240.38000000000005</v>
      </c>
      <c r="K825" s="5">
        <f t="shared" si="148"/>
        <v>0</v>
      </c>
      <c r="L825" s="5">
        <f t="shared" si="153"/>
        <v>0</v>
      </c>
      <c r="M825" s="5">
        <f t="shared" si="143"/>
        <v>12262.700000000021</v>
      </c>
      <c r="N825" s="5"/>
      <c r="O825" s="5">
        <f t="shared" si="145"/>
        <v>12262.700000000021</v>
      </c>
      <c r="P825" s="29" t="str">
        <f t="shared" si="146"/>
        <v/>
      </c>
      <c r="Q825" s="30">
        <f t="shared" si="147"/>
        <v>-18.600000000000364</v>
      </c>
      <c r="R825" s="27"/>
    </row>
    <row r="826" spans="1:18" x14ac:dyDescent="0.25">
      <c r="A826" s="5">
        <v>825</v>
      </c>
      <c r="B826" s="28">
        <v>42430</v>
      </c>
      <c r="C826" s="5">
        <v>1.08724</v>
      </c>
      <c r="D826" s="5">
        <v>1.08935</v>
      </c>
      <c r="E826" s="5">
        <v>1.08342</v>
      </c>
      <c r="F826" s="5">
        <v>1.0865899999999999</v>
      </c>
      <c r="G826" s="5">
        <f t="shared" si="142"/>
        <v>0</v>
      </c>
      <c r="H826" s="5">
        <f t="shared" si="144"/>
        <v>139.19999999999709</v>
      </c>
      <c r="I826" s="31">
        <f t="shared" si="149"/>
        <v>1.1084753333333335</v>
      </c>
      <c r="J826" s="31">
        <f t="shared" si="150"/>
        <v>-218.85333333333534</v>
      </c>
      <c r="K826" s="5">
        <f t="shared" si="148"/>
        <v>0</v>
      </c>
      <c r="L826" s="5">
        <f t="shared" si="153"/>
        <v>0</v>
      </c>
      <c r="M826" s="5">
        <f t="shared" si="143"/>
        <v>12262.700000000021</v>
      </c>
      <c r="N826" s="5"/>
      <c r="O826" s="5">
        <f t="shared" si="145"/>
        <v>12262.700000000021</v>
      </c>
      <c r="P826" s="29" t="str">
        <f t="shared" si="146"/>
        <v/>
      </c>
      <c r="Q826" s="30">
        <f t="shared" si="147"/>
        <v>-18.600000000000364</v>
      </c>
      <c r="R826" s="27"/>
    </row>
    <row r="827" spans="1:18" x14ac:dyDescent="0.25">
      <c r="A827" s="5">
        <v>826</v>
      </c>
      <c r="B827" s="28">
        <v>42431</v>
      </c>
      <c r="C827" s="5">
        <v>1.0865800000000001</v>
      </c>
      <c r="D827" s="5">
        <v>1.08809</v>
      </c>
      <c r="E827" s="5">
        <v>1.0825499999999999</v>
      </c>
      <c r="F827" s="5">
        <v>1.0867599999999999</v>
      </c>
      <c r="G827" s="5">
        <f t="shared" si="142"/>
        <v>1</v>
      </c>
      <c r="H827" s="5">
        <f t="shared" si="144"/>
        <v>162.09999999999837</v>
      </c>
      <c r="I827" s="31">
        <f t="shared" si="149"/>
        <v>1.1056659999999998</v>
      </c>
      <c r="J827" s="31">
        <f t="shared" si="150"/>
        <v>-189.05999999999867</v>
      </c>
      <c r="K827" s="5">
        <f t="shared" si="148"/>
        <v>0</v>
      </c>
      <c r="L827" s="5">
        <f t="shared" si="153"/>
        <v>0</v>
      </c>
      <c r="M827" s="5">
        <f t="shared" si="143"/>
        <v>12262.700000000021</v>
      </c>
      <c r="N827" s="5"/>
      <c r="O827" s="5">
        <f t="shared" si="145"/>
        <v>12262.700000000021</v>
      </c>
      <c r="P827" s="29" t="str">
        <f t="shared" si="146"/>
        <v/>
      </c>
      <c r="Q827" s="30">
        <f t="shared" si="147"/>
        <v>-18.600000000000364</v>
      </c>
      <c r="R827" s="27"/>
    </row>
    <row r="828" spans="1:18" x14ac:dyDescent="0.25">
      <c r="A828" s="5">
        <v>827</v>
      </c>
      <c r="B828" s="28">
        <v>42432</v>
      </c>
      <c r="C828" s="5">
        <v>1.0867800000000001</v>
      </c>
      <c r="D828" s="5">
        <v>1.09727</v>
      </c>
      <c r="E828" s="5">
        <v>1.0853600000000001</v>
      </c>
      <c r="F828" s="5">
        <v>1.09562</v>
      </c>
      <c r="G828" s="5">
        <f t="shared" si="142"/>
        <v>1</v>
      </c>
      <c r="H828" s="5">
        <f t="shared" si="144"/>
        <v>71.599999999998332</v>
      </c>
      <c r="I828" s="31">
        <f t="shared" si="149"/>
        <v>1.1032246666666665</v>
      </c>
      <c r="J828" s="31">
        <f t="shared" si="150"/>
        <v>-76.046666666664819</v>
      </c>
      <c r="K828" s="5">
        <f t="shared" si="148"/>
        <v>0</v>
      </c>
      <c r="L828" s="5">
        <f t="shared" si="153"/>
        <v>-71.599999999998332</v>
      </c>
      <c r="M828" s="5">
        <f t="shared" si="143"/>
        <v>12191.100000000022</v>
      </c>
      <c r="N828" s="5"/>
      <c r="O828" s="5">
        <f t="shared" si="145"/>
        <v>12262.700000000021</v>
      </c>
      <c r="P828" s="29">
        <f t="shared" si="146"/>
        <v>5.8388446263871741E-3</v>
      </c>
      <c r="Q828" s="30">
        <f t="shared" si="147"/>
        <v>-71.599999999998545</v>
      </c>
      <c r="R828" s="27"/>
    </row>
    <row r="829" spans="1:18" x14ac:dyDescent="0.25">
      <c r="A829" s="5">
        <v>828</v>
      </c>
      <c r="B829" s="28">
        <v>42433</v>
      </c>
      <c r="C829" s="5">
        <v>1.09565</v>
      </c>
      <c r="D829" s="5">
        <v>1.1043400000000001</v>
      </c>
      <c r="E829" s="5">
        <v>1.0903400000000001</v>
      </c>
      <c r="F829" s="5">
        <v>1.1005499999999999</v>
      </c>
      <c r="G829" s="5">
        <f t="shared" si="142"/>
        <v>1</v>
      </c>
      <c r="H829" s="5">
        <f t="shared" si="144"/>
        <v>11.399999999999189</v>
      </c>
      <c r="I829" s="31">
        <f t="shared" si="149"/>
        <v>1.1015733333333333</v>
      </c>
      <c r="J829" s="31">
        <f t="shared" si="150"/>
        <v>-10.233333333333761</v>
      </c>
      <c r="K829" s="5">
        <f t="shared" si="148"/>
        <v>0</v>
      </c>
      <c r="L829" s="5">
        <f t="shared" si="153"/>
        <v>0</v>
      </c>
      <c r="M829" s="5">
        <f t="shared" si="143"/>
        <v>12191.100000000022</v>
      </c>
      <c r="N829" s="5"/>
      <c r="O829" s="5">
        <f t="shared" si="145"/>
        <v>12262.700000000021</v>
      </c>
      <c r="P829" s="29" t="str">
        <f t="shared" si="146"/>
        <v/>
      </c>
      <c r="Q829" s="30">
        <f t="shared" si="147"/>
        <v>-71.599999999998545</v>
      </c>
      <c r="R829" s="27"/>
    </row>
    <row r="830" spans="1:18" x14ac:dyDescent="0.25">
      <c r="A830" s="5">
        <v>829</v>
      </c>
      <c r="B830" s="28">
        <v>42436</v>
      </c>
      <c r="C830" s="5">
        <v>1.0988599999999999</v>
      </c>
      <c r="D830" s="5">
        <v>1.1025799999999999</v>
      </c>
      <c r="E830" s="5">
        <v>1.0940000000000001</v>
      </c>
      <c r="F830" s="5">
        <v>1.1013299999999999</v>
      </c>
      <c r="G830" s="5">
        <f t="shared" si="142"/>
        <v>1</v>
      </c>
      <c r="H830" s="5">
        <f t="shared" si="144"/>
        <v>164.50000000000077</v>
      </c>
      <c r="I830" s="31">
        <f t="shared" si="149"/>
        <v>1.1006326666666666</v>
      </c>
      <c r="J830" s="31">
        <f t="shared" si="150"/>
        <v>6.9733333333332759</v>
      </c>
      <c r="K830" s="5">
        <f t="shared" si="148"/>
        <v>164.50000000000077</v>
      </c>
      <c r="L830" s="5">
        <f t="shared" si="153"/>
        <v>0</v>
      </c>
      <c r="M830" s="5">
        <f t="shared" si="143"/>
        <v>12355.600000000022</v>
      </c>
      <c r="N830" s="5"/>
      <c r="O830" s="5">
        <f t="shared" si="145"/>
        <v>12355.600000000022</v>
      </c>
      <c r="P830" s="29" t="str">
        <f t="shared" si="146"/>
        <v/>
      </c>
      <c r="Q830" s="30">
        <f t="shared" si="147"/>
        <v>-71.599999999998545</v>
      </c>
      <c r="R830" s="27"/>
    </row>
    <row r="831" spans="1:18" x14ac:dyDescent="0.25">
      <c r="A831" s="5">
        <v>830</v>
      </c>
      <c r="B831" s="28">
        <v>42437</v>
      </c>
      <c r="C831" s="5">
        <v>1.1012500000000001</v>
      </c>
      <c r="D831" s="5">
        <v>1.10578</v>
      </c>
      <c r="E831" s="5">
        <v>1.0993599999999999</v>
      </c>
      <c r="F831" s="5">
        <v>1.10104</v>
      </c>
      <c r="G831" s="5">
        <f t="shared" si="142"/>
        <v>0</v>
      </c>
      <c r="H831" s="5">
        <f t="shared" si="144"/>
        <v>136.40000000000097</v>
      </c>
      <c r="I831" s="31">
        <f t="shared" si="149"/>
        <v>1.0997466666666669</v>
      </c>
      <c r="J831" s="31">
        <f t="shared" si="150"/>
        <v>12.933333333331465</v>
      </c>
      <c r="K831" s="5">
        <f t="shared" si="148"/>
        <v>136.40000000000097</v>
      </c>
      <c r="L831" s="5">
        <f t="shared" si="153"/>
        <v>0</v>
      </c>
      <c r="M831" s="5">
        <f t="shared" si="143"/>
        <v>12492.000000000024</v>
      </c>
      <c r="N831" s="5"/>
      <c r="O831" s="5">
        <f t="shared" si="145"/>
        <v>12492.000000000024</v>
      </c>
      <c r="P831" s="29" t="str">
        <f t="shared" si="146"/>
        <v/>
      </c>
      <c r="Q831" s="30">
        <f t="shared" si="147"/>
        <v>-71.599999999998545</v>
      </c>
      <c r="R831" s="27"/>
    </row>
    <row r="832" spans="1:18" x14ac:dyDescent="0.25">
      <c r="A832" s="5">
        <v>831</v>
      </c>
      <c r="B832" s="28">
        <v>42438</v>
      </c>
      <c r="C832" s="5">
        <v>1.1010599999999999</v>
      </c>
      <c r="D832" s="5">
        <v>1.1034900000000001</v>
      </c>
      <c r="E832" s="5">
        <v>1.0946100000000001</v>
      </c>
      <c r="F832" s="5">
        <v>1.0999399999999999</v>
      </c>
      <c r="G832" s="5">
        <f t="shared" si="142"/>
        <v>0</v>
      </c>
      <c r="H832" s="5">
        <f t="shared" si="144"/>
        <v>113.90000000000012</v>
      </c>
      <c r="I832" s="31">
        <f t="shared" si="149"/>
        <v>1.0988979999999997</v>
      </c>
      <c r="J832" s="31">
        <f t="shared" si="150"/>
        <v>10.420000000002094</v>
      </c>
      <c r="K832" s="5">
        <f t="shared" si="148"/>
        <v>113.90000000000012</v>
      </c>
      <c r="L832" s="5">
        <f t="shared" si="153"/>
        <v>0</v>
      </c>
      <c r="M832" s="5">
        <f t="shared" si="143"/>
        <v>12605.900000000023</v>
      </c>
      <c r="N832" s="5"/>
      <c r="O832" s="5">
        <f t="shared" si="145"/>
        <v>12605.900000000023</v>
      </c>
      <c r="P832" s="29" t="str">
        <f t="shared" si="146"/>
        <v/>
      </c>
      <c r="Q832" s="30">
        <f t="shared" si="147"/>
        <v>-71.599999999998545</v>
      </c>
      <c r="R832" s="27"/>
    </row>
    <row r="833" spans="1:18" x14ac:dyDescent="0.25">
      <c r="A833" s="5">
        <v>832</v>
      </c>
      <c r="B833" s="28">
        <v>42439</v>
      </c>
      <c r="C833" s="5">
        <v>1.09988</v>
      </c>
      <c r="D833" s="5">
        <v>1.1217900000000001</v>
      </c>
      <c r="E833" s="5">
        <v>1.08222</v>
      </c>
      <c r="F833" s="5">
        <v>1.1176600000000001</v>
      </c>
      <c r="G833" s="5">
        <f t="shared" si="142"/>
        <v>1</v>
      </c>
      <c r="H833" s="5">
        <f t="shared" si="144"/>
        <v>-56.10000000000116</v>
      </c>
      <c r="I833" s="31">
        <f t="shared" si="149"/>
        <v>1.0993673333333331</v>
      </c>
      <c r="J833" s="31">
        <f t="shared" si="150"/>
        <v>182.92666666666958</v>
      </c>
      <c r="K833" s="5">
        <f t="shared" si="148"/>
        <v>0</v>
      </c>
      <c r="L833" s="5">
        <f t="shared" si="153"/>
        <v>56.10000000000116</v>
      </c>
      <c r="M833" s="5">
        <f t="shared" si="143"/>
        <v>12662.000000000024</v>
      </c>
      <c r="N833" s="5"/>
      <c r="O833" s="5">
        <f t="shared" si="145"/>
        <v>12662.000000000024</v>
      </c>
      <c r="P833" s="29" t="str">
        <f t="shared" si="146"/>
        <v/>
      </c>
      <c r="Q833" s="30">
        <f t="shared" si="147"/>
        <v>-71.599999999998545</v>
      </c>
      <c r="R833" s="27"/>
    </row>
    <row r="834" spans="1:18" x14ac:dyDescent="0.25">
      <c r="A834" s="5">
        <v>833</v>
      </c>
      <c r="B834" s="28">
        <v>42440</v>
      </c>
      <c r="C834" s="5">
        <v>1.1176999999999999</v>
      </c>
      <c r="D834" s="5">
        <v>1.12096</v>
      </c>
      <c r="E834" s="5">
        <v>1.1080300000000001</v>
      </c>
      <c r="F834" s="5">
        <v>1.1146799999999999</v>
      </c>
      <c r="G834" s="5">
        <f t="shared" si="142"/>
        <v>0</v>
      </c>
      <c r="H834" s="5">
        <f t="shared" si="144"/>
        <v>90.300000000000935</v>
      </c>
      <c r="I834" s="31">
        <f t="shared" si="149"/>
        <v>1.0994900000000001</v>
      </c>
      <c r="J834" s="31">
        <f t="shared" si="150"/>
        <v>151.89999999999816</v>
      </c>
      <c r="K834" s="5">
        <f t="shared" si="148"/>
        <v>0</v>
      </c>
      <c r="L834" s="5">
        <f t="shared" si="153"/>
        <v>-90.300000000000935</v>
      </c>
      <c r="M834" s="5">
        <f t="shared" si="143"/>
        <v>12571.700000000023</v>
      </c>
      <c r="N834" s="5"/>
      <c r="O834" s="5">
        <f t="shared" si="145"/>
        <v>12662.000000000024</v>
      </c>
      <c r="P834" s="29">
        <f t="shared" si="146"/>
        <v>7.1315747907124694E-3</v>
      </c>
      <c r="Q834" s="30">
        <f t="shared" si="147"/>
        <v>-90.300000000001091</v>
      </c>
      <c r="R834" s="27"/>
    </row>
    <row r="835" spans="1:18" x14ac:dyDescent="0.25">
      <c r="A835" s="5">
        <v>834</v>
      </c>
      <c r="B835" s="28">
        <v>42442.958333333336</v>
      </c>
      <c r="C835" s="5">
        <v>1.11355</v>
      </c>
      <c r="D835" s="5">
        <v>1.1176299999999999</v>
      </c>
      <c r="E835" s="5">
        <v>1.1077900000000001</v>
      </c>
      <c r="F835" s="5">
        <v>1.1101799999999999</v>
      </c>
      <c r="G835" s="5">
        <f t="shared" ref="G835:G898" si="154">IF(F835&gt;F834,1,0)</f>
        <v>0</v>
      </c>
      <c r="H835" s="5">
        <f t="shared" si="144"/>
        <v>218.0000000000004</v>
      </c>
      <c r="I835" s="31">
        <f t="shared" si="149"/>
        <v>1.099974</v>
      </c>
      <c r="J835" s="31">
        <f t="shared" si="150"/>
        <v>102.05999999999938</v>
      </c>
      <c r="K835" s="5">
        <f t="shared" si="148"/>
        <v>0</v>
      </c>
      <c r="L835" s="5">
        <f t="shared" si="153"/>
        <v>0</v>
      </c>
      <c r="M835" s="5">
        <f t="shared" ref="M835:M898" si="155">L835+K835+M834</f>
        <v>12571.700000000023</v>
      </c>
      <c r="N835" s="5"/>
      <c r="O835" s="5">
        <f t="shared" si="145"/>
        <v>12662.000000000024</v>
      </c>
      <c r="P835" s="29" t="str">
        <f t="shared" si="146"/>
        <v/>
      </c>
      <c r="Q835" s="30">
        <f t="shared" si="147"/>
        <v>-90.300000000001091</v>
      </c>
      <c r="R835" s="27"/>
    </row>
    <row r="836" spans="1:18" x14ac:dyDescent="0.25">
      <c r="A836" s="5">
        <v>835</v>
      </c>
      <c r="B836" s="28">
        <v>42443.958333333336</v>
      </c>
      <c r="C836" s="5">
        <v>1.11009</v>
      </c>
      <c r="D836" s="5">
        <v>1.1124799999999999</v>
      </c>
      <c r="E836" s="5">
        <v>1.1071899999999999</v>
      </c>
      <c r="F836" s="5">
        <v>1.11087</v>
      </c>
      <c r="G836" s="5">
        <f t="shared" si="154"/>
        <v>1</v>
      </c>
      <c r="H836" s="5">
        <f t="shared" ref="H836:H899" si="156">(F837-C837)*10000+(F838-C838)*10000+(F839-C839)*10000</f>
        <v>162.10000000000059</v>
      </c>
      <c r="I836" s="31">
        <f t="shared" si="149"/>
        <v>1.1005719999999999</v>
      </c>
      <c r="J836" s="31">
        <f t="shared" si="150"/>
        <v>102.98000000000141</v>
      </c>
      <c r="K836" s="5">
        <f t="shared" si="148"/>
        <v>0</v>
      </c>
      <c r="L836" s="5">
        <f t="shared" si="153"/>
        <v>0</v>
      </c>
      <c r="M836" s="5">
        <f t="shared" si="155"/>
        <v>12571.700000000023</v>
      </c>
      <c r="N836" s="5"/>
      <c r="O836" s="5">
        <f t="shared" ref="O836:O899" si="157">MAX(M836,O835)</f>
        <v>12662.000000000024</v>
      </c>
      <c r="P836" s="29" t="str">
        <f t="shared" ref="P836:P899" si="158">IF(M836 &lt; M835, 1-M836/O836,"")</f>
        <v/>
      </c>
      <c r="Q836" s="30">
        <f t="shared" ref="Q836:Q899" si="159">IF(O836=M836,Q835,M836-O836)</f>
        <v>-90.300000000001091</v>
      </c>
      <c r="R836" s="27"/>
    </row>
    <row r="837" spans="1:18" x14ac:dyDescent="0.25">
      <c r="A837" s="5">
        <v>836</v>
      </c>
      <c r="B837" s="28">
        <v>42444.958333333336</v>
      </c>
      <c r="C837" s="5">
        <v>1.1107499999999999</v>
      </c>
      <c r="D837" s="5">
        <v>1.1242099999999999</v>
      </c>
      <c r="E837" s="5">
        <v>1.1057900000000001</v>
      </c>
      <c r="F837" s="5">
        <v>1.1223700000000001</v>
      </c>
      <c r="G837" s="5">
        <f t="shared" si="154"/>
        <v>1</v>
      </c>
      <c r="H837" s="5">
        <f t="shared" si="156"/>
        <v>29.399999999999419</v>
      </c>
      <c r="I837" s="31">
        <f t="shared" si="149"/>
        <v>1.1019753333333333</v>
      </c>
      <c r="J837" s="31">
        <f t="shared" si="150"/>
        <v>203.94666666666782</v>
      </c>
      <c r="K837" s="5">
        <f t="shared" si="148"/>
        <v>0</v>
      </c>
      <c r="L837" s="5">
        <f t="shared" si="153"/>
        <v>-29.399999999999419</v>
      </c>
      <c r="M837" s="5">
        <f t="shared" si="155"/>
        <v>12542.300000000023</v>
      </c>
      <c r="N837" s="5"/>
      <c r="O837" s="5">
        <f t="shared" si="157"/>
        <v>12662.000000000024</v>
      </c>
      <c r="P837" s="29">
        <f t="shared" si="158"/>
        <v>9.453482862107121E-3</v>
      </c>
      <c r="Q837" s="30">
        <f t="shared" si="159"/>
        <v>-119.70000000000073</v>
      </c>
      <c r="R837" s="27"/>
    </row>
    <row r="838" spans="1:18" x14ac:dyDescent="0.25">
      <c r="A838" s="5">
        <v>837</v>
      </c>
      <c r="B838" s="28">
        <v>42445.958333333336</v>
      </c>
      <c r="C838" s="5">
        <v>1.1223700000000001</v>
      </c>
      <c r="D838" s="5">
        <v>1.13425</v>
      </c>
      <c r="E838" s="5">
        <v>1.1205499999999999</v>
      </c>
      <c r="F838" s="5">
        <v>1.1317699999999999</v>
      </c>
      <c r="G838" s="5">
        <f t="shared" si="154"/>
        <v>1</v>
      </c>
      <c r="H838" s="5">
        <f t="shared" si="156"/>
        <v>-89.299999999998818</v>
      </c>
      <c r="I838" s="31">
        <f t="shared" si="149"/>
        <v>1.1039760000000001</v>
      </c>
      <c r="J838" s="31">
        <f t="shared" si="150"/>
        <v>277.93999999999875</v>
      </c>
      <c r="K838" s="5">
        <f t="shared" si="148"/>
        <v>0</v>
      </c>
      <c r="L838" s="5">
        <f t="shared" si="153"/>
        <v>89.299999999998818</v>
      </c>
      <c r="M838" s="5">
        <f t="shared" si="155"/>
        <v>12631.600000000022</v>
      </c>
      <c r="N838" s="5"/>
      <c r="O838" s="5">
        <f t="shared" si="157"/>
        <v>12662.000000000024</v>
      </c>
      <c r="P838" s="29" t="str">
        <f t="shared" si="158"/>
        <v/>
      </c>
      <c r="Q838" s="30">
        <f t="shared" si="159"/>
        <v>-30.400000000001455</v>
      </c>
      <c r="R838" s="27"/>
    </row>
    <row r="839" spans="1:18" x14ac:dyDescent="0.25">
      <c r="A839" s="5">
        <v>838</v>
      </c>
      <c r="B839" s="28">
        <v>42446.958333333336</v>
      </c>
      <c r="C839" s="5">
        <v>1.1317699999999999</v>
      </c>
      <c r="D839" s="5">
        <v>1.13368</v>
      </c>
      <c r="E839" s="5">
        <v>1.1256200000000001</v>
      </c>
      <c r="F839" s="5">
        <v>1.12696</v>
      </c>
      <c r="G839" s="5">
        <f t="shared" si="154"/>
        <v>0</v>
      </c>
      <c r="H839" s="5">
        <f t="shared" si="156"/>
        <v>-77.699999999998326</v>
      </c>
      <c r="I839" s="31">
        <f t="shared" si="149"/>
        <v>1.1062399999999999</v>
      </c>
      <c r="J839" s="31">
        <f t="shared" si="150"/>
        <v>207.20000000000073</v>
      </c>
      <c r="K839" s="5">
        <f t="shared" si="148"/>
        <v>0</v>
      </c>
      <c r="L839" s="5">
        <f t="shared" si="153"/>
        <v>77.699999999998326</v>
      </c>
      <c r="M839" s="5">
        <f t="shared" si="155"/>
        <v>12709.300000000021</v>
      </c>
      <c r="N839" s="5"/>
      <c r="O839" s="5">
        <f t="shared" si="157"/>
        <v>12709.300000000021</v>
      </c>
      <c r="P839" s="29" t="str">
        <f t="shared" si="158"/>
        <v/>
      </c>
      <c r="Q839" s="30">
        <f t="shared" si="159"/>
        <v>-30.400000000001455</v>
      </c>
      <c r="R839" s="27"/>
    </row>
    <row r="840" spans="1:18" x14ac:dyDescent="0.25">
      <c r="A840" s="5">
        <v>839</v>
      </c>
      <c r="B840" s="28">
        <v>42449.958333333336</v>
      </c>
      <c r="C840" s="5">
        <v>1.12575</v>
      </c>
      <c r="D840" s="5">
        <v>1.1284799999999999</v>
      </c>
      <c r="E840" s="5">
        <v>1.1234500000000001</v>
      </c>
      <c r="F840" s="5">
        <v>1.1241000000000001</v>
      </c>
      <c r="G840" s="5">
        <f t="shared" si="154"/>
        <v>0</v>
      </c>
      <c r="H840" s="5">
        <f t="shared" si="156"/>
        <v>-66.699999999999534</v>
      </c>
      <c r="I840" s="31">
        <f t="shared" si="149"/>
        <v>1.1086946666666668</v>
      </c>
      <c r="J840" s="31">
        <f t="shared" si="150"/>
        <v>154.05333333333272</v>
      </c>
      <c r="K840" s="5">
        <f t="shared" si="148"/>
        <v>0</v>
      </c>
      <c r="L840" s="5">
        <f t="shared" si="153"/>
        <v>66.699999999999534</v>
      </c>
      <c r="M840" s="5">
        <f t="shared" si="155"/>
        <v>12776.00000000002</v>
      </c>
      <c r="N840" s="5"/>
      <c r="O840" s="5">
        <f t="shared" si="157"/>
        <v>12776.00000000002</v>
      </c>
      <c r="P840" s="29" t="str">
        <f t="shared" si="158"/>
        <v/>
      </c>
      <c r="Q840" s="30">
        <f t="shared" si="159"/>
        <v>-30.400000000001455</v>
      </c>
      <c r="R840" s="27"/>
    </row>
    <row r="841" spans="1:18" x14ac:dyDescent="0.25">
      <c r="A841" s="5">
        <v>840</v>
      </c>
      <c r="B841" s="28">
        <v>42450.958333333336</v>
      </c>
      <c r="C841" s="5">
        <v>1.1241099999999999</v>
      </c>
      <c r="D841" s="5">
        <v>1.12599</v>
      </c>
      <c r="E841" s="5">
        <v>1.1188499999999999</v>
      </c>
      <c r="F841" s="5">
        <v>1.12164</v>
      </c>
      <c r="G841" s="5">
        <f t="shared" si="154"/>
        <v>0</v>
      </c>
      <c r="H841" s="5">
        <f t="shared" si="156"/>
        <v>-54.100000000001373</v>
      </c>
      <c r="I841" s="31">
        <f t="shared" si="149"/>
        <v>1.1110313333333333</v>
      </c>
      <c r="J841" s="31">
        <f t="shared" si="150"/>
        <v>106.0866666666671</v>
      </c>
      <c r="K841" s="5">
        <f t="shared" si="148"/>
        <v>0</v>
      </c>
      <c r="L841" s="5">
        <f t="shared" si="153"/>
        <v>0</v>
      </c>
      <c r="M841" s="5">
        <f t="shared" si="155"/>
        <v>12776.00000000002</v>
      </c>
      <c r="N841" s="5"/>
      <c r="O841" s="5">
        <f t="shared" si="157"/>
        <v>12776.00000000002</v>
      </c>
      <c r="P841" s="29" t="str">
        <f t="shared" si="158"/>
        <v/>
      </c>
      <c r="Q841" s="30">
        <f t="shared" si="159"/>
        <v>-30.400000000001455</v>
      </c>
      <c r="R841" s="27"/>
    </row>
    <row r="842" spans="1:18" x14ac:dyDescent="0.25">
      <c r="A842" s="5">
        <v>841</v>
      </c>
      <c r="B842" s="28">
        <v>42451.958333333336</v>
      </c>
      <c r="C842" s="5">
        <v>1.12164</v>
      </c>
      <c r="D842" s="5">
        <v>1.1223399999999999</v>
      </c>
      <c r="E842" s="5">
        <v>1.1159399999999999</v>
      </c>
      <c r="F842" s="5">
        <v>1.11799</v>
      </c>
      <c r="G842" s="5">
        <f t="shared" si="154"/>
        <v>0</v>
      </c>
      <c r="H842" s="5">
        <f t="shared" si="156"/>
        <v>16.899999999997473</v>
      </c>
      <c r="I842" s="31">
        <f t="shared" si="149"/>
        <v>1.1131133333333334</v>
      </c>
      <c r="J842" s="31">
        <f t="shared" si="150"/>
        <v>48.766666666666403</v>
      </c>
      <c r="K842" s="5">
        <f t="shared" si="148"/>
        <v>0</v>
      </c>
      <c r="L842" s="5">
        <f t="shared" si="153"/>
        <v>-16.899999999997473</v>
      </c>
      <c r="M842" s="5">
        <f t="shared" si="155"/>
        <v>12759.100000000022</v>
      </c>
      <c r="N842" s="5"/>
      <c r="O842" s="5">
        <f t="shared" si="157"/>
        <v>12776.00000000002</v>
      </c>
      <c r="P842" s="29">
        <f t="shared" si="158"/>
        <v>1.3227927363805847E-3</v>
      </c>
      <c r="Q842" s="30">
        <f t="shared" si="159"/>
        <v>-16.899999999997817</v>
      </c>
      <c r="R842" s="27"/>
    </row>
    <row r="843" spans="1:18" x14ac:dyDescent="0.25">
      <c r="A843" s="5">
        <v>842</v>
      </c>
      <c r="B843" s="28">
        <v>42452.958333333336</v>
      </c>
      <c r="C843" s="5">
        <v>1.11799</v>
      </c>
      <c r="D843" s="5">
        <v>1.11877</v>
      </c>
      <c r="E843" s="5">
        <v>1.11442</v>
      </c>
      <c r="F843" s="5">
        <v>1.11744</v>
      </c>
      <c r="G843" s="5">
        <f t="shared" si="154"/>
        <v>0</v>
      </c>
      <c r="H843" s="5">
        <f t="shared" si="156"/>
        <v>116.49999999999937</v>
      </c>
      <c r="I843" s="31">
        <f t="shared" si="149"/>
        <v>1.1145679999999998</v>
      </c>
      <c r="J843" s="31">
        <f t="shared" si="150"/>
        <v>28.720000000002077</v>
      </c>
      <c r="K843" s="5">
        <f t="shared" si="148"/>
        <v>116.49999999999937</v>
      </c>
      <c r="L843" s="5">
        <f t="shared" si="153"/>
        <v>0</v>
      </c>
      <c r="M843" s="5">
        <f t="shared" si="155"/>
        <v>12875.600000000022</v>
      </c>
      <c r="N843" s="5"/>
      <c r="O843" s="5">
        <f t="shared" si="157"/>
        <v>12875.600000000022</v>
      </c>
      <c r="P843" s="29" t="str">
        <f t="shared" si="158"/>
        <v/>
      </c>
      <c r="Q843" s="30">
        <f t="shared" si="159"/>
        <v>-16.899999999997817</v>
      </c>
      <c r="R843" s="27"/>
    </row>
    <row r="844" spans="1:18" x14ac:dyDescent="0.25">
      <c r="A844" s="5">
        <v>843</v>
      </c>
      <c r="B844" s="28">
        <v>42453.958333333336</v>
      </c>
      <c r="C844" s="5">
        <v>1.1174500000000001</v>
      </c>
      <c r="D844" s="5">
        <v>1.1181300000000001</v>
      </c>
      <c r="E844" s="5">
        <v>1.1152899999999999</v>
      </c>
      <c r="F844" s="5">
        <v>1.1162399999999999</v>
      </c>
      <c r="G844" s="5">
        <f t="shared" si="154"/>
        <v>0</v>
      </c>
      <c r="H844" s="5">
        <f t="shared" si="156"/>
        <v>174.90000000000003</v>
      </c>
      <c r="I844" s="31">
        <f t="shared" si="149"/>
        <v>1.1156140000000001</v>
      </c>
      <c r="J844" s="31">
        <f t="shared" si="150"/>
        <v>6.2599999999979339</v>
      </c>
      <c r="K844" s="5">
        <f t="shared" si="148"/>
        <v>174.90000000000003</v>
      </c>
      <c r="L844" s="5">
        <f t="shared" si="153"/>
        <v>0</v>
      </c>
      <c r="M844" s="5">
        <f t="shared" si="155"/>
        <v>13050.500000000022</v>
      </c>
      <c r="N844" s="5"/>
      <c r="O844" s="5">
        <f t="shared" si="157"/>
        <v>13050.500000000022</v>
      </c>
      <c r="P844" s="29" t="str">
        <f t="shared" si="158"/>
        <v/>
      </c>
      <c r="Q844" s="30">
        <f t="shared" si="159"/>
        <v>-16.899999999997817</v>
      </c>
      <c r="R844" s="27"/>
    </row>
    <row r="845" spans="1:18" x14ac:dyDescent="0.25">
      <c r="A845" s="5">
        <v>844</v>
      </c>
      <c r="B845" s="28">
        <v>42456.958333333336</v>
      </c>
      <c r="C845" s="5">
        <v>1.11615</v>
      </c>
      <c r="D845" s="5">
        <v>1.12198</v>
      </c>
      <c r="E845" s="5">
        <v>1.1153</v>
      </c>
      <c r="F845" s="5">
        <v>1.1195999999999999</v>
      </c>
      <c r="G845" s="5">
        <f t="shared" si="154"/>
        <v>1</v>
      </c>
      <c r="H845" s="5">
        <f t="shared" si="156"/>
        <v>182.40000000000032</v>
      </c>
      <c r="I845" s="31">
        <f t="shared" si="149"/>
        <v>1.1168319999999998</v>
      </c>
      <c r="J845" s="31">
        <f t="shared" si="150"/>
        <v>27.680000000001037</v>
      </c>
      <c r="K845" s="5">
        <f t="shared" si="148"/>
        <v>182.40000000000032</v>
      </c>
      <c r="L845" s="5">
        <f t="shared" si="153"/>
        <v>0</v>
      </c>
      <c r="M845" s="5">
        <f t="shared" si="155"/>
        <v>13232.900000000021</v>
      </c>
      <c r="N845" s="5"/>
      <c r="O845" s="5">
        <f t="shared" si="157"/>
        <v>13232.900000000021</v>
      </c>
      <c r="P845" s="29" t="str">
        <f t="shared" si="158"/>
        <v/>
      </c>
      <c r="Q845" s="30">
        <f t="shared" si="159"/>
        <v>-16.899999999997817</v>
      </c>
      <c r="R845" s="27"/>
    </row>
    <row r="846" spans="1:18" x14ac:dyDescent="0.25">
      <c r="A846" s="5">
        <v>845</v>
      </c>
      <c r="B846" s="28">
        <v>42457.958333333336</v>
      </c>
      <c r="C846" s="5">
        <v>1.1195999999999999</v>
      </c>
      <c r="D846" s="5">
        <v>1.1303300000000001</v>
      </c>
      <c r="E846" s="5">
        <v>1.1169</v>
      </c>
      <c r="F846" s="5">
        <v>1.1290100000000001</v>
      </c>
      <c r="G846" s="5">
        <f t="shared" si="154"/>
        <v>1</v>
      </c>
      <c r="H846" s="5">
        <f t="shared" si="156"/>
        <v>99.899999999999437</v>
      </c>
      <c r="I846" s="31">
        <f t="shared" si="149"/>
        <v>1.1186966666666669</v>
      </c>
      <c r="J846" s="31">
        <f t="shared" si="150"/>
        <v>103.13333333333175</v>
      </c>
      <c r="K846" s="5">
        <f t="shared" si="148"/>
        <v>0</v>
      </c>
      <c r="L846" s="5">
        <f t="shared" si="153"/>
        <v>0</v>
      </c>
      <c r="M846" s="5">
        <f t="shared" si="155"/>
        <v>13232.900000000021</v>
      </c>
      <c r="N846" s="5"/>
      <c r="O846" s="5">
        <f t="shared" si="157"/>
        <v>13232.900000000021</v>
      </c>
      <c r="P846" s="29" t="str">
        <f t="shared" si="158"/>
        <v/>
      </c>
      <c r="Q846" s="30">
        <f t="shared" si="159"/>
        <v>-16.899999999997817</v>
      </c>
      <c r="R846" s="27"/>
    </row>
    <row r="847" spans="1:18" x14ac:dyDescent="0.25">
      <c r="A847" s="5">
        <v>846</v>
      </c>
      <c r="B847" s="28">
        <v>42458.958333333336</v>
      </c>
      <c r="C847" s="5">
        <v>1.1290500000000001</v>
      </c>
      <c r="D847" s="5">
        <v>1.1365400000000001</v>
      </c>
      <c r="E847" s="5">
        <v>1.1283300000000001</v>
      </c>
      <c r="F847" s="5">
        <v>1.13368</v>
      </c>
      <c r="G847" s="5">
        <f t="shared" si="154"/>
        <v>1</v>
      </c>
      <c r="H847" s="5">
        <f t="shared" si="156"/>
        <v>42.199999999998909</v>
      </c>
      <c r="I847" s="31">
        <f t="shared" si="149"/>
        <v>1.1209460000000002</v>
      </c>
      <c r="J847" s="31">
        <f t="shared" si="150"/>
        <v>127.33999999999801</v>
      </c>
      <c r="K847" s="5">
        <f t="shared" si="148"/>
        <v>0</v>
      </c>
      <c r="L847" s="5">
        <f t="shared" si="153"/>
        <v>0</v>
      </c>
      <c r="M847" s="5">
        <f t="shared" si="155"/>
        <v>13232.900000000021</v>
      </c>
      <c r="N847" s="5"/>
      <c r="O847" s="5">
        <f t="shared" si="157"/>
        <v>13232.900000000021</v>
      </c>
      <c r="P847" s="29" t="str">
        <f t="shared" si="158"/>
        <v/>
      </c>
      <c r="Q847" s="30">
        <f t="shared" si="159"/>
        <v>-16.899999999997817</v>
      </c>
      <c r="R847" s="27"/>
    </row>
    <row r="848" spans="1:18" x14ac:dyDescent="0.25">
      <c r="A848" s="5">
        <v>847</v>
      </c>
      <c r="B848" s="28">
        <v>42459.958333333336</v>
      </c>
      <c r="C848" s="5">
        <v>1.1336299999999999</v>
      </c>
      <c r="D848" s="5">
        <v>1.1411800000000001</v>
      </c>
      <c r="E848" s="5">
        <v>1.1310100000000001</v>
      </c>
      <c r="F848" s="5">
        <v>1.1378299999999999</v>
      </c>
      <c r="G848" s="5">
        <f t="shared" si="154"/>
        <v>1</v>
      </c>
      <c r="H848" s="5">
        <f t="shared" si="156"/>
        <v>-5.2999999999991942</v>
      </c>
      <c r="I848" s="31">
        <f t="shared" si="149"/>
        <v>1.1222906666666668</v>
      </c>
      <c r="J848" s="31">
        <f t="shared" si="150"/>
        <v>155.39333333333127</v>
      </c>
      <c r="K848" s="5">
        <f t="shared" ref="K848:K860" si="160">IF(OR(AND(J848&gt;-122.467,J848&lt;=-101.893),AND(J848&gt;-67.6767,J848&lt;=-16.6267),AND(J848&gt;-1.10667,J848&lt;=30.97333)),H848,0)</f>
        <v>0</v>
      </c>
      <c r="L848" s="5">
        <f t="shared" si="153"/>
        <v>5.2999999999991942</v>
      </c>
      <c r="M848" s="5">
        <f t="shared" si="155"/>
        <v>13238.200000000021</v>
      </c>
      <c r="N848" s="5"/>
      <c r="O848" s="5">
        <f t="shared" si="157"/>
        <v>13238.200000000021</v>
      </c>
      <c r="P848" s="29" t="str">
        <f t="shared" si="158"/>
        <v/>
      </c>
      <c r="Q848" s="30">
        <f t="shared" si="159"/>
        <v>-16.899999999997817</v>
      </c>
      <c r="R848" s="27"/>
    </row>
    <row r="849" spans="1:18" x14ac:dyDescent="0.25">
      <c r="A849" s="5">
        <v>848</v>
      </c>
      <c r="B849" s="28">
        <v>42460.958333333336</v>
      </c>
      <c r="C849" s="5">
        <v>1.1378299999999999</v>
      </c>
      <c r="D849" s="5">
        <v>1.1437900000000001</v>
      </c>
      <c r="E849" s="5">
        <v>1.13347</v>
      </c>
      <c r="F849" s="5">
        <v>1.1389899999999999</v>
      </c>
      <c r="G849" s="5">
        <f t="shared" si="154"/>
        <v>1</v>
      </c>
      <c r="H849" s="5">
        <f t="shared" si="156"/>
        <v>-0.6999999999979245</v>
      </c>
      <c r="I849" s="31">
        <f t="shared" ref="I849:I912" si="161">AVERAGE(F835:F849)</f>
        <v>1.1239113333333333</v>
      </c>
      <c r="J849" s="31">
        <f t="shared" ref="J849:J912" si="162">(F849-I849)*10000</f>
        <v>150.78666666666686</v>
      </c>
      <c r="K849" s="5">
        <f t="shared" si="160"/>
        <v>0</v>
      </c>
      <c r="L849" s="5">
        <f t="shared" si="153"/>
        <v>0.6999999999979245</v>
      </c>
      <c r="M849" s="5">
        <f t="shared" si="155"/>
        <v>13238.900000000018</v>
      </c>
      <c r="N849" s="5"/>
      <c r="O849" s="5">
        <f t="shared" si="157"/>
        <v>13238.900000000018</v>
      </c>
      <c r="P849" s="29" t="str">
        <f t="shared" si="158"/>
        <v/>
      </c>
      <c r="Q849" s="30">
        <f t="shared" si="159"/>
        <v>-16.899999999997817</v>
      </c>
      <c r="R849" s="27"/>
    </row>
    <row r="850" spans="1:18" x14ac:dyDescent="0.25">
      <c r="A850" s="5">
        <v>849</v>
      </c>
      <c r="B850" s="28">
        <v>42463.958333333336</v>
      </c>
      <c r="C850" s="5">
        <v>1.1399900000000001</v>
      </c>
      <c r="D850" s="5">
        <v>1.1412500000000001</v>
      </c>
      <c r="E850" s="5">
        <v>1.13574</v>
      </c>
      <c r="F850" s="5">
        <v>1.1388499999999999</v>
      </c>
      <c r="G850" s="5">
        <f t="shared" si="154"/>
        <v>0</v>
      </c>
      <c r="H850" s="5">
        <f t="shared" si="156"/>
        <v>-10.899999999998133</v>
      </c>
      <c r="I850" s="31">
        <f t="shared" si="161"/>
        <v>1.1258226666666669</v>
      </c>
      <c r="J850" s="31">
        <f t="shared" si="162"/>
        <v>130.27333333333058</v>
      </c>
      <c r="K850" s="5">
        <f t="shared" si="160"/>
        <v>0</v>
      </c>
      <c r="L850" s="5">
        <f t="shared" si="153"/>
        <v>0</v>
      </c>
      <c r="M850" s="5">
        <f t="shared" si="155"/>
        <v>13238.900000000018</v>
      </c>
      <c r="N850" s="5"/>
      <c r="O850" s="5">
        <f t="shared" si="157"/>
        <v>13238.900000000018</v>
      </c>
      <c r="P850" s="29" t="str">
        <f t="shared" si="158"/>
        <v/>
      </c>
      <c r="Q850" s="30">
        <f t="shared" si="159"/>
        <v>-16.899999999997817</v>
      </c>
      <c r="R850" s="27"/>
    </row>
    <row r="851" spans="1:18" x14ac:dyDescent="0.25">
      <c r="A851" s="5">
        <v>850</v>
      </c>
      <c r="B851" s="28">
        <v>42464.958333333336</v>
      </c>
      <c r="C851" s="5">
        <v>1.1388499999999999</v>
      </c>
      <c r="D851" s="5">
        <v>1.1405000000000001</v>
      </c>
      <c r="E851" s="5">
        <v>1.1335900000000001</v>
      </c>
      <c r="F851" s="5">
        <v>1.1383000000000001</v>
      </c>
      <c r="G851" s="5">
        <f t="shared" si="154"/>
        <v>0</v>
      </c>
      <c r="H851" s="5">
        <f t="shared" si="156"/>
        <v>12.799999999999478</v>
      </c>
      <c r="I851" s="31">
        <f t="shared" si="161"/>
        <v>1.1276513333333331</v>
      </c>
      <c r="J851" s="31">
        <f t="shared" si="162"/>
        <v>106.48666666666972</v>
      </c>
      <c r="K851" s="5">
        <f t="shared" si="160"/>
        <v>0</v>
      </c>
      <c r="L851" s="5">
        <f t="shared" si="153"/>
        <v>0</v>
      </c>
      <c r="M851" s="5">
        <f t="shared" si="155"/>
        <v>13238.900000000018</v>
      </c>
      <c r="N851" s="5"/>
      <c r="O851" s="5">
        <f t="shared" si="157"/>
        <v>13238.900000000018</v>
      </c>
      <c r="P851" s="29" t="str">
        <f t="shared" si="158"/>
        <v/>
      </c>
      <c r="Q851" s="30">
        <f t="shared" si="159"/>
        <v>-16.899999999997817</v>
      </c>
      <c r="R851" s="27"/>
    </row>
    <row r="852" spans="1:18" x14ac:dyDescent="0.25">
      <c r="A852" s="5">
        <v>851</v>
      </c>
      <c r="B852" s="28">
        <v>42465.958333333336</v>
      </c>
      <c r="C852" s="5">
        <v>1.1382399999999999</v>
      </c>
      <c r="D852" s="5">
        <v>1.14316</v>
      </c>
      <c r="E852" s="5">
        <v>1.13266</v>
      </c>
      <c r="F852" s="5">
        <v>1.1398600000000001</v>
      </c>
      <c r="G852" s="5">
        <f t="shared" si="154"/>
        <v>1</v>
      </c>
      <c r="H852" s="5">
        <f t="shared" si="156"/>
        <v>-8.7000000000014843</v>
      </c>
      <c r="I852" s="31">
        <f t="shared" si="161"/>
        <v>1.1288173333333331</v>
      </c>
      <c r="J852" s="31">
        <f t="shared" si="162"/>
        <v>110.42666666666977</v>
      </c>
      <c r="K852" s="5">
        <f t="shared" si="160"/>
        <v>0</v>
      </c>
      <c r="L852" s="5">
        <f t="shared" si="153"/>
        <v>0</v>
      </c>
      <c r="M852" s="5">
        <f t="shared" si="155"/>
        <v>13238.900000000018</v>
      </c>
      <c r="N852" s="5"/>
      <c r="O852" s="5">
        <f t="shared" si="157"/>
        <v>13238.900000000018</v>
      </c>
      <c r="P852" s="29" t="str">
        <f t="shared" si="158"/>
        <v/>
      </c>
      <c r="Q852" s="30">
        <f t="shared" si="159"/>
        <v>-16.899999999997817</v>
      </c>
      <c r="R852" s="27"/>
    </row>
    <row r="853" spans="1:18" x14ac:dyDescent="0.25">
      <c r="A853" s="5">
        <v>852</v>
      </c>
      <c r="B853" s="28">
        <v>42466.958333333336</v>
      </c>
      <c r="C853" s="5">
        <v>1.1398600000000001</v>
      </c>
      <c r="D853" s="5">
        <v>1.1453899999999999</v>
      </c>
      <c r="E853" s="5">
        <v>1.1337600000000001</v>
      </c>
      <c r="F853" s="5">
        <v>1.1376999999999999</v>
      </c>
      <c r="G853" s="5">
        <f t="shared" si="154"/>
        <v>0</v>
      </c>
      <c r="H853" s="5">
        <f t="shared" si="156"/>
        <v>-10.499999999999954</v>
      </c>
      <c r="I853" s="31">
        <f t="shared" si="161"/>
        <v>1.1292126666666666</v>
      </c>
      <c r="J853" s="31">
        <f t="shared" si="162"/>
        <v>84.873333333332909</v>
      </c>
      <c r="K853" s="5">
        <f t="shared" si="160"/>
        <v>0</v>
      </c>
      <c r="L853" s="5">
        <f t="shared" si="153"/>
        <v>0</v>
      </c>
      <c r="M853" s="5">
        <f t="shared" si="155"/>
        <v>13238.900000000018</v>
      </c>
      <c r="N853" s="5"/>
      <c r="O853" s="5">
        <f t="shared" si="157"/>
        <v>13238.900000000018</v>
      </c>
      <c r="P853" s="29" t="str">
        <f t="shared" si="158"/>
        <v/>
      </c>
      <c r="Q853" s="30">
        <f t="shared" si="159"/>
        <v>-16.899999999997817</v>
      </c>
      <c r="R853" s="27"/>
    </row>
    <row r="854" spans="1:18" x14ac:dyDescent="0.25">
      <c r="A854" s="5">
        <v>853</v>
      </c>
      <c r="B854" s="28">
        <v>42467.958333333336</v>
      </c>
      <c r="C854" s="5">
        <v>1.13768</v>
      </c>
      <c r="D854" s="5">
        <v>1.1419299999999999</v>
      </c>
      <c r="E854" s="5">
        <v>1.1349100000000001</v>
      </c>
      <c r="F854" s="5">
        <v>1.1395</v>
      </c>
      <c r="G854" s="5">
        <f t="shared" si="154"/>
        <v>1</v>
      </c>
      <c r="H854" s="5">
        <f t="shared" si="156"/>
        <v>-139.40000000000063</v>
      </c>
      <c r="I854" s="31">
        <f t="shared" si="161"/>
        <v>1.1300486666666667</v>
      </c>
      <c r="J854" s="31">
        <f t="shared" si="162"/>
        <v>94.513333333332554</v>
      </c>
      <c r="K854" s="5">
        <f t="shared" si="160"/>
        <v>0</v>
      </c>
      <c r="L854" s="5">
        <f t="shared" si="153"/>
        <v>0</v>
      </c>
      <c r="M854" s="5">
        <f t="shared" si="155"/>
        <v>13238.900000000018</v>
      </c>
      <c r="N854" s="5"/>
      <c r="O854" s="5">
        <f t="shared" si="157"/>
        <v>13238.900000000018</v>
      </c>
      <c r="P854" s="29" t="str">
        <f t="shared" si="158"/>
        <v/>
      </c>
      <c r="Q854" s="30">
        <f t="shared" si="159"/>
        <v>-16.899999999997817</v>
      </c>
      <c r="R854" s="27"/>
    </row>
    <row r="855" spans="1:18" x14ac:dyDescent="0.25">
      <c r="A855" s="5">
        <v>854</v>
      </c>
      <c r="B855" s="28">
        <v>42470.958333333336</v>
      </c>
      <c r="C855" s="5">
        <v>1.14127</v>
      </c>
      <c r="D855" s="5">
        <v>1.14473</v>
      </c>
      <c r="E855" s="5">
        <v>1.13723</v>
      </c>
      <c r="F855" s="5">
        <v>1.1407400000000001</v>
      </c>
      <c r="G855" s="5">
        <f t="shared" si="154"/>
        <v>1</v>
      </c>
      <c r="H855" s="5">
        <f t="shared" si="156"/>
        <v>-139.7000000000026</v>
      </c>
      <c r="I855" s="31">
        <f t="shared" si="161"/>
        <v>1.1311579999999999</v>
      </c>
      <c r="J855" s="31">
        <f t="shared" si="162"/>
        <v>95.820000000002011</v>
      </c>
      <c r="K855" s="5">
        <f t="shared" si="160"/>
        <v>0</v>
      </c>
      <c r="L855" s="5">
        <f t="shared" si="153"/>
        <v>0</v>
      </c>
      <c r="M855" s="5">
        <f t="shared" si="155"/>
        <v>13238.900000000018</v>
      </c>
      <c r="N855" s="5"/>
      <c r="O855" s="5">
        <f t="shared" si="157"/>
        <v>13238.900000000018</v>
      </c>
      <c r="P855" s="29" t="str">
        <f t="shared" si="158"/>
        <v/>
      </c>
      <c r="Q855" s="30">
        <f t="shared" si="159"/>
        <v>-16.899999999997817</v>
      </c>
      <c r="R855" s="27"/>
    </row>
    <row r="856" spans="1:18" x14ac:dyDescent="0.25">
      <c r="A856" s="5">
        <v>855</v>
      </c>
      <c r="B856" s="28">
        <v>42471.958333333336</v>
      </c>
      <c r="C856" s="5">
        <v>1.1407400000000001</v>
      </c>
      <c r="D856" s="5">
        <v>1.14649</v>
      </c>
      <c r="E856" s="5">
        <v>1.13453</v>
      </c>
      <c r="F856" s="5">
        <v>1.1384000000000001</v>
      </c>
      <c r="G856" s="5">
        <f t="shared" si="154"/>
        <v>0</v>
      </c>
      <c r="H856" s="5">
        <f t="shared" si="156"/>
        <v>-101.50000000000104</v>
      </c>
      <c r="I856" s="31">
        <f t="shared" si="161"/>
        <v>1.1322753333333333</v>
      </c>
      <c r="J856" s="31">
        <f t="shared" si="162"/>
        <v>61.246666666667778</v>
      </c>
      <c r="K856" s="5">
        <f t="shared" si="160"/>
        <v>0</v>
      </c>
      <c r="L856" s="5">
        <f t="shared" si="153"/>
        <v>101.50000000000104</v>
      </c>
      <c r="M856" s="5">
        <f t="shared" si="155"/>
        <v>13340.40000000002</v>
      </c>
      <c r="N856" s="5"/>
      <c r="O856" s="5">
        <f t="shared" si="157"/>
        <v>13340.40000000002</v>
      </c>
      <c r="P856" s="29" t="str">
        <f t="shared" si="158"/>
        <v/>
      </c>
      <c r="Q856" s="30">
        <f t="shared" si="159"/>
        <v>-16.899999999997817</v>
      </c>
      <c r="R856" s="27"/>
    </row>
    <row r="857" spans="1:18" x14ac:dyDescent="0.25">
      <c r="A857" s="5">
        <v>856</v>
      </c>
      <c r="B857" s="28">
        <v>42472.958333333336</v>
      </c>
      <c r="C857" s="5">
        <v>1.1384000000000001</v>
      </c>
      <c r="D857" s="5">
        <v>1.1391199999999999</v>
      </c>
      <c r="E857" s="5">
        <v>1.1268199999999999</v>
      </c>
      <c r="F857" s="5">
        <v>1.1273299999999999</v>
      </c>
      <c r="G857" s="5">
        <f t="shared" si="154"/>
        <v>0</v>
      </c>
      <c r="H857" s="5">
        <f t="shared" si="156"/>
        <v>21.299999999999653</v>
      </c>
      <c r="I857" s="31">
        <f t="shared" si="161"/>
        <v>1.1328980000000002</v>
      </c>
      <c r="J857" s="31">
        <f t="shared" si="162"/>
        <v>-55.680000000002394</v>
      </c>
      <c r="K857" s="5">
        <f t="shared" si="160"/>
        <v>21.299999999999653</v>
      </c>
      <c r="L857" s="5">
        <f t="shared" si="153"/>
        <v>0</v>
      </c>
      <c r="M857" s="5">
        <f t="shared" si="155"/>
        <v>13361.700000000019</v>
      </c>
      <c r="N857" s="5"/>
      <c r="O857" s="5">
        <f t="shared" si="157"/>
        <v>13361.700000000019</v>
      </c>
      <c r="P857" s="29" t="str">
        <f t="shared" si="158"/>
        <v/>
      </c>
      <c r="Q857" s="30">
        <f t="shared" si="159"/>
        <v>-16.899999999997817</v>
      </c>
      <c r="R857" s="27"/>
    </row>
    <row r="858" spans="1:18" x14ac:dyDescent="0.25">
      <c r="A858" s="5">
        <v>857</v>
      </c>
      <c r="B858" s="28">
        <v>42473.958333333336</v>
      </c>
      <c r="C858" s="5">
        <v>1.1273200000000001</v>
      </c>
      <c r="D858" s="5">
        <v>1.12948</v>
      </c>
      <c r="E858" s="5">
        <v>1.1233900000000001</v>
      </c>
      <c r="F858" s="5">
        <v>1.12676</v>
      </c>
      <c r="G858" s="5">
        <f t="shared" si="154"/>
        <v>0</v>
      </c>
      <c r="H858" s="5">
        <f t="shared" si="156"/>
        <v>72.000000000000952</v>
      </c>
      <c r="I858" s="31">
        <f t="shared" si="161"/>
        <v>1.1335193333333333</v>
      </c>
      <c r="J858" s="31">
        <f t="shared" si="162"/>
        <v>-67.593333333333391</v>
      </c>
      <c r="K858" s="5">
        <f t="shared" si="160"/>
        <v>72.000000000000952</v>
      </c>
      <c r="L858" s="5">
        <f t="shared" si="153"/>
        <v>0</v>
      </c>
      <c r="M858" s="5">
        <f t="shared" si="155"/>
        <v>13433.700000000021</v>
      </c>
      <c r="N858" s="5"/>
      <c r="O858" s="5">
        <f t="shared" si="157"/>
        <v>13433.700000000021</v>
      </c>
      <c r="P858" s="29" t="str">
        <f t="shared" si="158"/>
        <v/>
      </c>
      <c r="Q858" s="30">
        <f t="shared" si="159"/>
        <v>-16.899999999997817</v>
      </c>
      <c r="R858" s="27"/>
    </row>
    <row r="859" spans="1:18" x14ac:dyDescent="0.25">
      <c r="A859" s="5">
        <v>858</v>
      </c>
      <c r="B859" s="28">
        <v>42474.958333333336</v>
      </c>
      <c r="C859" s="5">
        <v>1.1267499999999999</v>
      </c>
      <c r="D859" s="5">
        <v>1.1316900000000001</v>
      </c>
      <c r="E859" s="5">
        <v>1.1245700000000001</v>
      </c>
      <c r="F859" s="5">
        <v>1.1282300000000001</v>
      </c>
      <c r="G859" s="5">
        <f t="shared" si="154"/>
        <v>1</v>
      </c>
      <c r="H859" s="5">
        <f t="shared" si="156"/>
        <v>-3.9000000000011283</v>
      </c>
      <c r="I859" s="31">
        <f t="shared" si="161"/>
        <v>1.1343186666666667</v>
      </c>
      <c r="J859" s="31">
        <f t="shared" si="162"/>
        <v>-60.886666666666315</v>
      </c>
      <c r="K859" s="5">
        <f t="shared" si="160"/>
        <v>-3.9000000000011283</v>
      </c>
      <c r="L859" s="5">
        <f t="shared" si="153"/>
        <v>0</v>
      </c>
      <c r="M859" s="5">
        <f t="shared" si="155"/>
        <v>13429.800000000019</v>
      </c>
      <c r="N859" s="5"/>
      <c r="O859" s="5">
        <f t="shared" si="157"/>
        <v>13433.700000000021</v>
      </c>
      <c r="P859" s="29">
        <f t="shared" si="158"/>
        <v>2.9031465642392895E-4</v>
      </c>
      <c r="Q859" s="30">
        <f t="shared" si="159"/>
        <v>-3.9000000000014552</v>
      </c>
      <c r="R859" s="27"/>
    </row>
    <row r="860" spans="1:18" x14ac:dyDescent="0.25">
      <c r="A860" s="5">
        <v>859</v>
      </c>
      <c r="B860" s="28">
        <v>42477.958333333336</v>
      </c>
      <c r="C860" s="5">
        <v>1.13002</v>
      </c>
      <c r="D860" s="5">
        <v>1.1332100000000001</v>
      </c>
      <c r="E860" s="5">
        <v>1.12737</v>
      </c>
      <c r="F860" s="5">
        <v>1.13123</v>
      </c>
      <c r="G860" s="5">
        <f t="shared" si="154"/>
        <v>1</v>
      </c>
      <c r="H860" s="5">
        <f t="shared" si="156"/>
        <v>-25.100000000000126</v>
      </c>
      <c r="I860" s="31">
        <f t="shared" si="161"/>
        <v>1.135094</v>
      </c>
      <c r="J860" s="31">
        <f t="shared" si="162"/>
        <v>-38.640000000000896</v>
      </c>
      <c r="K860" s="5">
        <f t="shared" si="160"/>
        <v>-25.100000000000126</v>
      </c>
      <c r="L860" s="5">
        <f t="shared" si="153"/>
        <v>0</v>
      </c>
      <c r="M860" s="5">
        <f t="shared" si="155"/>
        <v>13404.700000000019</v>
      </c>
      <c r="N860" s="5"/>
      <c r="O860" s="5">
        <f t="shared" si="157"/>
        <v>13433.700000000021</v>
      </c>
      <c r="P860" s="29">
        <f t="shared" si="158"/>
        <v>2.1587500093050993E-3</v>
      </c>
      <c r="Q860" s="30">
        <f t="shared" si="159"/>
        <v>-29.000000000001819</v>
      </c>
      <c r="R860" s="27"/>
    </row>
    <row r="861" spans="1:18" x14ac:dyDescent="0.25">
      <c r="A861" s="5">
        <v>860</v>
      </c>
      <c r="B861" s="28">
        <v>42478.958333333336</v>
      </c>
      <c r="C861" s="5">
        <v>1.1312199999999999</v>
      </c>
      <c r="D861" s="5">
        <v>1.13845</v>
      </c>
      <c r="E861" s="5">
        <v>1.1303399999999999</v>
      </c>
      <c r="F861" s="5">
        <v>1.1357299999999999</v>
      </c>
      <c r="G861" s="5">
        <f t="shared" si="154"/>
        <v>1</v>
      </c>
      <c r="H861" s="5">
        <f t="shared" si="156"/>
        <v>-134.09999999999923</v>
      </c>
      <c r="I861" s="31">
        <f t="shared" si="161"/>
        <v>1.1355420000000003</v>
      </c>
      <c r="J861" s="31">
        <f t="shared" si="162"/>
        <v>1.8799999999963291</v>
      </c>
      <c r="K861" s="5">
        <v>-101</v>
      </c>
      <c r="L861" s="5">
        <f t="shared" si="153"/>
        <v>0</v>
      </c>
      <c r="M861" s="5">
        <f t="shared" si="155"/>
        <v>13303.700000000019</v>
      </c>
      <c r="N861" s="5"/>
      <c r="O861" s="5">
        <f t="shared" si="157"/>
        <v>13433.700000000021</v>
      </c>
      <c r="P861" s="29">
        <f t="shared" si="158"/>
        <v>9.677155214125821E-3</v>
      </c>
      <c r="Q861" s="30">
        <f t="shared" si="159"/>
        <v>-130.00000000000182</v>
      </c>
      <c r="R861" s="27"/>
    </row>
    <row r="862" spans="1:18" x14ac:dyDescent="0.25">
      <c r="A862" s="5">
        <v>861</v>
      </c>
      <c r="B862" s="28">
        <v>42479.958333333336</v>
      </c>
      <c r="C862" s="5">
        <v>1.1357600000000001</v>
      </c>
      <c r="D862" s="5">
        <v>1.13876</v>
      </c>
      <c r="E862" s="5">
        <v>1.1290500000000001</v>
      </c>
      <c r="F862" s="5">
        <v>1.12965</v>
      </c>
      <c r="G862" s="5">
        <f t="shared" si="154"/>
        <v>0</v>
      </c>
      <c r="H862" s="5">
        <f t="shared" si="156"/>
        <v>-22.299999999999542</v>
      </c>
      <c r="I862" s="31">
        <f t="shared" si="161"/>
        <v>1.1352733333333336</v>
      </c>
      <c r="J862" s="31">
        <f t="shared" si="162"/>
        <v>-56.233333333335352</v>
      </c>
      <c r="K862" s="5">
        <f t="shared" ref="K862:K905" si="163">IF(OR(AND(J862&gt;-122.467,J862&lt;=-101.893),AND(J862&gt;-67.6767,J862&lt;=-16.6267),AND(J862&gt;-1.10667,J862&lt;=30.97333)),H862,0)</f>
        <v>-22.299999999999542</v>
      </c>
      <c r="L862" s="5">
        <f t="shared" si="153"/>
        <v>0</v>
      </c>
      <c r="M862" s="5">
        <f t="shared" si="155"/>
        <v>13281.40000000002</v>
      </c>
      <c r="N862" s="5"/>
      <c r="O862" s="5">
        <f t="shared" si="157"/>
        <v>13433.700000000021</v>
      </c>
      <c r="P862" s="29">
        <f t="shared" si="158"/>
        <v>1.1337159531625729E-2</v>
      </c>
      <c r="Q862" s="30">
        <f t="shared" si="159"/>
        <v>-152.30000000000109</v>
      </c>
      <c r="R862" s="27"/>
    </row>
    <row r="863" spans="1:18" x14ac:dyDescent="0.25">
      <c r="A863" s="5">
        <v>862</v>
      </c>
      <c r="B863" s="28">
        <v>42480.958333333336</v>
      </c>
      <c r="C863" s="5">
        <v>1.1295999999999999</v>
      </c>
      <c r="D863" s="5">
        <v>1.13981</v>
      </c>
      <c r="E863" s="5">
        <v>1.1269899999999999</v>
      </c>
      <c r="F863" s="5">
        <v>1.12869</v>
      </c>
      <c r="G863" s="5">
        <f t="shared" si="154"/>
        <v>0</v>
      </c>
      <c r="H863" s="5">
        <f t="shared" si="156"/>
        <v>15.499999999999407</v>
      </c>
      <c r="I863" s="31">
        <f t="shared" si="161"/>
        <v>1.1346640000000001</v>
      </c>
      <c r="J863" s="31">
        <f t="shared" si="162"/>
        <v>-59.740000000001459</v>
      </c>
      <c r="K863" s="5">
        <f t="shared" si="163"/>
        <v>15.499999999999407</v>
      </c>
      <c r="L863" s="5">
        <f t="shared" si="153"/>
        <v>0</v>
      </c>
      <c r="M863" s="5">
        <f t="shared" si="155"/>
        <v>13296.90000000002</v>
      </c>
      <c r="N863" s="5"/>
      <c r="O863" s="5">
        <f t="shared" si="157"/>
        <v>13433.700000000021</v>
      </c>
      <c r="P863" s="29" t="str">
        <f t="shared" si="158"/>
        <v/>
      </c>
      <c r="Q863" s="30">
        <f t="shared" si="159"/>
        <v>-136.80000000000109</v>
      </c>
      <c r="R863" s="27"/>
    </row>
    <row r="864" spans="1:18" x14ac:dyDescent="0.25">
      <c r="A864" s="5">
        <v>863</v>
      </c>
      <c r="B864" s="28">
        <v>42481.958333333336</v>
      </c>
      <c r="C864" s="5">
        <v>1.12866</v>
      </c>
      <c r="D864" s="5">
        <v>1.13087</v>
      </c>
      <c r="E864" s="5">
        <v>1.12181</v>
      </c>
      <c r="F864" s="5">
        <v>1.1222700000000001</v>
      </c>
      <c r="G864" s="5">
        <f t="shared" si="154"/>
        <v>0</v>
      </c>
      <c r="H864" s="5">
        <f t="shared" si="156"/>
        <v>105.09999999999798</v>
      </c>
      <c r="I864" s="31">
        <f t="shared" si="161"/>
        <v>1.1335493333333335</v>
      </c>
      <c r="J864" s="31">
        <f t="shared" si="162"/>
        <v>-112.79333333333419</v>
      </c>
      <c r="K864" s="5">
        <f t="shared" si="163"/>
        <v>105.09999999999798</v>
      </c>
      <c r="L864" s="5">
        <f t="shared" si="153"/>
        <v>0</v>
      </c>
      <c r="M864" s="5">
        <f t="shared" si="155"/>
        <v>13402.000000000018</v>
      </c>
      <c r="N864" s="5"/>
      <c r="O864" s="5">
        <f t="shared" si="157"/>
        <v>13433.700000000021</v>
      </c>
      <c r="P864" s="29" t="str">
        <f t="shared" si="158"/>
        <v/>
      </c>
      <c r="Q864" s="30">
        <f t="shared" si="159"/>
        <v>-31.700000000002547</v>
      </c>
      <c r="R864" s="27"/>
    </row>
    <row r="865" spans="1:18" x14ac:dyDescent="0.25">
      <c r="A865" s="5">
        <v>864</v>
      </c>
      <c r="B865" s="28">
        <v>42484.958333333336</v>
      </c>
      <c r="C865" s="5">
        <v>1.1216200000000001</v>
      </c>
      <c r="D865" s="5">
        <v>1.12781</v>
      </c>
      <c r="E865" s="5">
        <v>1.1214999999999999</v>
      </c>
      <c r="F865" s="5">
        <v>1.12669</v>
      </c>
      <c r="G865" s="5">
        <f t="shared" si="154"/>
        <v>1</v>
      </c>
      <c r="H865" s="5">
        <f t="shared" si="156"/>
        <v>85.299999999999272</v>
      </c>
      <c r="I865" s="31">
        <f t="shared" si="161"/>
        <v>1.132738666666667</v>
      </c>
      <c r="J865" s="31">
        <f t="shared" si="162"/>
        <v>-60.486666666670352</v>
      </c>
      <c r="K865" s="5">
        <f t="shared" si="163"/>
        <v>85.299999999999272</v>
      </c>
      <c r="L865" s="5">
        <f t="shared" si="153"/>
        <v>0</v>
      </c>
      <c r="M865" s="5">
        <f t="shared" si="155"/>
        <v>13487.300000000017</v>
      </c>
      <c r="N865" s="5"/>
      <c r="O865" s="5">
        <f t="shared" si="157"/>
        <v>13487.300000000017</v>
      </c>
      <c r="P865" s="29" t="str">
        <f t="shared" si="158"/>
        <v/>
      </c>
      <c r="Q865" s="30">
        <f t="shared" si="159"/>
        <v>-31.700000000002547</v>
      </c>
      <c r="R865" s="27"/>
    </row>
    <row r="866" spans="1:18" x14ac:dyDescent="0.25">
      <c r="A866" s="5">
        <v>865</v>
      </c>
      <c r="B866" s="28">
        <v>42485.958333333336</v>
      </c>
      <c r="C866" s="5">
        <v>1.1266700000000001</v>
      </c>
      <c r="D866" s="5">
        <v>1.1339699999999999</v>
      </c>
      <c r="E866" s="5">
        <v>1.1256200000000001</v>
      </c>
      <c r="F866" s="5">
        <v>1.12954</v>
      </c>
      <c r="G866" s="5">
        <f t="shared" si="154"/>
        <v>1</v>
      </c>
      <c r="H866" s="5">
        <f t="shared" si="156"/>
        <v>156.89999999999981</v>
      </c>
      <c r="I866" s="31">
        <f t="shared" si="161"/>
        <v>1.1321546666666669</v>
      </c>
      <c r="J866" s="31">
        <f t="shared" si="162"/>
        <v>-26.146666666668761</v>
      </c>
      <c r="K866" s="5">
        <f t="shared" si="163"/>
        <v>156.89999999999981</v>
      </c>
      <c r="L866" s="5">
        <f t="shared" si="153"/>
        <v>0</v>
      </c>
      <c r="M866" s="5">
        <f t="shared" si="155"/>
        <v>13644.200000000017</v>
      </c>
      <c r="N866" s="5"/>
      <c r="O866" s="5">
        <f t="shared" si="157"/>
        <v>13644.200000000017</v>
      </c>
      <c r="P866" s="29" t="str">
        <f t="shared" si="158"/>
        <v/>
      </c>
      <c r="Q866" s="30">
        <f t="shared" si="159"/>
        <v>-31.700000000002547</v>
      </c>
      <c r="R866" s="27"/>
    </row>
    <row r="867" spans="1:18" x14ac:dyDescent="0.25">
      <c r="A867" s="5">
        <v>866</v>
      </c>
      <c r="B867" s="28">
        <v>42486.958333333336</v>
      </c>
      <c r="C867" s="5">
        <v>1.1295200000000001</v>
      </c>
      <c r="D867" s="5">
        <v>1.1361000000000001</v>
      </c>
      <c r="E867" s="5">
        <v>1.1271500000000001</v>
      </c>
      <c r="F867" s="5">
        <v>1.13209</v>
      </c>
      <c r="G867" s="5">
        <f t="shared" si="154"/>
        <v>1</v>
      </c>
      <c r="H867" s="5">
        <f t="shared" si="156"/>
        <v>205.50000000000068</v>
      </c>
      <c r="I867" s="31">
        <f t="shared" si="161"/>
        <v>1.1316366666666666</v>
      </c>
      <c r="J867" s="31">
        <f t="shared" si="162"/>
        <v>4.5333333333341663</v>
      </c>
      <c r="K867" s="5">
        <f t="shared" si="163"/>
        <v>205.50000000000068</v>
      </c>
      <c r="L867" s="5">
        <f t="shared" si="153"/>
        <v>0</v>
      </c>
      <c r="M867" s="5">
        <f t="shared" si="155"/>
        <v>13849.700000000017</v>
      </c>
      <c r="N867" s="5"/>
      <c r="O867" s="5">
        <f t="shared" si="157"/>
        <v>13849.700000000017</v>
      </c>
      <c r="P867" s="29" t="str">
        <f t="shared" si="158"/>
        <v/>
      </c>
      <c r="Q867" s="30">
        <f t="shared" si="159"/>
        <v>-31.700000000002547</v>
      </c>
      <c r="R867" s="27"/>
    </row>
    <row r="868" spans="1:18" x14ac:dyDescent="0.25">
      <c r="A868" s="5">
        <v>867</v>
      </c>
      <c r="B868" s="28">
        <v>42487.958333333336</v>
      </c>
      <c r="C868" s="5">
        <v>1.13205</v>
      </c>
      <c r="D868" s="5">
        <v>1.13679</v>
      </c>
      <c r="E868" s="5">
        <v>1.1295900000000001</v>
      </c>
      <c r="F868" s="5">
        <v>1.13514</v>
      </c>
      <c r="G868" s="5">
        <f t="shared" si="154"/>
        <v>1</v>
      </c>
      <c r="H868" s="5">
        <f t="shared" si="156"/>
        <v>137.30000000000018</v>
      </c>
      <c r="I868" s="31">
        <f t="shared" si="161"/>
        <v>1.1314660000000001</v>
      </c>
      <c r="J868" s="31">
        <f t="shared" si="162"/>
        <v>36.739999999999554</v>
      </c>
      <c r="K868" s="5">
        <f t="shared" si="163"/>
        <v>0</v>
      </c>
      <c r="L868" s="5">
        <f t="shared" si="153"/>
        <v>0</v>
      </c>
      <c r="M868" s="5">
        <f t="shared" si="155"/>
        <v>13849.700000000017</v>
      </c>
      <c r="N868" s="5"/>
      <c r="O868" s="5">
        <f t="shared" si="157"/>
        <v>13849.700000000017</v>
      </c>
      <c r="P868" s="29" t="str">
        <f t="shared" si="158"/>
        <v/>
      </c>
      <c r="Q868" s="30">
        <f t="shared" si="159"/>
        <v>-31.700000000002547</v>
      </c>
      <c r="R868" s="27"/>
    </row>
    <row r="869" spans="1:18" x14ac:dyDescent="0.25">
      <c r="A869" s="5">
        <v>868</v>
      </c>
      <c r="B869" s="28">
        <v>42488.958333333336</v>
      </c>
      <c r="C869" s="5">
        <v>1.135</v>
      </c>
      <c r="D869" s="5">
        <v>1.14592</v>
      </c>
      <c r="E869" s="5">
        <v>1.1346499999999999</v>
      </c>
      <c r="F869" s="5">
        <v>1.14503</v>
      </c>
      <c r="G869" s="5">
        <f t="shared" si="154"/>
        <v>1</v>
      </c>
      <c r="H869" s="5">
        <f t="shared" si="156"/>
        <v>26.500000000000416</v>
      </c>
      <c r="I869" s="31">
        <f t="shared" si="161"/>
        <v>1.1318346666666668</v>
      </c>
      <c r="J869" s="31">
        <f t="shared" si="162"/>
        <v>131.95333333333227</v>
      </c>
      <c r="K869" s="5">
        <f t="shared" si="163"/>
        <v>0</v>
      </c>
      <c r="L869" s="5">
        <f t="shared" si="153"/>
        <v>0</v>
      </c>
      <c r="M869" s="5">
        <f t="shared" si="155"/>
        <v>13849.700000000017</v>
      </c>
      <c r="N869" s="5"/>
      <c r="O869" s="5">
        <f t="shared" si="157"/>
        <v>13849.700000000017</v>
      </c>
      <c r="P869" s="29" t="str">
        <f t="shared" si="158"/>
        <v/>
      </c>
      <c r="Q869" s="30">
        <f t="shared" si="159"/>
        <v>-31.700000000002547</v>
      </c>
      <c r="R869" s="27"/>
    </row>
    <row r="870" spans="1:18" x14ac:dyDescent="0.25">
      <c r="A870" s="5">
        <v>869</v>
      </c>
      <c r="B870" s="28">
        <v>42491.958333333336</v>
      </c>
      <c r="C870" s="5">
        <v>1.1459299999999999</v>
      </c>
      <c r="D870" s="5">
        <v>1.1536</v>
      </c>
      <c r="E870" s="5">
        <v>1.1448199999999999</v>
      </c>
      <c r="F870" s="5">
        <v>1.1533599999999999</v>
      </c>
      <c r="G870" s="5">
        <f t="shared" si="154"/>
        <v>1</v>
      </c>
      <c r="H870" s="5">
        <f t="shared" si="156"/>
        <v>-126.80000000000025</v>
      </c>
      <c r="I870" s="31">
        <f t="shared" si="161"/>
        <v>1.132676</v>
      </c>
      <c r="J870" s="31">
        <f t="shared" si="162"/>
        <v>206.83999999999924</v>
      </c>
      <c r="K870" s="5">
        <f t="shared" si="163"/>
        <v>0</v>
      </c>
      <c r="L870" s="5">
        <f t="shared" si="153"/>
        <v>126.80000000000025</v>
      </c>
      <c r="M870" s="5">
        <f t="shared" si="155"/>
        <v>13976.500000000018</v>
      </c>
      <c r="N870" s="5"/>
      <c r="O870" s="5">
        <f t="shared" si="157"/>
        <v>13976.500000000018</v>
      </c>
      <c r="P870" s="29" t="str">
        <f t="shared" si="158"/>
        <v/>
      </c>
      <c r="Q870" s="30">
        <f t="shared" si="159"/>
        <v>-31.700000000002547</v>
      </c>
      <c r="R870" s="27"/>
    </row>
    <row r="871" spans="1:18" x14ac:dyDescent="0.25">
      <c r="A871" s="5">
        <v>870</v>
      </c>
      <c r="B871" s="28">
        <v>42492.958333333336</v>
      </c>
      <c r="C871" s="5">
        <v>1.1532899999999999</v>
      </c>
      <c r="D871" s="5">
        <v>1.1616200000000001</v>
      </c>
      <c r="E871" s="5">
        <v>1.1495500000000001</v>
      </c>
      <c r="F871" s="5">
        <v>1.1495599999999999</v>
      </c>
      <c r="G871" s="5">
        <f t="shared" si="154"/>
        <v>0</v>
      </c>
      <c r="H871" s="5">
        <f t="shared" si="156"/>
        <v>-92.200000000000074</v>
      </c>
      <c r="I871" s="31">
        <f t="shared" si="161"/>
        <v>1.1334200000000001</v>
      </c>
      <c r="J871" s="31">
        <f t="shared" si="162"/>
        <v>161.39999999999822</v>
      </c>
      <c r="K871" s="5">
        <f t="shared" si="163"/>
        <v>0</v>
      </c>
      <c r="L871" s="5">
        <f t="shared" si="153"/>
        <v>92.200000000000074</v>
      </c>
      <c r="M871" s="5">
        <f t="shared" si="155"/>
        <v>14068.700000000019</v>
      </c>
      <c r="N871" s="5"/>
      <c r="O871" s="5">
        <f t="shared" si="157"/>
        <v>14068.700000000019</v>
      </c>
      <c r="P871" s="29" t="str">
        <f t="shared" si="158"/>
        <v/>
      </c>
      <c r="Q871" s="30">
        <f t="shared" si="159"/>
        <v>-31.700000000002547</v>
      </c>
      <c r="R871" s="27"/>
    </row>
    <row r="872" spans="1:18" x14ac:dyDescent="0.25">
      <c r="A872" s="5">
        <v>871</v>
      </c>
      <c r="B872" s="28">
        <v>42493.958333333336</v>
      </c>
      <c r="C872" s="5">
        <v>1.1495599999999999</v>
      </c>
      <c r="D872" s="5">
        <v>1.1529400000000001</v>
      </c>
      <c r="E872" s="5">
        <v>1.1466099999999999</v>
      </c>
      <c r="F872" s="5">
        <v>1.1485099999999999</v>
      </c>
      <c r="G872" s="5">
        <f t="shared" si="154"/>
        <v>0</v>
      </c>
      <c r="H872" s="5">
        <f t="shared" si="156"/>
        <v>-92.099999999999397</v>
      </c>
      <c r="I872" s="31">
        <f t="shared" si="161"/>
        <v>1.1348320000000001</v>
      </c>
      <c r="J872" s="31">
        <f t="shared" si="162"/>
        <v>136.77999999999858</v>
      </c>
      <c r="K872" s="5">
        <f t="shared" si="163"/>
        <v>0</v>
      </c>
      <c r="L872" s="5">
        <f t="shared" si="153"/>
        <v>0</v>
      </c>
      <c r="M872" s="5">
        <f t="shared" si="155"/>
        <v>14068.700000000019</v>
      </c>
      <c r="N872" s="5"/>
      <c r="O872" s="5">
        <f t="shared" si="157"/>
        <v>14068.700000000019</v>
      </c>
      <c r="P872" s="29" t="str">
        <f t="shared" si="158"/>
        <v/>
      </c>
      <c r="Q872" s="30">
        <f t="shared" si="159"/>
        <v>-31.700000000002547</v>
      </c>
      <c r="R872" s="27"/>
    </row>
    <row r="873" spans="1:18" x14ac:dyDescent="0.25">
      <c r="A873" s="5">
        <v>872</v>
      </c>
      <c r="B873" s="28">
        <v>42494.958333333336</v>
      </c>
      <c r="C873" s="5">
        <v>1.14838</v>
      </c>
      <c r="D873" s="5">
        <v>1.1493800000000001</v>
      </c>
      <c r="E873" s="5">
        <v>1.13859</v>
      </c>
      <c r="F873" s="5">
        <v>1.1404799999999999</v>
      </c>
      <c r="G873" s="5">
        <f t="shared" si="154"/>
        <v>0</v>
      </c>
      <c r="H873" s="5">
        <f t="shared" si="156"/>
        <v>-24.799999999998157</v>
      </c>
      <c r="I873" s="31">
        <f t="shared" si="161"/>
        <v>1.1357466666666665</v>
      </c>
      <c r="J873" s="31">
        <f t="shared" si="162"/>
        <v>47.333333333334778</v>
      </c>
      <c r="K873" s="5">
        <f t="shared" si="163"/>
        <v>0</v>
      </c>
      <c r="L873" s="5">
        <f t="shared" si="153"/>
        <v>24.799999999998157</v>
      </c>
      <c r="M873" s="5">
        <f t="shared" si="155"/>
        <v>14093.500000000016</v>
      </c>
      <c r="N873" s="5"/>
      <c r="O873" s="5">
        <f t="shared" si="157"/>
        <v>14093.500000000016</v>
      </c>
      <c r="P873" s="29" t="str">
        <f t="shared" si="158"/>
        <v/>
      </c>
      <c r="Q873" s="30">
        <f t="shared" si="159"/>
        <v>-31.700000000002547</v>
      </c>
      <c r="R873" s="27"/>
    </row>
    <row r="874" spans="1:18" x14ac:dyDescent="0.25">
      <c r="A874" s="5">
        <v>873</v>
      </c>
      <c r="B874" s="28">
        <v>42495.958333333336</v>
      </c>
      <c r="C874" s="5">
        <v>1.1404799999999999</v>
      </c>
      <c r="D874" s="5">
        <v>1.14802</v>
      </c>
      <c r="E874" s="5">
        <v>1.13866</v>
      </c>
      <c r="F874" s="5">
        <v>1.1402099999999999</v>
      </c>
      <c r="G874" s="5">
        <f t="shared" si="154"/>
        <v>0</v>
      </c>
      <c r="H874" s="5">
        <f t="shared" si="156"/>
        <v>32.100000000001572</v>
      </c>
      <c r="I874" s="31">
        <f t="shared" si="161"/>
        <v>1.1365453333333333</v>
      </c>
      <c r="J874" s="31">
        <f t="shared" si="162"/>
        <v>36.646666666666491</v>
      </c>
      <c r="K874" s="5">
        <f t="shared" si="163"/>
        <v>0</v>
      </c>
      <c r="L874" s="5">
        <f t="shared" si="153"/>
        <v>0</v>
      </c>
      <c r="M874" s="5">
        <f t="shared" si="155"/>
        <v>14093.500000000016</v>
      </c>
      <c r="N874" s="5"/>
      <c r="O874" s="5">
        <f t="shared" si="157"/>
        <v>14093.500000000016</v>
      </c>
      <c r="P874" s="29" t="str">
        <f t="shared" si="158"/>
        <v/>
      </c>
      <c r="Q874" s="30">
        <f t="shared" si="159"/>
        <v>-31.700000000002547</v>
      </c>
      <c r="R874" s="27"/>
    </row>
    <row r="875" spans="1:18" x14ac:dyDescent="0.25">
      <c r="A875" s="5">
        <v>874</v>
      </c>
      <c r="B875" s="28">
        <v>42498.958333333336</v>
      </c>
      <c r="C875" s="5">
        <v>1.1393599999999999</v>
      </c>
      <c r="D875" s="5">
        <v>1.1419900000000001</v>
      </c>
      <c r="E875" s="5">
        <v>1.1375299999999999</v>
      </c>
      <c r="F875" s="5">
        <v>1.13832</v>
      </c>
      <c r="G875" s="5">
        <f t="shared" si="154"/>
        <v>0</v>
      </c>
      <c r="H875" s="5">
        <f t="shared" si="156"/>
        <v>-6.8999999999985775</v>
      </c>
      <c r="I875" s="31">
        <f t="shared" si="161"/>
        <v>1.1370179999999999</v>
      </c>
      <c r="J875" s="31">
        <f t="shared" si="162"/>
        <v>13.020000000001364</v>
      </c>
      <c r="K875" s="5">
        <f t="shared" si="163"/>
        <v>-6.8999999999985775</v>
      </c>
      <c r="L875" s="5">
        <f t="shared" ref="L875:L938" si="164">IF(OR(AND(J875&gt;-188.3,J875&lt;=-122.467),AND(J875&gt;-85.94,J875&lt;=-67.6767),AND(J875&gt;42.69,J875&lt;=64.57),AND(J875&gt;144.6933)),-H875,0)</f>
        <v>0</v>
      </c>
      <c r="M875" s="5">
        <f t="shared" si="155"/>
        <v>14086.600000000019</v>
      </c>
      <c r="N875" s="5"/>
      <c r="O875" s="5">
        <f t="shared" si="157"/>
        <v>14093.500000000016</v>
      </c>
      <c r="P875" s="29">
        <f t="shared" si="158"/>
        <v>4.8958739844595645E-4</v>
      </c>
      <c r="Q875" s="30">
        <f t="shared" si="159"/>
        <v>-6.8999999999978172</v>
      </c>
      <c r="R875" s="27"/>
    </row>
    <row r="876" spans="1:18" x14ac:dyDescent="0.25">
      <c r="A876" s="5">
        <v>875</v>
      </c>
      <c r="B876" s="28">
        <v>42499.958333333336</v>
      </c>
      <c r="C876" s="5">
        <v>1.13832</v>
      </c>
      <c r="D876" s="5">
        <v>1.1409800000000001</v>
      </c>
      <c r="E876" s="5">
        <v>1.1358699999999999</v>
      </c>
      <c r="F876" s="5">
        <v>1.1371500000000001</v>
      </c>
      <c r="G876" s="5">
        <f t="shared" si="154"/>
        <v>0</v>
      </c>
      <c r="H876" s="5">
        <f t="shared" si="156"/>
        <v>-61.199999999999029</v>
      </c>
      <c r="I876" s="31">
        <f t="shared" si="161"/>
        <v>1.1371126666666664</v>
      </c>
      <c r="J876" s="31">
        <f t="shared" si="162"/>
        <v>0.37333333333666729</v>
      </c>
      <c r="K876" s="5">
        <f t="shared" si="163"/>
        <v>-61.199999999999029</v>
      </c>
      <c r="L876" s="5">
        <f t="shared" si="164"/>
        <v>0</v>
      </c>
      <c r="M876" s="5">
        <f t="shared" si="155"/>
        <v>14025.40000000002</v>
      </c>
      <c r="N876" s="5"/>
      <c r="O876" s="5">
        <f t="shared" si="157"/>
        <v>14093.500000000016</v>
      </c>
      <c r="P876" s="29">
        <f t="shared" si="158"/>
        <v>4.8320147585764195E-3</v>
      </c>
      <c r="Q876" s="30">
        <f t="shared" si="159"/>
        <v>-68.099999999996726</v>
      </c>
      <c r="R876" s="27"/>
    </row>
    <row r="877" spans="1:18" x14ac:dyDescent="0.25">
      <c r="A877" s="5">
        <v>876</v>
      </c>
      <c r="B877" s="28">
        <v>42500.958333333336</v>
      </c>
      <c r="C877" s="5">
        <v>1.1371500000000001</v>
      </c>
      <c r="D877" s="5">
        <v>1.14466</v>
      </c>
      <c r="E877" s="5">
        <v>1.13687</v>
      </c>
      <c r="F877" s="5">
        <v>1.1425700000000001</v>
      </c>
      <c r="G877" s="5">
        <f t="shared" si="154"/>
        <v>1</v>
      </c>
      <c r="H877" s="5">
        <f t="shared" si="156"/>
        <v>-106.29999999999917</v>
      </c>
      <c r="I877" s="31">
        <f t="shared" si="161"/>
        <v>1.1379739999999998</v>
      </c>
      <c r="J877" s="31">
        <f t="shared" si="162"/>
        <v>45.960000000002665</v>
      </c>
      <c r="K877" s="5">
        <f t="shared" si="163"/>
        <v>0</v>
      </c>
      <c r="L877" s="5">
        <f t="shared" si="164"/>
        <v>106.29999999999917</v>
      </c>
      <c r="M877" s="5">
        <f t="shared" si="155"/>
        <v>14131.700000000019</v>
      </c>
      <c r="N877" s="5"/>
      <c r="O877" s="5">
        <f t="shared" si="157"/>
        <v>14131.700000000019</v>
      </c>
      <c r="P877" s="29" t="str">
        <f t="shared" si="158"/>
        <v/>
      </c>
      <c r="Q877" s="30">
        <f t="shared" si="159"/>
        <v>-68.099999999996726</v>
      </c>
      <c r="R877" s="27"/>
    </row>
    <row r="878" spans="1:18" x14ac:dyDescent="0.25">
      <c r="A878" s="5">
        <v>877</v>
      </c>
      <c r="B878" s="28">
        <v>42501.958333333336</v>
      </c>
      <c r="C878" s="5">
        <v>1.14256</v>
      </c>
      <c r="D878" s="5">
        <v>1.1429100000000001</v>
      </c>
      <c r="E878" s="5">
        <v>1.13706</v>
      </c>
      <c r="F878" s="5">
        <v>1.1376200000000001</v>
      </c>
      <c r="G878" s="5">
        <f t="shared" si="154"/>
        <v>0</v>
      </c>
      <c r="H878" s="5">
        <f t="shared" si="156"/>
        <v>-64.400000000000006</v>
      </c>
      <c r="I878" s="31">
        <f t="shared" si="161"/>
        <v>1.1385693333333335</v>
      </c>
      <c r="J878" s="31">
        <f t="shared" si="162"/>
        <v>-9.4933333333346859</v>
      </c>
      <c r="K878" s="5">
        <f t="shared" si="163"/>
        <v>0</v>
      </c>
      <c r="L878" s="5">
        <f t="shared" si="164"/>
        <v>0</v>
      </c>
      <c r="M878" s="5">
        <f t="shared" si="155"/>
        <v>14131.700000000019</v>
      </c>
      <c r="N878" s="5"/>
      <c r="O878" s="5">
        <f t="shared" si="157"/>
        <v>14131.700000000019</v>
      </c>
      <c r="P878" s="29" t="str">
        <f t="shared" si="158"/>
        <v/>
      </c>
      <c r="Q878" s="30">
        <f t="shared" si="159"/>
        <v>-68.099999999996726</v>
      </c>
      <c r="R878" s="27"/>
    </row>
    <row r="879" spans="1:18" x14ac:dyDescent="0.25">
      <c r="A879" s="5">
        <v>878</v>
      </c>
      <c r="B879" s="28">
        <v>42502.958333333336</v>
      </c>
      <c r="C879" s="5">
        <v>1.13757</v>
      </c>
      <c r="D879" s="5">
        <v>1.1379600000000001</v>
      </c>
      <c r="E879" s="5">
        <v>1.1283000000000001</v>
      </c>
      <c r="F879" s="5">
        <v>1.13097</v>
      </c>
      <c r="G879" s="5">
        <f t="shared" si="154"/>
        <v>0</v>
      </c>
      <c r="H879" s="5">
        <f t="shared" si="156"/>
        <v>-95.000000000000639</v>
      </c>
      <c r="I879" s="31">
        <f t="shared" si="161"/>
        <v>1.1391493333333333</v>
      </c>
      <c r="J879" s="31">
        <f t="shared" si="162"/>
        <v>-81.793333333333166</v>
      </c>
      <c r="K879" s="5">
        <f t="shared" si="163"/>
        <v>0</v>
      </c>
      <c r="L879" s="5">
        <f t="shared" si="164"/>
        <v>95.000000000000639</v>
      </c>
      <c r="M879" s="5">
        <f t="shared" si="155"/>
        <v>14226.700000000019</v>
      </c>
      <c r="N879" s="5"/>
      <c r="O879" s="5">
        <f t="shared" si="157"/>
        <v>14226.700000000019</v>
      </c>
      <c r="P879" s="29" t="str">
        <f t="shared" si="158"/>
        <v/>
      </c>
      <c r="Q879" s="30">
        <f t="shared" si="159"/>
        <v>-68.099999999996726</v>
      </c>
      <c r="R879" s="27"/>
    </row>
    <row r="880" spans="1:18" x14ac:dyDescent="0.25">
      <c r="A880" s="5">
        <v>879</v>
      </c>
      <c r="B880" s="28">
        <v>42505.958333333336</v>
      </c>
      <c r="C880" s="5">
        <v>1.131</v>
      </c>
      <c r="D880" s="5">
        <v>1.13422</v>
      </c>
      <c r="E880" s="5">
        <v>1.1302099999999999</v>
      </c>
      <c r="F880" s="5">
        <v>1.13191</v>
      </c>
      <c r="G880" s="5">
        <f t="shared" si="154"/>
        <v>1</v>
      </c>
      <c r="H880" s="5">
        <f t="shared" si="156"/>
        <v>-117.50000000000149</v>
      </c>
      <c r="I880" s="31">
        <f t="shared" si="161"/>
        <v>1.1394973333333336</v>
      </c>
      <c r="J880" s="31">
        <f t="shared" si="162"/>
        <v>-75.87333333333612</v>
      </c>
      <c r="K880" s="5">
        <f t="shared" si="163"/>
        <v>0</v>
      </c>
      <c r="L880" s="5">
        <f t="shared" si="164"/>
        <v>117.50000000000149</v>
      </c>
      <c r="M880" s="5">
        <f t="shared" si="155"/>
        <v>14344.200000000021</v>
      </c>
      <c r="N880" s="5"/>
      <c r="O880" s="5">
        <f t="shared" si="157"/>
        <v>14344.200000000021</v>
      </c>
      <c r="P880" s="29" t="str">
        <f t="shared" si="158"/>
        <v/>
      </c>
      <c r="Q880" s="30">
        <f t="shared" si="159"/>
        <v>-68.099999999996726</v>
      </c>
      <c r="R880" s="27"/>
    </row>
    <row r="881" spans="1:18" x14ac:dyDescent="0.25">
      <c r="A881" s="5">
        <v>880</v>
      </c>
      <c r="B881" s="28">
        <v>42506.958333333336</v>
      </c>
      <c r="C881" s="5">
        <v>1.1319900000000001</v>
      </c>
      <c r="D881" s="5">
        <v>1.13487</v>
      </c>
      <c r="E881" s="5">
        <v>1.1302000000000001</v>
      </c>
      <c r="F881" s="5">
        <v>1.13124</v>
      </c>
      <c r="G881" s="5">
        <f t="shared" si="154"/>
        <v>0</v>
      </c>
      <c r="H881" s="5">
        <f t="shared" si="156"/>
        <v>-90.100000000001842</v>
      </c>
      <c r="I881" s="31">
        <f t="shared" si="161"/>
        <v>1.1396106666666665</v>
      </c>
      <c r="J881" s="31">
        <f t="shared" si="162"/>
        <v>-83.706666666665257</v>
      </c>
      <c r="K881" s="5">
        <f t="shared" si="163"/>
        <v>0</v>
      </c>
      <c r="L881" s="5">
        <f t="shared" si="164"/>
        <v>90.100000000001842</v>
      </c>
      <c r="M881" s="5">
        <f t="shared" si="155"/>
        <v>14434.300000000023</v>
      </c>
      <c r="N881" s="5"/>
      <c r="O881" s="5">
        <f t="shared" si="157"/>
        <v>14434.300000000023</v>
      </c>
      <c r="P881" s="29" t="str">
        <f t="shared" si="158"/>
        <v/>
      </c>
      <c r="Q881" s="30">
        <f t="shared" si="159"/>
        <v>-68.099999999996726</v>
      </c>
      <c r="R881" s="27"/>
    </row>
    <row r="882" spans="1:18" x14ac:dyDescent="0.25">
      <c r="A882" s="5">
        <v>881</v>
      </c>
      <c r="B882" s="28">
        <v>42507.958333333336</v>
      </c>
      <c r="C882" s="5">
        <v>1.1312500000000001</v>
      </c>
      <c r="D882" s="5">
        <v>1.1316200000000001</v>
      </c>
      <c r="E882" s="5">
        <v>1.12141</v>
      </c>
      <c r="F882" s="5">
        <v>1.1215900000000001</v>
      </c>
      <c r="G882" s="5">
        <f t="shared" si="154"/>
        <v>0</v>
      </c>
      <c r="H882" s="5">
        <f t="shared" si="156"/>
        <v>17.999999999998018</v>
      </c>
      <c r="I882" s="31">
        <f t="shared" si="161"/>
        <v>1.1389106666666668</v>
      </c>
      <c r="J882" s="31">
        <f t="shared" si="162"/>
        <v>-173.20666666666762</v>
      </c>
      <c r="K882" s="5">
        <f t="shared" si="163"/>
        <v>0</v>
      </c>
      <c r="L882" s="5">
        <f t="shared" si="164"/>
        <v>-17.999999999998018</v>
      </c>
      <c r="M882" s="5">
        <f t="shared" si="155"/>
        <v>14416.300000000025</v>
      </c>
      <c r="N882" s="5"/>
      <c r="O882" s="5">
        <f t="shared" si="157"/>
        <v>14434.300000000023</v>
      </c>
      <c r="P882" s="29">
        <f t="shared" si="158"/>
        <v>1.2470296446657203E-3</v>
      </c>
      <c r="Q882" s="30">
        <f t="shared" si="159"/>
        <v>-17.999999999998181</v>
      </c>
      <c r="R882" s="27"/>
    </row>
    <row r="883" spans="1:18" x14ac:dyDescent="0.25">
      <c r="A883" s="5">
        <v>882</v>
      </c>
      <c r="B883" s="28">
        <v>42508.958333333336</v>
      </c>
      <c r="C883" s="5">
        <v>1.12158</v>
      </c>
      <c r="D883" s="5">
        <v>1.1229899999999999</v>
      </c>
      <c r="E883" s="5">
        <v>1.1180099999999999</v>
      </c>
      <c r="F883" s="5">
        <v>1.1202399999999999</v>
      </c>
      <c r="G883" s="5">
        <f t="shared" si="154"/>
        <v>0</v>
      </c>
      <c r="H883" s="5">
        <f t="shared" si="156"/>
        <v>-48.200000000000458</v>
      </c>
      <c r="I883" s="31">
        <f t="shared" si="161"/>
        <v>1.1379173333333332</v>
      </c>
      <c r="J883" s="31">
        <f t="shared" si="162"/>
        <v>-176.77333333333323</v>
      </c>
      <c r="K883" s="5">
        <f t="shared" si="163"/>
        <v>0</v>
      </c>
      <c r="L883" s="5">
        <f t="shared" si="164"/>
        <v>48.200000000000458</v>
      </c>
      <c r="M883" s="5">
        <f t="shared" si="155"/>
        <v>14464.500000000025</v>
      </c>
      <c r="N883" s="5"/>
      <c r="O883" s="5">
        <f t="shared" si="157"/>
        <v>14464.500000000025</v>
      </c>
      <c r="P883" s="29" t="str">
        <f t="shared" si="158"/>
        <v/>
      </c>
      <c r="Q883" s="30">
        <f t="shared" si="159"/>
        <v>-17.999999999998181</v>
      </c>
      <c r="R883" s="27"/>
    </row>
    <row r="884" spans="1:18" x14ac:dyDescent="0.25">
      <c r="A884" s="5">
        <v>883</v>
      </c>
      <c r="B884" s="28">
        <v>42509.958333333336</v>
      </c>
      <c r="C884" s="5">
        <v>1.1202300000000001</v>
      </c>
      <c r="D884" s="5">
        <v>1.12375</v>
      </c>
      <c r="E884" s="5">
        <v>1.1196299999999999</v>
      </c>
      <c r="F884" s="5">
        <v>1.12222</v>
      </c>
      <c r="G884" s="5">
        <f t="shared" si="154"/>
        <v>1</v>
      </c>
      <c r="H884" s="5">
        <f t="shared" si="156"/>
        <v>-54.199999999999804</v>
      </c>
      <c r="I884" s="31">
        <f t="shared" si="161"/>
        <v>1.1363966666666665</v>
      </c>
      <c r="J884" s="31">
        <f t="shared" si="162"/>
        <v>-141.76666666666503</v>
      </c>
      <c r="K884" s="5">
        <f t="shared" si="163"/>
        <v>0</v>
      </c>
      <c r="L884" s="5">
        <f t="shared" si="164"/>
        <v>54.199999999999804</v>
      </c>
      <c r="M884" s="5">
        <f t="shared" si="155"/>
        <v>14518.700000000024</v>
      </c>
      <c r="N884" s="5"/>
      <c r="O884" s="5">
        <f t="shared" si="157"/>
        <v>14518.700000000024</v>
      </c>
      <c r="P884" s="29" t="str">
        <f t="shared" si="158"/>
        <v/>
      </c>
      <c r="Q884" s="30">
        <f t="shared" si="159"/>
        <v>-17.999999999998181</v>
      </c>
      <c r="R884" s="27"/>
    </row>
    <row r="885" spans="1:18" x14ac:dyDescent="0.25">
      <c r="A885" s="5">
        <v>884</v>
      </c>
      <c r="B885" s="28">
        <v>42512.958333333336</v>
      </c>
      <c r="C885" s="5">
        <v>1.1208100000000001</v>
      </c>
      <c r="D885" s="5">
        <v>1.1242799999999999</v>
      </c>
      <c r="E885" s="5">
        <v>1.1187499999999999</v>
      </c>
      <c r="F885" s="5">
        <v>1.1219600000000001</v>
      </c>
      <c r="G885" s="5">
        <f t="shared" si="154"/>
        <v>0</v>
      </c>
      <c r="H885" s="5">
        <f t="shared" si="156"/>
        <v>-26.899999999998592</v>
      </c>
      <c r="I885" s="31">
        <f t="shared" si="161"/>
        <v>1.1343033333333332</v>
      </c>
      <c r="J885" s="31">
        <f t="shared" si="162"/>
        <v>-123.4333333333315</v>
      </c>
      <c r="K885" s="5">
        <f t="shared" si="163"/>
        <v>0</v>
      </c>
      <c r="L885" s="5">
        <f t="shared" si="164"/>
        <v>26.899999999998592</v>
      </c>
      <c r="M885" s="5">
        <f t="shared" si="155"/>
        <v>14545.600000000022</v>
      </c>
      <c r="N885" s="5"/>
      <c r="O885" s="5">
        <f t="shared" si="157"/>
        <v>14545.600000000022</v>
      </c>
      <c r="P885" s="29" t="str">
        <f t="shared" si="158"/>
        <v/>
      </c>
      <c r="Q885" s="30">
        <f t="shared" si="159"/>
        <v>-17.999999999998181</v>
      </c>
      <c r="R885" s="27"/>
    </row>
    <row r="886" spans="1:18" x14ac:dyDescent="0.25">
      <c r="A886" s="5">
        <v>885</v>
      </c>
      <c r="B886" s="28">
        <v>42513.958333333336</v>
      </c>
      <c r="C886" s="5">
        <v>1.12201</v>
      </c>
      <c r="D886" s="5">
        <v>1.1227100000000001</v>
      </c>
      <c r="E886" s="5">
        <v>1.11324</v>
      </c>
      <c r="F886" s="5">
        <v>1.11405</v>
      </c>
      <c r="G886" s="5">
        <f t="shared" si="154"/>
        <v>0</v>
      </c>
      <c r="H886" s="5">
        <f t="shared" si="156"/>
        <v>-29.099999999999682</v>
      </c>
      <c r="I886" s="31">
        <f t="shared" si="161"/>
        <v>1.1319359999999998</v>
      </c>
      <c r="J886" s="31">
        <f t="shared" si="162"/>
        <v>-178.85999999999848</v>
      </c>
      <c r="K886" s="5">
        <f t="shared" si="163"/>
        <v>0</v>
      </c>
      <c r="L886" s="5">
        <f t="shared" si="164"/>
        <v>29.099999999999682</v>
      </c>
      <c r="M886" s="5">
        <f t="shared" si="155"/>
        <v>14574.700000000023</v>
      </c>
      <c r="N886" s="5"/>
      <c r="O886" s="5">
        <f t="shared" si="157"/>
        <v>14574.700000000023</v>
      </c>
      <c r="P886" s="29" t="str">
        <f t="shared" si="158"/>
        <v/>
      </c>
      <c r="Q886" s="30">
        <f t="shared" si="159"/>
        <v>-17.999999999998181</v>
      </c>
      <c r="R886" s="27"/>
    </row>
    <row r="887" spans="1:18" x14ac:dyDescent="0.25">
      <c r="A887" s="5">
        <v>886</v>
      </c>
      <c r="B887" s="28">
        <v>42514.958333333336</v>
      </c>
      <c r="C887" s="5">
        <v>1.1140399999999999</v>
      </c>
      <c r="D887" s="5">
        <v>1.11669</v>
      </c>
      <c r="E887" s="5">
        <v>1.1128899999999999</v>
      </c>
      <c r="F887" s="5">
        <v>1.1154299999999999</v>
      </c>
      <c r="G887" s="5">
        <f t="shared" si="154"/>
        <v>1</v>
      </c>
      <c r="H887" s="5">
        <f t="shared" si="156"/>
        <v>-19.099999999998566</v>
      </c>
      <c r="I887" s="31">
        <f t="shared" si="161"/>
        <v>1.1297306666666667</v>
      </c>
      <c r="J887" s="31">
        <f t="shared" si="162"/>
        <v>-143.0066666666674</v>
      </c>
      <c r="K887" s="5">
        <f t="shared" si="163"/>
        <v>0</v>
      </c>
      <c r="L887" s="5">
        <f t="shared" si="164"/>
        <v>19.099999999998566</v>
      </c>
      <c r="M887" s="5">
        <f t="shared" si="155"/>
        <v>14593.800000000021</v>
      </c>
      <c r="N887" s="5"/>
      <c r="O887" s="5">
        <f t="shared" si="157"/>
        <v>14593.800000000021</v>
      </c>
      <c r="P887" s="29" t="str">
        <f t="shared" si="158"/>
        <v/>
      </c>
      <c r="Q887" s="30">
        <f t="shared" si="159"/>
        <v>-17.999999999998181</v>
      </c>
      <c r="R887" s="27"/>
    </row>
    <row r="888" spans="1:18" x14ac:dyDescent="0.25">
      <c r="A888" s="5">
        <v>887</v>
      </c>
      <c r="B888" s="28">
        <v>42515.958333333336</v>
      </c>
      <c r="C888" s="5">
        <v>1.11547</v>
      </c>
      <c r="D888" s="5">
        <v>1.12168</v>
      </c>
      <c r="E888" s="5">
        <v>1.1149500000000001</v>
      </c>
      <c r="F888" s="5">
        <v>1.1193500000000001</v>
      </c>
      <c r="G888" s="5">
        <f t="shared" si="154"/>
        <v>1</v>
      </c>
      <c r="H888" s="5">
        <f t="shared" si="156"/>
        <v>-62.800000000000637</v>
      </c>
      <c r="I888" s="31">
        <f t="shared" si="161"/>
        <v>1.128322</v>
      </c>
      <c r="J888" s="31">
        <f t="shared" si="162"/>
        <v>-89.7199999999998</v>
      </c>
      <c r="K888" s="5">
        <f t="shared" si="163"/>
        <v>0</v>
      </c>
      <c r="L888" s="5">
        <f t="shared" si="164"/>
        <v>0</v>
      </c>
      <c r="M888" s="5">
        <f t="shared" si="155"/>
        <v>14593.800000000021</v>
      </c>
      <c r="N888" s="5"/>
      <c r="O888" s="5">
        <f t="shared" si="157"/>
        <v>14593.800000000021</v>
      </c>
      <c r="P888" s="29" t="str">
        <f t="shared" si="158"/>
        <v/>
      </c>
      <c r="Q888" s="30">
        <f t="shared" si="159"/>
        <v>-17.999999999998181</v>
      </c>
      <c r="R888" s="27"/>
    </row>
    <row r="889" spans="1:18" x14ac:dyDescent="0.25">
      <c r="A889" s="5">
        <v>888</v>
      </c>
      <c r="B889" s="28">
        <v>42516.958333333336</v>
      </c>
      <c r="C889" s="5">
        <v>1.11934</v>
      </c>
      <c r="D889" s="5">
        <v>1.1200699999999999</v>
      </c>
      <c r="E889" s="5">
        <v>1.1110899999999999</v>
      </c>
      <c r="F889" s="5">
        <v>1.1111599999999999</v>
      </c>
      <c r="G889" s="5">
        <f t="shared" si="154"/>
        <v>0</v>
      </c>
      <c r="H889" s="5">
        <f t="shared" si="156"/>
        <v>75.400000000001029</v>
      </c>
      <c r="I889" s="31">
        <f t="shared" si="161"/>
        <v>1.1263853333333336</v>
      </c>
      <c r="J889" s="31">
        <f t="shared" si="162"/>
        <v>-152.25333333333646</v>
      </c>
      <c r="K889" s="5">
        <f t="shared" si="163"/>
        <v>0</v>
      </c>
      <c r="L889" s="5">
        <f t="shared" si="164"/>
        <v>-75.400000000001029</v>
      </c>
      <c r="M889" s="5">
        <f t="shared" si="155"/>
        <v>14518.40000000002</v>
      </c>
      <c r="N889" s="5"/>
      <c r="O889" s="5">
        <f t="shared" si="157"/>
        <v>14593.800000000021</v>
      </c>
      <c r="P889" s="29">
        <f t="shared" si="158"/>
        <v>5.1665775877428599E-3</v>
      </c>
      <c r="Q889" s="30">
        <f t="shared" si="159"/>
        <v>-75.400000000001455</v>
      </c>
      <c r="R889" s="27"/>
    </row>
    <row r="890" spans="1:18" x14ac:dyDescent="0.25">
      <c r="A890" s="5">
        <v>889</v>
      </c>
      <c r="B890" s="28">
        <v>42519.958333333336</v>
      </c>
      <c r="C890" s="5">
        <v>1.1112599999999999</v>
      </c>
      <c r="D890" s="5">
        <v>1.1144700000000001</v>
      </c>
      <c r="E890" s="5">
        <v>1.10978</v>
      </c>
      <c r="F890" s="5">
        <v>1.11365</v>
      </c>
      <c r="G890" s="5">
        <f t="shared" si="154"/>
        <v>1</v>
      </c>
      <c r="H890" s="5">
        <f t="shared" si="156"/>
        <v>14.199999999999768</v>
      </c>
      <c r="I890" s="31">
        <f t="shared" si="161"/>
        <v>1.1247406666666668</v>
      </c>
      <c r="J890" s="31">
        <f t="shared" si="162"/>
        <v>-110.90666666666804</v>
      </c>
      <c r="K890" s="5">
        <f t="shared" si="163"/>
        <v>14.199999999999768</v>
      </c>
      <c r="L890" s="5">
        <f t="shared" si="164"/>
        <v>0</v>
      </c>
      <c r="M890" s="5">
        <f t="shared" si="155"/>
        <v>14532.600000000019</v>
      </c>
      <c r="N890" s="5"/>
      <c r="O890" s="5">
        <f t="shared" si="157"/>
        <v>14593.800000000021</v>
      </c>
      <c r="P890" s="29" t="str">
        <f t="shared" si="158"/>
        <v/>
      </c>
      <c r="Q890" s="30">
        <f t="shared" si="159"/>
        <v>-61.200000000002547</v>
      </c>
      <c r="R890" s="27"/>
    </row>
    <row r="891" spans="1:18" x14ac:dyDescent="0.25">
      <c r="A891" s="5">
        <v>890</v>
      </c>
      <c r="B891" s="28">
        <v>42520.958333333336</v>
      </c>
      <c r="C891" s="5">
        <v>1.11365</v>
      </c>
      <c r="D891" s="5">
        <v>1.11734</v>
      </c>
      <c r="E891" s="5">
        <v>1.11222</v>
      </c>
      <c r="F891" s="5">
        <v>1.1131599999999999</v>
      </c>
      <c r="G891" s="5">
        <f t="shared" si="154"/>
        <v>0</v>
      </c>
      <c r="H891" s="5">
        <f t="shared" si="156"/>
        <v>234.79999999999947</v>
      </c>
      <c r="I891" s="31">
        <f t="shared" si="161"/>
        <v>1.1231413333333333</v>
      </c>
      <c r="J891" s="31">
        <f t="shared" si="162"/>
        <v>-99.813333333333972</v>
      </c>
      <c r="K891" s="5">
        <f t="shared" si="163"/>
        <v>0</v>
      </c>
      <c r="L891" s="5">
        <f t="shared" si="164"/>
        <v>0</v>
      </c>
      <c r="M891" s="5">
        <f t="shared" si="155"/>
        <v>14532.600000000019</v>
      </c>
      <c r="N891" s="5"/>
      <c r="O891" s="5">
        <f t="shared" si="157"/>
        <v>14593.800000000021</v>
      </c>
      <c r="P891" s="29" t="str">
        <f t="shared" si="158"/>
        <v/>
      </c>
      <c r="Q891" s="30">
        <f t="shared" si="159"/>
        <v>-61.200000000002547</v>
      </c>
      <c r="R891" s="27"/>
    </row>
    <row r="892" spans="1:18" x14ac:dyDescent="0.25">
      <c r="A892" s="5">
        <v>891</v>
      </c>
      <c r="B892" s="28">
        <v>42521.958333333336</v>
      </c>
      <c r="C892" s="5">
        <v>1.11314</v>
      </c>
      <c r="D892" s="5">
        <v>1.1193900000000001</v>
      </c>
      <c r="E892" s="5">
        <v>1.11141</v>
      </c>
      <c r="F892" s="5">
        <v>1.1187800000000001</v>
      </c>
      <c r="G892" s="5">
        <f t="shared" si="154"/>
        <v>1</v>
      </c>
      <c r="H892" s="5">
        <f t="shared" si="156"/>
        <v>178.4999999999992</v>
      </c>
      <c r="I892" s="31">
        <f t="shared" si="161"/>
        <v>1.1215553333333335</v>
      </c>
      <c r="J892" s="31">
        <f t="shared" si="162"/>
        <v>-27.753333333333519</v>
      </c>
      <c r="K892" s="5">
        <f t="shared" si="163"/>
        <v>178.4999999999992</v>
      </c>
      <c r="L892" s="5">
        <f t="shared" si="164"/>
        <v>0</v>
      </c>
      <c r="M892" s="5">
        <f t="shared" si="155"/>
        <v>14711.100000000019</v>
      </c>
      <c r="N892" s="5"/>
      <c r="O892" s="5">
        <f t="shared" si="157"/>
        <v>14711.100000000019</v>
      </c>
      <c r="P892" s="29" t="str">
        <f t="shared" si="158"/>
        <v/>
      </c>
      <c r="Q892" s="30">
        <f t="shared" si="159"/>
        <v>-61.200000000002547</v>
      </c>
      <c r="R892" s="27"/>
    </row>
    <row r="893" spans="1:18" x14ac:dyDescent="0.25">
      <c r="A893" s="5">
        <v>892</v>
      </c>
      <c r="B893" s="28">
        <v>42522.958333333336</v>
      </c>
      <c r="C893" s="5">
        <v>1.11877</v>
      </c>
      <c r="D893" s="5">
        <v>1.12199</v>
      </c>
      <c r="E893" s="5">
        <v>1.11453</v>
      </c>
      <c r="F893" s="5">
        <v>1.11504</v>
      </c>
      <c r="G893" s="5">
        <f t="shared" si="154"/>
        <v>0</v>
      </c>
      <c r="H893" s="5">
        <f t="shared" si="156"/>
        <v>219.69999999999823</v>
      </c>
      <c r="I893" s="31">
        <f t="shared" si="161"/>
        <v>1.12005</v>
      </c>
      <c r="J893" s="31">
        <f t="shared" si="162"/>
        <v>-50.099999999999589</v>
      </c>
      <c r="K893" s="5">
        <f t="shared" si="163"/>
        <v>219.69999999999823</v>
      </c>
      <c r="L893" s="5">
        <f t="shared" si="164"/>
        <v>0</v>
      </c>
      <c r="M893" s="5">
        <f t="shared" si="155"/>
        <v>14930.800000000017</v>
      </c>
      <c r="N893" s="5"/>
      <c r="O893" s="5">
        <f t="shared" si="157"/>
        <v>14930.800000000017</v>
      </c>
      <c r="P893" s="29" t="str">
        <f t="shared" si="158"/>
        <v/>
      </c>
      <c r="Q893" s="30">
        <f t="shared" si="159"/>
        <v>-61.200000000002547</v>
      </c>
      <c r="R893" s="27"/>
    </row>
    <row r="894" spans="1:18" x14ac:dyDescent="0.25">
      <c r="A894" s="5">
        <v>893</v>
      </c>
      <c r="B894" s="28">
        <v>42523.958333333336</v>
      </c>
      <c r="C894" s="5">
        <v>1.1150100000000001</v>
      </c>
      <c r="D894" s="5">
        <v>1.1373599999999999</v>
      </c>
      <c r="E894" s="5">
        <v>1.1136699999999999</v>
      </c>
      <c r="F894" s="5">
        <v>1.1365799999999999</v>
      </c>
      <c r="G894" s="5">
        <f t="shared" si="154"/>
        <v>1</v>
      </c>
      <c r="H894" s="5">
        <f t="shared" si="156"/>
        <v>41.999999999999815</v>
      </c>
      <c r="I894" s="31">
        <f t="shared" si="161"/>
        <v>1.1204239999999999</v>
      </c>
      <c r="J894" s="31">
        <f t="shared" si="162"/>
        <v>161.5600000000006</v>
      </c>
      <c r="K894" s="5">
        <f t="shared" si="163"/>
        <v>0</v>
      </c>
      <c r="L894" s="5">
        <f t="shared" si="164"/>
        <v>-41.999999999999815</v>
      </c>
      <c r="M894" s="5">
        <f t="shared" si="155"/>
        <v>14888.800000000017</v>
      </c>
      <c r="N894" s="5"/>
      <c r="O894" s="5">
        <f t="shared" si="157"/>
        <v>14930.800000000017</v>
      </c>
      <c r="P894" s="29">
        <f t="shared" si="158"/>
        <v>2.8129772014895416E-3</v>
      </c>
      <c r="Q894" s="30">
        <f t="shared" si="159"/>
        <v>-42</v>
      </c>
      <c r="R894" s="27"/>
    </row>
    <row r="895" spans="1:18" x14ac:dyDescent="0.25">
      <c r="A895" s="5">
        <v>894</v>
      </c>
      <c r="B895" s="28">
        <v>42526.958333333336</v>
      </c>
      <c r="C895" s="5">
        <v>1.13533</v>
      </c>
      <c r="D895" s="5">
        <v>1.1392599999999999</v>
      </c>
      <c r="E895" s="5">
        <v>1.13263</v>
      </c>
      <c r="F895" s="5">
        <v>1.13534</v>
      </c>
      <c r="G895" s="5">
        <f t="shared" si="154"/>
        <v>0</v>
      </c>
      <c r="H895" s="5">
        <f t="shared" si="156"/>
        <v>-37.600000000002076</v>
      </c>
      <c r="I895" s="31">
        <f t="shared" si="161"/>
        <v>1.120652666666667</v>
      </c>
      <c r="J895" s="31">
        <f t="shared" si="162"/>
        <v>146.87333333333052</v>
      </c>
      <c r="K895" s="5">
        <f t="shared" si="163"/>
        <v>0</v>
      </c>
      <c r="L895" s="5">
        <f t="shared" si="164"/>
        <v>37.600000000002076</v>
      </c>
      <c r="M895" s="5">
        <f t="shared" si="155"/>
        <v>14926.40000000002</v>
      </c>
      <c r="N895" s="5"/>
      <c r="O895" s="5">
        <f t="shared" si="157"/>
        <v>14930.800000000017</v>
      </c>
      <c r="P895" s="29" t="str">
        <f t="shared" si="158"/>
        <v/>
      </c>
      <c r="Q895" s="30">
        <f t="shared" si="159"/>
        <v>-4.3999999999978172</v>
      </c>
      <c r="R895" s="27"/>
    </row>
    <row r="896" spans="1:18" x14ac:dyDescent="0.25">
      <c r="A896" s="5">
        <v>895</v>
      </c>
      <c r="B896" s="28">
        <v>42527.958333333336</v>
      </c>
      <c r="C896" s="5">
        <v>1.1352800000000001</v>
      </c>
      <c r="D896" s="5">
        <v>1.1380399999999999</v>
      </c>
      <c r="E896" s="5">
        <v>1.1338600000000001</v>
      </c>
      <c r="F896" s="5">
        <v>1.13567</v>
      </c>
      <c r="G896" s="5">
        <f t="shared" si="154"/>
        <v>1</v>
      </c>
      <c r="H896" s="5">
        <f t="shared" si="156"/>
        <v>-106.20000000000074</v>
      </c>
      <c r="I896" s="31">
        <f t="shared" si="161"/>
        <v>1.1209479999999998</v>
      </c>
      <c r="J896" s="31">
        <f t="shared" si="162"/>
        <v>147.22000000000125</v>
      </c>
      <c r="K896" s="5">
        <f t="shared" si="163"/>
        <v>0</v>
      </c>
      <c r="L896" s="5">
        <f t="shared" si="164"/>
        <v>106.20000000000074</v>
      </c>
      <c r="M896" s="5">
        <f t="shared" si="155"/>
        <v>15032.60000000002</v>
      </c>
      <c r="N896" s="5"/>
      <c r="O896" s="5">
        <f t="shared" si="157"/>
        <v>15032.60000000002</v>
      </c>
      <c r="P896" s="29" t="str">
        <f t="shared" si="158"/>
        <v/>
      </c>
      <c r="Q896" s="30">
        <f t="shared" si="159"/>
        <v>-4.3999999999978172</v>
      </c>
      <c r="R896" s="27"/>
    </row>
    <row r="897" spans="1:18" x14ac:dyDescent="0.25">
      <c r="A897" s="5">
        <v>896</v>
      </c>
      <c r="B897" s="28">
        <v>42528.958333333336</v>
      </c>
      <c r="C897" s="5">
        <v>1.1356200000000001</v>
      </c>
      <c r="D897" s="5">
        <v>1.14086</v>
      </c>
      <c r="E897" s="5">
        <v>1.1354200000000001</v>
      </c>
      <c r="F897" s="5">
        <v>1.1394200000000001</v>
      </c>
      <c r="G897" s="5">
        <f t="shared" si="154"/>
        <v>1</v>
      </c>
      <c r="H897" s="5">
        <f t="shared" si="156"/>
        <v>-102.10000000000053</v>
      </c>
      <c r="I897" s="31">
        <f t="shared" si="161"/>
        <v>1.1221366666666668</v>
      </c>
      <c r="J897" s="31">
        <f t="shared" si="162"/>
        <v>172.83333333333317</v>
      </c>
      <c r="K897" s="5">
        <f t="shared" si="163"/>
        <v>0</v>
      </c>
      <c r="L897" s="5">
        <f t="shared" si="164"/>
        <v>102.10000000000053</v>
      </c>
      <c r="M897" s="5">
        <f t="shared" si="155"/>
        <v>15134.700000000021</v>
      </c>
      <c r="N897" s="5"/>
      <c r="O897" s="5">
        <f t="shared" si="157"/>
        <v>15134.700000000021</v>
      </c>
      <c r="P897" s="29" t="str">
        <f t="shared" si="158"/>
        <v/>
      </c>
      <c r="Q897" s="30">
        <f t="shared" si="159"/>
        <v>-4.3999999999978172</v>
      </c>
      <c r="R897" s="27"/>
    </row>
    <row r="898" spans="1:18" x14ac:dyDescent="0.25">
      <c r="A898" s="5">
        <v>897</v>
      </c>
      <c r="B898" s="28">
        <v>42529.958333333336</v>
      </c>
      <c r="C898" s="5">
        <v>1.1394200000000001</v>
      </c>
      <c r="D898" s="5">
        <v>1.1415500000000001</v>
      </c>
      <c r="E898" s="5">
        <v>1.13056</v>
      </c>
      <c r="F898" s="5">
        <v>1.13147</v>
      </c>
      <c r="G898" s="5">
        <f t="shared" si="154"/>
        <v>0</v>
      </c>
      <c r="H898" s="5">
        <f t="shared" si="156"/>
        <v>-105.69999999999968</v>
      </c>
      <c r="I898" s="31">
        <f t="shared" si="161"/>
        <v>1.1228853333333331</v>
      </c>
      <c r="J898" s="31">
        <f t="shared" si="162"/>
        <v>85.846666666669066</v>
      </c>
      <c r="K898" s="5">
        <f t="shared" si="163"/>
        <v>0</v>
      </c>
      <c r="L898" s="5">
        <f t="shared" si="164"/>
        <v>0</v>
      </c>
      <c r="M898" s="5">
        <f t="shared" si="155"/>
        <v>15134.700000000021</v>
      </c>
      <c r="N898" s="5"/>
      <c r="O898" s="5">
        <f t="shared" si="157"/>
        <v>15134.700000000021</v>
      </c>
      <c r="P898" s="29" t="str">
        <f t="shared" si="158"/>
        <v/>
      </c>
      <c r="Q898" s="30">
        <f t="shared" si="159"/>
        <v>-4.3999999999978172</v>
      </c>
      <c r="R898" s="27"/>
    </row>
    <row r="899" spans="1:18" x14ac:dyDescent="0.25">
      <c r="A899" s="5">
        <v>898</v>
      </c>
      <c r="B899" s="28">
        <v>42530.958333333336</v>
      </c>
      <c r="C899" s="5">
        <v>1.1314500000000001</v>
      </c>
      <c r="D899" s="5">
        <v>1.1321399999999999</v>
      </c>
      <c r="E899" s="5">
        <v>1.12452</v>
      </c>
      <c r="F899" s="5">
        <v>1.1249800000000001</v>
      </c>
      <c r="G899" s="5">
        <f t="shared" ref="G899:G962" si="165">IF(F899&gt;F898,1,0)</f>
        <v>0</v>
      </c>
      <c r="H899" s="5">
        <f t="shared" si="156"/>
        <v>13.600000000000286</v>
      </c>
      <c r="I899" s="31">
        <f t="shared" si="161"/>
        <v>1.1230693333333333</v>
      </c>
      <c r="J899" s="31">
        <f t="shared" si="162"/>
        <v>19.106666666668382</v>
      </c>
      <c r="K899" s="5">
        <f t="shared" si="163"/>
        <v>13.600000000000286</v>
      </c>
      <c r="L899" s="5">
        <f t="shared" si="164"/>
        <v>0</v>
      </c>
      <c r="M899" s="5">
        <f t="shared" ref="M899:M962" si="166">L899+K899+M898</f>
        <v>15148.300000000021</v>
      </c>
      <c r="N899" s="5"/>
      <c r="O899" s="5">
        <f t="shared" si="157"/>
        <v>15148.300000000021</v>
      </c>
      <c r="P899" s="29" t="str">
        <f t="shared" si="158"/>
        <v/>
      </c>
      <c r="Q899" s="30">
        <f t="shared" si="159"/>
        <v>-4.3999999999978172</v>
      </c>
      <c r="R899" s="27"/>
    </row>
    <row r="900" spans="1:18" x14ac:dyDescent="0.25">
      <c r="A900" s="5">
        <v>899</v>
      </c>
      <c r="B900" s="28">
        <v>42533.958333333336</v>
      </c>
      <c r="C900" s="5">
        <v>1.1248</v>
      </c>
      <c r="D900" s="5">
        <v>1.13028</v>
      </c>
      <c r="E900" s="5">
        <v>1.12323</v>
      </c>
      <c r="F900" s="5">
        <v>1.1290100000000001</v>
      </c>
      <c r="G900" s="5">
        <f t="shared" si="165"/>
        <v>1</v>
      </c>
      <c r="H900" s="5">
        <f t="shared" ref="H900:H963" si="167">(F901-C901)*10000+(F902-C902)*10000+(F903-C903)*10000</f>
        <v>-64.199999999998695</v>
      </c>
      <c r="I900" s="31">
        <f t="shared" si="161"/>
        <v>1.1235393333333332</v>
      </c>
      <c r="J900" s="31">
        <f t="shared" si="162"/>
        <v>54.706666666668454</v>
      </c>
      <c r="K900" s="5">
        <f t="shared" si="163"/>
        <v>0</v>
      </c>
      <c r="L900" s="5">
        <f t="shared" si="164"/>
        <v>64.199999999998695</v>
      </c>
      <c r="M900" s="5">
        <f t="shared" si="166"/>
        <v>15212.50000000002</v>
      </c>
      <c r="N900" s="5"/>
      <c r="O900" s="5">
        <f t="shared" ref="O900:O963" si="168">MAX(M900,O899)</f>
        <v>15212.50000000002</v>
      </c>
      <c r="P900" s="29" t="str">
        <f t="shared" ref="P900:P963" si="169">IF(M900 &lt; M899, 1-M900/O900,"")</f>
        <v/>
      </c>
      <c r="Q900" s="30">
        <f t="shared" ref="Q900:Q963" si="170">IF(O900=M900,Q899,M900-O900)</f>
        <v>-4.3999999999978172</v>
      </c>
      <c r="R900" s="27"/>
    </row>
    <row r="901" spans="1:18" x14ac:dyDescent="0.25">
      <c r="A901" s="5">
        <v>900</v>
      </c>
      <c r="B901" s="28">
        <v>42534.958333333336</v>
      </c>
      <c r="C901" s="5">
        <v>1.1289899999999999</v>
      </c>
      <c r="D901" s="5">
        <v>1.12985</v>
      </c>
      <c r="E901" s="5">
        <v>1.1188899999999999</v>
      </c>
      <c r="F901" s="5">
        <v>1.1206799999999999</v>
      </c>
      <c r="G901" s="5">
        <f t="shared" si="165"/>
        <v>0</v>
      </c>
      <c r="H901" s="5">
        <f t="shared" si="167"/>
        <v>68.00000000000361</v>
      </c>
      <c r="I901" s="31">
        <f t="shared" si="161"/>
        <v>1.1239813333333333</v>
      </c>
      <c r="J901" s="31">
        <f t="shared" si="162"/>
        <v>-33.013333333333783</v>
      </c>
      <c r="K901" s="5">
        <f t="shared" si="163"/>
        <v>68.00000000000361</v>
      </c>
      <c r="L901" s="5">
        <f t="shared" si="164"/>
        <v>0</v>
      </c>
      <c r="M901" s="5">
        <f t="shared" si="166"/>
        <v>15280.500000000024</v>
      </c>
      <c r="N901" s="5"/>
      <c r="O901" s="5">
        <f t="shared" si="168"/>
        <v>15280.500000000024</v>
      </c>
      <c r="P901" s="29" t="str">
        <f t="shared" si="169"/>
        <v/>
      </c>
      <c r="Q901" s="30">
        <f t="shared" si="170"/>
        <v>-4.3999999999978172</v>
      </c>
      <c r="R901" s="27"/>
    </row>
    <row r="902" spans="1:18" x14ac:dyDescent="0.25">
      <c r="A902" s="5">
        <v>901</v>
      </c>
      <c r="B902" s="28">
        <v>42535.958333333336</v>
      </c>
      <c r="C902" s="5">
        <v>1.12042</v>
      </c>
      <c r="D902" s="5">
        <v>1.12975</v>
      </c>
      <c r="E902" s="5">
        <v>1.11897</v>
      </c>
      <c r="F902" s="5">
        <v>1.12588</v>
      </c>
      <c r="G902" s="5">
        <f t="shared" si="165"/>
        <v>1</v>
      </c>
      <c r="H902" s="5">
        <f t="shared" si="167"/>
        <v>-4.7999999999959186</v>
      </c>
      <c r="I902" s="31">
        <f t="shared" si="161"/>
        <v>1.1246779999999998</v>
      </c>
      <c r="J902" s="31">
        <f t="shared" si="162"/>
        <v>12.020000000001474</v>
      </c>
      <c r="K902" s="5">
        <f t="shared" si="163"/>
        <v>-4.7999999999959186</v>
      </c>
      <c r="L902" s="5">
        <f t="shared" si="164"/>
        <v>0</v>
      </c>
      <c r="M902" s="5">
        <f t="shared" si="166"/>
        <v>15275.700000000028</v>
      </c>
      <c r="N902" s="5"/>
      <c r="O902" s="5">
        <f t="shared" si="168"/>
        <v>15280.500000000024</v>
      </c>
      <c r="P902" s="29">
        <f t="shared" si="169"/>
        <v>3.1412584666701271E-4</v>
      </c>
      <c r="Q902" s="30">
        <f t="shared" si="170"/>
        <v>-4.7999999999956344</v>
      </c>
      <c r="R902" s="27"/>
    </row>
    <row r="903" spans="1:18" x14ac:dyDescent="0.25">
      <c r="A903" s="5">
        <v>902</v>
      </c>
      <c r="B903" s="28">
        <v>42536.958333333336</v>
      </c>
      <c r="C903" s="5">
        <v>1.1259399999999999</v>
      </c>
      <c r="D903" s="5">
        <v>1.1294900000000001</v>
      </c>
      <c r="E903" s="5">
        <v>1.1131</v>
      </c>
      <c r="F903" s="5">
        <v>1.1223700000000001</v>
      </c>
      <c r="G903" s="5">
        <f t="shared" si="165"/>
        <v>0</v>
      </c>
      <c r="H903" s="5">
        <f t="shared" si="167"/>
        <v>-37.099999999996584</v>
      </c>
      <c r="I903" s="31">
        <f t="shared" si="161"/>
        <v>1.1248793333333333</v>
      </c>
      <c r="J903" s="31">
        <f t="shared" si="162"/>
        <v>-25.093333333332524</v>
      </c>
      <c r="K903" s="5">
        <f t="shared" si="163"/>
        <v>-37.099999999996584</v>
      </c>
      <c r="L903" s="5">
        <f t="shared" si="164"/>
        <v>0</v>
      </c>
      <c r="M903" s="5">
        <f t="shared" si="166"/>
        <v>15238.600000000031</v>
      </c>
      <c r="N903" s="5"/>
      <c r="O903" s="5">
        <f t="shared" si="168"/>
        <v>15280.500000000024</v>
      </c>
      <c r="P903" s="29">
        <f t="shared" si="169"/>
        <v>2.7420568698662828E-3</v>
      </c>
      <c r="Q903" s="30">
        <f t="shared" si="170"/>
        <v>-41.89999999999236</v>
      </c>
      <c r="R903" s="27"/>
    </row>
    <row r="904" spans="1:18" x14ac:dyDescent="0.25">
      <c r="A904" s="5">
        <v>903</v>
      </c>
      <c r="B904" s="28">
        <v>42537.958333333336</v>
      </c>
      <c r="C904" s="5">
        <v>1.1224099999999999</v>
      </c>
      <c r="D904" s="5">
        <v>1.1296200000000001</v>
      </c>
      <c r="E904" s="5">
        <v>1.1222300000000001</v>
      </c>
      <c r="F904" s="5">
        <v>1.1273200000000001</v>
      </c>
      <c r="G904" s="5">
        <f t="shared" si="165"/>
        <v>1</v>
      </c>
      <c r="H904" s="5">
        <f t="shared" si="167"/>
        <v>-32.200000000000017</v>
      </c>
      <c r="I904" s="31">
        <f t="shared" si="161"/>
        <v>1.1259566666666667</v>
      </c>
      <c r="J904" s="31">
        <f t="shared" si="162"/>
        <v>13.63333333333383</v>
      </c>
      <c r="K904" s="5">
        <f t="shared" si="163"/>
        <v>-32.200000000000017</v>
      </c>
      <c r="L904" s="5">
        <f t="shared" si="164"/>
        <v>0</v>
      </c>
      <c r="M904" s="5">
        <f t="shared" si="166"/>
        <v>15206.400000000031</v>
      </c>
      <c r="N904" s="5"/>
      <c r="O904" s="5">
        <f t="shared" si="168"/>
        <v>15280.500000000024</v>
      </c>
      <c r="P904" s="29">
        <f t="shared" si="169"/>
        <v>4.8493177579262969E-3</v>
      </c>
      <c r="Q904" s="30">
        <f t="shared" si="170"/>
        <v>-74.099999999993088</v>
      </c>
      <c r="R904" s="27"/>
    </row>
    <row r="905" spans="1:18" x14ac:dyDescent="0.25">
      <c r="A905" s="5">
        <v>904</v>
      </c>
      <c r="B905" s="28">
        <v>42540.958333333336</v>
      </c>
      <c r="C905" s="5">
        <v>1.1328499999999999</v>
      </c>
      <c r="D905" s="5">
        <v>1.1382399999999999</v>
      </c>
      <c r="E905" s="5">
        <v>1.1302000000000001</v>
      </c>
      <c r="F905" s="5">
        <v>1.13103</v>
      </c>
      <c r="G905" s="5">
        <f t="shared" si="165"/>
        <v>1</v>
      </c>
      <c r="H905" s="5">
        <f t="shared" si="167"/>
        <v>69.799999999999855</v>
      </c>
      <c r="I905" s="31">
        <f t="shared" si="161"/>
        <v>1.1271153333333332</v>
      </c>
      <c r="J905" s="31">
        <f t="shared" si="162"/>
        <v>39.146666666667329</v>
      </c>
      <c r="K905" s="5">
        <f t="shared" si="163"/>
        <v>0</v>
      </c>
      <c r="L905" s="5">
        <f t="shared" si="164"/>
        <v>0</v>
      </c>
      <c r="M905" s="5">
        <f t="shared" si="166"/>
        <v>15206.400000000031</v>
      </c>
      <c r="N905" s="5"/>
      <c r="O905" s="5">
        <f t="shared" si="168"/>
        <v>15280.500000000024</v>
      </c>
      <c r="P905" s="29" t="str">
        <f t="shared" si="169"/>
        <v/>
      </c>
      <c r="Q905" s="30">
        <f t="shared" si="170"/>
        <v>-74.099999999993088</v>
      </c>
      <c r="R905" s="27"/>
    </row>
    <row r="906" spans="1:18" x14ac:dyDescent="0.25">
      <c r="A906" s="5">
        <v>905</v>
      </c>
      <c r="B906" s="28">
        <v>42541.958333333336</v>
      </c>
      <c r="C906" s="5">
        <v>1.131</v>
      </c>
      <c r="D906" s="5">
        <v>1.1349499999999999</v>
      </c>
      <c r="E906" s="5">
        <v>1.1241399999999999</v>
      </c>
      <c r="F906" s="5">
        <v>1.1242000000000001</v>
      </c>
      <c r="G906" s="5">
        <f t="shared" si="165"/>
        <v>0</v>
      </c>
      <c r="H906" s="5">
        <f t="shared" si="167"/>
        <v>-150.40000000000163</v>
      </c>
      <c r="I906" s="31">
        <f t="shared" si="161"/>
        <v>1.1278513333333331</v>
      </c>
      <c r="J906" s="31">
        <f t="shared" si="162"/>
        <v>-36.513333333330067</v>
      </c>
      <c r="K906" s="5">
        <v>-101</v>
      </c>
      <c r="L906" s="5">
        <f t="shared" si="164"/>
        <v>0</v>
      </c>
      <c r="M906" s="5">
        <f t="shared" si="166"/>
        <v>15105.400000000031</v>
      </c>
      <c r="N906" s="5"/>
      <c r="O906" s="5">
        <f t="shared" si="168"/>
        <v>15280.500000000024</v>
      </c>
      <c r="P906" s="29">
        <f t="shared" si="169"/>
        <v>1.145904911488449E-2</v>
      </c>
      <c r="Q906" s="30">
        <f t="shared" si="170"/>
        <v>-175.09999999999309</v>
      </c>
      <c r="R906" s="27"/>
    </row>
    <row r="907" spans="1:18" x14ac:dyDescent="0.25">
      <c r="A907" s="5">
        <v>906</v>
      </c>
      <c r="B907" s="28">
        <v>42542.958333333336</v>
      </c>
      <c r="C907" s="5">
        <v>1.1242000000000001</v>
      </c>
      <c r="D907" s="5">
        <v>1.1337699999999999</v>
      </c>
      <c r="E907" s="5">
        <v>1.1236600000000001</v>
      </c>
      <c r="F907" s="5">
        <v>1.1295999999999999</v>
      </c>
      <c r="G907" s="5">
        <f t="shared" si="165"/>
        <v>1</v>
      </c>
      <c r="H907" s="5">
        <f t="shared" si="167"/>
        <v>-187.90000000000086</v>
      </c>
      <c r="I907" s="31">
        <f t="shared" si="161"/>
        <v>1.1285726666666667</v>
      </c>
      <c r="J907" s="31">
        <f t="shared" si="162"/>
        <v>10.27333333333269</v>
      </c>
      <c r="K907" s="5">
        <v>-101</v>
      </c>
      <c r="L907" s="5">
        <f t="shared" si="164"/>
        <v>0</v>
      </c>
      <c r="M907" s="5">
        <f t="shared" si="166"/>
        <v>15004.400000000031</v>
      </c>
      <c r="N907" s="5"/>
      <c r="O907" s="5">
        <f t="shared" si="168"/>
        <v>15280.500000000024</v>
      </c>
      <c r="P907" s="29">
        <f t="shared" si="169"/>
        <v>1.8068780471842683E-2</v>
      </c>
      <c r="Q907" s="30">
        <f t="shared" si="170"/>
        <v>-276.09999999999309</v>
      </c>
      <c r="R907" s="27"/>
    </row>
    <row r="908" spans="1:18" x14ac:dyDescent="0.25">
      <c r="A908" s="5">
        <v>907</v>
      </c>
      <c r="B908" s="28">
        <v>42543.958333333336</v>
      </c>
      <c r="C908" s="5">
        <v>1.1295999999999999</v>
      </c>
      <c r="D908" s="5">
        <v>1.1421300000000001</v>
      </c>
      <c r="E908" s="5">
        <v>1.12948</v>
      </c>
      <c r="F908" s="5">
        <v>1.13798</v>
      </c>
      <c r="G908" s="5">
        <f t="shared" si="165"/>
        <v>1</v>
      </c>
      <c r="H908" s="5">
        <f t="shared" si="167"/>
        <v>-232.10000000000173</v>
      </c>
      <c r="I908" s="31">
        <f t="shared" si="161"/>
        <v>1.1301020000000002</v>
      </c>
      <c r="J908" s="31">
        <f t="shared" si="162"/>
        <v>78.779999999998296</v>
      </c>
      <c r="K908" s="5">
        <f t="shared" ref="K908:K922" si="171">IF(OR(AND(J908&gt;-122.467,J908&lt;=-101.893),AND(J908&gt;-67.6767,J908&lt;=-16.6267),AND(J908&gt;-1.10667,J908&lt;=30.97333)),H908,0)</f>
        <v>0</v>
      </c>
      <c r="L908" s="5">
        <f t="shared" si="164"/>
        <v>0</v>
      </c>
      <c r="M908" s="5">
        <f t="shared" si="166"/>
        <v>15004.400000000031</v>
      </c>
      <c r="N908" s="5"/>
      <c r="O908" s="5">
        <f t="shared" si="168"/>
        <v>15280.500000000024</v>
      </c>
      <c r="P908" s="29" t="str">
        <f t="shared" si="169"/>
        <v/>
      </c>
      <c r="Q908" s="30">
        <f t="shared" si="170"/>
        <v>-276.09999999999309</v>
      </c>
      <c r="R908" s="27"/>
    </row>
    <row r="909" spans="1:18" x14ac:dyDescent="0.25">
      <c r="A909" s="5">
        <v>908</v>
      </c>
      <c r="B909" s="28">
        <v>42544.958333333336</v>
      </c>
      <c r="C909" s="5">
        <v>1.13795</v>
      </c>
      <c r="D909" s="5">
        <v>1.1427799999999999</v>
      </c>
      <c r="E909" s="5">
        <v>1.0911599999999999</v>
      </c>
      <c r="F909" s="5">
        <v>1.1091299999999999</v>
      </c>
      <c r="G909" s="5">
        <f t="shared" si="165"/>
        <v>0</v>
      </c>
      <c r="H909" s="5">
        <f t="shared" si="167"/>
        <v>116.79999999999913</v>
      </c>
      <c r="I909" s="31">
        <f t="shared" si="161"/>
        <v>1.1282719999999999</v>
      </c>
      <c r="J909" s="31">
        <f t="shared" si="162"/>
        <v>-191.41999999999993</v>
      </c>
      <c r="K909" s="5">
        <f t="shared" si="171"/>
        <v>0</v>
      </c>
      <c r="L909" s="5">
        <f t="shared" si="164"/>
        <v>0</v>
      </c>
      <c r="M909" s="5">
        <f t="shared" si="166"/>
        <v>15004.400000000031</v>
      </c>
      <c r="N909" s="5"/>
      <c r="O909" s="5">
        <f t="shared" si="168"/>
        <v>15280.500000000024</v>
      </c>
      <c r="P909" s="29" t="str">
        <f t="shared" si="169"/>
        <v/>
      </c>
      <c r="Q909" s="30">
        <f t="shared" si="170"/>
        <v>-276.09999999999309</v>
      </c>
      <c r="R909" s="27"/>
    </row>
    <row r="910" spans="1:18" x14ac:dyDescent="0.25">
      <c r="A910" s="5">
        <v>909</v>
      </c>
      <c r="B910" s="28">
        <v>42547.958333333336</v>
      </c>
      <c r="C910" s="5">
        <v>1.10073</v>
      </c>
      <c r="D910" s="5">
        <v>1.1083700000000001</v>
      </c>
      <c r="E910" s="5">
        <v>1.0970899999999999</v>
      </c>
      <c r="F910" s="5">
        <v>1.1023799999999999</v>
      </c>
      <c r="G910" s="5">
        <f t="shared" si="165"/>
        <v>0</v>
      </c>
      <c r="H910" s="5">
        <f t="shared" si="167"/>
        <v>82.800000000000665</v>
      </c>
      <c r="I910" s="31">
        <f t="shared" si="161"/>
        <v>1.1260746666666668</v>
      </c>
      <c r="J910" s="31">
        <f t="shared" si="162"/>
        <v>-236.94666666666865</v>
      </c>
      <c r="K910" s="5">
        <f t="shared" si="171"/>
        <v>0</v>
      </c>
      <c r="L910" s="5">
        <f t="shared" si="164"/>
        <v>0</v>
      </c>
      <c r="M910" s="5">
        <f t="shared" si="166"/>
        <v>15004.400000000031</v>
      </c>
      <c r="N910" s="5"/>
      <c r="O910" s="5">
        <f t="shared" si="168"/>
        <v>15280.500000000024</v>
      </c>
      <c r="P910" s="29" t="str">
        <f t="shared" si="169"/>
        <v/>
      </c>
      <c r="Q910" s="30">
        <f t="shared" si="170"/>
        <v>-276.09999999999309</v>
      </c>
      <c r="R910" s="27"/>
    </row>
    <row r="911" spans="1:18" x14ac:dyDescent="0.25">
      <c r="A911" s="5">
        <v>910</v>
      </c>
      <c r="B911" s="28">
        <v>42548.958333333336</v>
      </c>
      <c r="C911" s="5">
        <v>1.1023700000000001</v>
      </c>
      <c r="D911" s="5">
        <v>1.1111599999999999</v>
      </c>
      <c r="E911" s="5">
        <v>1.10101</v>
      </c>
      <c r="F911" s="5">
        <v>1.10633</v>
      </c>
      <c r="G911" s="5">
        <f t="shared" si="165"/>
        <v>1</v>
      </c>
      <c r="H911" s="5">
        <f t="shared" si="167"/>
        <v>73.600000000000335</v>
      </c>
      <c r="I911" s="31">
        <f t="shared" si="161"/>
        <v>1.1241186666666667</v>
      </c>
      <c r="J911" s="31">
        <f t="shared" si="162"/>
        <v>-177.88666666666674</v>
      </c>
      <c r="K911" s="5">
        <f t="shared" si="171"/>
        <v>0</v>
      </c>
      <c r="L911" s="5">
        <f t="shared" si="164"/>
        <v>-73.600000000000335</v>
      </c>
      <c r="M911" s="5">
        <f t="shared" si="166"/>
        <v>14930.80000000003</v>
      </c>
      <c r="N911" s="5"/>
      <c r="O911" s="5">
        <f t="shared" si="168"/>
        <v>15280.500000000024</v>
      </c>
      <c r="P911" s="29">
        <f t="shared" si="169"/>
        <v>2.2885376787408318E-2</v>
      </c>
      <c r="Q911" s="30">
        <f t="shared" si="170"/>
        <v>-349.69999999999345</v>
      </c>
      <c r="R911" s="27"/>
    </row>
    <row r="912" spans="1:18" x14ac:dyDescent="0.25">
      <c r="A912" s="5">
        <v>911</v>
      </c>
      <c r="B912" s="28">
        <v>42549.958333333336</v>
      </c>
      <c r="C912" s="5">
        <v>1.1062799999999999</v>
      </c>
      <c r="D912" s="5">
        <v>1.11303</v>
      </c>
      <c r="E912" s="5">
        <v>1.10494</v>
      </c>
      <c r="F912" s="5">
        <v>1.1123499999999999</v>
      </c>
      <c r="G912" s="5">
        <f t="shared" si="165"/>
        <v>1</v>
      </c>
      <c r="H912" s="5">
        <f t="shared" si="167"/>
        <v>39.89999999999938</v>
      </c>
      <c r="I912" s="31">
        <f t="shared" si="161"/>
        <v>1.122314</v>
      </c>
      <c r="J912" s="31">
        <f t="shared" si="162"/>
        <v>-99.640000000000839</v>
      </c>
      <c r="K912" s="5">
        <f t="shared" si="171"/>
        <v>0</v>
      </c>
      <c r="L912" s="5">
        <f t="shared" si="164"/>
        <v>0</v>
      </c>
      <c r="M912" s="5">
        <f t="shared" si="166"/>
        <v>14930.80000000003</v>
      </c>
      <c r="N912" s="5"/>
      <c r="O912" s="5">
        <f t="shared" si="168"/>
        <v>15280.500000000024</v>
      </c>
      <c r="P912" s="29" t="str">
        <f t="shared" si="169"/>
        <v/>
      </c>
      <c r="Q912" s="30">
        <f t="shared" si="170"/>
        <v>-349.69999999999345</v>
      </c>
      <c r="R912" s="27"/>
    </row>
    <row r="913" spans="1:18" x14ac:dyDescent="0.25">
      <c r="A913" s="5">
        <v>912</v>
      </c>
      <c r="B913" s="28">
        <v>42550.958333333336</v>
      </c>
      <c r="C913" s="5">
        <v>1.11239</v>
      </c>
      <c r="D913" s="5">
        <v>1.1154500000000001</v>
      </c>
      <c r="E913" s="5">
        <v>1.1024099999999999</v>
      </c>
      <c r="F913" s="5">
        <v>1.1106400000000001</v>
      </c>
      <c r="G913" s="5">
        <f t="shared" si="165"/>
        <v>0</v>
      </c>
      <c r="H913" s="5">
        <f t="shared" si="167"/>
        <v>-21.299999999999649</v>
      </c>
      <c r="I913" s="31">
        <f t="shared" ref="I913:I976" si="172">AVERAGE(F899:F913)</f>
        <v>1.1209253333333333</v>
      </c>
      <c r="J913" s="31">
        <f t="shared" ref="J913:J976" si="173">(F913-I913)*10000</f>
        <v>-102.85333333333257</v>
      </c>
      <c r="K913" s="5">
        <f t="shared" si="171"/>
        <v>-21.299999999999649</v>
      </c>
      <c r="L913" s="5">
        <f t="shared" si="164"/>
        <v>0</v>
      </c>
      <c r="M913" s="5">
        <f t="shared" si="166"/>
        <v>14909.500000000031</v>
      </c>
      <c r="N913" s="5"/>
      <c r="O913" s="5">
        <f t="shared" si="168"/>
        <v>15280.500000000024</v>
      </c>
      <c r="P913" s="29">
        <f t="shared" si="169"/>
        <v>2.4279310231994478E-2</v>
      </c>
      <c r="Q913" s="30">
        <f t="shared" si="170"/>
        <v>-370.99999999999272</v>
      </c>
      <c r="R913" s="27"/>
    </row>
    <row r="914" spans="1:18" x14ac:dyDescent="0.25">
      <c r="A914" s="5">
        <v>913</v>
      </c>
      <c r="B914" s="28">
        <v>42551.958333333336</v>
      </c>
      <c r="C914" s="5">
        <v>1.1106100000000001</v>
      </c>
      <c r="D914" s="5">
        <v>1.11693</v>
      </c>
      <c r="E914" s="5">
        <v>1.1072</v>
      </c>
      <c r="F914" s="5">
        <v>1.11365</v>
      </c>
      <c r="G914" s="5">
        <f t="shared" si="165"/>
        <v>1</v>
      </c>
      <c r="H914" s="5">
        <f t="shared" si="167"/>
        <v>-27.699999999999388</v>
      </c>
      <c r="I914" s="31">
        <f t="shared" si="172"/>
        <v>1.1201700000000001</v>
      </c>
      <c r="J914" s="31">
        <f t="shared" si="173"/>
        <v>-65.200000000000813</v>
      </c>
      <c r="K914" s="5">
        <f t="shared" si="171"/>
        <v>-27.699999999999388</v>
      </c>
      <c r="L914" s="5">
        <f t="shared" si="164"/>
        <v>0</v>
      </c>
      <c r="M914" s="5">
        <f t="shared" si="166"/>
        <v>14881.800000000032</v>
      </c>
      <c r="N914" s="5"/>
      <c r="O914" s="5">
        <f t="shared" si="168"/>
        <v>15280.500000000024</v>
      </c>
      <c r="P914" s="29">
        <f t="shared" si="169"/>
        <v>2.6092078138803765E-2</v>
      </c>
      <c r="Q914" s="30">
        <f t="shared" si="170"/>
        <v>-398.69999999999163</v>
      </c>
      <c r="R914" s="27"/>
    </row>
    <row r="915" spans="1:18" x14ac:dyDescent="0.25">
      <c r="A915" s="5">
        <v>914</v>
      </c>
      <c r="B915" s="28">
        <v>42554.958333333336</v>
      </c>
      <c r="C915" s="5">
        <v>1.11253</v>
      </c>
      <c r="D915" s="5">
        <v>1.11595</v>
      </c>
      <c r="E915" s="5">
        <v>1.1097900000000001</v>
      </c>
      <c r="F915" s="5">
        <v>1.1152299999999999</v>
      </c>
      <c r="G915" s="5">
        <f t="shared" si="165"/>
        <v>1</v>
      </c>
      <c r="H915" s="5">
        <f t="shared" si="167"/>
        <v>-92.599999999998232</v>
      </c>
      <c r="I915" s="31">
        <f t="shared" si="172"/>
        <v>1.1192513333333334</v>
      </c>
      <c r="J915" s="31">
        <f t="shared" si="173"/>
        <v>-40.213333333334319</v>
      </c>
      <c r="K915" s="5">
        <f t="shared" si="171"/>
        <v>-92.599999999998232</v>
      </c>
      <c r="L915" s="5">
        <f t="shared" si="164"/>
        <v>0</v>
      </c>
      <c r="M915" s="5">
        <f t="shared" si="166"/>
        <v>14789.200000000033</v>
      </c>
      <c r="N915" s="5"/>
      <c r="O915" s="5">
        <f t="shared" si="168"/>
        <v>15280.500000000024</v>
      </c>
      <c r="P915" s="29">
        <f t="shared" si="169"/>
        <v>3.2152089264094075E-2</v>
      </c>
      <c r="Q915" s="30">
        <f t="shared" si="170"/>
        <v>-491.29999999999018</v>
      </c>
      <c r="R915" s="27"/>
    </row>
    <row r="916" spans="1:18" x14ac:dyDescent="0.25">
      <c r="A916" s="5">
        <v>915</v>
      </c>
      <c r="B916" s="28">
        <v>42555.958333333336</v>
      </c>
      <c r="C916" s="5">
        <v>1.1153299999999999</v>
      </c>
      <c r="D916" s="5">
        <v>1.11863</v>
      </c>
      <c r="E916" s="5">
        <v>1.10623</v>
      </c>
      <c r="F916" s="5">
        <v>1.1074600000000001</v>
      </c>
      <c r="G916" s="5">
        <f t="shared" si="165"/>
        <v>0</v>
      </c>
      <c r="H916" s="5">
        <f t="shared" si="167"/>
        <v>-24.599999999999067</v>
      </c>
      <c r="I916" s="31">
        <f t="shared" si="172"/>
        <v>1.1183699999999999</v>
      </c>
      <c r="J916" s="31">
        <f t="shared" si="173"/>
        <v>-109.09999999999754</v>
      </c>
      <c r="K916" s="5">
        <f t="shared" si="171"/>
        <v>-24.599999999999067</v>
      </c>
      <c r="L916" s="5">
        <f t="shared" si="164"/>
        <v>0</v>
      </c>
      <c r="M916" s="5">
        <f t="shared" si="166"/>
        <v>14764.600000000035</v>
      </c>
      <c r="N916" s="5"/>
      <c r="O916" s="5">
        <f t="shared" si="168"/>
        <v>15280.500000000024</v>
      </c>
      <c r="P916" s="29">
        <f t="shared" si="169"/>
        <v>3.3761984228264041E-2</v>
      </c>
      <c r="Q916" s="30">
        <f t="shared" si="170"/>
        <v>-515.89999999998872</v>
      </c>
      <c r="R916" s="27"/>
    </row>
    <row r="917" spans="1:18" x14ac:dyDescent="0.25">
      <c r="A917" s="5">
        <v>916</v>
      </c>
      <c r="B917" s="28">
        <v>42556.958333333336</v>
      </c>
      <c r="C917" s="5">
        <v>1.1075600000000001</v>
      </c>
      <c r="D917" s="5">
        <v>1.1111599999999999</v>
      </c>
      <c r="E917" s="5">
        <v>1.1029100000000001</v>
      </c>
      <c r="F917" s="5">
        <v>1.1099600000000001</v>
      </c>
      <c r="G917" s="5">
        <f t="shared" si="165"/>
        <v>1</v>
      </c>
      <c r="H917" s="5">
        <f t="shared" si="167"/>
        <v>-37.799999999998946</v>
      </c>
      <c r="I917" s="31">
        <f t="shared" si="172"/>
        <v>1.1173086666666665</v>
      </c>
      <c r="J917" s="31">
        <f t="shared" si="173"/>
        <v>-73.486666666664476</v>
      </c>
      <c r="K917" s="5">
        <f t="shared" si="171"/>
        <v>0</v>
      </c>
      <c r="L917" s="5">
        <f t="shared" si="164"/>
        <v>37.799999999998946</v>
      </c>
      <c r="M917" s="5">
        <f t="shared" si="166"/>
        <v>14802.400000000034</v>
      </c>
      <c r="N917" s="5"/>
      <c r="O917" s="5">
        <f t="shared" si="168"/>
        <v>15280.500000000024</v>
      </c>
      <c r="P917" s="29" t="str">
        <f t="shared" si="169"/>
        <v/>
      </c>
      <c r="Q917" s="30">
        <f t="shared" si="170"/>
        <v>-478.09999999998945</v>
      </c>
      <c r="R917" s="27"/>
    </row>
    <row r="918" spans="1:18" x14ac:dyDescent="0.25">
      <c r="A918" s="5">
        <v>917</v>
      </c>
      <c r="B918" s="28">
        <v>42557.958333333336</v>
      </c>
      <c r="C918" s="5">
        <v>1.1099600000000001</v>
      </c>
      <c r="D918" s="5">
        <v>1.1107199999999999</v>
      </c>
      <c r="E918" s="5">
        <v>1.1052599999999999</v>
      </c>
      <c r="F918" s="5">
        <v>1.1061700000000001</v>
      </c>
      <c r="G918" s="5">
        <f t="shared" si="165"/>
        <v>0</v>
      </c>
      <c r="H918" s="5">
        <f t="shared" si="167"/>
        <v>3.700000000002035</v>
      </c>
      <c r="I918" s="31">
        <f t="shared" si="172"/>
        <v>1.1162286666666665</v>
      </c>
      <c r="J918" s="31">
        <f t="shared" si="173"/>
        <v>-100.58666666666439</v>
      </c>
      <c r="K918" s="5">
        <f t="shared" si="171"/>
        <v>0</v>
      </c>
      <c r="L918" s="5">
        <f t="shared" si="164"/>
        <v>0</v>
      </c>
      <c r="M918" s="5">
        <f t="shared" si="166"/>
        <v>14802.400000000034</v>
      </c>
      <c r="N918" s="5"/>
      <c r="O918" s="5">
        <f t="shared" si="168"/>
        <v>15280.500000000024</v>
      </c>
      <c r="P918" s="29" t="str">
        <f t="shared" si="169"/>
        <v/>
      </c>
      <c r="Q918" s="30">
        <f t="shared" si="170"/>
        <v>-478.09999999998945</v>
      </c>
      <c r="R918" s="27"/>
    </row>
    <row r="919" spans="1:18" x14ac:dyDescent="0.25">
      <c r="A919" s="5">
        <v>918</v>
      </c>
      <c r="B919" s="28">
        <v>42558.958333333336</v>
      </c>
      <c r="C919" s="5">
        <v>1.1060399999999999</v>
      </c>
      <c r="D919" s="5">
        <v>1.1120099999999999</v>
      </c>
      <c r="E919" s="5">
        <v>1.1001799999999999</v>
      </c>
      <c r="F919" s="5">
        <v>1.10497</v>
      </c>
      <c r="G919" s="5">
        <f t="shared" si="165"/>
        <v>0</v>
      </c>
      <c r="H919" s="5">
        <f t="shared" si="167"/>
        <v>43.400000000000105</v>
      </c>
      <c r="I919" s="31">
        <f t="shared" si="172"/>
        <v>1.1147386666666668</v>
      </c>
      <c r="J919" s="31">
        <f t="shared" si="173"/>
        <v>-97.686666666667591</v>
      </c>
      <c r="K919" s="5">
        <f t="shared" si="171"/>
        <v>0</v>
      </c>
      <c r="L919" s="5">
        <f t="shared" si="164"/>
        <v>0</v>
      </c>
      <c r="M919" s="5">
        <f t="shared" si="166"/>
        <v>14802.400000000034</v>
      </c>
      <c r="N919" s="5"/>
      <c r="O919" s="5">
        <f t="shared" si="168"/>
        <v>15280.500000000024</v>
      </c>
      <c r="P919" s="29" t="str">
        <f t="shared" si="169"/>
        <v/>
      </c>
      <c r="Q919" s="30">
        <f t="shared" si="170"/>
        <v>-478.09999999998945</v>
      </c>
      <c r="R919" s="27"/>
    </row>
    <row r="920" spans="1:18" x14ac:dyDescent="0.25">
      <c r="A920" s="5">
        <v>919</v>
      </c>
      <c r="B920" s="28">
        <v>42561.958333333336</v>
      </c>
      <c r="C920" s="5">
        <v>1.10456</v>
      </c>
      <c r="D920" s="5">
        <v>1.1074600000000001</v>
      </c>
      <c r="E920" s="5">
        <v>1.1015900000000001</v>
      </c>
      <c r="F920" s="5">
        <v>1.10564</v>
      </c>
      <c r="G920" s="5">
        <f t="shared" si="165"/>
        <v>1</v>
      </c>
      <c r="H920" s="5">
        <f t="shared" si="167"/>
        <v>61.100000000000598</v>
      </c>
      <c r="I920" s="31">
        <f t="shared" si="172"/>
        <v>1.1130460000000002</v>
      </c>
      <c r="J920" s="31">
        <f t="shared" si="173"/>
        <v>-74.060000000002461</v>
      </c>
      <c r="K920" s="5">
        <f t="shared" si="171"/>
        <v>0</v>
      </c>
      <c r="L920" s="5">
        <f t="shared" si="164"/>
        <v>-61.100000000000598</v>
      </c>
      <c r="M920" s="5">
        <f t="shared" si="166"/>
        <v>14741.300000000034</v>
      </c>
      <c r="N920" s="5"/>
      <c r="O920" s="5">
        <f t="shared" si="168"/>
        <v>15280.500000000024</v>
      </c>
      <c r="P920" s="29">
        <f t="shared" si="169"/>
        <v>3.5286803442295067E-2</v>
      </c>
      <c r="Q920" s="30">
        <f t="shared" si="170"/>
        <v>-539.19999999998981</v>
      </c>
      <c r="R920" s="27"/>
    </row>
    <row r="921" spans="1:18" x14ac:dyDescent="0.25">
      <c r="A921" s="5">
        <v>920</v>
      </c>
      <c r="B921" s="28">
        <v>42562.958333333336</v>
      </c>
      <c r="C921" s="5">
        <v>1.1056299999999999</v>
      </c>
      <c r="D921" s="5">
        <v>1.11259</v>
      </c>
      <c r="E921" s="5">
        <v>1.10521</v>
      </c>
      <c r="F921" s="5">
        <v>1.10599</v>
      </c>
      <c r="G921" s="5">
        <f t="shared" si="165"/>
        <v>1</v>
      </c>
      <c r="H921" s="5">
        <f t="shared" si="167"/>
        <v>-29.299999999998775</v>
      </c>
      <c r="I921" s="31">
        <f t="shared" si="172"/>
        <v>1.1118319999999999</v>
      </c>
      <c r="J921" s="31">
        <f t="shared" si="173"/>
        <v>-58.419999999999028</v>
      </c>
      <c r="K921" s="5">
        <f t="shared" si="171"/>
        <v>-29.299999999998775</v>
      </c>
      <c r="L921" s="5">
        <f t="shared" si="164"/>
        <v>0</v>
      </c>
      <c r="M921" s="5">
        <f t="shared" si="166"/>
        <v>14712.000000000035</v>
      </c>
      <c r="N921" s="5"/>
      <c r="O921" s="5">
        <f t="shared" si="168"/>
        <v>15280.500000000024</v>
      </c>
      <c r="P921" s="29">
        <f t="shared" si="169"/>
        <v>3.7204279964660025E-2</v>
      </c>
      <c r="Q921" s="30">
        <f t="shared" si="170"/>
        <v>-568.49999999998909</v>
      </c>
      <c r="R921" s="27"/>
    </row>
    <row r="922" spans="1:18" x14ac:dyDescent="0.25">
      <c r="A922" s="5">
        <v>921</v>
      </c>
      <c r="B922" s="28">
        <v>42563.958333333336</v>
      </c>
      <c r="C922" s="5">
        <v>1.10602</v>
      </c>
      <c r="D922" s="5">
        <v>1.11199</v>
      </c>
      <c r="E922" s="5">
        <v>1.1042000000000001</v>
      </c>
      <c r="F922" s="5">
        <v>1.1089199999999999</v>
      </c>
      <c r="G922" s="5">
        <f t="shared" si="165"/>
        <v>1</v>
      </c>
      <c r="H922" s="5">
        <f t="shared" si="167"/>
        <v>-28.79999999999772</v>
      </c>
      <c r="I922" s="31">
        <f t="shared" si="172"/>
        <v>1.1104533333333333</v>
      </c>
      <c r="J922" s="31">
        <f t="shared" si="173"/>
        <v>-15.333333333333865</v>
      </c>
      <c r="K922" s="5">
        <f t="shared" si="171"/>
        <v>0</v>
      </c>
      <c r="L922" s="5">
        <f t="shared" si="164"/>
        <v>0</v>
      </c>
      <c r="M922" s="5">
        <f t="shared" si="166"/>
        <v>14712.000000000035</v>
      </c>
      <c r="N922" s="5"/>
      <c r="O922" s="5">
        <f t="shared" si="168"/>
        <v>15280.500000000024</v>
      </c>
      <c r="P922" s="29" t="str">
        <f t="shared" si="169"/>
        <v/>
      </c>
      <c r="Q922" s="30">
        <f t="shared" si="170"/>
        <v>-568.49999999998909</v>
      </c>
      <c r="R922" s="27"/>
    </row>
    <row r="923" spans="1:18" x14ac:dyDescent="0.25">
      <c r="A923" s="5">
        <v>922</v>
      </c>
      <c r="B923" s="28">
        <v>42564.958333333336</v>
      </c>
      <c r="C923" s="5">
        <v>1.10884</v>
      </c>
      <c r="D923" s="5">
        <v>1.1164799999999999</v>
      </c>
      <c r="E923" s="5">
        <v>1.1087499999999999</v>
      </c>
      <c r="F923" s="5">
        <v>1.1116900000000001</v>
      </c>
      <c r="G923" s="5">
        <f t="shared" si="165"/>
        <v>1</v>
      </c>
      <c r="H923" s="5">
        <f t="shared" si="167"/>
        <v>-112.4999999999976</v>
      </c>
      <c r="I923" s="31">
        <f t="shared" si="172"/>
        <v>1.1087006666666668</v>
      </c>
      <c r="J923" s="31">
        <f t="shared" si="173"/>
        <v>29.893333333332883</v>
      </c>
      <c r="K923" s="5">
        <v>-101</v>
      </c>
      <c r="L923" s="5">
        <f t="shared" si="164"/>
        <v>0</v>
      </c>
      <c r="M923" s="5">
        <f t="shared" si="166"/>
        <v>14611.000000000035</v>
      </c>
      <c r="N923" s="5"/>
      <c r="O923" s="5">
        <f t="shared" si="168"/>
        <v>15280.500000000024</v>
      </c>
      <c r="P923" s="29">
        <f t="shared" si="169"/>
        <v>4.3814011321618329E-2</v>
      </c>
      <c r="Q923" s="30">
        <f t="shared" si="170"/>
        <v>-669.49999999998909</v>
      </c>
      <c r="R923" s="27"/>
    </row>
    <row r="924" spans="1:18" x14ac:dyDescent="0.25">
      <c r="A924" s="5">
        <v>923</v>
      </c>
      <c r="B924" s="28">
        <v>42565.958333333336</v>
      </c>
      <c r="C924" s="5">
        <v>1.1116299999999999</v>
      </c>
      <c r="D924" s="5">
        <v>1.1148800000000001</v>
      </c>
      <c r="E924" s="5">
        <v>1.1024799999999999</v>
      </c>
      <c r="F924" s="5">
        <v>1.1029500000000001</v>
      </c>
      <c r="G924" s="5">
        <f t="shared" si="165"/>
        <v>0</v>
      </c>
      <c r="H924" s="5">
        <f t="shared" si="167"/>
        <v>-31.900000000000258</v>
      </c>
      <c r="I924" s="31">
        <f t="shared" si="172"/>
        <v>1.1082886666666667</v>
      </c>
      <c r="J924" s="31">
        <f t="shared" si="173"/>
        <v>-53.386666666666031</v>
      </c>
      <c r="K924" s="5">
        <f t="shared" ref="K924:K987" si="174">IF(OR(AND(J924&gt;-122.467,J924&lt;=-101.893),AND(J924&gt;-67.6767,J924&lt;=-16.6267),AND(J924&gt;-1.10667,J924&lt;=30.97333)),H924,0)</f>
        <v>-31.900000000000258</v>
      </c>
      <c r="L924" s="5">
        <f t="shared" si="164"/>
        <v>0</v>
      </c>
      <c r="M924" s="5">
        <f t="shared" si="166"/>
        <v>14579.100000000035</v>
      </c>
      <c r="N924" s="5"/>
      <c r="O924" s="5">
        <f t="shared" si="168"/>
        <v>15280.500000000024</v>
      </c>
      <c r="P924" s="29">
        <f t="shared" si="169"/>
        <v>4.5901639344261502E-2</v>
      </c>
      <c r="Q924" s="30">
        <f t="shared" si="170"/>
        <v>-701.39999999998872</v>
      </c>
      <c r="R924" s="27"/>
    </row>
    <row r="925" spans="1:18" x14ac:dyDescent="0.25">
      <c r="A925" s="5">
        <v>924</v>
      </c>
      <c r="B925" s="28">
        <v>42568.958333333336</v>
      </c>
      <c r="C925" s="5">
        <v>1.1045400000000001</v>
      </c>
      <c r="D925" s="5">
        <v>1.10842</v>
      </c>
      <c r="E925" s="5">
        <v>1.1037600000000001</v>
      </c>
      <c r="F925" s="5">
        <v>1.1074900000000001</v>
      </c>
      <c r="G925" s="5">
        <f t="shared" si="165"/>
        <v>1</v>
      </c>
      <c r="H925" s="5">
        <f t="shared" si="167"/>
        <v>-50.499999999999986</v>
      </c>
      <c r="I925" s="31">
        <f t="shared" si="172"/>
        <v>1.108629333333333</v>
      </c>
      <c r="J925" s="31">
        <f t="shared" si="173"/>
        <v>-11.39333333332937</v>
      </c>
      <c r="K925" s="5">
        <f t="shared" si="174"/>
        <v>0</v>
      </c>
      <c r="L925" s="5">
        <f t="shared" si="164"/>
        <v>0</v>
      </c>
      <c r="M925" s="5">
        <f t="shared" si="166"/>
        <v>14579.100000000035</v>
      </c>
      <c r="N925" s="5"/>
      <c r="O925" s="5">
        <f t="shared" si="168"/>
        <v>15280.500000000024</v>
      </c>
      <c r="P925" s="29" t="str">
        <f t="shared" si="169"/>
        <v/>
      </c>
      <c r="Q925" s="30">
        <f t="shared" si="170"/>
        <v>-701.39999999998872</v>
      </c>
      <c r="R925" s="27"/>
    </row>
    <row r="926" spans="1:18" x14ac:dyDescent="0.25">
      <c r="A926" s="5">
        <v>925</v>
      </c>
      <c r="B926" s="28">
        <v>42569.958333333336</v>
      </c>
      <c r="C926" s="5">
        <v>1.10747</v>
      </c>
      <c r="D926" s="5">
        <v>1.1080399999999999</v>
      </c>
      <c r="E926" s="5">
        <v>1.1000000000000001</v>
      </c>
      <c r="F926" s="5">
        <v>1.10195</v>
      </c>
      <c r="G926" s="5">
        <f t="shared" si="165"/>
        <v>0</v>
      </c>
      <c r="H926" s="5">
        <f t="shared" si="167"/>
        <v>-44.200000000000905</v>
      </c>
      <c r="I926" s="31">
        <f t="shared" si="172"/>
        <v>1.1083373333333333</v>
      </c>
      <c r="J926" s="31">
        <f t="shared" si="173"/>
        <v>-63.873333333333008</v>
      </c>
      <c r="K926" s="5">
        <f t="shared" si="174"/>
        <v>-44.200000000000905</v>
      </c>
      <c r="L926" s="5">
        <f t="shared" si="164"/>
        <v>0</v>
      </c>
      <c r="M926" s="5">
        <f t="shared" si="166"/>
        <v>14534.900000000034</v>
      </c>
      <c r="N926" s="5"/>
      <c r="O926" s="5">
        <f t="shared" si="168"/>
        <v>15280.500000000024</v>
      </c>
      <c r="P926" s="29">
        <f t="shared" si="169"/>
        <v>4.8794214848989825E-2</v>
      </c>
      <c r="Q926" s="30">
        <f t="shared" si="170"/>
        <v>-745.59999999998945</v>
      </c>
      <c r="R926" s="27"/>
    </row>
    <row r="927" spans="1:18" x14ac:dyDescent="0.25">
      <c r="A927" s="5">
        <v>926</v>
      </c>
      <c r="B927" s="28">
        <v>42570.958333333336</v>
      </c>
      <c r="C927" s="5">
        <v>1.1019600000000001</v>
      </c>
      <c r="D927" s="5">
        <v>1.10301</v>
      </c>
      <c r="E927" s="5">
        <v>1.09815</v>
      </c>
      <c r="F927" s="5">
        <v>1.10134</v>
      </c>
      <c r="G927" s="5">
        <f t="shared" si="165"/>
        <v>0</v>
      </c>
      <c r="H927" s="5">
        <f t="shared" si="167"/>
        <v>-14.600000000000168</v>
      </c>
      <c r="I927" s="31">
        <f t="shared" si="172"/>
        <v>1.1076033333333333</v>
      </c>
      <c r="J927" s="31">
        <f t="shared" si="173"/>
        <v>-62.633333333332871</v>
      </c>
      <c r="K927" s="5">
        <f t="shared" si="174"/>
        <v>-14.600000000000168</v>
      </c>
      <c r="L927" s="5">
        <f t="shared" si="164"/>
        <v>0</v>
      </c>
      <c r="M927" s="5">
        <f t="shared" si="166"/>
        <v>14520.300000000034</v>
      </c>
      <c r="N927" s="5"/>
      <c r="O927" s="5">
        <f t="shared" si="168"/>
        <v>15280.500000000024</v>
      </c>
      <c r="P927" s="29">
        <f t="shared" si="169"/>
        <v>4.9749680965936238E-2</v>
      </c>
      <c r="Q927" s="30">
        <f t="shared" si="170"/>
        <v>-760.19999999998981</v>
      </c>
      <c r="R927" s="27"/>
    </row>
    <row r="928" spans="1:18" x14ac:dyDescent="0.25">
      <c r="A928" s="5">
        <v>927</v>
      </c>
      <c r="B928" s="28">
        <v>42571.958333333336</v>
      </c>
      <c r="C928" s="5">
        <v>1.10134</v>
      </c>
      <c r="D928" s="5">
        <v>1.10599</v>
      </c>
      <c r="E928" s="5">
        <v>1.09796</v>
      </c>
      <c r="F928" s="5">
        <v>1.10243</v>
      </c>
      <c r="G928" s="5">
        <f t="shared" si="165"/>
        <v>1</v>
      </c>
      <c r="H928" s="5">
        <f t="shared" si="167"/>
        <v>-34.000000000000696</v>
      </c>
      <c r="I928" s="31">
        <f t="shared" si="172"/>
        <v>1.107056</v>
      </c>
      <c r="J928" s="31">
        <f t="shared" si="173"/>
        <v>-46.26000000000019</v>
      </c>
      <c r="K928" s="5">
        <f t="shared" si="174"/>
        <v>-34.000000000000696</v>
      </c>
      <c r="L928" s="5">
        <f t="shared" si="164"/>
        <v>0</v>
      </c>
      <c r="M928" s="5">
        <f t="shared" si="166"/>
        <v>14486.300000000034</v>
      </c>
      <c r="N928" s="5"/>
      <c r="O928" s="5">
        <f t="shared" si="168"/>
        <v>15280.500000000024</v>
      </c>
      <c r="P928" s="29">
        <f t="shared" si="169"/>
        <v>5.197473904649641E-2</v>
      </c>
      <c r="Q928" s="30">
        <f t="shared" si="170"/>
        <v>-794.19999999998981</v>
      </c>
      <c r="R928" s="27"/>
    </row>
    <row r="929" spans="1:18" x14ac:dyDescent="0.25">
      <c r="A929" s="5">
        <v>928</v>
      </c>
      <c r="B929" s="28">
        <v>42572.958333333336</v>
      </c>
      <c r="C929" s="5">
        <v>1.10243</v>
      </c>
      <c r="D929" s="5">
        <v>1.1041000000000001</v>
      </c>
      <c r="E929" s="5">
        <v>1.09555</v>
      </c>
      <c r="F929" s="5">
        <v>1.09754</v>
      </c>
      <c r="G929" s="5">
        <f t="shared" si="165"/>
        <v>0</v>
      </c>
      <c r="H929" s="5">
        <f t="shared" si="167"/>
        <v>86.600000000001131</v>
      </c>
      <c r="I929" s="31">
        <f t="shared" si="172"/>
        <v>1.105982</v>
      </c>
      <c r="J929" s="31">
        <f t="shared" si="173"/>
        <v>-84.420000000000613</v>
      </c>
      <c r="K929" s="5">
        <f t="shared" si="174"/>
        <v>0</v>
      </c>
      <c r="L929" s="5">
        <f t="shared" si="164"/>
        <v>-86.600000000001131</v>
      </c>
      <c r="M929" s="5">
        <f t="shared" si="166"/>
        <v>14399.700000000033</v>
      </c>
      <c r="N929" s="5"/>
      <c r="O929" s="5">
        <f t="shared" si="168"/>
        <v>15280.500000000024</v>
      </c>
      <c r="P929" s="29">
        <f t="shared" si="169"/>
        <v>5.7642092863452676E-2</v>
      </c>
      <c r="Q929" s="30">
        <f t="shared" si="170"/>
        <v>-880.79999999999018</v>
      </c>
      <c r="R929" s="27"/>
    </row>
    <row r="930" spans="1:18" x14ac:dyDescent="0.25">
      <c r="A930" s="5">
        <v>929</v>
      </c>
      <c r="B930" s="28">
        <v>42575.958333333336</v>
      </c>
      <c r="C930" s="5">
        <v>1.0971299999999999</v>
      </c>
      <c r="D930" s="5">
        <v>1.0998699999999999</v>
      </c>
      <c r="E930" s="5">
        <v>1.0951900000000001</v>
      </c>
      <c r="F930" s="5">
        <v>1.0994699999999999</v>
      </c>
      <c r="G930" s="5">
        <f t="shared" si="165"/>
        <v>1</v>
      </c>
      <c r="H930" s="5">
        <f t="shared" si="167"/>
        <v>80.800000000000878</v>
      </c>
      <c r="I930" s="31">
        <f t="shared" si="172"/>
        <v>1.1049313333333333</v>
      </c>
      <c r="J930" s="31">
        <f t="shared" si="173"/>
        <v>-54.613333333333181</v>
      </c>
      <c r="K930" s="5">
        <f t="shared" si="174"/>
        <v>80.800000000000878</v>
      </c>
      <c r="L930" s="5">
        <f t="shared" si="164"/>
        <v>0</v>
      </c>
      <c r="M930" s="5">
        <f t="shared" si="166"/>
        <v>14480.500000000035</v>
      </c>
      <c r="N930" s="5"/>
      <c r="O930" s="5">
        <f t="shared" si="168"/>
        <v>15280.500000000024</v>
      </c>
      <c r="P930" s="29" t="str">
        <f t="shared" si="169"/>
        <v/>
      </c>
      <c r="Q930" s="30">
        <f t="shared" si="170"/>
        <v>-799.99999999998909</v>
      </c>
      <c r="R930" s="27"/>
    </row>
    <row r="931" spans="1:18" x14ac:dyDescent="0.25">
      <c r="A931" s="5">
        <v>930</v>
      </c>
      <c r="B931" s="28">
        <v>42576.958333333336</v>
      </c>
      <c r="C931" s="5">
        <v>1.0994699999999999</v>
      </c>
      <c r="D931" s="5">
        <v>1.1029800000000001</v>
      </c>
      <c r="E931" s="5">
        <v>1.0978300000000001</v>
      </c>
      <c r="F931" s="5">
        <v>1.0986199999999999</v>
      </c>
      <c r="G931" s="5">
        <f t="shared" si="165"/>
        <v>0</v>
      </c>
      <c r="H931" s="5">
        <f t="shared" si="167"/>
        <v>187.10000000000005</v>
      </c>
      <c r="I931" s="31">
        <f t="shared" si="172"/>
        <v>1.1043420000000002</v>
      </c>
      <c r="J931" s="31">
        <f t="shared" si="173"/>
        <v>-57.220000000002273</v>
      </c>
      <c r="K931" s="5">
        <f t="shared" si="174"/>
        <v>187.10000000000005</v>
      </c>
      <c r="L931" s="5">
        <f t="shared" si="164"/>
        <v>0</v>
      </c>
      <c r="M931" s="5">
        <f t="shared" si="166"/>
        <v>14667.600000000035</v>
      </c>
      <c r="N931" s="5"/>
      <c r="O931" s="5">
        <f t="shared" si="168"/>
        <v>15280.500000000024</v>
      </c>
      <c r="P931" s="29" t="str">
        <f t="shared" si="169"/>
        <v/>
      </c>
      <c r="Q931" s="30">
        <f t="shared" si="170"/>
        <v>-612.89999999998872</v>
      </c>
      <c r="R931" s="27"/>
    </row>
    <row r="932" spans="1:18" x14ac:dyDescent="0.25">
      <c r="A932" s="5">
        <v>931</v>
      </c>
      <c r="B932" s="28">
        <v>42577.958333333336</v>
      </c>
      <c r="C932" s="5">
        <v>1.0986199999999999</v>
      </c>
      <c r="D932" s="5">
        <v>1.1064799999999999</v>
      </c>
      <c r="E932" s="5">
        <v>1.09612</v>
      </c>
      <c r="F932" s="5">
        <v>1.1057900000000001</v>
      </c>
      <c r="G932" s="5">
        <f t="shared" si="165"/>
        <v>1</v>
      </c>
      <c r="H932" s="5">
        <f t="shared" si="167"/>
        <v>103.899999999999</v>
      </c>
      <c r="I932" s="31">
        <f t="shared" si="172"/>
        <v>1.1040640000000002</v>
      </c>
      <c r="J932" s="31">
        <f t="shared" si="173"/>
        <v>17.259999999998943</v>
      </c>
      <c r="K932" s="5">
        <f t="shared" si="174"/>
        <v>103.899999999999</v>
      </c>
      <c r="L932" s="5">
        <f t="shared" si="164"/>
        <v>0</v>
      </c>
      <c r="M932" s="5">
        <f t="shared" si="166"/>
        <v>14771.500000000035</v>
      </c>
      <c r="N932" s="5"/>
      <c r="O932" s="5">
        <f t="shared" si="168"/>
        <v>15280.500000000024</v>
      </c>
      <c r="P932" s="29" t="str">
        <f t="shared" si="169"/>
        <v/>
      </c>
      <c r="Q932" s="30">
        <f t="shared" si="170"/>
        <v>-508.99999999998909</v>
      </c>
      <c r="R932" s="27"/>
    </row>
    <row r="933" spans="1:18" x14ac:dyDescent="0.25">
      <c r="A933" s="5">
        <v>932</v>
      </c>
      <c r="B933" s="28">
        <v>42578.958333333336</v>
      </c>
      <c r="C933" s="5">
        <v>1.1057900000000001</v>
      </c>
      <c r="D933" s="5">
        <v>1.11195</v>
      </c>
      <c r="E933" s="5">
        <v>1.1051899999999999</v>
      </c>
      <c r="F933" s="5">
        <v>1.10755</v>
      </c>
      <c r="G933" s="5">
        <f t="shared" si="165"/>
        <v>1</v>
      </c>
      <c r="H933" s="5">
        <f t="shared" si="167"/>
        <v>146.69999999999962</v>
      </c>
      <c r="I933" s="31">
        <f t="shared" si="172"/>
        <v>1.1041560000000001</v>
      </c>
      <c r="J933" s="31">
        <f t="shared" si="173"/>
        <v>33.939999999998975</v>
      </c>
      <c r="K933" s="5">
        <f t="shared" si="174"/>
        <v>0</v>
      </c>
      <c r="L933" s="5">
        <f t="shared" si="164"/>
        <v>0</v>
      </c>
      <c r="M933" s="5">
        <f t="shared" si="166"/>
        <v>14771.500000000035</v>
      </c>
      <c r="N933" s="5"/>
      <c r="O933" s="5">
        <f t="shared" si="168"/>
        <v>15280.500000000024</v>
      </c>
      <c r="P933" s="29" t="str">
        <f t="shared" si="169"/>
        <v/>
      </c>
      <c r="Q933" s="30">
        <f t="shared" si="170"/>
        <v>-508.99999999998909</v>
      </c>
      <c r="R933" s="27"/>
    </row>
    <row r="934" spans="1:18" x14ac:dyDescent="0.25">
      <c r="A934" s="5">
        <v>933</v>
      </c>
      <c r="B934" s="28">
        <v>42579.958333333336</v>
      </c>
      <c r="C934" s="5">
        <v>1.10748</v>
      </c>
      <c r="D934" s="5">
        <v>1.11974</v>
      </c>
      <c r="E934" s="5">
        <v>1.10727</v>
      </c>
      <c r="F934" s="5">
        <v>1.1172599999999999</v>
      </c>
      <c r="G934" s="5">
        <f t="shared" si="165"/>
        <v>1</v>
      </c>
      <c r="H934" s="5">
        <f t="shared" si="167"/>
        <v>-23.499999999998515</v>
      </c>
      <c r="I934" s="31">
        <f t="shared" si="172"/>
        <v>1.1049753333333334</v>
      </c>
      <c r="J934" s="31">
        <f t="shared" si="173"/>
        <v>122.84666666666499</v>
      </c>
      <c r="K934" s="5">
        <f t="shared" si="174"/>
        <v>0</v>
      </c>
      <c r="L934" s="5">
        <f t="shared" si="164"/>
        <v>0</v>
      </c>
      <c r="M934" s="5">
        <f t="shared" si="166"/>
        <v>14771.500000000035</v>
      </c>
      <c r="N934" s="5"/>
      <c r="O934" s="5">
        <f t="shared" si="168"/>
        <v>15280.500000000024</v>
      </c>
      <c r="P934" s="29" t="str">
        <f t="shared" si="169"/>
        <v/>
      </c>
      <c r="Q934" s="30">
        <f t="shared" si="170"/>
        <v>-508.99999999998909</v>
      </c>
      <c r="R934" s="27"/>
    </row>
    <row r="935" spans="1:18" x14ac:dyDescent="0.25">
      <c r="A935" s="5">
        <v>934</v>
      </c>
      <c r="B935" s="28">
        <v>42582.958333333336</v>
      </c>
      <c r="C935" s="5">
        <v>1.1172599999999999</v>
      </c>
      <c r="D935" s="5">
        <v>1.11836</v>
      </c>
      <c r="E935" s="5">
        <v>1.1155200000000001</v>
      </c>
      <c r="F935" s="5">
        <v>1.1161099999999999</v>
      </c>
      <c r="G935" s="5">
        <f t="shared" si="165"/>
        <v>0</v>
      </c>
      <c r="H935" s="5">
        <f t="shared" si="167"/>
        <v>-33.799999999999379</v>
      </c>
      <c r="I935" s="31">
        <f t="shared" si="172"/>
        <v>1.1056733333333333</v>
      </c>
      <c r="J935" s="31">
        <f t="shared" si="173"/>
        <v>104.3666666666665</v>
      </c>
      <c r="K935" s="5">
        <f t="shared" si="174"/>
        <v>0</v>
      </c>
      <c r="L935" s="5">
        <f t="shared" si="164"/>
        <v>0</v>
      </c>
      <c r="M935" s="5">
        <f t="shared" si="166"/>
        <v>14771.500000000035</v>
      </c>
      <c r="N935" s="5"/>
      <c r="O935" s="5">
        <f t="shared" si="168"/>
        <v>15280.500000000024</v>
      </c>
      <c r="P935" s="29" t="str">
        <f t="shared" si="169"/>
        <v/>
      </c>
      <c r="Q935" s="30">
        <f t="shared" si="170"/>
        <v>-508.99999999998909</v>
      </c>
      <c r="R935" s="27"/>
    </row>
    <row r="936" spans="1:18" x14ac:dyDescent="0.25">
      <c r="A936" s="5">
        <v>935</v>
      </c>
      <c r="B936" s="28">
        <v>42583.958333333336</v>
      </c>
      <c r="C936" s="5">
        <v>1.1161099999999999</v>
      </c>
      <c r="D936" s="5">
        <v>1.1233599999999999</v>
      </c>
      <c r="E936" s="5">
        <v>1.11578</v>
      </c>
      <c r="F936" s="5">
        <v>1.12215</v>
      </c>
      <c r="G936" s="5">
        <f t="shared" si="165"/>
        <v>1</v>
      </c>
      <c r="H936" s="5">
        <f t="shared" si="167"/>
        <v>-136.099999999999</v>
      </c>
      <c r="I936" s="31">
        <f t="shared" si="172"/>
        <v>1.1067506666666669</v>
      </c>
      <c r="J936" s="31">
        <f t="shared" si="173"/>
        <v>153.99333333333098</v>
      </c>
      <c r="K936" s="5">
        <f t="shared" si="174"/>
        <v>0</v>
      </c>
      <c r="L936" s="5">
        <f t="shared" si="164"/>
        <v>136.099999999999</v>
      </c>
      <c r="M936" s="5">
        <f t="shared" si="166"/>
        <v>14907.600000000033</v>
      </c>
      <c r="N936" s="5"/>
      <c r="O936" s="5">
        <f t="shared" si="168"/>
        <v>15280.500000000024</v>
      </c>
      <c r="P936" s="29" t="str">
        <f t="shared" si="169"/>
        <v/>
      </c>
      <c r="Q936" s="30">
        <f t="shared" si="170"/>
        <v>-372.89999999999054</v>
      </c>
      <c r="R936" s="27"/>
    </row>
    <row r="937" spans="1:18" x14ac:dyDescent="0.25">
      <c r="A937" s="5">
        <v>936</v>
      </c>
      <c r="B937" s="28">
        <v>42584.958333333336</v>
      </c>
      <c r="C937" s="5">
        <v>1.12215</v>
      </c>
      <c r="D937" s="5">
        <v>1.1226799999999999</v>
      </c>
      <c r="E937" s="5">
        <v>1.1140600000000001</v>
      </c>
      <c r="F937" s="5">
        <v>1.1149100000000001</v>
      </c>
      <c r="G937" s="5">
        <f t="shared" si="165"/>
        <v>0</v>
      </c>
      <c r="H937" s="5">
        <f t="shared" si="167"/>
        <v>-53.699999999998752</v>
      </c>
      <c r="I937" s="31">
        <f t="shared" si="172"/>
        <v>1.1071500000000001</v>
      </c>
      <c r="J937" s="31">
        <f t="shared" si="173"/>
        <v>77.599999999999895</v>
      </c>
      <c r="K937" s="5">
        <f t="shared" si="174"/>
        <v>0</v>
      </c>
      <c r="L937" s="5">
        <f t="shared" si="164"/>
        <v>0</v>
      </c>
      <c r="M937" s="5">
        <f t="shared" si="166"/>
        <v>14907.600000000033</v>
      </c>
      <c r="N937" s="5"/>
      <c r="O937" s="5">
        <f t="shared" si="168"/>
        <v>15280.500000000024</v>
      </c>
      <c r="P937" s="29" t="str">
        <f t="shared" si="169"/>
        <v/>
      </c>
      <c r="Q937" s="30">
        <f t="shared" si="170"/>
        <v>-372.89999999999054</v>
      </c>
      <c r="R937" s="27"/>
    </row>
    <row r="938" spans="1:18" x14ac:dyDescent="0.25">
      <c r="A938" s="5">
        <v>937</v>
      </c>
      <c r="B938" s="28">
        <v>42585.958333333336</v>
      </c>
      <c r="C938" s="5">
        <v>1.1149100000000001</v>
      </c>
      <c r="D938" s="5">
        <v>1.1156299999999999</v>
      </c>
      <c r="E938" s="5">
        <v>1.1113999999999999</v>
      </c>
      <c r="F938" s="5">
        <v>1.11273</v>
      </c>
      <c r="G938" s="5">
        <f t="shared" si="165"/>
        <v>0</v>
      </c>
      <c r="H938" s="5">
        <f t="shared" si="167"/>
        <v>-3.4999999999985043</v>
      </c>
      <c r="I938" s="31">
        <f t="shared" si="172"/>
        <v>1.1072193333333333</v>
      </c>
      <c r="J938" s="31">
        <f t="shared" si="173"/>
        <v>55.106666666666641</v>
      </c>
      <c r="K938" s="5">
        <f t="shared" si="174"/>
        <v>0</v>
      </c>
      <c r="L938" s="5">
        <f t="shared" si="164"/>
        <v>3.4999999999985043</v>
      </c>
      <c r="M938" s="5">
        <f t="shared" si="166"/>
        <v>14911.100000000031</v>
      </c>
      <c r="N938" s="5"/>
      <c r="O938" s="5">
        <f t="shared" si="168"/>
        <v>15280.500000000024</v>
      </c>
      <c r="P938" s="29" t="str">
        <f t="shared" si="169"/>
        <v/>
      </c>
      <c r="Q938" s="30">
        <f t="shared" si="170"/>
        <v>-369.39999999999236</v>
      </c>
      <c r="R938" s="27"/>
    </row>
    <row r="939" spans="1:18" x14ac:dyDescent="0.25">
      <c r="A939" s="5">
        <v>938</v>
      </c>
      <c r="B939" s="28">
        <v>42586.958333333336</v>
      </c>
      <c r="C939" s="5">
        <v>1.11273</v>
      </c>
      <c r="D939" s="5">
        <v>1.11612</v>
      </c>
      <c r="E939" s="5">
        <v>1.1045799999999999</v>
      </c>
      <c r="F939" s="5">
        <v>1.1085400000000001</v>
      </c>
      <c r="G939" s="5">
        <f t="shared" si="165"/>
        <v>0</v>
      </c>
      <c r="H939" s="5">
        <f t="shared" si="167"/>
        <v>97.300000000000168</v>
      </c>
      <c r="I939" s="31">
        <f t="shared" si="172"/>
        <v>1.1075920000000001</v>
      </c>
      <c r="J939" s="31">
        <f t="shared" si="173"/>
        <v>9.4799999999994888</v>
      </c>
      <c r="K939" s="5">
        <f t="shared" si="174"/>
        <v>97.300000000000168</v>
      </c>
      <c r="L939" s="5">
        <f t="shared" ref="L939:L943" si="175">IF(OR(AND(J939&gt;-188.3,J939&lt;=-122.467),AND(J939&gt;-85.94,J939&lt;=-67.6767),AND(J939&gt;42.69,J939&lt;=64.57),AND(J939&gt;144.6933)),-H939,0)</f>
        <v>0</v>
      </c>
      <c r="M939" s="5">
        <f t="shared" si="166"/>
        <v>15008.400000000031</v>
      </c>
      <c r="N939" s="5"/>
      <c r="O939" s="5">
        <f t="shared" si="168"/>
        <v>15280.500000000024</v>
      </c>
      <c r="P939" s="29" t="str">
        <f t="shared" si="169"/>
        <v/>
      </c>
      <c r="Q939" s="30">
        <f t="shared" si="170"/>
        <v>-272.09999999999309</v>
      </c>
      <c r="R939" s="27"/>
    </row>
    <row r="940" spans="1:18" x14ac:dyDescent="0.25">
      <c r="A940" s="5">
        <v>939</v>
      </c>
      <c r="B940" s="28">
        <v>42589.958333333336</v>
      </c>
      <c r="C940" s="5">
        <v>1.1077699999999999</v>
      </c>
      <c r="D940" s="5">
        <v>1.11049</v>
      </c>
      <c r="E940" s="5">
        <v>1.10721</v>
      </c>
      <c r="F940" s="5">
        <v>1.10877</v>
      </c>
      <c r="G940" s="5">
        <f t="shared" si="165"/>
        <v>1</v>
      </c>
      <c r="H940" s="5">
        <f t="shared" si="167"/>
        <v>48.799999999999955</v>
      </c>
      <c r="I940" s="31">
        <f t="shared" si="172"/>
        <v>1.1076773333333334</v>
      </c>
      <c r="J940" s="31">
        <f t="shared" si="173"/>
        <v>10.926666666666307</v>
      </c>
      <c r="K940" s="5">
        <f t="shared" si="174"/>
        <v>48.799999999999955</v>
      </c>
      <c r="L940" s="5">
        <f t="shared" si="175"/>
        <v>0</v>
      </c>
      <c r="M940" s="5">
        <f t="shared" si="166"/>
        <v>15057.20000000003</v>
      </c>
      <c r="N940" s="5"/>
      <c r="O940" s="5">
        <f t="shared" si="168"/>
        <v>15280.500000000024</v>
      </c>
      <c r="P940" s="29" t="str">
        <f t="shared" si="169"/>
        <v/>
      </c>
      <c r="Q940" s="30">
        <f t="shared" si="170"/>
        <v>-223.29999999999382</v>
      </c>
      <c r="R940" s="27"/>
    </row>
    <row r="941" spans="1:18" x14ac:dyDescent="0.25">
      <c r="A941" s="5">
        <v>940</v>
      </c>
      <c r="B941" s="28">
        <v>42590.958333333336</v>
      </c>
      <c r="C941" s="5">
        <v>1.1087899999999999</v>
      </c>
      <c r="D941" s="5">
        <v>1.11225</v>
      </c>
      <c r="E941" s="5">
        <v>1.1070500000000001</v>
      </c>
      <c r="F941" s="5">
        <v>1.1116299999999999</v>
      </c>
      <c r="G941" s="5">
        <f t="shared" si="165"/>
        <v>1</v>
      </c>
      <c r="H941" s="5">
        <f t="shared" si="167"/>
        <v>45.29999999999923</v>
      </c>
      <c r="I941" s="31">
        <f t="shared" si="172"/>
        <v>1.1083226666666663</v>
      </c>
      <c r="J941" s="31">
        <f t="shared" si="173"/>
        <v>33.073333333335512</v>
      </c>
      <c r="K941" s="5">
        <f t="shared" si="174"/>
        <v>0</v>
      </c>
      <c r="L941" s="5">
        <f t="shared" si="175"/>
        <v>0</v>
      </c>
      <c r="M941" s="5">
        <f t="shared" si="166"/>
        <v>15057.20000000003</v>
      </c>
      <c r="N941" s="5"/>
      <c r="O941" s="5">
        <f t="shared" si="168"/>
        <v>15280.500000000024</v>
      </c>
      <c r="P941" s="29" t="str">
        <f t="shared" si="169"/>
        <v/>
      </c>
      <c r="Q941" s="30">
        <f t="shared" si="170"/>
        <v>-223.29999999999382</v>
      </c>
      <c r="R941" s="27"/>
    </row>
    <row r="942" spans="1:18" x14ac:dyDescent="0.25">
      <c r="A942" s="5">
        <v>941</v>
      </c>
      <c r="B942" s="28">
        <v>42591.958333333336</v>
      </c>
      <c r="C942" s="5">
        <v>1.11164</v>
      </c>
      <c r="D942" s="5">
        <v>1.1190100000000001</v>
      </c>
      <c r="E942" s="5">
        <v>1.11121</v>
      </c>
      <c r="F942" s="5">
        <v>1.1175299999999999</v>
      </c>
      <c r="G942" s="5">
        <f t="shared" si="165"/>
        <v>1</v>
      </c>
      <c r="H942" s="5">
        <f t="shared" si="167"/>
        <v>2.5999999999992696</v>
      </c>
      <c r="I942" s="31">
        <f t="shared" si="172"/>
        <v>1.1094019999999998</v>
      </c>
      <c r="J942" s="31">
        <f t="shared" si="173"/>
        <v>81.280000000001351</v>
      </c>
      <c r="K942" s="5">
        <f t="shared" si="174"/>
        <v>0</v>
      </c>
      <c r="L942" s="5">
        <f t="shared" si="175"/>
        <v>0</v>
      </c>
      <c r="M942" s="5">
        <f t="shared" si="166"/>
        <v>15057.20000000003</v>
      </c>
      <c r="N942" s="5"/>
      <c r="O942" s="5">
        <f t="shared" si="168"/>
        <v>15280.500000000024</v>
      </c>
      <c r="P942" s="29" t="str">
        <f t="shared" si="169"/>
        <v/>
      </c>
      <c r="Q942" s="30">
        <f t="shared" si="170"/>
        <v>-223.29999999999382</v>
      </c>
      <c r="R942" s="27"/>
    </row>
    <row r="943" spans="1:18" x14ac:dyDescent="0.25">
      <c r="A943" s="5">
        <v>942</v>
      </c>
      <c r="B943" s="28">
        <v>42592.958333333336</v>
      </c>
      <c r="C943" s="5">
        <v>1.11757</v>
      </c>
      <c r="D943" s="5">
        <v>1.11914</v>
      </c>
      <c r="E943" s="5">
        <v>1.11354</v>
      </c>
      <c r="F943" s="5">
        <v>1.11372</v>
      </c>
      <c r="G943" s="5">
        <f t="shared" si="165"/>
        <v>0</v>
      </c>
      <c r="H943" s="5">
        <f t="shared" si="167"/>
        <v>136.59999999999783</v>
      </c>
      <c r="I943" s="31">
        <f t="shared" si="172"/>
        <v>1.1101546666666666</v>
      </c>
      <c r="J943" s="31">
        <f t="shared" si="173"/>
        <v>35.653333333334203</v>
      </c>
      <c r="K943" s="5">
        <f t="shared" si="174"/>
        <v>0</v>
      </c>
      <c r="L943" s="5">
        <f t="shared" si="175"/>
        <v>0</v>
      </c>
      <c r="M943" s="5">
        <f t="shared" si="166"/>
        <v>15057.20000000003</v>
      </c>
      <c r="N943" s="5"/>
      <c r="O943" s="5">
        <f t="shared" si="168"/>
        <v>15280.500000000024</v>
      </c>
      <c r="P943" s="29" t="str">
        <f t="shared" si="169"/>
        <v/>
      </c>
      <c r="Q943" s="30">
        <f t="shared" si="170"/>
        <v>-223.29999999999382</v>
      </c>
      <c r="R943" s="27"/>
    </row>
    <row r="944" spans="1:18" x14ac:dyDescent="0.25">
      <c r="A944" s="5">
        <v>943</v>
      </c>
      <c r="B944" s="28">
        <v>42593.958333333336</v>
      </c>
      <c r="C944" s="5">
        <v>1.11372</v>
      </c>
      <c r="D944" s="5">
        <v>1.1221300000000001</v>
      </c>
      <c r="E944" s="5">
        <v>1.11313</v>
      </c>
      <c r="F944" s="5">
        <v>1.1162099999999999</v>
      </c>
      <c r="G944" s="5">
        <f t="shared" si="165"/>
        <v>1</v>
      </c>
      <c r="H944" s="5">
        <f t="shared" si="167"/>
        <v>122.39999999999807</v>
      </c>
      <c r="I944" s="31">
        <f t="shared" si="172"/>
        <v>1.1113993333333334</v>
      </c>
      <c r="J944" s="31">
        <f t="shared" si="173"/>
        <v>48.106666666665191</v>
      </c>
      <c r="K944" s="5">
        <f t="shared" si="174"/>
        <v>0</v>
      </c>
      <c r="L944" s="5">
        <v>-101</v>
      </c>
      <c r="M944" s="5">
        <f t="shared" si="166"/>
        <v>14956.20000000003</v>
      </c>
      <c r="N944" s="5"/>
      <c r="O944" s="5">
        <f t="shared" si="168"/>
        <v>15280.500000000024</v>
      </c>
      <c r="P944" s="29">
        <f t="shared" si="169"/>
        <v>2.1223127515460405E-2</v>
      </c>
      <c r="Q944" s="30">
        <f t="shared" si="170"/>
        <v>-324.29999999999382</v>
      </c>
      <c r="R944" s="27"/>
    </row>
    <row r="945" spans="1:18" x14ac:dyDescent="0.25">
      <c r="A945" s="5">
        <v>944</v>
      </c>
      <c r="B945" s="28">
        <v>42596.958333333336</v>
      </c>
      <c r="C945" s="5">
        <v>1.1167</v>
      </c>
      <c r="D945" s="5">
        <v>1.1203399999999999</v>
      </c>
      <c r="E945" s="5">
        <v>1.11538</v>
      </c>
      <c r="F945" s="5">
        <v>1.11832</v>
      </c>
      <c r="G945" s="5">
        <f t="shared" si="165"/>
        <v>1</v>
      </c>
      <c r="H945" s="5">
        <f t="shared" si="167"/>
        <v>170.79999999999762</v>
      </c>
      <c r="I945" s="31">
        <f t="shared" si="172"/>
        <v>1.1126560000000001</v>
      </c>
      <c r="J945" s="31">
        <f t="shared" si="173"/>
        <v>56.639999999998913</v>
      </c>
      <c r="K945" s="5">
        <f t="shared" si="174"/>
        <v>0</v>
      </c>
      <c r="L945" s="5">
        <v>-101</v>
      </c>
      <c r="M945" s="5">
        <f t="shared" si="166"/>
        <v>14855.20000000003</v>
      </c>
      <c r="N945" s="5"/>
      <c r="O945" s="5">
        <f t="shared" si="168"/>
        <v>15280.500000000024</v>
      </c>
      <c r="P945" s="29">
        <f t="shared" si="169"/>
        <v>2.7832858872418598E-2</v>
      </c>
      <c r="Q945" s="30">
        <f t="shared" si="170"/>
        <v>-425.29999999999382</v>
      </c>
      <c r="R945" s="27"/>
    </row>
    <row r="946" spans="1:18" x14ac:dyDescent="0.25">
      <c r="A946" s="5">
        <v>945</v>
      </c>
      <c r="B946" s="28">
        <v>42597.958333333336</v>
      </c>
      <c r="C946" s="5">
        <v>1.11825</v>
      </c>
      <c r="D946" s="5">
        <v>1.1322300000000001</v>
      </c>
      <c r="E946" s="5">
        <v>1.11774</v>
      </c>
      <c r="F946" s="5">
        <v>1.1277999999999999</v>
      </c>
      <c r="G946" s="5">
        <f t="shared" si="165"/>
        <v>1</v>
      </c>
      <c r="H946" s="5">
        <f t="shared" si="167"/>
        <v>44.099999999998019</v>
      </c>
      <c r="I946" s="31">
        <f t="shared" si="172"/>
        <v>1.1146013333333333</v>
      </c>
      <c r="J946" s="31">
        <f t="shared" si="173"/>
        <v>131.9866666666658</v>
      </c>
      <c r="K946" s="5">
        <f t="shared" si="174"/>
        <v>0</v>
      </c>
      <c r="L946" s="5">
        <f t="shared" ref="L946:L1009" si="176">IF(OR(AND(J946&gt;-188.3,J946&lt;=-122.467),AND(J946&gt;-85.94,J946&lt;=-67.6767),AND(J946&gt;42.69,J946&lt;=64.57),AND(J946&gt;144.6933)),-H946,0)</f>
        <v>0</v>
      </c>
      <c r="M946" s="5">
        <f t="shared" si="166"/>
        <v>14855.20000000003</v>
      </c>
      <c r="N946" s="5"/>
      <c r="O946" s="5">
        <f t="shared" si="168"/>
        <v>15280.500000000024</v>
      </c>
      <c r="P946" s="29" t="str">
        <f t="shared" si="169"/>
        <v/>
      </c>
      <c r="Q946" s="30">
        <f t="shared" si="170"/>
        <v>-425.29999999999382</v>
      </c>
      <c r="R946" s="27"/>
    </row>
    <row r="947" spans="1:18" x14ac:dyDescent="0.25">
      <c r="A947" s="5">
        <v>946</v>
      </c>
      <c r="B947" s="28">
        <v>42598.958333333336</v>
      </c>
      <c r="C947" s="5">
        <v>1.1277600000000001</v>
      </c>
      <c r="D947" s="5">
        <v>1.1315900000000001</v>
      </c>
      <c r="E947" s="5">
        <v>1.1240699999999999</v>
      </c>
      <c r="F947" s="5">
        <v>1.12883</v>
      </c>
      <c r="G947" s="5">
        <f t="shared" si="165"/>
        <v>1</v>
      </c>
      <c r="H947" s="5">
        <f t="shared" si="167"/>
        <v>44.599999999996861</v>
      </c>
      <c r="I947" s="31">
        <f t="shared" si="172"/>
        <v>1.1161373333333335</v>
      </c>
      <c r="J947" s="31">
        <f t="shared" si="173"/>
        <v>126.92666666666463</v>
      </c>
      <c r="K947" s="5">
        <f t="shared" si="174"/>
        <v>0</v>
      </c>
      <c r="L947" s="5">
        <f t="shared" si="176"/>
        <v>0</v>
      </c>
      <c r="M947" s="5">
        <f t="shared" si="166"/>
        <v>14855.20000000003</v>
      </c>
      <c r="N947" s="5"/>
      <c r="O947" s="5">
        <f t="shared" si="168"/>
        <v>15280.500000000024</v>
      </c>
      <c r="P947" s="29" t="str">
        <f t="shared" si="169"/>
        <v/>
      </c>
      <c r="Q947" s="30">
        <f t="shared" si="170"/>
        <v>-425.29999999999382</v>
      </c>
      <c r="R947" s="27"/>
    </row>
    <row r="948" spans="1:18" x14ac:dyDescent="0.25">
      <c r="A948" s="5">
        <v>947</v>
      </c>
      <c r="B948" s="28">
        <v>42599.958333333336</v>
      </c>
      <c r="C948" s="5">
        <v>1.12883</v>
      </c>
      <c r="D948" s="5">
        <v>1.13663</v>
      </c>
      <c r="E948" s="5">
        <v>1.12853</v>
      </c>
      <c r="F948" s="5">
        <v>1.1352899999999999</v>
      </c>
      <c r="G948" s="5">
        <f t="shared" si="165"/>
        <v>1</v>
      </c>
      <c r="H948" s="5">
        <f t="shared" si="167"/>
        <v>-34.800000000001496</v>
      </c>
      <c r="I948" s="31">
        <f t="shared" si="172"/>
        <v>1.1179866666666669</v>
      </c>
      <c r="J948" s="31">
        <f t="shared" si="173"/>
        <v>173.03333333333003</v>
      </c>
      <c r="K948" s="5">
        <f t="shared" si="174"/>
        <v>0</v>
      </c>
      <c r="L948" s="5">
        <f t="shared" si="176"/>
        <v>34.800000000001496</v>
      </c>
      <c r="M948" s="5">
        <f t="shared" si="166"/>
        <v>14890.000000000031</v>
      </c>
      <c r="N948" s="5"/>
      <c r="O948" s="5">
        <f t="shared" si="168"/>
        <v>15280.500000000024</v>
      </c>
      <c r="P948" s="29" t="str">
        <f t="shared" si="169"/>
        <v/>
      </c>
      <c r="Q948" s="30">
        <f t="shared" si="170"/>
        <v>-390.49999999999272</v>
      </c>
      <c r="R948" s="27"/>
    </row>
    <row r="949" spans="1:18" x14ac:dyDescent="0.25">
      <c r="A949" s="5">
        <v>948</v>
      </c>
      <c r="B949" s="28">
        <v>42600.958333333336</v>
      </c>
      <c r="C949" s="5">
        <v>1.1352800000000001</v>
      </c>
      <c r="D949" s="5">
        <v>1.1359600000000001</v>
      </c>
      <c r="E949" s="5">
        <v>1.13042</v>
      </c>
      <c r="F949" s="5">
        <v>1.1321600000000001</v>
      </c>
      <c r="G949" s="5">
        <f t="shared" si="165"/>
        <v>0</v>
      </c>
      <c r="H949" s="5">
        <f t="shared" si="167"/>
        <v>-45.200000000000792</v>
      </c>
      <c r="I949" s="31">
        <f t="shared" si="172"/>
        <v>1.1189800000000001</v>
      </c>
      <c r="J949" s="31">
        <f t="shared" si="173"/>
        <v>131.7999999999997</v>
      </c>
      <c r="K949" s="5">
        <f t="shared" si="174"/>
        <v>0</v>
      </c>
      <c r="L949" s="5">
        <f t="shared" si="176"/>
        <v>0</v>
      </c>
      <c r="M949" s="5">
        <f t="shared" si="166"/>
        <v>14890.000000000031</v>
      </c>
      <c r="N949" s="5"/>
      <c r="O949" s="5">
        <f t="shared" si="168"/>
        <v>15280.500000000024</v>
      </c>
      <c r="P949" s="29" t="str">
        <f t="shared" si="169"/>
        <v/>
      </c>
      <c r="Q949" s="30">
        <f t="shared" si="170"/>
        <v>-390.49999999999272</v>
      </c>
      <c r="R949" s="27"/>
    </row>
    <row r="950" spans="1:18" x14ac:dyDescent="0.25">
      <c r="A950" s="5">
        <v>949</v>
      </c>
      <c r="B950" s="28">
        <v>42603.958333333336</v>
      </c>
      <c r="C950" s="5">
        <v>1.1308800000000001</v>
      </c>
      <c r="D950" s="5">
        <v>1.13306</v>
      </c>
      <c r="E950" s="5">
        <v>1.1271</v>
      </c>
      <c r="F950" s="5">
        <v>1.1319999999999999</v>
      </c>
      <c r="G950" s="5">
        <f t="shared" si="165"/>
        <v>0</v>
      </c>
      <c r="H950" s="5">
        <f t="shared" si="167"/>
        <v>-35.699999999998511</v>
      </c>
      <c r="I950" s="31">
        <f t="shared" si="172"/>
        <v>1.1200393333333336</v>
      </c>
      <c r="J950" s="31">
        <f t="shared" si="173"/>
        <v>119.60666666666286</v>
      </c>
      <c r="K950" s="5">
        <f t="shared" si="174"/>
        <v>0</v>
      </c>
      <c r="L950" s="5">
        <f t="shared" si="176"/>
        <v>0</v>
      </c>
      <c r="M950" s="5">
        <f t="shared" si="166"/>
        <v>14890.000000000031</v>
      </c>
      <c r="N950" s="5"/>
      <c r="O950" s="5">
        <f t="shared" si="168"/>
        <v>15280.500000000024</v>
      </c>
      <c r="P950" s="29" t="str">
        <f t="shared" si="169"/>
        <v/>
      </c>
      <c r="Q950" s="30">
        <f t="shared" si="170"/>
        <v>-390.49999999999272</v>
      </c>
      <c r="R950" s="27"/>
    </row>
    <row r="951" spans="1:18" x14ac:dyDescent="0.25">
      <c r="A951" s="5">
        <v>950</v>
      </c>
      <c r="B951" s="28">
        <v>42604.958333333336</v>
      </c>
      <c r="C951" s="5">
        <v>1.1319999999999999</v>
      </c>
      <c r="D951" s="5">
        <v>1.1355299999999999</v>
      </c>
      <c r="E951" s="5">
        <v>1.13032</v>
      </c>
      <c r="F951" s="5">
        <v>1.13052</v>
      </c>
      <c r="G951" s="5">
        <f t="shared" si="165"/>
        <v>0</v>
      </c>
      <c r="H951" s="5">
        <f t="shared" si="167"/>
        <v>-105.19999999999862</v>
      </c>
      <c r="I951" s="31">
        <f t="shared" si="172"/>
        <v>1.1205973333333334</v>
      </c>
      <c r="J951" s="31">
        <f t="shared" si="173"/>
        <v>99.226666666665238</v>
      </c>
      <c r="K951" s="5">
        <f t="shared" si="174"/>
        <v>0</v>
      </c>
      <c r="L951" s="5">
        <f t="shared" si="176"/>
        <v>0</v>
      </c>
      <c r="M951" s="5">
        <f t="shared" si="166"/>
        <v>14890.000000000031</v>
      </c>
      <c r="N951" s="5"/>
      <c r="O951" s="5">
        <f t="shared" si="168"/>
        <v>15280.500000000024</v>
      </c>
      <c r="P951" s="29" t="str">
        <f t="shared" si="169"/>
        <v/>
      </c>
      <c r="Q951" s="30">
        <f t="shared" si="170"/>
        <v>-390.49999999999272</v>
      </c>
      <c r="R951" s="27"/>
    </row>
    <row r="952" spans="1:18" x14ac:dyDescent="0.25">
      <c r="A952" s="5">
        <v>951</v>
      </c>
      <c r="B952" s="28">
        <v>42605.958333333336</v>
      </c>
      <c r="C952" s="5">
        <v>1.13052</v>
      </c>
      <c r="D952" s="5">
        <v>1.1311500000000001</v>
      </c>
      <c r="E952" s="5">
        <v>1.12452</v>
      </c>
      <c r="F952" s="5">
        <v>1.12636</v>
      </c>
      <c r="G952" s="5">
        <f t="shared" si="165"/>
        <v>0</v>
      </c>
      <c r="H952" s="5">
        <f t="shared" si="167"/>
        <v>-50.3000000000009</v>
      </c>
      <c r="I952" s="31">
        <f t="shared" si="172"/>
        <v>1.1213606666666669</v>
      </c>
      <c r="J952" s="31">
        <f t="shared" si="173"/>
        <v>49.993333333331336</v>
      </c>
      <c r="K952" s="5">
        <f t="shared" si="174"/>
        <v>0</v>
      </c>
      <c r="L952" s="5">
        <f t="shared" si="176"/>
        <v>50.3000000000009</v>
      </c>
      <c r="M952" s="5">
        <f t="shared" si="166"/>
        <v>14940.300000000032</v>
      </c>
      <c r="N952" s="5"/>
      <c r="O952" s="5">
        <f t="shared" si="168"/>
        <v>15280.500000000024</v>
      </c>
      <c r="P952" s="29" t="str">
        <f t="shared" si="169"/>
        <v/>
      </c>
      <c r="Q952" s="30">
        <f t="shared" si="170"/>
        <v>-340.19999999999163</v>
      </c>
      <c r="R952" s="27"/>
    </row>
    <row r="953" spans="1:18" x14ac:dyDescent="0.25">
      <c r="A953" s="5">
        <v>952</v>
      </c>
      <c r="B953" s="28">
        <v>42606.958333333336</v>
      </c>
      <c r="C953" s="5">
        <v>1.1263300000000001</v>
      </c>
      <c r="D953" s="5">
        <v>1.12974</v>
      </c>
      <c r="E953" s="5">
        <v>1.12592</v>
      </c>
      <c r="F953" s="5">
        <v>1.1284000000000001</v>
      </c>
      <c r="G953" s="5">
        <f t="shared" si="165"/>
        <v>1</v>
      </c>
      <c r="H953" s="5">
        <f t="shared" si="167"/>
        <v>-116.49999999999937</v>
      </c>
      <c r="I953" s="31">
        <f t="shared" si="172"/>
        <v>1.1224053333333333</v>
      </c>
      <c r="J953" s="31">
        <f t="shared" si="173"/>
        <v>59.94666666666815</v>
      </c>
      <c r="K953" s="5">
        <f t="shared" si="174"/>
        <v>0</v>
      </c>
      <c r="L953" s="5">
        <f t="shared" si="176"/>
        <v>116.49999999999937</v>
      </c>
      <c r="M953" s="5">
        <f t="shared" si="166"/>
        <v>15056.800000000032</v>
      </c>
      <c r="N953" s="5"/>
      <c r="O953" s="5">
        <f t="shared" si="168"/>
        <v>15280.500000000024</v>
      </c>
      <c r="P953" s="29" t="str">
        <f t="shared" si="169"/>
        <v/>
      </c>
      <c r="Q953" s="30">
        <f t="shared" si="170"/>
        <v>-223.69999999999163</v>
      </c>
      <c r="R953" s="27"/>
    </row>
    <row r="954" spans="1:18" x14ac:dyDescent="0.25">
      <c r="A954" s="5">
        <v>953</v>
      </c>
      <c r="B954" s="28">
        <v>42607.958333333336</v>
      </c>
      <c r="C954" s="5">
        <v>1.1279399999999999</v>
      </c>
      <c r="D954" s="5">
        <v>1.13408</v>
      </c>
      <c r="E954" s="5">
        <v>1.1180399999999999</v>
      </c>
      <c r="F954" s="5">
        <v>1.11951</v>
      </c>
      <c r="G954" s="5">
        <f t="shared" si="165"/>
        <v>0</v>
      </c>
      <c r="H954" s="5">
        <f t="shared" si="167"/>
        <v>-17.500000000001407</v>
      </c>
      <c r="I954" s="31">
        <f t="shared" si="172"/>
        <v>1.1231366666666669</v>
      </c>
      <c r="J954" s="31">
        <f t="shared" si="173"/>
        <v>-36.26666666666889</v>
      </c>
      <c r="K954" s="5">
        <f t="shared" si="174"/>
        <v>-17.500000000001407</v>
      </c>
      <c r="L954" s="5">
        <f t="shared" si="176"/>
        <v>0</v>
      </c>
      <c r="M954" s="5">
        <f t="shared" si="166"/>
        <v>15039.30000000003</v>
      </c>
      <c r="N954" s="5"/>
      <c r="O954" s="5">
        <f t="shared" si="168"/>
        <v>15280.500000000024</v>
      </c>
      <c r="P954" s="29">
        <f t="shared" si="169"/>
        <v>1.5784823795032432E-2</v>
      </c>
      <c r="Q954" s="30">
        <f t="shared" si="170"/>
        <v>-241.19999999999345</v>
      </c>
      <c r="R954" s="27"/>
    </row>
    <row r="955" spans="1:18" x14ac:dyDescent="0.25">
      <c r="A955" s="5">
        <v>954</v>
      </c>
      <c r="B955" s="28">
        <v>42610.958333333336</v>
      </c>
      <c r="C955" s="5">
        <v>1.1175200000000001</v>
      </c>
      <c r="D955" s="5">
        <v>1.12077</v>
      </c>
      <c r="E955" s="5">
        <v>1.1157999999999999</v>
      </c>
      <c r="F955" s="5">
        <v>1.1188499999999999</v>
      </c>
      <c r="G955" s="5">
        <f t="shared" si="165"/>
        <v>0</v>
      </c>
      <c r="H955" s="5">
        <f t="shared" si="167"/>
        <v>8.3999999999995154</v>
      </c>
      <c r="I955" s="31">
        <f t="shared" si="172"/>
        <v>1.1238086666666667</v>
      </c>
      <c r="J955" s="31">
        <f t="shared" si="173"/>
        <v>-49.586666666667782</v>
      </c>
      <c r="K955" s="5">
        <f t="shared" si="174"/>
        <v>8.3999999999995154</v>
      </c>
      <c r="L955" s="5">
        <f t="shared" si="176"/>
        <v>0</v>
      </c>
      <c r="M955" s="5">
        <f t="shared" si="166"/>
        <v>15047.70000000003</v>
      </c>
      <c r="N955" s="5"/>
      <c r="O955" s="5">
        <f t="shared" si="168"/>
        <v>15280.500000000024</v>
      </c>
      <c r="P955" s="29" t="str">
        <f t="shared" si="169"/>
        <v/>
      </c>
      <c r="Q955" s="30">
        <f t="shared" si="170"/>
        <v>-232.79999999999382</v>
      </c>
      <c r="R955" s="27"/>
    </row>
    <row r="956" spans="1:18" x14ac:dyDescent="0.25">
      <c r="A956" s="5">
        <v>955</v>
      </c>
      <c r="B956" s="28">
        <v>42611.958333333336</v>
      </c>
      <c r="C956" s="5">
        <v>1.1188499999999999</v>
      </c>
      <c r="D956" s="5">
        <v>1.1192299999999999</v>
      </c>
      <c r="E956" s="5">
        <v>1.11321</v>
      </c>
      <c r="F956" s="5">
        <v>1.1143000000000001</v>
      </c>
      <c r="G956" s="5">
        <f t="shared" si="165"/>
        <v>0</v>
      </c>
      <c r="H956" s="5">
        <f t="shared" si="167"/>
        <v>11.599999999998282</v>
      </c>
      <c r="I956" s="31">
        <f t="shared" si="172"/>
        <v>1.1239866666666667</v>
      </c>
      <c r="J956" s="31">
        <f t="shared" si="173"/>
        <v>-96.866666666666219</v>
      </c>
      <c r="K956" s="5">
        <f t="shared" si="174"/>
        <v>0</v>
      </c>
      <c r="L956" s="5">
        <f t="shared" si="176"/>
        <v>0</v>
      </c>
      <c r="M956" s="5">
        <f t="shared" si="166"/>
        <v>15047.70000000003</v>
      </c>
      <c r="N956" s="5"/>
      <c r="O956" s="5">
        <f t="shared" si="168"/>
        <v>15280.500000000024</v>
      </c>
      <c r="P956" s="29" t="str">
        <f t="shared" si="169"/>
        <v/>
      </c>
      <c r="Q956" s="30">
        <f t="shared" si="170"/>
        <v>-232.79999999999382</v>
      </c>
      <c r="R956" s="27"/>
    </row>
    <row r="957" spans="1:18" x14ac:dyDescent="0.25">
      <c r="A957" s="5">
        <v>956</v>
      </c>
      <c r="B957" s="28">
        <v>42612.958333333336</v>
      </c>
      <c r="C957" s="5">
        <v>1.1142700000000001</v>
      </c>
      <c r="D957" s="5">
        <v>1.1165400000000001</v>
      </c>
      <c r="E957" s="5">
        <v>1.11232</v>
      </c>
      <c r="F957" s="5">
        <v>1.11574</v>
      </c>
      <c r="G957" s="5">
        <f t="shared" si="165"/>
        <v>1</v>
      </c>
      <c r="H957" s="5">
        <f t="shared" si="167"/>
        <v>-12.200000000002206</v>
      </c>
      <c r="I957" s="31">
        <f t="shared" si="172"/>
        <v>1.1238673333333333</v>
      </c>
      <c r="J957" s="31">
        <f t="shared" si="173"/>
        <v>-81.273333333333753</v>
      </c>
      <c r="K957" s="5">
        <f t="shared" si="174"/>
        <v>0</v>
      </c>
      <c r="L957" s="5">
        <f t="shared" si="176"/>
        <v>12.200000000002206</v>
      </c>
      <c r="M957" s="5">
        <f t="shared" si="166"/>
        <v>15059.900000000032</v>
      </c>
      <c r="N957" s="5"/>
      <c r="O957" s="5">
        <f t="shared" si="168"/>
        <v>15280.500000000024</v>
      </c>
      <c r="P957" s="29" t="str">
        <f t="shared" si="169"/>
        <v/>
      </c>
      <c r="Q957" s="30">
        <f t="shared" si="170"/>
        <v>-220.59999999999127</v>
      </c>
      <c r="R957" s="27"/>
    </row>
    <row r="958" spans="1:18" x14ac:dyDescent="0.25">
      <c r="A958" s="5">
        <v>957</v>
      </c>
      <c r="B958" s="28">
        <v>42613.958333333336</v>
      </c>
      <c r="C958" s="5">
        <v>1.1157300000000001</v>
      </c>
      <c r="D958" s="5">
        <v>1.1205099999999999</v>
      </c>
      <c r="E958" s="5">
        <v>1.11276</v>
      </c>
      <c r="F958" s="5">
        <v>1.11965</v>
      </c>
      <c r="G958" s="5">
        <f t="shared" si="165"/>
        <v>1</v>
      </c>
      <c r="H958" s="5">
        <f t="shared" si="167"/>
        <v>56.899999999997519</v>
      </c>
      <c r="I958" s="31">
        <f t="shared" si="172"/>
        <v>1.1242626666666666</v>
      </c>
      <c r="J958" s="31">
        <f t="shared" si="173"/>
        <v>-46.126666666665983</v>
      </c>
      <c r="K958" s="5">
        <f t="shared" si="174"/>
        <v>56.899999999997519</v>
      </c>
      <c r="L958" s="5">
        <f t="shared" si="176"/>
        <v>0</v>
      </c>
      <c r="M958" s="5">
        <f t="shared" si="166"/>
        <v>15116.80000000003</v>
      </c>
      <c r="N958" s="5"/>
      <c r="O958" s="5">
        <f t="shared" si="168"/>
        <v>15280.500000000024</v>
      </c>
      <c r="P958" s="29" t="str">
        <f t="shared" si="169"/>
        <v/>
      </c>
      <c r="Q958" s="30">
        <f t="shared" si="170"/>
        <v>-163.69999999999345</v>
      </c>
      <c r="R958" s="27"/>
    </row>
    <row r="959" spans="1:18" x14ac:dyDescent="0.25">
      <c r="A959" s="5">
        <v>958</v>
      </c>
      <c r="B959" s="28">
        <v>42614.958333333336</v>
      </c>
      <c r="C959" s="5">
        <v>1.1196200000000001</v>
      </c>
      <c r="D959" s="5">
        <v>1.12521</v>
      </c>
      <c r="E959" s="5">
        <v>1.11503</v>
      </c>
      <c r="F959" s="5">
        <v>1.1153900000000001</v>
      </c>
      <c r="G959" s="5">
        <f t="shared" si="165"/>
        <v>0</v>
      </c>
      <c r="H959" s="5">
        <f t="shared" si="167"/>
        <v>83.399999999997931</v>
      </c>
      <c r="I959" s="31">
        <f t="shared" si="172"/>
        <v>1.1242079999999999</v>
      </c>
      <c r="J959" s="31">
        <f t="shared" si="173"/>
        <v>-88.179999999997705</v>
      </c>
      <c r="K959" s="5">
        <f t="shared" si="174"/>
        <v>0</v>
      </c>
      <c r="L959" s="5">
        <f t="shared" si="176"/>
        <v>0</v>
      </c>
      <c r="M959" s="5">
        <f t="shared" si="166"/>
        <v>15116.80000000003</v>
      </c>
      <c r="N959" s="5"/>
      <c r="O959" s="5">
        <f t="shared" si="168"/>
        <v>15280.500000000024</v>
      </c>
      <c r="P959" s="29" t="str">
        <f t="shared" si="169"/>
        <v/>
      </c>
      <c r="Q959" s="30">
        <f t="shared" si="170"/>
        <v>-163.69999999999345</v>
      </c>
      <c r="R959" s="27"/>
    </row>
    <row r="960" spans="1:18" x14ac:dyDescent="0.25">
      <c r="A960" s="5">
        <v>959</v>
      </c>
      <c r="B960" s="28">
        <v>42617.958333333336</v>
      </c>
      <c r="C960" s="5">
        <v>1.1155900000000001</v>
      </c>
      <c r="D960" s="5">
        <v>1.1182399999999999</v>
      </c>
      <c r="E960" s="5">
        <v>1.11395</v>
      </c>
      <c r="F960" s="5">
        <v>1.1146799999999999</v>
      </c>
      <c r="G960" s="5">
        <f t="shared" si="165"/>
        <v>0</v>
      </c>
      <c r="H960" s="5">
        <f t="shared" si="167"/>
        <v>113.19999999999997</v>
      </c>
      <c r="I960" s="31">
        <f t="shared" si="172"/>
        <v>1.1239653333333333</v>
      </c>
      <c r="J960" s="31">
        <f t="shared" si="173"/>
        <v>-92.85333333333368</v>
      </c>
      <c r="K960" s="5">
        <f t="shared" si="174"/>
        <v>0</v>
      </c>
      <c r="L960" s="5">
        <f t="shared" si="176"/>
        <v>0</v>
      </c>
      <c r="M960" s="5">
        <f t="shared" si="166"/>
        <v>15116.80000000003</v>
      </c>
      <c r="N960" s="5"/>
      <c r="O960" s="5">
        <f t="shared" si="168"/>
        <v>15280.500000000024</v>
      </c>
      <c r="P960" s="29" t="str">
        <f t="shared" si="169"/>
        <v/>
      </c>
      <c r="Q960" s="30">
        <f t="shared" si="170"/>
        <v>-163.69999999999345</v>
      </c>
      <c r="R960" s="27"/>
    </row>
    <row r="961" spans="1:18" x14ac:dyDescent="0.25">
      <c r="A961" s="5">
        <v>960</v>
      </c>
      <c r="B961" s="28">
        <v>42618.958333333336</v>
      </c>
      <c r="C961" s="5">
        <v>1.11467</v>
      </c>
      <c r="D961" s="5">
        <v>1.1263099999999999</v>
      </c>
      <c r="E961" s="5">
        <v>1.11409</v>
      </c>
      <c r="F961" s="5">
        <v>1.1254999999999999</v>
      </c>
      <c r="G961" s="5">
        <f t="shared" si="165"/>
        <v>1</v>
      </c>
      <c r="H961" s="5">
        <f t="shared" si="167"/>
        <v>-22.999999999997467</v>
      </c>
      <c r="I961" s="31">
        <f t="shared" si="172"/>
        <v>1.123812</v>
      </c>
      <c r="J961" s="31">
        <f t="shared" si="173"/>
        <v>16.879999999999118</v>
      </c>
      <c r="K961" s="5">
        <f t="shared" si="174"/>
        <v>-22.999999999997467</v>
      </c>
      <c r="L961" s="5">
        <f t="shared" si="176"/>
        <v>0</v>
      </c>
      <c r="M961" s="5">
        <f t="shared" si="166"/>
        <v>15093.800000000032</v>
      </c>
      <c r="N961" s="5"/>
      <c r="O961" s="5">
        <f t="shared" si="168"/>
        <v>15280.500000000024</v>
      </c>
      <c r="P961" s="29">
        <f t="shared" si="169"/>
        <v>1.2218186577663825E-2</v>
      </c>
      <c r="Q961" s="30">
        <f t="shared" si="170"/>
        <v>-186.69999999999163</v>
      </c>
      <c r="R961" s="27"/>
    </row>
    <row r="962" spans="1:18" x14ac:dyDescent="0.25">
      <c r="A962" s="5">
        <v>961</v>
      </c>
      <c r="B962" s="28">
        <v>42619.958333333336</v>
      </c>
      <c r="C962" s="5">
        <v>1.1254999999999999</v>
      </c>
      <c r="D962" s="5">
        <v>1.12714</v>
      </c>
      <c r="E962" s="5">
        <v>1.1229</v>
      </c>
      <c r="F962" s="5">
        <v>1.12392</v>
      </c>
      <c r="G962" s="5">
        <f t="shared" si="165"/>
        <v>0</v>
      </c>
      <c r="H962" s="5">
        <f t="shared" si="167"/>
        <v>-6.6999999999972637</v>
      </c>
      <c r="I962" s="31">
        <f t="shared" si="172"/>
        <v>1.1234846666666667</v>
      </c>
      <c r="J962" s="31">
        <f t="shared" si="173"/>
        <v>4.3533333333334312</v>
      </c>
      <c r="K962" s="5">
        <f t="shared" si="174"/>
        <v>-6.6999999999972637</v>
      </c>
      <c r="L962" s="5">
        <f t="shared" si="176"/>
        <v>0</v>
      </c>
      <c r="M962" s="5">
        <f t="shared" si="166"/>
        <v>15087.100000000035</v>
      </c>
      <c r="N962" s="5"/>
      <c r="O962" s="5">
        <f t="shared" si="168"/>
        <v>15280.500000000024</v>
      </c>
      <c r="P962" s="29">
        <f t="shared" si="169"/>
        <v>1.265665390530335E-2</v>
      </c>
      <c r="Q962" s="30">
        <f t="shared" si="170"/>
        <v>-193.39999999998872</v>
      </c>
      <c r="R962" s="27"/>
    </row>
    <row r="963" spans="1:18" x14ac:dyDescent="0.25">
      <c r="A963" s="5">
        <v>962</v>
      </c>
      <c r="B963" s="28">
        <v>42620.958333333336</v>
      </c>
      <c r="C963" s="5">
        <v>1.1238900000000001</v>
      </c>
      <c r="D963" s="5">
        <v>1.13269</v>
      </c>
      <c r="E963" s="5">
        <v>1.1234500000000001</v>
      </c>
      <c r="F963" s="5">
        <v>1.1259600000000001</v>
      </c>
      <c r="G963" s="5">
        <f t="shared" ref="G963:G1026" si="177">IF(F963&gt;F962,1,0)</f>
        <v>1</v>
      </c>
      <c r="H963" s="5">
        <f t="shared" si="167"/>
        <v>-43.69999999999763</v>
      </c>
      <c r="I963" s="31">
        <f t="shared" si="172"/>
        <v>1.1228626666666668</v>
      </c>
      <c r="J963" s="31">
        <f t="shared" si="173"/>
        <v>30.973333333332853</v>
      </c>
      <c r="K963" s="5">
        <f t="shared" si="174"/>
        <v>0</v>
      </c>
      <c r="L963" s="5">
        <f t="shared" si="176"/>
        <v>0</v>
      </c>
      <c r="M963" s="5">
        <f t="shared" ref="M963:M1026" si="178">L963+K963+M962</f>
        <v>15087.100000000035</v>
      </c>
      <c r="N963" s="5"/>
      <c r="O963" s="5">
        <f t="shared" si="168"/>
        <v>15280.500000000024</v>
      </c>
      <c r="P963" s="29" t="str">
        <f t="shared" si="169"/>
        <v/>
      </c>
      <c r="Q963" s="30">
        <f t="shared" si="170"/>
        <v>-193.39999999998872</v>
      </c>
      <c r="R963" s="27"/>
    </row>
    <row r="964" spans="1:18" x14ac:dyDescent="0.25">
      <c r="A964" s="5">
        <v>963</v>
      </c>
      <c r="B964" s="28">
        <v>42621.958333333336</v>
      </c>
      <c r="C964" s="5">
        <v>1.1259699999999999</v>
      </c>
      <c r="D964" s="5">
        <v>1.1285000000000001</v>
      </c>
      <c r="E964" s="5">
        <v>1.11985</v>
      </c>
      <c r="F964" s="5">
        <v>1.1231800000000001</v>
      </c>
      <c r="G964" s="5">
        <f t="shared" si="177"/>
        <v>0</v>
      </c>
      <c r="H964" s="5">
        <f t="shared" ref="H964:H1027" si="179">(F965-C965)*10000+(F966-C966)*10000+(F967-C967)*10000</f>
        <v>14.500000000001734</v>
      </c>
      <c r="I964" s="31">
        <f t="shared" si="172"/>
        <v>1.1222640000000002</v>
      </c>
      <c r="J964" s="31">
        <f t="shared" si="173"/>
        <v>9.1599999999991688</v>
      </c>
      <c r="K964" s="5">
        <f t="shared" si="174"/>
        <v>14.500000000001734</v>
      </c>
      <c r="L964" s="5">
        <f t="shared" si="176"/>
        <v>0</v>
      </c>
      <c r="M964" s="5">
        <f t="shared" si="178"/>
        <v>15101.600000000037</v>
      </c>
      <c r="N964" s="5"/>
      <c r="O964" s="5">
        <f t="shared" ref="O964:O1027" si="180">MAX(M964,O963)</f>
        <v>15280.500000000024</v>
      </c>
      <c r="P964" s="29" t="str">
        <f t="shared" ref="P964:P1027" si="181">IF(M964 &lt; M963, 1-M964/O964,"")</f>
        <v/>
      </c>
      <c r="Q964" s="30">
        <f t="shared" ref="Q964:Q1027" si="182">IF(O964=M964,Q963,M964-O964)</f>
        <v>-178.8999999999869</v>
      </c>
      <c r="R964" s="27"/>
    </row>
    <row r="965" spans="1:18" x14ac:dyDescent="0.25">
      <c r="A965" s="5">
        <v>964</v>
      </c>
      <c r="B965" s="28">
        <v>42624.958333333336</v>
      </c>
      <c r="C965" s="5">
        <v>1.1234299999999999</v>
      </c>
      <c r="D965" s="5">
        <v>1.1268400000000001</v>
      </c>
      <c r="E965" s="5">
        <v>1.12103</v>
      </c>
      <c r="F965" s="5">
        <v>1.12348</v>
      </c>
      <c r="G965" s="5">
        <f t="shared" si="177"/>
        <v>1</v>
      </c>
      <c r="H965" s="5">
        <f t="shared" si="179"/>
        <v>8.9000000000005741</v>
      </c>
      <c r="I965" s="31">
        <f t="shared" si="172"/>
        <v>1.121696</v>
      </c>
      <c r="J965" s="31">
        <f t="shared" si="173"/>
        <v>17.840000000000078</v>
      </c>
      <c r="K965" s="5">
        <f t="shared" si="174"/>
        <v>8.9000000000005741</v>
      </c>
      <c r="L965" s="5">
        <f t="shared" si="176"/>
        <v>0</v>
      </c>
      <c r="M965" s="5">
        <f t="shared" si="178"/>
        <v>15110.500000000038</v>
      </c>
      <c r="N965" s="5"/>
      <c r="O965" s="5">
        <f t="shared" si="180"/>
        <v>15280.500000000024</v>
      </c>
      <c r="P965" s="29" t="str">
        <f t="shared" si="181"/>
        <v/>
      </c>
      <c r="Q965" s="30">
        <f t="shared" si="182"/>
        <v>-169.99999999998545</v>
      </c>
      <c r="R965" s="27"/>
    </row>
    <row r="966" spans="1:18" x14ac:dyDescent="0.25">
      <c r="A966" s="5">
        <v>965</v>
      </c>
      <c r="B966" s="28">
        <v>42625.958333333336</v>
      </c>
      <c r="C966" s="5">
        <v>1.12347</v>
      </c>
      <c r="D966" s="5">
        <v>1.12602</v>
      </c>
      <c r="E966" s="5">
        <v>1.12039</v>
      </c>
      <c r="F966" s="5">
        <v>1.1218399999999999</v>
      </c>
      <c r="G966" s="5">
        <f t="shared" si="177"/>
        <v>0</v>
      </c>
      <c r="H966" s="5">
        <f t="shared" si="179"/>
        <v>-66.500000000000455</v>
      </c>
      <c r="I966" s="31">
        <f t="shared" si="172"/>
        <v>1.1211173333333335</v>
      </c>
      <c r="J966" s="31">
        <f t="shared" si="173"/>
        <v>7.226666666664272</v>
      </c>
      <c r="K966" s="5">
        <f t="shared" si="174"/>
        <v>-66.500000000000455</v>
      </c>
      <c r="L966" s="5">
        <f t="shared" si="176"/>
        <v>0</v>
      </c>
      <c r="M966" s="5">
        <f t="shared" si="178"/>
        <v>15044.000000000038</v>
      </c>
      <c r="N966" s="5"/>
      <c r="O966" s="5">
        <f t="shared" si="180"/>
        <v>15280.500000000024</v>
      </c>
      <c r="P966" s="29">
        <f t="shared" si="181"/>
        <v>1.5477242236836775E-2</v>
      </c>
      <c r="Q966" s="30">
        <f t="shared" si="182"/>
        <v>-236.49999999998545</v>
      </c>
      <c r="R966" s="27"/>
    </row>
    <row r="967" spans="1:18" x14ac:dyDescent="0.25">
      <c r="A967" s="5">
        <v>966</v>
      </c>
      <c r="B967" s="28">
        <v>42626.958333333336</v>
      </c>
      <c r="C967" s="5">
        <v>1.1218399999999999</v>
      </c>
      <c r="D967" s="5">
        <v>1.1274</v>
      </c>
      <c r="E967" s="5">
        <v>1.121</v>
      </c>
      <c r="F967" s="5">
        <v>1.12487</v>
      </c>
      <c r="G967" s="5">
        <f t="shared" si="177"/>
        <v>1</v>
      </c>
      <c r="H967" s="5">
        <f t="shared" si="179"/>
        <v>-73.200000000002149</v>
      </c>
      <c r="I967" s="31">
        <f t="shared" si="172"/>
        <v>1.1210180000000001</v>
      </c>
      <c r="J967" s="31">
        <f t="shared" si="173"/>
        <v>38.519999999999669</v>
      </c>
      <c r="K967" s="5">
        <f t="shared" si="174"/>
        <v>0</v>
      </c>
      <c r="L967" s="5">
        <f t="shared" si="176"/>
        <v>0</v>
      </c>
      <c r="M967" s="5">
        <f t="shared" si="178"/>
        <v>15044.000000000038</v>
      </c>
      <c r="N967" s="5"/>
      <c r="O967" s="5">
        <f t="shared" si="180"/>
        <v>15280.500000000024</v>
      </c>
      <c r="P967" s="29" t="str">
        <f t="shared" si="181"/>
        <v/>
      </c>
      <c r="Q967" s="30">
        <f t="shared" si="182"/>
        <v>-236.49999999998545</v>
      </c>
      <c r="R967" s="27"/>
    </row>
    <row r="968" spans="1:18" x14ac:dyDescent="0.25">
      <c r="A968" s="5">
        <v>967</v>
      </c>
      <c r="B968" s="28">
        <v>42627.958333333336</v>
      </c>
      <c r="C968" s="5">
        <v>1.12487</v>
      </c>
      <c r="D968" s="5">
        <v>1.12843</v>
      </c>
      <c r="E968" s="5">
        <v>1.1218999999999999</v>
      </c>
      <c r="F968" s="5">
        <v>1.12436</v>
      </c>
      <c r="G968" s="5">
        <f t="shared" si="177"/>
        <v>0</v>
      </c>
      <c r="H968" s="5">
        <f t="shared" si="179"/>
        <v>-91.400000000001469</v>
      </c>
      <c r="I968" s="31">
        <f t="shared" si="172"/>
        <v>1.1207486666666668</v>
      </c>
      <c r="J968" s="31">
        <f t="shared" si="173"/>
        <v>36.113333333331887</v>
      </c>
      <c r="K968" s="5">
        <f t="shared" si="174"/>
        <v>0</v>
      </c>
      <c r="L968" s="5">
        <f t="shared" si="176"/>
        <v>0</v>
      </c>
      <c r="M968" s="5">
        <f t="shared" si="178"/>
        <v>15044.000000000038</v>
      </c>
      <c r="N968" s="5"/>
      <c r="O968" s="5">
        <f t="shared" si="180"/>
        <v>15280.500000000024</v>
      </c>
      <c r="P968" s="29" t="str">
        <f t="shared" si="181"/>
        <v/>
      </c>
      <c r="Q968" s="30">
        <f t="shared" si="182"/>
        <v>-236.49999999998545</v>
      </c>
      <c r="R968" s="27"/>
    </row>
    <row r="969" spans="1:18" x14ac:dyDescent="0.25">
      <c r="A969" s="5">
        <v>968</v>
      </c>
      <c r="B969" s="28">
        <v>42628.958333333336</v>
      </c>
      <c r="C969" s="5">
        <v>1.12426</v>
      </c>
      <c r="D969" s="5">
        <v>1.1250100000000001</v>
      </c>
      <c r="E969" s="5">
        <v>1.1149500000000001</v>
      </c>
      <c r="F969" s="5">
        <v>1.1150899999999999</v>
      </c>
      <c r="G969" s="5">
        <f t="shared" si="177"/>
        <v>0</v>
      </c>
      <c r="H969" s="5">
        <f t="shared" si="179"/>
        <v>37.100000000001017</v>
      </c>
      <c r="I969" s="31">
        <f t="shared" si="172"/>
        <v>1.1204539999999998</v>
      </c>
      <c r="J969" s="31">
        <f t="shared" si="173"/>
        <v>-53.639999999999247</v>
      </c>
      <c r="K969" s="5">
        <f t="shared" si="174"/>
        <v>37.100000000001017</v>
      </c>
      <c r="L969" s="5">
        <f t="shared" si="176"/>
        <v>0</v>
      </c>
      <c r="M969" s="5">
        <f t="shared" si="178"/>
        <v>15081.100000000039</v>
      </c>
      <c r="N969" s="5"/>
      <c r="O969" s="5">
        <f t="shared" si="180"/>
        <v>15280.500000000024</v>
      </c>
      <c r="P969" s="29" t="str">
        <f t="shared" si="181"/>
        <v/>
      </c>
      <c r="Q969" s="30">
        <f t="shared" si="182"/>
        <v>-199.39999999998508</v>
      </c>
      <c r="R969" s="27"/>
    </row>
    <row r="970" spans="1:18" x14ac:dyDescent="0.25">
      <c r="A970" s="5">
        <v>969</v>
      </c>
      <c r="B970" s="28">
        <v>42631.958333333336</v>
      </c>
      <c r="C970" s="5">
        <v>1.115</v>
      </c>
      <c r="D970" s="5">
        <v>1.11978</v>
      </c>
      <c r="E970" s="5">
        <v>1.11497</v>
      </c>
      <c r="F970" s="5">
        <v>1.1173599999999999</v>
      </c>
      <c r="G970" s="5">
        <f t="shared" si="177"/>
        <v>1</v>
      </c>
      <c r="H970" s="5">
        <f t="shared" si="179"/>
        <v>34.500000000001748</v>
      </c>
      <c r="I970" s="31">
        <f t="shared" si="172"/>
        <v>1.1203546666666668</v>
      </c>
      <c r="J970" s="31">
        <f t="shared" si="173"/>
        <v>-29.94666666666923</v>
      </c>
      <c r="K970" s="5">
        <f t="shared" si="174"/>
        <v>34.500000000001748</v>
      </c>
      <c r="L970" s="5">
        <f t="shared" si="176"/>
        <v>0</v>
      </c>
      <c r="M970" s="5">
        <f t="shared" si="178"/>
        <v>15115.60000000004</v>
      </c>
      <c r="N970" s="5"/>
      <c r="O970" s="5">
        <f t="shared" si="180"/>
        <v>15280.500000000024</v>
      </c>
      <c r="P970" s="29" t="str">
        <f t="shared" si="181"/>
        <v/>
      </c>
      <c r="Q970" s="30">
        <f t="shared" si="182"/>
        <v>-164.89999999998327</v>
      </c>
      <c r="R970" s="27"/>
    </row>
    <row r="971" spans="1:18" x14ac:dyDescent="0.25">
      <c r="A971" s="5">
        <v>970</v>
      </c>
      <c r="B971" s="28">
        <v>42632.958333333336</v>
      </c>
      <c r="C971" s="5">
        <v>1.1173599999999999</v>
      </c>
      <c r="D971" s="5">
        <v>1.12134</v>
      </c>
      <c r="E971" s="5">
        <v>1.1149899999999999</v>
      </c>
      <c r="F971" s="5">
        <v>1.11503</v>
      </c>
      <c r="G971" s="5">
        <f t="shared" si="177"/>
        <v>0</v>
      </c>
      <c r="H971" s="5">
        <f t="shared" si="179"/>
        <v>73.500000000001904</v>
      </c>
      <c r="I971" s="31">
        <f t="shared" si="172"/>
        <v>1.1204033333333332</v>
      </c>
      <c r="J971" s="31">
        <f t="shared" si="173"/>
        <v>-53.733333333332297</v>
      </c>
      <c r="K971" s="5">
        <f t="shared" si="174"/>
        <v>73.500000000001904</v>
      </c>
      <c r="L971" s="5">
        <f t="shared" si="176"/>
        <v>0</v>
      </c>
      <c r="M971" s="5">
        <f t="shared" si="178"/>
        <v>15189.100000000042</v>
      </c>
      <c r="N971" s="5"/>
      <c r="O971" s="5">
        <f t="shared" si="180"/>
        <v>15280.500000000024</v>
      </c>
      <c r="P971" s="29" t="str">
        <f t="shared" si="181"/>
        <v/>
      </c>
      <c r="Q971" s="30">
        <f t="shared" si="182"/>
        <v>-91.399999999981446</v>
      </c>
      <c r="R971" s="27"/>
    </row>
    <row r="972" spans="1:18" x14ac:dyDescent="0.25">
      <c r="A972" s="5">
        <v>971</v>
      </c>
      <c r="B972" s="28">
        <v>42633.958333333336</v>
      </c>
      <c r="C972" s="5">
        <v>1.1150199999999999</v>
      </c>
      <c r="D972" s="5">
        <v>1.1196600000000001</v>
      </c>
      <c r="E972" s="5">
        <v>1.1123000000000001</v>
      </c>
      <c r="F972" s="5">
        <v>1.1187</v>
      </c>
      <c r="G972" s="5">
        <f t="shared" si="177"/>
        <v>1</v>
      </c>
      <c r="H972" s="5">
        <f t="shared" si="179"/>
        <v>60.500000000001108</v>
      </c>
      <c r="I972" s="31">
        <f t="shared" si="172"/>
        <v>1.1206006666666668</v>
      </c>
      <c r="J972" s="31">
        <f t="shared" si="173"/>
        <v>-19.006666666667726</v>
      </c>
      <c r="K972" s="5">
        <f t="shared" si="174"/>
        <v>60.500000000001108</v>
      </c>
      <c r="L972" s="5">
        <f t="shared" si="176"/>
        <v>0</v>
      </c>
      <c r="M972" s="5">
        <f t="shared" si="178"/>
        <v>15249.600000000044</v>
      </c>
      <c r="N972" s="5"/>
      <c r="O972" s="5">
        <f t="shared" si="180"/>
        <v>15280.500000000024</v>
      </c>
      <c r="P972" s="29" t="str">
        <f t="shared" si="181"/>
        <v/>
      </c>
      <c r="Q972" s="30">
        <f t="shared" si="182"/>
        <v>-30.899999999979627</v>
      </c>
      <c r="R972" s="27"/>
    </row>
    <row r="973" spans="1:18" x14ac:dyDescent="0.25">
      <c r="A973" s="5">
        <v>972</v>
      </c>
      <c r="B973" s="28">
        <v>42634.958333333336</v>
      </c>
      <c r="C973" s="5">
        <v>1.1187</v>
      </c>
      <c r="D973" s="5">
        <v>1.1257299999999999</v>
      </c>
      <c r="E973" s="5">
        <v>1.11849</v>
      </c>
      <c r="F973" s="5">
        <v>1.1208</v>
      </c>
      <c r="G973" s="5">
        <f t="shared" si="177"/>
        <v>1</v>
      </c>
      <c r="H973" s="5">
        <f t="shared" si="179"/>
        <v>0.89999999999923119</v>
      </c>
      <c r="I973" s="31">
        <f t="shared" si="172"/>
        <v>1.1206773333333333</v>
      </c>
      <c r="J973" s="31">
        <f t="shared" si="173"/>
        <v>1.2266666666671533</v>
      </c>
      <c r="K973" s="5">
        <f t="shared" si="174"/>
        <v>0.89999999999923119</v>
      </c>
      <c r="L973" s="5">
        <f t="shared" si="176"/>
        <v>0</v>
      </c>
      <c r="M973" s="5">
        <f t="shared" si="178"/>
        <v>15250.500000000044</v>
      </c>
      <c r="N973" s="5"/>
      <c r="O973" s="5">
        <f t="shared" si="180"/>
        <v>15280.500000000024</v>
      </c>
      <c r="P973" s="29" t="str">
        <f t="shared" si="181"/>
        <v/>
      </c>
      <c r="Q973" s="30">
        <f t="shared" si="182"/>
        <v>-29.999999999979991</v>
      </c>
      <c r="R973" s="27"/>
    </row>
    <row r="974" spans="1:18" x14ac:dyDescent="0.25">
      <c r="A974" s="5">
        <v>973</v>
      </c>
      <c r="B974" s="28">
        <v>42635.958333333336</v>
      </c>
      <c r="C974" s="5">
        <v>1.1208</v>
      </c>
      <c r="D974" s="5">
        <v>1.12405</v>
      </c>
      <c r="E974" s="5">
        <v>1.11938</v>
      </c>
      <c r="F974" s="5">
        <v>1.1223700000000001</v>
      </c>
      <c r="G974" s="5">
        <f t="shared" si="177"/>
        <v>1</v>
      </c>
      <c r="H974" s="5">
        <f t="shared" si="179"/>
        <v>-12.100000000001558</v>
      </c>
      <c r="I974" s="31">
        <f t="shared" si="172"/>
        <v>1.1211426666666666</v>
      </c>
      <c r="J974" s="31">
        <f t="shared" si="173"/>
        <v>12.273333333334691</v>
      </c>
      <c r="K974" s="5">
        <f t="shared" si="174"/>
        <v>-12.100000000001558</v>
      </c>
      <c r="L974" s="5">
        <f t="shared" si="176"/>
        <v>0</v>
      </c>
      <c r="M974" s="5">
        <f t="shared" si="178"/>
        <v>15238.400000000041</v>
      </c>
      <c r="N974" s="5"/>
      <c r="O974" s="5">
        <f t="shared" si="180"/>
        <v>15280.500000000024</v>
      </c>
      <c r="P974" s="29">
        <f t="shared" si="181"/>
        <v>2.7551454468101033E-3</v>
      </c>
      <c r="Q974" s="30">
        <f t="shared" si="182"/>
        <v>-42.099999999982174</v>
      </c>
      <c r="R974" s="27"/>
    </row>
    <row r="975" spans="1:18" x14ac:dyDescent="0.25">
      <c r="A975" s="5">
        <v>974</v>
      </c>
      <c r="B975" s="28">
        <v>42638.958333333336</v>
      </c>
      <c r="C975" s="5">
        <v>1.12294</v>
      </c>
      <c r="D975" s="5">
        <v>1.12792</v>
      </c>
      <c r="E975" s="5">
        <v>1.1221099999999999</v>
      </c>
      <c r="F975" s="5">
        <v>1.1253200000000001</v>
      </c>
      <c r="G975" s="5">
        <f t="shared" si="177"/>
        <v>1</v>
      </c>
      <c r="H975" s="5">
        <f t="shared" si="179"/>
        <v>-31.200000000002341</v>
      </c>
      <c r="I975" s="31">
        <f t="shared" si="172"/>
        <v>1.1218519999999998</v>
      </c>
      <c r="J975" s="31">
        <f t="shared" si="173"/>
        <v>34.680000000002487</v>
      </c>
      <c r="K975" s="5">
        <f t="shared" si="174"/>
        <v>0</v>
      </c>
      <c r="L975" s="5">
        <f t="shared" si="176"/>
        <v>0</v>
      </c>
      <c r="M975" s="5">
        <f t="shared" si="178"/>
        <v>15238.400000000041</v>
      </c>
      <c r="N975" s="5"/>
      <c r="O975" s="5">
        <f t="shared" si="180"/>
        <v>15280.500000000024</v>
      </c>
      <c r="P975" s="29" t="str">
        <f t="shared" si="181"/>
        <v/>
      </c>
      <c r="Q975" s="30">
        <f t="shared" si="182"/>
        <v>-42.099999999982174</v>
      </c>
      <c r="R975" s="27"/>
    </row>
    <row r="976" spans="1:18" x14ac:dyDescent="0.25">
      <c r="A976" s="5">
        <v>975</v>
      </c>
      <c r="B976" s="28">
        <v>42639.958333333336</v>
      </c>
      <c r="C976" s="5">
        <v>1.1253200000000001</v>
      </c>
      <c r="D976" s="5">
        <v>1.1258900000000001</v>
      </c>
      <c r="E976" s="5">
        <v>1.1191</v>
      </c>
      <c r="F976" s="5">
        <v>1.1214599999999999</v>
      </c>
      <c r="G976" s="5">
        <f t="shared" si="177"/>
        <v>0</v>
      </c>
      <c r="H976" s="5">
        <f t="shared" si="179"/>
        <v>25.299999999999212</v>
      </c>
      <c r="I976" s="31">
        <f t="shared" si="172"/>
        <v>1.1215826666666666</v>
      </c>
      <c r="J976" s="31">
        <f t="shared" si="173"/>
        <v>-1.2266666666671533</v>
      </c>
      <c r="K976" s="5">
        <f t="shared" si="174"/>
        <v>0</v>
      </c>
      <c r="L976" s="5">
        <f t="shared" si="176"/>
        <v>0</v>
      </c>
      <c r="M976" s="5">
        <f t="shared" si="178"/>
        <v>15238.400000000041</v>
      </c>
      <c r="N976" s="5"/>
      <c r="O976" s="5">
        <f t="shared" si="180"/>
        <v>15280.500000000024</v>
      </c>
      <c r="P976" s="29" t="str">
        <f t="shared" si="181"/>
        <v/>
      </c>
      <c r="Q976" s="30">
        <f t="shared" si="182"/>
        <v>-42.099999999982174</v>
      </c>
      <c r="R976" s="27"/>
    </row>
    <row r="977" spans="1:18" x14ac:dyDescent="0.25">
      <c r="A977" s="5">
        <v>976</v>
      </c>
      <c r="B977" s="28">
        <v>42640.958333333336</v>
      </c>
      <c r="C977" s="5">
        <v>1.1214500000000001</v>
      </c>
      <c r="D977" s="5">
        <v>1.1236900000000001</v>
      </c>
      <c r="E977" s="5">
        <v>1.1182000000000001</v>
      </c>
      <c r="F977" s="5">
        <v>1.1217200000000001</v>
      </c>
      <c r="G977" s="5">
        <f t="shared" si="177"/>
        <v>1</v>
      </c>
      <c r="H977" s="5">
        <f t="shared" si="179"/>
        <v>4.2999999999993044</v>
      </c>
      <c r="I977" s="31">
        <f t="shared" ref="I977:I1040" si="183">AVERAGE(F963:F977)</f>
        <v>1.1214359999999999</v>
      </c>
      <c r="J977" s="31">
        <f t="shared" ref="J977:J1040" si="184">(F977-I977)*10000</f>
        <v>2.84000000000173</v>
      </c>
      <c r="K977" s="5">
        <f t="shared" si="174"/>
        <v>4.2999999999993044</v>
      </c>
      <c r="L977" s="5">
        <f t="shared" si="176"/>
        <v>0</v>
      </c>
      <c r="M977" s="5">
        <f t="shared" si="178"/>
        <v>15242.700000000041</v>
      </c>
      <c r="N977" s="5"/>
      <c r="O977" s="5">
        <f t="shared" si="180"/>
        <v>15280.500000000024</v>
      </c>
      <c r="P977" s="29" t="str">
        <f t="shared" si="181"/>
        <v/>
      </c>
      <c r="Q977" s="30">
        <f t="shared" si="182"/>
        <v>-37.799999999982901</v>
      </c>
      <c r="R977" s="27"/>
    </row>
    <row r="978" spans="1:18" x14ac:dyDescent="0.25">
      <c r="A978" s="5">
        <v>977</v>
      </c>
      <c r="B978" s="28">
        <v>42641.958333333336</v>
      </c>
      <c r="C978" s="5">
        <v>1.1216600000000001</v>
      </c>
      <c r="D978" s="5">
        <v>1.12497</v>
      </c>
      <c r="E978" s="5">
        <v>1.11968</v>
      </c>
      <c r="F978" s="5">
        <v>1.1221300000000001</v>
      </c>
      <c r="G978" s="5">
        <f t="shared" si="177"/>
        <v>1</v>
      </c>
      <c r="H978" s="5">
        <f t="shared" si="179"/>
        <v>-8.099999999999774</v>
      </c>
      <c r="I978" s="31">
        <f t="shared" si="183"/>
        <v>1.1211806666666666</v>
      </c>
      <c r="J978" s="31">
        <f t="shared" si="184"/>
        <v>9.4933333333346859</v>
      </c>
      <c r="K978" s="5">
        <f t="shared" si="174"/>
        <v>-8.099999999999774</v>
      </c>
      <c r="L978" s="5">
        <f t="shared" si="176"/>
        <v>0</v>
      </c>
      <c r="M978" s="5">
        <f t="shared" si="178"/>
        <v>15234.60000000004</v>
      </c>
      <c r="N978" s="5"/>
      <c r="O978" s="5">
        <f t="shared" si="180"/>
        <v>15280.500000000024</v>
      </c>
      <c r="P978" s="29">
        <f t="shared" si="181"/>
        <v>3.003828408755127E-3</v>
      </c>
      <c r="Q978" s="30">
        <f t="shared" si="182"/>
        <v>-45.899999999983265</v>
      </c>
      <c r="R978" s="27"/>
    </row>
    <row r="979" spans="1:18" x14ac:dyDescent="0.25">
      <c r="A979" s="5">
        <v>978</v>
      </c>
      <c r="B979" s="28">
        <v>42642.958333333336</v>
      </c>
      <c r="C979" s="5">
        <v>1.1221300000000001</v>
      </c>
      <c r="D979" s="5">
        <v>1.12507</v>
      </c>
      <c r="E979" s="5">
        <v>1.1153299999999999</v>
      </c>
      <c r="F979" s="5">
        <v>1.12392</v>
      </c>
      <c r="G979" s="5">
        <f t="shared" si="177"/>
        <v>1</v>
      </c>
      <c r="H979" s="5">
        <f t="shared" si="179"/>
        <v>-23.799999999998267</v>
      </c>
      <c r="I979" s="31">
        <f t="shared" si="183"/>
        <v>1.1212300000000002</v>
      </c>
      <c r="J979" s="31">
        <f t="shared" si="184"/>
        <v>26.899999999998592</v>
      </c>
      <c r="K979" s="5">
        <f t="shared" si="174"/>
        <v>-23.799999999998267</v>
      </c>
      <c r="L979" s="5">
        <f t="shared" si="176"/>
        <v>0</v>
      </c>
      <c r="M979" s="5">
        <f t="shared" si="178"/>
        <v>15210.800000000043</v>
      </c>
      <c r="N979" s="5"/>
      <c r="O979" s="5">
        <f t="shared" si="180"/>
        <v>15280.500000000024</v>
      </c>
      <c r="P979" s="29">
        <f t="shared" si="181"/>
        <v>4.5613690651471472E-3</v>
      </c>
      <c r="Q979" s="30">
        <f t="shared" si="182"/>
        <v>-69.699999999980719</v>
      </c>
      <c r="R979" s="27"/>
    </row>
    <row r="980" spans="1:18" x14ac:dyDescent="0.25">
      <c r="A980" s="5">
        <v>979</v>
      </c>
      <c r="B980" s="28">
        <v>42645.958333333336</v>
      </c>
      <c r="C980" s="5">
        <v>1.12287</v>
      </c>
      <c r="D980" s="5">
        <v>1.12442</v>
      </c>
      <c r="E980" s="5">
        <v>1.12052</v>
      </c>
      <c r="F980" s="5">
        <v>1.12104</v>
      </c>
      <c r="G980" s="5">
        <f t="shared" si="177"/>
        <v>0</v>
      </c>
      <c r="H980" s="5">
        <f t="shared" si="179"/>
        <v>-60.199999999999136</v>
      </c>
      <c r="I980" s="31">
        <f t="shared" si="183"/>
        <v>1.1210673333333334</v>
      </c>
      <c r="J980" s="31">
        <f t="shared" si="184"/>
        <v>-0.27333333333379173</v>
      </c>
      <c r="K980" s="5">
        <f t="shared" si="174"/>
        <v>-60.199999999999136</v>
      </c>
      <c r="L980" s="5">
        <f t="shared" si="176"/>
        <v>0</v>
      </c>
      <c r="M980" s="5">
        <f t="shared" si="178"/>
        <v>15150.600000000044</v>
      </c>
      <c r="N980" s="5"/>
      <c r="O980" s="5">
        <f t="shared" si="180"/>
        <v>15280.500000000024</v>
      </c>
      <c r="P980" s="29">
        <f t="shared" si="181"/>
        <v>8.5010307254330675E-3</v>
      </c>
      <c r="Q980" s="30">
        <f t="shared" si="182"/>
        <v>-129.89999999997963</v>
      </c>
      <c r="R980" s="27"/>
    </row>
    <row r="981" spans="1:18" x14ac:dyDescent="0.25">
      <c r="A981" s="5">
        <v>980</v>
      </c>
      <c r="B981" s="28">
        <v>42646.958333333336</v>
      </c>
      <c r="C981" s="5">
        <v>1.12104</v>
      </c>
      <c r="D981" s="5">
        <v>1.12391</v>
      </c>
      <c r="E981" s="5">
        <v>1.1137900000000001</v>
      </c>
      <c r="F981" s="5">
        <v>1.1202700000000001</v>
      </c>
      <c r="G981" s="5">
        <f t="shared" si="177"/>
        <v>0</v>
      </c>
      <c r="H981" s="5">
        <f t="shared" si="179"/>
        <v>-3.5999999999991559</v>
      </c>
      <c r="I981" s="31">
        <f t="shared" si="183"/>
        <v>1.120962666666667</v>
      </c>
      <c r="J981" s="31">
        <f t="shared" si="184"/>
        <v>-6.926666666668968</v>
      </c>
      <c r="K981" s="5">
        <f t="shared" si="174"/>
        <v>0</v>
      </c>
      <c r="L981" s="5">
        <f t="shared" si="176"/>
        <v>0</v>
      </c>
      <c r="M981" s="5">
        <f t="shared" si="178"/>
        <v>15150.600000000044</v>
      </c>
      <c r="N981" s="5"/>
      <c r="O981" s="5">
        <f t="shared" si="180"/>
        <v>15280.500000000024</v>
      </c>
      <c r="P981" s="29" t="str">
        <f t="shared" si="181"/>
        <v/>
      </c>
      <c r="Q981" s="30">
        <f t="shared" si="182"/>
        <v>-129.89999999997963</v>
      </c>
      <c r="R981" s="27"/>
    </row>
    <row r="982" spans="1:18" x14ac:dyDescent="0.25">
      <c r="A982" s="5">
        <v>981</v>
      </c>
      <c r="B982" s="28">
        <v>42647.958333333336</v>
      </c>
      <c r="C982" s="5">
        <v>1.12022</v>
      </c>
      <c r="D982" s="5">
        <v>1.1233299999999999</v>
      </c>
      <c r="E982" s="5">
        <v>1.11897</v>
      </c>
      <c r="F982" s="5">
        <v>1.1204400000000001</v>
      </c>
      <c r="G982" s="5">
        <f t="shared" si="177"/>
        <v>1</v>
      </c>
      <c r="H982" s="5">
        <f t="shared" si="179"/>
        <v>-49.799999999999841</v>
      </c>
      <c r="I982" s="31">
        <f t="shared" si="183"/>
        <v>1.1206673333333332</v>
      </c>
      <c r="J982" s="31">
        <f t="shared" si="184"/>
        <v>-2.273333333331351</v>
      </c>
      <c r="K982" s="5">
        <f t="shared" si="174"/>
        <v>0</v>
      </c>
      <c r="L982" s="5">
        <f t="shared" si="176"/>
        <v>0</v>
      </c>
      <c r="M982" s="5">
        <f t="shared" si="178"/>
        <v>15150.600000000044</v>
      </c>
      <c r="N982" s="5"/>
      <c r="O982" s="5">
        <f t="shared" si="180"/>
        <v>15280.500000000024</v>
      </c>
      <c r="P982" s="29" t="str">
        <f t="shared" si="181"/>
        <v/>
      </c>
      <c r="Q982" s="30">
        <f t="shared" si="182"/>
        <v>-129.89999999997963</v>
      </c>
      <c r="R982" s="27"/>
    </row>
    <row r="983" spans="1:18" x14ac:dyDescent="0.25">
      <c r="A983" s="5">
        <v>982</v>
      </c>
      <c r="B983" s="28">
        <v>42648.958333333336</v>
      </c>
      <c r="C983" s="5">
        <v>1.1204400000000001</v>
      </c>
      <c r="D983" s="5">
        <v>1.12124</v>
      </c>
      <c r="E983" s="5">
        <v>1.11399</v>
      </c>
      <c r="F983" s="5">
        <v>1.11497</v>
      </c>
      <c r="G983" s="5">
        <f t="shared" si="177"/>
        <v>0</v>
      </c>
      <c r="H983" s="5">
        <f t="shared" si="179"/>
        <v>-79.299999999997709</v>
      </c>
      <c r="I983" s="31">
        <f t="shared" si="183"/>
        <v>1.1200413333333334</v>
      </c>
      <c r="J983" s="31">
        <f t="shared" si="184"/>
        <v>-50.713333333334276</v>
      </c>
      <c r="K983" s="5">
        <f t="shared" si="174"/>
        <v>-79.299999999997709</v>
      </c>
      <c r="L983" s="5">
        <f t="shared" si="176"/>
        <v>0</v>
      </c>
      <c r="M983" s="5">
        <f t="shared" si="178"/>
        <v>15071.300000000047</v>
      </c>
      <c r="N983" s="5"/>
      <c r="O983" s="5">
        <f t="shared" si="180"/>
        <v>15280.500000000024</v>
      </c>
      <c r="P983" s="29">
        <f t="shared" si="181"/>
        <v>1.3690651483915905E-2</v>
      </c>
      <c r="Q983" s="30">
        <f t="shared" si="182"/>
        <v>-209.19999999997708</v>
      </c>
      <c r="R983" s="27"/>
    </row>
    <row r="984" spans="1:18" x14ac:dyDescent="0.25">
      <c r="A984" s="5">
        <v>983</v>
      </c>
      <c r="B984" s="28">
        <v>42649.958333333336</v>
      </c>
      <c r="C984" s="5">
        <v>1.11497</v>
      </c>
      <c r="D984" s="5">
        <v>1.1205099999999999</v>
      </c>
      <c r="E984" s="5">
        <v>1.11043</v>
      </c>
      <c r="F984" s="5">
        <v>1.1198600000000001</v>
      </c>
      <c r="G984" s="5">
        <f t="shared" si="177"/>
        <v>1</v>
      </c>
      <c r="H984" s="5">
        <f t="shared" si="179"/>
        <v>-175.29999999999825</v>
      </c>
      <c r="I984" s="31">
        <f t="shared" si="183"/>
        <v>1.1203593333333335</v>
      </c>
      <c r="J984" s="31">
        <f t="shared" si="184"/>
        <v>-4.9933333333340713</v>
      </c>
      <c r="K984" s="5">
        <f t="shared" si="174"/>
        <v>0</v>
      </c>
      <c r="L984" s="5">
        <f t="shared" si="176"/>
        <v>0</v>
      </c>
      <c r="M984" s="5">
        <f t="shared" si="178"/>
        <v>15071.300000000047</v>
      </c>
      <c r="N984" s="5"/>
      <c r="O984" s="5">
        <f t="shared" si="180"/>
        <v>15280.500000000024</v>
      </c>
      <c r="P984" s="29" t="str">
        <f t="shared" si="181"/>
        <v/>
      </c>
      <c r="Q984" s="30">
        <f t="shared" si="182"/>
        <v>-209.19999999997708</v>
      </c>
      <c r="R984" s="27"/>
    </row>
    <row r="985" spans="1:18" x14ac:dyDescent="0.25">
      <c r="A985" s="5">
        <v>984</v>
      </c>
      <c r="B985" s="28">
        <v>42652.958333333336</v>
      </c>
      <c r="C985" s="5">
        <v>1.11815</v>
      </c>
      <c r="D985" s="5">
        <v>1.12032</v>
      </c>
      <c r="E985" s="5">
        <v>1.11314</v>
      </c>
      <c r="F985" s="5">
        <v>1.11375</v>
      </c>
      <c r="G985" s="5">
        <f t="shared" si="177"/>
        <v>0</v>
      </c>
      <c r="H985" s="5">
        <f t="shared" si="179"/>
        <v>-82.499999999998693</v>
      </c>
      <c r="I985" s="31">
        <f t="shared" si="183"/>
        <v>1.1201186666666667</v>
      </c>
      <c r="J985" s="31">
        <f t="shared" si="184"/>
        <v>-63.686666666666895</v>
      </c>
      <c r="K985" s="5">
        <f t="shared" si="174"/>
        <v>-82.499999999998693</v>
      </c>
      <c r="L985" s="5">
        <f t="shared" si="176"/>
        <v>0</v>
      </c>
      <c r="M985" s="5">
        <f t="shared" si="178"/>
        <v>14988.800000000048</v>
      </c>
      <c r="N985" s="5"/>
      <c r="O985" s="5">
        <f t="shared" si="180"/>
        <v>15280.500000000024</v>
      </c>
      <c r="P985" s="29">
        <f t="shared" si="181"/>
        <v>1.9089689473510307E-2</v>
      </c>
      <c r="Q985" s="30">
        <f t="shared" si="182"/>
        <v>-291.69999999997526</v>
      </c>
      <c r="R985" s="27"/>
    </row>
    <row r="986" spans="1:18" x14ac:dyDescent="0.25">
      <c r="A986" s="5">
        <v>985</v>
      </c>
      <c r="B986" s="28">
        <v>42653.958333333336</v>
      </c>
      <c r="C986" s="5">
        <v>1.11371</v>
      </c>
      <c r="D986" s="5">
        <v>1.1142300000000001</v>
      </c>
      <c r="E986" s="5">
        <v>1.1048800000000001</v>
      </c>
      <c r="F986" s="5">
        <v>1.1052900000000001</v>
      </c>
      <c r="G986" s="5">
        <f t="shared" si="177"/>
        <v>0</v>
      </c>
      <c r="H986" s="5">
        <f t="shared" si="179"/>
        <v>-81.799999999998548</v>
      </c>
      <c r="I986" s="31">
        <f t="shared" si="183"/>
        <v>1.1194693333333334</v>
      </c>
      <c r="J986" s="31">
        <f t="shared" si="184"/>
        <v>-141.79333333333321</v>
      </c>
      <c r="K986" s="5">
        <f t="shared" si="174"/>
        <v>0</v>
      </c>
      <c r="L986" s="5">
        <f t="shared" si="176"/>
        <v>81.799999999998548</v>
      </c>
      <c r="M986" s="5">
        <f t="shared" si="178"/>
        <v>15070.600000000048</v>
      </c>
      <c r="N986" s="5"/>
      <c r="O986" s="5">
        <f t="shared" si="180"/>
        <v>15280.500000000024</v>
      </c>
      <c r="P986" s="29" t="str">
        <f t="shared" si="181"/>
        <v/>
      </c>
      <c r="Q986" s="30">
        <f t="shared" si="182"/>
        <v>-209.89999999997599</v>
      </c>
      <c r="R986" s="27"/>
    </row>
    <row r="987" spans="1:18" x14ac:dyDescent="0.25">
      <c r="A987" s="5">
        <v>986</v>
      </c>
      <c r="B987" s="28">
        <v>42654.958333333336</v>
      </c>
      <c r="C987" s="5">
        <v>1.1053299999999999</v>
      </c>
      <c r="D987" s="5">
        <v>1.10676</v>
      </c>
      <c r="E987" s="5">
        <v>1.1004400000000001</v>
      </c>
      <c r="F987" s="5">
        <v>1.1006199999999999</v>
      </c>
      <c r="G987" s="5">
        <f t="shared" si="177"/>
        <v>0</v>
      </c>
      <c r="H987" s="5">
        <f t="shared" si="179"/>
        <v>-4.1999999999986528</v>
      </c>
      <c r="I987" s="31">
        <f t="shared" si="183"/>
        <v>1.1182639999999999</v>
      </c>
      <c r="J987" s="31">
        <f t="shared" si="184"/>
        <v>-176.43999999999994</v>
      </c>
      <c r="K987" s="5">
        <f t="shared" si="174"/>
        <v>0</v>
      </c>
      <c r="L987" s="5">
        <f t="shared" si="176"/>
        <v>4.1999999999986528</v>
      </c>
      <c r="M987" s="5">
        <f t="shared" si="178"/>
        <v>15074.800000000047</v>
      </c>
      <c r="N987" s="5"/>
      <c r="O987" s="5">
        <f t="shared" si="180"/>
        <v>15280.500000000024</v>
      </c>
      <c r="P987" s="29" t="str">
        <f t="shared" si="181"/>
        <v/>
      </c>
      <c r="Q987" s="30">
        <f t="shared" si="182"/>
        <v>-205.69999999997708</v>
      </c>
      <c r="R987" s="27"/>
    </row>
    <row r="988" spans="1:18" x14ac:dyDescent="0.25">
      <c r="A988" s="5">
        <v>987</v>
      </c>
      <c r="B988" s="28">
        <v>42655.958333333336</v>
      </c>
      <c r="C988" s="5">
        <v>1.1006199999999999</v>
      </c>
      <c r="D988" s="5">
        <v>1.1057600000000001</v>
      </c>
      <c r="E988" s="5">
        <v>1.0985499999999999</v>
      </c>
      <c r="F988" s="5">
        <v>1.1054999999999999</v>
      </c>
      <c r="G988" s="5">
        <f t="shared" si="177"/>
        <v>1</v>
      </c>
      <c r="H988" s="5">
        <f t="shared" si="179"/>
        <v>-70.599999999998445</v>
      </c>
      <c r="I988" s="31">
        <f t="shared" si="183"/>
        <v>1.1172439999999999</v>
      </c>
      <c r="J988" s="31">
        <f t="shared" si="184"/>
        <v>-117.43999999999977</v>
      </c>
      <c r="K988" s="5">
        <f t="shared" ref="K988:K1051" si="185">IF(OR(AND(J988&gt;-122.467,J988&lt;=-101.893),AND(J988&gt;-67.6767,J988&lt;=-16.6267),AND(J988&gt;-1.10667,J988&lt;=30.97333)),H988,0)</f>
        <v>-70.599999999998445</v>
      </c>
      <c r="L988" s="5">
        <f t="shared" si="176"/>
        <v>0</v>
      </c>
      <c r="M988" s="5">
        <f t="shared" si="178"/>
        <v>15004.200000000048</v>
      </c>
      <c r="N988" s="5"/>
      <c r="O988" s="5">
        <f t="shared" si="180"/>
        <v>15280.500000000024</v>
      </c>
      <c r="P988" s="29">
        <f t="shared" si="181"/>
        <v>1.8081869048786059E-2</v>
      </c>
      <c r="Q988" s="30">
        <f t="shared" si="182"/>
        <v>-276.29999999997563</v>
      </c>
      <c r="R988" s="27"/>
    </row>
    <row r="989" spans="1:18" x14ac:dyDescent="0.25">
      <c r="A989" s="5">
        <v>988</v>
      </c>
      <c r="B989" s="28">
        <v>42656.958333333336</v>
      </c>
      <c r="C989" s="5">
        <v>1.1054999999999999</v>
      </c>
      <c r="D989" s="5">
        <v>1.10581</v>
      </c>
      <c r="E989" s="5">
        <v>1.0970500000000001</v>
      </c>
      <c r="F989" s="5">
        <v>1.0971500000000001</v>
      </c>
      <c r="G989" s="5">
        <f t="shared" si="177"/>
        <v>0</v>
      </c>
      <c r="H989" s="5">
        <f t="shared" si="179"/>
        <v>5.9999999999993392</v>
      </c>
      <c r="I989" s="31">
        <f t="shared" si="183"/>
        <v>1.1155626666666665</v>
      </c>
      <c r="J989" s="31">
        <f t="shared" si="184"/>
        <v>-184.12666666666411</v>
      </c>
      <c r="K989" s="5">
        <f t="shared" si="185"/>
        <v>0</v>
      </c>
      <c r="L989" s="5">
        <f t="shared" si="176"/>
        <v>-5.9999999999993392</v>
      </c>
      <c r="M989" s="5">
        <f t="shared" si="178"/>
        <v>14998.200000000048</v>
      </c>
      <c r="N989" s="5"/>
      <c r="O989" s="5">
        <f t="shared" si="180"/>
        <v>15280.500000000024</v>
      </c>
      <c r="P989" s="29">
        <f t="shared" si="181"/>
        <v>1.8474526357120213E-2</v>
      </c>
      <c r="Q989" s="30">
        <f t="shared" si="182"/>
        <v>-282.29999999997563</v>
      </c>
      <c r="R989" s="27"/>
    </row>
    <row r="990" spans="1:18" x14ac:dyDescent="0.25">
      <c r="A990" s="5">
        <v>989</v>
      </c>
      <c r="B990" s="28">
        <v>42659.958333333336</v>
      </c>
      <c r="C990" s="5">
        <v>1.0969</v>
      </c>
      <c r="D990" s="5">
        <v>1.1007899999999999</v>
      </c>
      <c r="E990" s="5">
        <v>1.0963799999999999</v>
      </c>
      <c r="F990" s="5">
        <v>1.09995</v>
      </c>
      <c r="G990" s="5">
        <f t="shared" si="177"/>
        <v>1</v>
      </c>
      <c r="H990" s="5">
        <f t="shared" si="179"/>
        <v>-68.900000000000631</v>
      </c>
      <c r="I990" s="31">
        <f t="shared" si="183"/>
        <v>1.113871333333333</v>
      </c>
      <c r="J990" s="31">
        <f t="shared" si="184"/>
        <v>-139.21333333333007</v>
      </c>
      <c r="K990" s="5">
        <f t="shared" si="185"/>
        <v>0</v>
      </c>
      <c r="L990" s="5">
        <f t="shared" si="176"/>
        <v>68.900000000000631</v>
      </c>
      <c r="M990" s="5">
        <f t="shared" si="178"/>
        <v>15067.100000000049</v>
      </c>
      <c r="N990" s="5"/>
      <c r="O990" s="5">
        <f t="shared" si="180"/>
        <v>15280.500000000024</v>
      </c>
      <c r="P990" s="29" t="str">
        <f t="shared" si="181"/>
        <v/>
      </c>
      <c r="Q990" s="30">
        <f t="shared" si="182"/>
        <v>-213.39999999997417</v>
      </c>
      <c r="R990" s="27"/>
    </row>
    <row r="991" spans="1:18" x14ac:dyDescent="0.25">
      <c r="A991" s="5">
        <v>990</v>
      </c>
      <c r="B991" s="28">
        <v>42660.958333333336</v>
      </c>
      <c r="C991" s="5">
        <v>1.0998300000000001</v>
      </c>
      <c r="D991" s="5">
        <v>1.10263</v>
      </c>
      <c r="E991" s="5">
        <v>1.097</v>
      </c>
      <c r="F991" s="5">
        <v>1.0980700000000001</v>
      </c>
      <c r="G991" s="5">
        <f t="shared" si="177"/>
        <v>0</v>
      </c>
      <c r="H991" s="5">
        <f t="shared" si="179"/>
        <v>-98.300000000002271</v>
      </c>
      <c r="I991" s="31">
        <f t="shared" si="183"/>
        <v>1.1123119999999997</v>
      </c>
      <c r="J991" s="31">
        <f t="shared" si="184"/>
        <v>-142.41999999999643</v>
      </c>
      <c r="K991" s="5">
        <f t="shared" si="185"/>
        <v>0</v>
      </c>
      <c r="L991" s="5">
        <f t="shared" si="176"/>
        <v>98.300000000002271</v>
      </c>
      <c r="M991" s="5">
        <f t="shared" si="178"/>
        <v>15165.400000000052</v>
      </c>
      <c r="N991" s="5"/>
      <c r="O991" s="5">
        <f t="shared" si="180"/>
        <v>15280.500000000024</v>
      </c>
      <c r="P991" s="29" t="str">
        <f t="shared" si="181"/>
        <v/>
      </c>
      <c r="Q991" s="30">
        <f t="shared" si="182"/>
        <v>-115.09999999997126</v>
      </c>
      <c r="R991" s="27"/>
    </row>
    <row r="992" spans="1:18" x14ac:dyDescent="0.25">
      <c r="A992" s="5">
        <v>991</v>
      </c>
      <c r="B992" s="28">
        <v>42661.958333333336</v>
      </c>
      <c r="C992" s="5">
        <v>1.09805</v>
      </c>
      <c r="D992" s="5">
        <v>1.1004799999999999</v>
      </c>
      <c r="E992" s="5">
        <v>1.0954999999999999</v>
      </c>
      <c r="F992" s="5">
        <v>1.0973599999999999</v>
      </c>
      <c r="G992" s="5">
        <f t="shared" si="177"/>
        <v>0</v>
      </c>
      <c r="H992" s="5">
        <f t="shared" si="179"/>
        <v>-91.400000000001484</v>
      </c>
      <c r="I992" s="31">
        <f t="shared" si="183"/>
        <v>1.1106879999999999</v>
      </c>
      <c r="J992" s="31">
        <f t="shared" si="184"/>
        <v>-133.28000000000006</v>
      </c>
      <c r="K992" s="5">
        <f t="shared" si="185"/>
        <v>0</v>
      </c>
      <c r="L992" s="5">
        <f t="shared" si="176"/>
        <v>91.400000000001484</v>
      </c>
      <c r="M992" s="5">
        <f t="shared" si="178"/>
        <v>15256.800000000054</v>
      </c>
      <c r="N992" s="5"/>
      <c r="O992" s="5">
        <f t="shared" si="180"/>
        <v>15280.500000000024</v>
      </c>
      <c r="P992" s="29" t="str">
        <f t="shared" si="181"/>
        <v/>
      </c>
      <c r="Q992" s="30">
        <f t="shared" si="182"/>
        <v>-23.699999999969805</v>
      </c>
      <c r="R992" s="27"/>
    </row>
    <row r="993" spans="1:18" x14ac:dyDescent="0.25">
      <c r="A993" s="5">
        <v>992</v>
      </c>
      <c r="B993" s="28">
        <v>42662.958333333336</v>
      </c>
      <c r="C993" s="5">
        <v>1.0973599999999999</v>
      </c>
      <c r="D993" s="5">
        <v>1.10392</v>
      </c>
      <c r="E993" s="5">
        <v>1.0915900000000001</v>
      </c>
      <c r="F993" s="5">
        <v>1.0929199999999999</v>
      </c>
      <c r="G993" s="5">
        <f t="shared" si="177"/>
        <v>0</v>
      </c>
      <c r="H993" s="5">
        <f t="shared" si="179"/>
        <v>-40.300000000002001</v>
      </c>
      <c r="I993" s="31">
        <f t="shared" si="183"/>
        <v>1.1087406666666666</v>
      </c>
      <c r="J993" s="31">
        <f t="shared" si="184"/>
        <v>-158.20666666666705</v>
      </c>
      <c r="K993" s="5">
        <f t="shared" si="185"/>
        <v>0</v>
      </c>
      <c r="L993" s="5">
        <f t="shared" si="176"/>
        <v>40.300000000002001</v>
      </c>
      <c r="M993" s="5">
        <f t="shared" si="178"/>
        <v>15297.100000000057</v>
      </c>
      <c r="N993" s="5"/>
      <c r="O993" s="5">
        <f t="shared" si="180"/>
        <v>15297.100000000057</v>
      </c>
      <c r="P993" s="29" t="str">
        <f t="shared" si="181"/>
        <v/>
      </c>
      <c r="Q993" s="30">
        <f t="shared" si="182"/>
        <v>-23.699999999969805</v>
      </c>
      <c r="R993" s="27"/>
    </row>
    <row r="994" spans="1:18" x14ac:dyDescent="0.25">
      <c r="A994" s="5">
        <v>993</v>
      </c>
      <c r="B994" s="28">
        <v>42663.958333333336</v>
      </c>
      <c r="C994" s="5">
        <v>1.0928800000000001</v>
      </c>
      <c r="D994" s="5">
        <v>1.09297</v>
      </c>
      <c r="E994" s="5">
        <v>1.08592</v>
      </c>
      <c r="F994" s="5">
        <v>1.0881799999999999</v>
      </c>
      <c r="G994" s="5">
        <f t="shared" si="177"/>
        <v>0</v>
      </c>
      <c r="H994" s="5">
        <f t="shared" si="179"/>
        <v>26.499999999998192</v>
      </c>
      <c r="I994" s="31">
        <f t="shared" si="183"/>
        <v>1.106358</v>
      </c>
      <c r="J994" s="31">
        <f t="shared" si="184"/>
        <v>-181.78000000000029</v>
      </c>
      <c r="K994" s="5">
        <f t="shared" si="185"/>
        <v>0</v>
      </c>
      <c r="L994" s="5">
        <f t="shared" si="176"/>
        <v>-26.499999999998192</v>
      </c>
      <c r="M994" s="5">
        <f t="shared" si="178"/>
        <v>15270.600000000059</v>
      </c>
      <c r="N994" s="5"/>
      <c r="O994" s="5">
        <f t="shared" si="180"/>
        <v>15297.100000000057</v>
      </c>
      <c r="P994" s="29">
        <f t="shared" si="181"/>
        <v>1.7323544985650141E-3</v>
      </c>
      <c r="Q994" s="30">
        <f t="shared" si="182"/>
        <v>-26.499999999998181</v>
      </c>
      <c r="R994" s="27"/>
    </row>
    <row r="995" spans="1:18" x14ac:dyDescent="0.25">
      <c r="A995" s="5">
        <v>994</v>
      </c>
      <c r="B995" s="28">
        <v>42666.958333333336</v>
      </c>
      <c r="C995" s="5">
        <v>1.0881099999999999</v>
      </c>
      <c r="D995" s="5">
        <v>1.08996</v>
      </c>
      <c r="E995" s="5">
        <v>1.08596</v>
      </c>
      <c r="F995" s="5">
        <v>1.0881099999999999</v>
      </c>
      <c r="G995" s="5">
        <f t="shared" si="177"/>
        <v>0</v>
      </c>
      <c r="H995" s="5">
        <f t="shared" si="179"/>
        <v>14.099999999999113</v>
      </c>
      <c r="I995" s="31">
        <f t="shared" si="183"/>
        <v>1.1041626666666666</v>
      </c>
      <c r="J995" s="31">
        <f t="shared" si="184"/>
        <v>-160.52666666666715</v>
      </c>
      <c r="K995" s="5">
        <f t="shared" si="185"/>
        <v>0</v>
      </c>
      <c r="L995" s="5">
        <f t="shared" si="176"/>
        <v>-14.099999999999113</v>
      </c>
      <c r="M995" s="5">
        <f t="shared" si="178"/>
        <v>15256.50000000006</v>
      </c>
      <c r="N995" s="5"/>
      <c r="O995" s="5">
        <f t="shared" si="180"/>
        <v>15297.100000000057</v>
      </c>
      <c r="P995" s="29">
        <f t="shared" si="181"/>
        <v>2.6540978355372724E-3</v>
      </c>
      <c r="Q995" s="30">
        <f t="shared" si="182"/>
        <v>-40.599999999996726</v>
      </c>
      <c r="R995" s="27"/>
    </row>
    <row r="996" spans="1:18" x14ac:dyDescent="0.25">
      <c r="A996" s="5">
        <v>995</v>
      </c>
      <c r="B996" s="28">
        <v>42667.958333333336</v>
      </c>
      <c r="C996" s="5">
        <v>1.08812</v>
      </c>
      <c r="D996" s="5">
        <v>1.0905</v>
      </c>
      <c r="E996" s="5">
        <v>1.08511</v>
      </c>
      <c r="F996" s="5">
        <v>1.0887899999999999</v>
      </c>
      <c r="G996" s="5">
        <f t="shared" si="177"/>
        <v>1</v>
      </c>
      <c r="H996" s="5">
        <f t="shared" si="179"/>
        <v>94.400000000001143</v>
      </c>
      <c r="I996" s="31">
        <f t="shared" si="183"/>
        <v>1.1020639999999999</v>
      </c>
      <c r="J996" s="31">
        <f t="shared" si="184"/>
        <v>-132.74000000000007</v>
      </c>
      <c r="K996" s="5">
        <f t="shared" si="185"/>
        <v>0</v>
      </c>
      <c r="L996" s="5">
        <f t="shared" si="176"/>
        <v>-94.400000000001143</v>
      </c>
      <c r="M996" s="5">
        <f t="shared" si="178"/>
        <v>15162.100000000059</v>
      </c>
      <c r="N996" s="5"/>
      <c r="O996" s="5">
        <f t="shared" si="180"/>
        <v>15297.100000000057</v>
      </c>
      <c r="P996" s="29">
        <f t="shared" si="181"/>
        <v>8.8252021625012667E-3</v>
      </c>
      <c r="Q996" s="30">
        <f t="shared" si="182"/>
        <v>-134.99999999999818</v>
      </c>
      <c r="R996" s="27"/>
    </row>
    <row r="997" spans="1:18" x14ac:dyDescent="0.25">
      <c r="A997" s="5">
        <v>996</v>
      </c>
      <c r="B997" s="28">
        <v>42668.958333333336</v>
      </c>
      <c r="C997" s="5">
        <v>1.0887800000000001</v>
      </c>
      <c r="D997" s="5">
        <v>1.0946400000000001</v>
      </c>
      <c r="E997" s="5">
        <v>1.08744</v>
      </c>
      <c r="F997" s="5">
        <v>1.09076</v>
      </c>
      <c r="G997" s="5">
        <f t="shared" si="177"/>
        <v>1</v>
      </c>
      <c r="H997" s="5">
        <f t="shared" si="179"/>
        <v>65.000000000003936</v>
      </c>
      <c r="I997" s="31">
        <f t="shared" si="183"/>
        <v>1.1000853333333334</v>
      </c>
      <c r="J997" s="31">
        <f t="shared" si="184"/>
        <v>-93.253333333334069</v>
      </c>
      <c r="K997" s="5">
        <f t="shared" si="185"/>
        <v>0</v>
      </c>
      <c r="L997" s="5">
        <f t="shared" si="176"/>
        <v>0</v>
      </c>
      <c r="M997" s="5">
        <f t="shared" si="178"/>
        <v>15162.100000000059</v>
      </c>
      <c r="N997" s="5"/>
      <c r="O997" s="5">
        <f t="shared" si="180"/>
        <v>15297.100000000057</v>
      </c>
      <c r="P997" s="29" t="str">
        <f t="shared" si="181"/>
        <v/>
      </c>
      <c r="Q997" s="30">
        <f t="shared" si="182"/>
        <v>-134.99999999999818</v>
      </c>
      <c r="R997" s="27"/>
    </row>
    <row r="998" spans="1:18" x14ac:dyDescent="0.25">
      <c r="A998" s="5">
        <v>997</v>
      </c>
      <c r="B998" s="28">
        <v>42669.958333333336</v>
      </c>
      <c r="C998" s="5">
        <v>1.09076</v>
      </c>
      <c r="D998" s="5">
        <v>1.09422</v>
      </c>
      <c r="E998" s="5">
        <v>1.08826</v>
      </c>
      <c r="F998" s="5">
        <v>1.08952</v>
      </c>
      <c r="G998" s="5">
        <f t="shared" si="177"/>
        <v>0</v>
      </c>
      <c r="H998" s="5">
        <f t="shared" si="179"/>
        <v>152.20000000000454</v>
      </c>
      <c r="I998" s="31">
        <f t="shared" si="183"/>
        <v>1.0983886666666665</v>
      </c>
      <c r="J998" s="31">
        <f t="shared" si="184"/>
        <v>-88.686666666664138</v>
      </c>
      <c r="K998" s="5">
        <f t="shared" si="185"/>
        <v>0</v>
      </c>
      <c r="L998" s="5">
        <f t="shared" si="176"/>
        <v>0</v>
      </c>
      <c r="M998" s="5">
        <f t="shared" si="178"/>
        <v>15162.100000000059</v>
      </c>
      <c r="N998" s="5"/>
      <c r="O998" s="5">
        <f t="shared" si="180"/>
        <v>15297.100000000057</v>
      </c>
      <c r="P998" s="29" t="str">
        <f t="shared" si="181"/>
        <v/>
      </c>
      <c r="Q998" s="30">
        <f t="shared" si="182"/>
        <v>-134.99999999999818</v>
      </c>
      <c r="R998" s="27"/>
    </row>
    <row r="999" spans="1:18" x14ac:dyDescent="0.25">
      <c r="A999" s="5">
        <v>998</v>
      </c>
      <c r="B999" s="28">
        <v>42670.958333333336</v>
      </c>
      <c r="C999" s="5">
        <v>1.08954</v>
      </c>
      <c r="D999" s="5">
        <v>1.09917</v>
      </c>
      <c r="E999" s="5">
        <v>1.0892900000000001</v>
      </c>
      <c r="F999" s="5">
        <v>1.0982400000000001</v>
      </c>
      <c r="G999" s="5">
        <f t="shared" si="177"/>
        <v>1</v>
      </c>
      <c r="H999" s="5">
        <f t="shared" si="179"/>
        <v>107.20000000000285</v>
      </c>
      <c r="I999" s="31">
        <f t="shared" si="183"/>
        <v>1.0969473333333331</v>
      </c>
      <c r="J999" s="31">
        <f t="shared" si="184"/>
        <v>12.926666666670528</v>
      </c>
      <c r="K999" s="5">
        <f t="shared" si="185"/>
        <v>107.20000000000285</v>
      </c>
      <c r="L999" s="5">
        <f t="shared" si="176"/>
        <v>0</v>
      </c>
      <c r="M999" s="5">
        <f t="shared" si="178"/>
        <v>15269.300000000061</v>
      </c>
      <c r="N999" s="5"/>
      <c r="O999" s="5">
        <f t="shared" si="180"/>
        <v>15297.100000000057</v>
      </c>
      <c r="P999" s="29" t="str">
        <f t="shared" si="181"/>
        <v/>
      </c>
      <c r="Q999" s="30">
        <f t="shared" si="182"/>
        <v>-27.799999999995634</v>
      </c>
      <c r="R999" s="27"/>
    </row>
    <row r="1000" spans="1:18" x14ac:dyDescent="0.25">
      <c r="A1000" s="5">
        <v>999</v>
      </c>
      <c r="B1000" s="28">
        <v>42673.958333333336</v>
      </c>
      <c r="C1000" s="5">
        <v>1.0989599999999999</v>
      </c>
      <c r="D1000" s="5">
        <v>1.0991200000000001</v>
      </c>
      <c r="E1000" s="5">
        <v>1.0935900000000001</v>
      </c>
      <c r="F1000" s="5">
        <v>1.0980000000000001</v>
      </c>
      <c r="G1000" s="5">
        <f t="shared" si="177"/>
        <v>0</v>
      </c>
      <c r="H1000" s="5">
        <f t="shared" si="179"/>
        <v>124.20000000000098</v>
      </c>
      <c r="I1000" s="31">
        <f t="shared" si="183"/>
        <v>1.0958973333333333</v>
      </c>
      <c r="J1000" s="31">
        <f t="shared" si="184"/>
        <v>21.026666666668081</v>
      </c>
      <c r="K1000" s="5">
        <f t="shared" si="185"/>
        <v>124.20000000000098</v>
      </c>
      <c r="L1000" s="5">
        <f t="shared" si="176"/>
        <v>0</v>
      </c>
      <c r="M1000" s="5">
        <f t="shared" si="178"/>
        <v>15393.500000000062</v>
      </c>
      <c r="N1000" s="5"/>
      <c r="O1000" s="5">
        <f t="shared" si="180"/>
        <v>15393.500000000062</v>
      </c>
      <c r="P1000" s="29" t="str">
        <f t="shared" si="181"/>
        <v/>
      </c>
      <c r="Q1000" s="30">
        <f t="shared" si="182"/>
        <v>-27.799999999995634</v>
      </c>
      <c r="R1000" s="27"/>
    </row>
    <row r="1001" spans="1:18" x14ac:dyDescent="0.25">
      <c r="A1001" s="5">
        <v>1000</v>
      </c>
      <c r="B1001" s="28">
        <v>42674.958333333336</v>
      </c>
      <c r="C1001" s="5">
        <v>1.0980399999999999</v>
      </c>
      <c r="D1001" s="5">
        <v>1.1069</v>
      </c>
      <c r="E1001" s="5">
        <v>1.09599</v>
      </c>
      <c r="F1001" s="5">
        <v>1.1055200000000001</v>
      </c>
      <c r="G1001" s="5">
        <f t="shared" si="177"/>
        <v>1</v>
      </c>
      <c r="H1001" s="5">
        <f t="shared" si="179"/>
        <v>82.999999999999744</v>
      </c>
      <c r="I1001" s="31">
        <f t="shared" si="183"/>
        <v>1.0959126666666668</v>
      </c>
      <c r="J1001" s="31">
        <f t="shared" si="184"/>
        <v>96.073333333333011</v>
      </c>
      <c r="K1001" s="5">
        <f t="shared" si="185"/>
        <v>0</v>
      </c>
      <c r="L1001" s="5">
        <f t="shared" si="176"/>
        <v>0</v>
      </c>
      <c r="M1001" s="5">
        <f t="shared" si="178"/>
        <v>15393.500000000062</v>
      </c>
      <c r="N1001" s="5"/>
      <c r="O1001" s="5">
        <f t="shared" si="180"/>
        <v>15393.500000000062</v>
      </c>
      <c r="P1001" s="29" t="str">
        <f t="shared" si="181"/>
        <v/>
      </c>
      <c r="Q1001" s="30">
        <f t="shared" si="182"/>
        <v>-27.799999999995634</v>
      </c>
      <c r="R1001" s="27"/>
    </row>
    <row r="1002" spans="1:18" x14ac:dyDescent="0.25">
      <c r="A1002" s="5">
        <v>1001</v>
      </c>
      <c r="B1002" s="28">
        <v>42675.958333333336</v>
      </c>
      <c r="C1002" s="5">
        <v>1.1055200000000001</v>
      </c>
      <c r="D1002" s="5">
        <v>1.1123000000000001</v>
      </c>
      <c r="E1002" s="5">
        <v>1.1049599999999999</v>
      </c>
      <c r="F1002" s="5">
        <v>1.10972</v>
      </c>
      <c r="G1002" s="5">
        <f t="shared" si="177"/>
        <v>1</v>
      </c>
      <c r="H1002" s="5">
        <f t="shared" si="179"/>
        <v>17.399999999998524</v>
      </c>
      <c r="I1002" s="31">
        <f t="shared" si="183"/>
        <v>1.0965193333333334</v>
      </c>
      <c r="J1002" s="31">
        <f t="shared" si="184"/>
        <v>132.00666666666638</v>
      </c>
      <c r="K1002" s="5">
        <f t="shared" si="185"/>
        <v>0</v>
      </c>
      <c r="L1002" s="5">
        <f t="shared" si="176"/>
        <v>0</v>
      </c>
      <c r="M1002" s="5">
        <f t="shared" si="178"/>
        <v>15393.500000000062</v>
      </c>
      <c r="N1002" s="5"/>
      <c r="O1002" s="5">
        <f t="shared" si="180"/>
        <v>15393.500000000062</v>
      </c>
      <c r="P1002" s="29" t="str">
        <f t="shared" si="181"/>
        <v/>
      </c>
      <c r="Q1002" s="30">
        <f t="shared" si="182"/>
        <v>-27.799999999995634</v>
      </c>
      <c r="R1002" s="27"/>
    </row>
    <row r="1003" spans="1:18" x14ac:dyDescent="0.25">
      <c r="A1003" s="5">
        <v>1002</v>
      </c>
      <c r="B1003" s="28">
        <v>42676.958333333336</v>
      </c>
      <c r="C1003" s="5">
        <v>1.10968</v>
      </c>
      <c r="D1003" s="5">
        <v>1.11259</v>
      </c>
      <c r="E1003" s="5">
        <v>1.1059600000000001</v>
      </c>
      <c r="F1003" s="5">
        <v>1.11042</v>
      </c>
      <c r="G1003" s="5">
        <f t="shared" si="177"/>
        <v>1</v>
      </c>
      <c r="H1003" s="5">
        <f t="shared" si="179"/>
        <v>-4.5000000000006182</v>
      </c>
      <c r="I1003" s="31">
        <f t="shared" si="183"/>
        <v>1.0968473333333333</v>
      </c>
      <c r="J1003" s="31">
        <f t="shared" si="184"/>
        <v>135.72666666666677</v>
      </c>
      <c r="K1003" s="5">
        <f t="shared" si="185"/>
        <v>0</v>
      </c>
      <c r="L1003" s="5">
        <f t="shared" si="176"/>
        <v>0</v>
      </c>
      <c r="M1003" s="5">
        <f t="shared" si="178"/>
        <v>15393.500000000062</v>
      </c>
      <c r="N1003" s="5"/>
      <c r="O1003" s="5">
        <f t="shared" si="180"/>
        <v>15393.500000000062</v>
      </c>
      <c r="P1003" s="29" t="str">
        <f t="shared" si="181"/>
        <v/>
      </c>
      <c r="Q1003" s="30">
        <f t="shared" si="182"/>
        <v>-27.799999999995634</v>
      </c>
      <c r="R1003" s="27"/>
    </row>
    <row r="1004" spans="1:18" x14ac:dyDescent="0.25">
      <c r="A1004" s="5">
        <v>1003</v>
      </c>
      <c r="B1004" s="28">
        <v>42677.958333333336</v>
      </c>
      <c r="C1004" s="5">
        <v>1.11042</v>
      </c>
      <c r="D1004" s="5">
        <v>1.11412</v>
      </c>
      <c r="E1004" s="5">
        <v>1.10798</v>
      </c>
      <c r="F1004" s="5">
        <v>1.11378</v>
      </c>
      <c r="G1004" s="5">
        <f t="shared" si="177"/>
        <v>1</v>
      </c>
      <c r="H1004" s="5">
        <f t="shared" si="179"/>
        <v>-154.30000000000055</v>
      </c>
      <c r="I1004" s="31">
        <f t="shared" si="183"/>
        <v>1.0979559999999999</v>
      </c>
      <c r="J1004" s="31">
        <f t="shared" si="184"/>
        <v>158.24000000000061</v>
      </c>
      <c r="K1004" s="5">
        <f t="shared" si="185"/>
        <v>0</v>
      </c>
      <c r="L1004" s="5">
        <f t="shared" si="176"/>
        <v>154.30000000000055</v>
      </c>
      <c r="M1004" s="5">
        <f t="shared" si="178"/>
        <v>15547.800000000063</v>
      </c>
      <c r="N1004" s="5"/>
      <c r="O1004" s="5">
        <f t="shared" si="180"/>
        <v>15547.800000000063</v>
      </c>
      <c r="P1004" s="29" t="str">
        <f t="shared" si="181"/>
        <v/>
      </c>
      <c r="Q1004" s="30">
        <f t="shared" si="182"/>
        <v>-27.799999999995634</v>
      </c>
      <c r="R1004" s="27"/>
    </row>
    <row r="1005" spans="1:18" x14ac:dyDescent="0.25">
      <c r="A1005" s="5">
        <v>1004</v>
      </c>
      <c r="B1005" s="28">
        <v>42681</v>
      </c>
      <c r="C1005" s="5">
        <v>1.1063700000000001</v>
      </c>
      <c r="D1005" s="5">
        <v>1.11103</v>
      </c>
      <c r="E1005" s="5">
        <v>1.1027400000000001</v>
      </c>
      <c r="F1005" s="5">
        <v>1.1040099999999999</v>
      </c>
      <c r="G1005" s="5">
        <f t="shared" si="177"/>
        <v>0</v>
      </c>
      <c r="H1005" s="5">
        <f t="shared" si="179"/>
        <v>-148.69999999999936</v>
      </c>
      <c r="I1005" s="31">
        <f t="shared" si="183"/>
        <v>1.0982266666666665</v>
      </c>
      <c r="J1005" s="31">
        <f t="shared" si="184"/>
        <v>57.833333333334735</v>
      </c>
      <c r="K1005" s="5">
        <f t="shared" si="185"/>
        <v>0</v>
      </c>
      <c r="L1005" s="5">
        <f t="shared" si="176"/>
        <v>148.69999999999936</v>
      </c>
      <c r="M1005" s="5">
        <f t="shared" si="178"/>
        <v>15696.500000000062</v>
      </c>
      <c r="N1005" s="5"/>
      <c r="O1005" s="5">
        <f t="shared" si="180"/>
        <v>15696.500000000062</v>
      </c>
      <c r="P1005" s="29" t="str">
        <f t="shared" si="181"/>
        <v/>
      </c>
      <c r="Q1005" s="30">
        <f t="shared" si="182"/>
        <v>-27.799999999995634</v>
      </c>
      <c r="R1005" s="27"/>
    </row>
    <row r="1006" spans="1:18" x14ac:dyDescent="0.25">
      <c r="A1006" s="5">
        <v>1005</v>
      </c>
      <c r="B1006" s="28">
        <v>42682</v>
      </c>
      <c r="C1006" s="5">
        <v>1.1040099999999999</v>
      </c>
      <c r="D1006" s="5">
        <v>1.10669</v>
      </c>
      <c r="E1006" s="5">
        <v>1.1008800000000001</v>
      </c>
      <c r="F1006" s="5">
        <v>1.10256</v>
      </c>
      <c r="G1006" s="5">
        <f t="shared" si="177"/>
        <v>0</v>
      </c>
      <c r="H1006" s="5">
        <f t="shared" si="179"/>
        <v>-173.20000000000002</v>
      </c>
      <c r="I1006" s="31">
        <f t="shared" si="183"/>
        <v>1.0985259999999999</v>
      </c>
      <c r="J1006" s="31">
        <f t="shared" si="184"/>
        <v>40.340000000000927</v>
      </c>
      <c r="K1006" s="5">
        <f t="shared" si="185"/>
        <v>0</v>
      </c>
      <c r="L1006" s="5">
        <f t="shared" si="176"/>
        <v>0</v>
      </c>
      <c r="M1006" s="5">
        <f t="shared" si="178"/>
        <v>15696.500000000062</v>
      </c>
      <c r="N1006" s="5"/>
      <c r="O1006" s="5">
        <f t="shared" si="180"/>
        <v>15696.500000000062</v>
      </c>
      <c r="P1006" s="29" t="str">
        <f t="shared" si="181"/>
        <v/>
      </c>
      <c r="Q1006" s="30">
        <f t="shared" si="182"/>
        <v>-27.799999999995634</v>
      </c>
      <c r="R1006" s="27"/>
    </row>
    <row r="1007" spans="1:18" x14ac:dyDescent="0.25">
      <c r="A1007" s="5">
        <v>1006</v>
      </c>
      <c r="B1007" s="28">
        <v>42683</v>
      </c>
      <c r="C1007" s="5">
        <v>1.10256</v>
      </c>
      <c r="D1007" s="5">
        <v>1.12995</v>
      </c>
      <c r="E1007" s="5">
        <v>1.0907</v>
      </c>
      <c r="F1007" s="5">
        <v>1.09094</v>
      </c>
      <c r="G1007" s="5">
        <f t="shared" si="177"/>
        <v>0</v>
      </c>
      <c r="H1007" s="5">
        <f t="shared" si="179"/>
        <v>-153.60000000000042</v>
      </c>
      <c r="I1007" s="31">
        <f t="shared" si="183"/>
        <v>1.0980980000000002</v>
      </c>
      <c r="J1007" s="31">
        <f t="shared" si="184"/>
        <v>-71.580000000002201</v>
      </c>
      <c r="K1007" s="5">
        <f t="shared" si="185"/>
        <v>0</v>
      </c>
      <c r="L1007" s="5">
        <f t="shared" si="176"/>
        <v>153.60000000000042</v>
      </c>
      <c r="M1007" s="5">
        <f t="shared" si="178"/>
        <v>15850.100000000062</v>
      </c>
      <c r="N1007" s="5"/>
      <c r="O1007" s="5">
        <f t="shared" si="180"/>
        <v>15850.100000000062</v>
      </c>
      <c r="P1007" s="29" t="str">
        <f t="shared" si="181"/>
        <v/>
      </c>
      <c r="Q1007" s="30">
        <f t="shared" si="182"/>
        <v>-27.799999999995634</v>
      </c>
      <c r="R1007" s="27"/>
    </row>
    <row r="1008" spans="1:18" x14ac:dyDescent="0.25">
      <c r="A1008" s="5">
        <v>1007</v>
      </c>
      <c r="B1008" s="28">
        <v>42684</v>
      </c>
      <c r="C1008" s="5">
        <v>1.09094</v>
      </c>
      <c r="D1008" s="5">
        <v>1.09537</v>
      </c>
      <c r="E1008" s="5">
        <v>1.08649</v>
      </c>
      <c r="F1008" s="5">
        <v>1.08914</v>
      </c>
      <c r="G1008" s="5">
        <f t="shared" si="177"/>
        <v>0</v>
      </c>
      <c r="H1008" s="5">
        <f t="shared" si="179"/>
        <v>-151.20000000000022</v>
      </c>
      <c r="I1008" s="31">
        <f t="shared" si="183"/>
        <v>1.0978459999999999</v>
      </c>
      <c r="J1008" s="31">
        <f t="shared" si="184"/>
        <v>-87.059999999998809</v>
      </c>
      <c r="K1008" s="5">
        <f t="shared" si="185"/>
        <v>0</v>
      </c>
      <c r="L1008" s="5">
        <f t="shared" si="176"/>
        <v>0</v>
      </c>
      <c r="M1008" s="5">
        <f t="shared" si="178"/>
        <v>15850.100000000062</v>
      </c>
      <c r="N1008" s="5"/>
      <c r="O1008" s="5">
        <f t="shared" si="180"/>
        <v>15850.100000000062</v>
      </c>
      <c r="P1008" s="29" t="str">
        <f t="shared" si="181"/>
        <v/>
      </c>
      <c r="Q1008" s="30">
        <f t="shared" si="182"/>
        <v>-27.799999999995634</v>
      </c>
      <c r="R1008" s="27"/>
    </row>
    <row r="1009" spans="1:18" x14ac:dyDescent="0.25">
      <c r="A1009" s="5">
        <v>1008</v>
      </c>
      <c r="B1009" s="28">
        <v>42685</v>
      </c>
      <c r="C1009" s="5">
        <v>1.0890599999999999</v>
      </c>
      <c r="D1009" s="5">
        <v>1.0923400000000001</v>
      </c>
      <c r="E1009" s="5">
        <v>1.0830299999999999</v>
      </c>
      <c r="F1009" s="5">
        <v>1.0851599999999999</v>
      </c>
      <c r="G1009" s="5">
        <f t="shared" si="177"/>
        <v>0</v>
      </c>
      <c r="H1009" s="5">
        <f t="shared" si="179"/>
        <v>-142.20000000000121</v>
      </c>
      <c r="I1009" s="31">
        <f t="shared" si="183"/>
        <v>1.0976446666666668</v>
      </c>
      <c r="J1009" s="31">
        <f t="shared" si="184"/>
        <v>-124.84666666666922</v>
      </c>
      <c r="K1009" s="5">
        <f t="shared" si="185"/>
        <v>0</v>
      </c>
      <c r="L1009" s="5">
        <f t="shared" si="176"/>
        <v>142.20000000000121</v>
      </c>
      <c r="M1009" s="5">
        <f t="shared" si="178"/>
        <v>15992.300000000063</v>
      </c>
      <c r="N1009" s="5"/>
      <c r="O1009" s="5">
        <f t="shared" si="180"/>
        <v>15992.300000000063</v>
      </c>
      <c r="P1009" s="29" t="str">
        <f t="shared" si="181"/>
        <v/>
      </c>
      <c r="Q1009" s="30">
        <f t="shared" si="182"/>
        <v>-27.799999999995634</v>
      </c>
      <c r="R1009" s="27"/>
    </row>
    <row r="1010" spans="1:18" x14ac:dyDescent="0.25">
      <c r="A1010" s="5">
        <v>1009</v>
      </c>
      <c r="B1010" s="28">
        <v>42688</v>
      </c>
      <c r="C1010" s="5">
        <v>1.0832999999999999</v>
      </c>
      <c r="D1010" s="5">
        <v>1.0840099999999999</v>
      </c>
      <c r="E1010" s="5">
        <v>1.07091</v>
      </c>
      <c r="F1010" s="5">
        <v>1.0736399999999999</v>
      </c>
      <c r="G1010" s="5">
        <f t="shared" si="177"/>
        <v>0</v>
      </c>
      <c r="H1010" s="5">
        <f t="shared" si="179"/>
        <v>-109.80000000000211</v>
      </c>
      <c r="I1010" s="31">
        <f t="shared" si="183"/>
        <v>1.0966800000000001</v>
      </c>
      <c r="J1010" s="31">
        <f t="shared" si="184"/>
        <v>-230.40000000000171</v>
      </c>
      <c r="K1010" s="5">
        <f t="shared" si="185"/>
        <v>0</v>
      </c>
      <c r="L1010" s="5">
        <f t="shared" ref="L1010:L1021" si="186">IF(OR(AND(J1010&gt;-188.3,J1010&lt;=-122.467),AND(J1010&gt;-85.94,J1010&lt;=-67.6767),AND(J1010&gt;42.69,J1010&lt;=64.57),AND(J1010&gt;144.6933)),-H1010,0)</f>
        <v>0</v>
      </c>
      <c r="M1010" s="5">
        <f t="shared" si="178"/>
        <v>15992.300000000063</v>
      </c>
      <c r="N1010" s="5"/>
      <c r="O1010" s="5">
        <f t="shared" si="180"/>
        <v>15992.300000000063</v>
      </c>
      <c r="P1010" s="29" t="str">
        <f t="shared" si="181"/>
        <v/>
      </c>
      <c r="Q1010" s="30">
        <f t="shared" si="182"/>
        <v>-27.799999999995634</v>
      </c>
      <c r="R1010" s="27"/>
    </row>
    <row r="1011" spans="1:18" x14ac:dyDescent="0.25">
      <c r="A1011" s="5">
        <v>1010</v>
      </c>
      <c r="B1011" s="28">
        <v>42689</v>
      </c>
      <c r="C1011" s="5">
        <v>1.07362</v>
      </c>
      <c r="D1011" s="5">
        <v>1.0816600000000001</v>
      </c>
      <c r="E1011" s="5">
        <v>1.07141</v>
      </c>
      <c r="F1011" s="5">
        <v>1.07206</v>
      </c>
      <c r="G1011" s="5">
        <f t="shared" si="177"/>
        <v>0</v>
      </c>
      <c r="H1011" s="5">
        <f t="shared" si="179"/>
        <v>-134.40000000000342</v>
      </c>
      <c r="I1011" s="31">
        <f t="shared" si="183"/>
        <v>1.0955646666666667</v>
      </c>
      <c r="J1011" s="31">
        <f t="shared" si="184"/>
        <v>-235.04666666666731</v>
      </c>
      <c r="K1011" s="5">
        <f t="shared" si="185"/>
        <v>0</v>
      </c>
      <c r="L1011" s="5">
        <f t="shared" si="186"/>
        <v>0</v>
      </c>
      <c r="M1011" s="5">
        <f t="shared" si="178"/>
        <v>15992.300000000063</v>
      </c>
      <c r="N1011" s="5"/>
      <c r="O1011" s="5">
        <f t="shared" si="180"/>
        <v>15992.300000000063</v>
      </c>
      <c r="P1011" s="29" t="str">
        <f t="shared" si="181"/>
        <v/>
      </c>
      <c r="Q1011" s="30">
        <f t="shared" si="182"/>
        <v>-27.799999999995634</v>
      </c>
      <c r="R1011" s="27"/>
    </row>
    <row r="1012" spans="1:18" x14ac:dyDescent="0.25">
      <c r="A1012" s="5">
        <v>1011</v>
      </c>
      <c r="B1012" s="28">
        <v>42690</v>
      </c>
      <c r="C1012" s="5">
        <v>1.07206</v>
      </c>
      <c r="D1012" s="5">
        <v>1.07595</v>
      </c>
      <c r="E1012" s="5">
        <v>1.0666100000000001</v>
      </c>
      <c r="F1012" s="5">
        <v>1.0690599999999999</v>
      </c>
      <c r="G1012" s="5">
        <f t="shared" si="177"/>
        <v>0</v>
      </c>
      <c r="H1012" s="5">
        <f t="shared" si="179"/>
        <v>-69.400000000001697</v>
      </c>
      <c r="I1012" s="31">
        <f t="shared" si="183"/>
        <v>1.0941180000000001</v>
      </c>
      <c r="J1012" s="31">
        <f t="shared" si="184"/>
        <v>-250.58000000000246</v>
      </c>
      <c r="K1012" s="5">
        <f t="shared" si="185"/>
        <v>0</v>
      </c>
      <c r="L1012" s="5">
        <f t="shared" si="186"/>
        <v>0</v>
      </c>
      <c r="M1012" s="5">
        <f t="shared" si="178"/>
        <v>15992.300000000063</v>
      </c>
      <c r="N1012" s="5"/>
      <c r="O1012" s="5">
        <f t="shared" si="180"/>
        <v>15992.300000000063</v>
      </c>
      <c r="P1012" s="29" t="str">
        <f t="shared" si="181"/>
        <v/>
      </c>
      <c r="Q1012" s="30">
        <f t="shared" si="182"/>
        <v>-27.799999999995634</v>
      </c>
      <c r="R1012" s="27"/>
    </row>
    <row r="1013" spans="1:18" x14ac:dyDescent="0.25">
      <c r="A1013" s="5">
        <v>1012</v>
      </c>
      <c r="B1013" s="28">
        <v>42691</v>
      </c>
      <c r="C1013" s="5">
        <v>1.06904</v>
      </c>
      <c r="D1013" s="5">
        <v>1.0745499999999999</v>
      </c>
      <c r="E1013" s="5">
        <v>1.06199</v>
      </c>
      <c r="F1013" s="5">
        <v>1.0626199999999999</v>
      </c>
      <c r="G1013" s="5">
        <f t="shared" si="177"/>
        <v>0</v>
      </c>
      <c r="H1013" s="5">
        <f t="shared" si="179"/>
        <v>-6.4000000000019632</v>
      </c>
      <c r="I1013" s="31">
        <f t="shared" si="183"/>
        <v>1.0923246666666666</v>
      </c>
      <c r="J1013" s="31">
        <f t="shared" si="184"/>
        <v>-297.04666666666714</v>
      </c>
      <c r="K1013" s="5">
        <f t="shared" si="185"/>
        <v>0</v>
      </c>
      <c r="L1013" s="5">
        <f t="shared" si="186"/>
        <v>0</v>
      </c>
      <c r="M1013" s="5">
        <f t="shared" si="178"/>
        <v>15992.300000000063</v>
      </c>
      <c r="N1013" s="5"/>
      <c r="O1013" s="5">
        <f t="shared" si="180"/>
        <v>15992.300000000063</v>
      </c>
      <c r="P1013" s="29" t="str">
        <f t="shared" si="181"/>
        <v/>
      </c>
      <c r="Q1013" s="30">
        <f t="shared" si="182"/>
        <v>-27.799999999995634</v>
      </c>
      <c r="R1013" s="27"/>
    </row>
    <row r="1014" spans="1:18" x14ac:dyDescent="0.25">
      <c r="A1014" s="5">
        <v>1013</v>
      </c>
      <c r="B1014" s="28">
        <v>42692</v>
      </c>
      <c r="C1014" s="5">
        <v>1.0626800000000001</v>
      </c>
      <c r="D1014" s="5">
        <v>1.0642799999999999</v>
      </c>
      <c r="E1014" s="5">
        <v>1.0569200000000001</v>
      </c>
      <c r="F1014" s="5">
        <v>1.0586599999999999</v>
      </c>
      <c r="G1014" s="5">
        <f t="shared" si="177"/>
        <v>0</v>
      </c>
      <c r="H1014" s="5">
        <f t="shared" si="179"/>
        <v>-39.100000000000804</v>
      </c>
      <c r="I1014" s="31">
        <f t="shared" si="183"/>
        <v>1.0896859999999999</v>
      </c>
      <c r="J1014" s="31">
        <f t="shared" si="184"/>
        <v>-310.26</v>
      </c>
      <c r="K1014" s="5">
        <f t="shared" si="185"/>
        <v>0</v>
      </c>
      <c r="L1014" s="5">
        <f t="shared" si="186"/>
        <v>0</v>
      </c>
      <c r="M1014" s="5">
        <f t="shared" si="178"/>
        <v>15992.300000000063</v>
      </c>
      <c r="N1014" s="5"/>
      <c r="O1014" s="5">
        <f t="shared" si="180"/>
        <v>15992.300000000063</v>
      </c>
      <c r="P1014" s="29" t="str">
        <f t="shared" si="181"/>
        <v/>
      </c>
      <c r="Q1014" s="30">
        <f t="shared" si="182"/>
        <v>-27.799999999995634</v>
      </c>
      <c r="R1014" s="27"/>
    </row>
    <row r="1015" spans="1:18" x14ac:dyDescent="0.25">
      <c r="A1015" s="5">
        <v>1014</v>
      </c>
      <c r="B1015" s="28">
        <v>42695</v>
      </c>
      <c r="C1015" s="5">
        <v>1.0592200000000001</v>
      </c>
      <c r="D1015" s="5">
        <v>1.06491</v>
      </c>
      <c r="E1015" s="5">
        <v>1.0578799999999999</v>
      </c>
      <c r="F1015" s="5">
        <v>1.0627200000000001</v>
      </c>
      <c r="G1015" s="5">
        <f t="shared" si="177"/>
        <v>1</v>
      </c>
      <c r="H1015" s="5">
        <f t="shared" si="179"/>
        <v>-75.000000000000625</v>
      </c>
      <c r="I1015" s="31">
        <f t="shared" si="183"/>
        <v>1.0873339999999998</v>
      </c>
      <c r="J1015" s="31">
        <f t="shared" si="184"/>
        <v>-246.13999999999692</v>
      </c>
      <c r="K1015" s="5">
        <f t="shared" si="185"/>
        <v>0</v>
      </c>
      <c r="L1015" s="5">
        <f t="shared" si="186"/>
        <v>0</v>
      </c>
      <c r="M1015" s="5">
        <f t="shared" si="178"/>
        <v>15992.300000000063</v>
      </c>
      <c r="N1015" s="5"/>
      <c r="O1015" s="5">
        <f t="shared" si="180"/>
        <v>15992.300000000063</v>
      </c>
      <c r="P1015" s="29" t="str">
        <f t="shared" si="181"/>
        <v/>
      </c>
      <c r="Q1015" s="30">
        <f t="shared" si="182"/>
        <v>-27.799999999995634</v>
      </c>
      <c r="R1015" s="27"/>
    </row>
    <row r="1016" spans="1:18" x14ac:dyDescent="0.25">
      <c r="A1016" s="5">
        <v>1015</v>
      </c>
      <c r="B1016" s="28">
        <v>42696</v>
      </c>
      <c r="C1016" s="5">
        <v>1.0627200000000001</v>
      </c>
      <c r="D1016" s="5">
        <v>1.06579</v>
      </c>
      <c r="E1016" s="5">
        <v>1.05836</v>
      </c>
      <c r="F1016" s="5">
        <v>1.0626</v>
      </c>
      <c r="G1016" s="5">
        <f t="shared" si="177"/>
        <v>0</v>
      </c>
      <c r="H1016" s="5">
        <f t="shared" si="179"/>
        <v>-33.799999999999393</v>
      </c>
      <c r="I1016" s="31">
        <f t="shared" si="183"/>
        <v>1.0844726666666669</v>
      </c>
      <c r="J1016" s="31">
        <f t="shared" si="184"/>
        <v>-218.72666666666873</v>
      </c>
      <c r="K1016" s="5">
        <f t="shared" si="185"/>
        <v>0</v>
      </c>
      <c r="L1016" s="5">
        <f t="shared" si="186"/>
        <v>0</v>
      </c>
      <c r="M1016" s="5">
        <f t="shared" si="178"/>
        <v>15992.300000000063</v>
      </c>
      <c r="N1016" s="5"/>
      <c r="O1016" s="5">
        <f t="shared" si="180"/>
        <v>15992.300000000063</v>
      </c>
      <c r="P1016" s="29" t="str">
        <f t="shared" si="181"/>
        <v/>
      </c>
      <c r="Q1016" s="30">
        <f t="shared" si="182"/>
        <v>-27.799999999995634</v>
      </c>
      <c r="R1016" s="27"/>
    </row>
    <row r="1017" spans="1:18" x14ac:dyDescent="0.25">
      <c r="A1017" s="5">
        <v>1016</v>
      </c>
      <c r="B1017" s="28">
        <v>42697</v>
      </c>
      <c r="C1017" s="5">
        <v>1.06263</v>
      </c>
      <c r="D1017" s="5">
        <v>1.06436</v>
      </c>
      <c r="E1017" s="5">
        <v>1.05263</v>
      </c>
      <c r="F1017" s="5">
        <v>1.0553399999999999</v>
      </c>
      <c r="G1017" s="5">
        <f t="shared" si="177"/>
        <v>0</v>
      </c>
      <c r="H1017" s="5">
        <f t="shared" si="179"/>
        <v>41.300000000001894</v>
      </c>
      <c r="I1017" s="31">
        <f t="shared" si="183"/>
        <v>1.0808473333333333</v>
      </c>
      <c r="J1017" s="31">
        <f t="shared" si="184"/>
        <v>-255.07333333333327</v>
      </c>
      <c r="K1017" s="5">
        <f t="shared" si="185"/>
        <v>0</v>
      </c>
      <c r="L1017" s="5">
        <f t="shared" si="186"/>
        <v>0</v>
      </c>
      <c r="M1017" s="5">
        <f t="shared" si="178"/>
        <v>15992.300000000063</v>
      </c>
      <c r="N1017" s="5"/>
      <c r="O1017" s="5">
        <f t="shared" si="180"/>
        <v>15992.300000000063</v>
      </c>
      <c r="P1017" s="29" t="str">
        <f t="shared" si="181"/>
        <v/>
      </c>
      <c r="Q1017" s="30">
        <f t="shared" si="182"/>
        <v>-27.799999999995634</v>
      </c>
      <c r="R1017" s="27"/>
    </row>
    <row r="1018" spans="1:18" x14ac:dyDescent="0.25">
      <c r="A1018" s="5">
        <v>1017</v>
      </c>
      <c r="B1018" s="28">
        <v>42698</v>
      </c>
      <c r="C1018" s="5">
        <v>1.0552699999999999</v>
      </c>
      <c r="D1018" s="5">
        <v>1.0585199999999999</v>
      </c>
      <c r="E1018" s="5">
        <v>1.0518000000000001</v>
      </c>
      <c r="F1018" s="5">
        <v>1.05518</v>
      </c>
      <c r="G1018" s="5">
        <f t="shared" si="177"/>
        <v>0</v>
      </c>
      <c r="H1018" s="5">
        <f t="shared" si="179"/>
        <v>78.400000000002905</v>
      </c>
      <c r="I1018" s="31">
        <f t="shared" si="183"/>
        <v>1.0771646666666668</v>
      </c>
      <c r="J1018" s="31">
        <f t="shared" si="184"/>
        <v>-219.84666666666763</v>
      </c>
      <c r="K1018" s="5">
        <f t="shared" si="185"/>
        <v>0</v>
      </c>
      <c r="L1018" s="5">
        <f t="shared" si="186"/>
        <v>0</v>
      </c>
      <c r="M1018" s="5">
        <f t="shared" si="178"/>
        <v>15992.300000000063</v>
      </c>
      <c r="N1018" s="5"/>
      <c r="O1018" s="5">
        <f t="shared" si="180"/>
        <v>15992.300000000063</v>
      </c>
      <c r="P1018" s="29" t="str">
        <f t="shared" si="181"/>
        <v/>
      </c>
      <c r="Q1018" s="30">
        <f t="shared" si="182"/>
        <v>-27.799999999995634</v>
      </c>
      <c r="R1018" s="27"/>
    </row>
    <row r="1019" spans="1:18" x14ac:dyDescent="0.25">
      <c r="A1019" s="5">
        <v>1018</v>
      </c>
      <c r="B1019" s="28">
        <v>42699</v>
      </c>
      <c r="C1019" s="5">
        <v>1.05501</v>
      </c>
      <c r="D1019" s="5">
        <v>1.06273</v>
      </c>
      <c r="E1019" s="5">
        <v>1.0538400000000001</v>
      </c>
      <c r="F1019" s="5">
        <v>1.05901</v>
      </c>
      <c r="G1019" s="5">
        <f t="shared" si="177"/>
        <v>1</v>
      </c>
      <c r="H1019" s="5">
        <f t="shared" si="179"/>
        <v>-22.499999999996412</v>
      </c>
      <c r="I1019" s="31">
        <f t="shared" si="183"/>
        <v>1.0735133333333333</v>
      </c>
      <c r="J1019" s="31">
        <f t="shared" si="184"/>
        <v>-145.03333333333313</v>
      </c>
      <c r="K1019" s="5">
        <f t="shared" si="185"/>
        <v>0</v>
      </c>
      <c r="L1019" s="5">
        <f t="shared" si="186"/>
        <v>22.499999999996412</v>
      </c>
      <c r="M1019" s="5">
        <f t="shared" si="178"/>
        <v>16014.800000000059</v>
      </c>
      <c r="N1019" s="5"/>
      <c r="O1019" s="5">
        <f t="shared" si="180"/>
        <v>16014.800000000059</v>
      </c>
      <c r="P1019" s="29" t="str">
        <f t="shared" si="181"/>
        <v/>
      </c>
      <c r="Q1019" s="30">
        <f t="shared" si="182"/>
        <v>-27.799999999995634</v>
      </c>
      <c r="R1019" s="27"/>
    </row>
    <row r="1020" spans="1:18" x14ac:dyDescent="0.25">
      <c r="A1020" s="5">
        <v>1019</v>
      </c>
      <c r="B1020" s="28">
        <v>42702</v>
      </c>
      <c r="C1020" s="5">
        <v>1.06111</v>
      </c>
      <c r="D1020" s="5">
        <v>1.06856</v>
      </c>
      <c r="E1020" s="5">
        <v>1.05636</v>
      </c>
      <c r="F1020" s="5">
        <v>1.0613300000000001</v>
      </c>
      <c r="G1020" s="5">
        <f t="shared" si="177"/>
        <v>1</v>
      </c>
      <c r="H1020" s="5">
        <f t="shared" si="179"/>
        <v>48.100000000004243</v>
      </c>
      <c r="I1020" s="31">
        <f t="shared" si="183"/>
        <v>1.0706680000000002</v>
      </c>
      <c r="J1020" s="31">
        <f t="shared" si="184"/>
        <v>-93.380000000000678</v>
      </c>
      <c r="K1020" s="5">
        <f t="shared" si="185"/>
        <v>0</v>
      </c>
      <c r="L1020" s="5">
        <f t="shared" si="186"/>
        <v>0</v>
      </c>
      <c r="M1020" s="5">
        <f t="shared" si="178"/>
        <v>16014.800000000059</v>
      </c>
      <c r="N1020" s="5"/>
      <c r="O1020" s="5">
        <f t="shared" si="180"/>
        <v>16014.800000000059</v>
      </c>
      <c r="P1020" s="29" t="str">
        <f t="shared" si="181"/>
        <v/>
      </c>
      <c r="Q1020" s="30">
        <f t="shared" si="182"/>
        <v>-27.799999999995634</v>
      </c>
      <c r="R1020" s="27"/>
    </row>
    <row r="1021" spans="1:18" x14ac:dyDescent="0.25">
      <c r="A1021" s="5">
        <v>1020</v>
      </c>
      <c r="B1021" s="28">
        <v>42703</v>
      </c>
      <c r="C1021" s="5">
        <v>1.0612999999999999</v>
      </c>
      <c r="D1021" s="5">
        <v>1.06542</v>
      </c>
      <c r="E1021" s="5">
        <v>1.0564899999999999</v>
      </c>
      <c r="F1021" s="5">
        <v>1.0649200000000001</v>
      </c>
      <c r="G1021" s="5">
        <f t="shared" si="177"/>
        <v>1</v>
      </c>
      <c r="H1021" s="5">
        <f t="shared" si="179"/>
        <v>14.900000000002127</v>
      </c>
      <c r="I1021" s="31">
        <f t="shared" si="183"/>
        <v>1.0681586666666667</v>
      </c>
      <c r="J1021" s="31">
        <f t="shared" si="184"/>
        <v>-32.386666666666116</v>
      </c>
      <c r="K1021" s="5">
        <f t="shared" si="185"/>
        <v>14.900000000002127</v>
      </c>
      <c r="L1021" s="5">
        <f t="shared" si="186"/>
        <v>0</v>
      </c>
      <c r="M1021" s="5">
        <f t="shared" si="178"/>
        <v>16029.700000000061</v>
      </c>
      <c r="N1021" s="5"/>
      <c r="O1021" s="5">
        <f t="shared" si="180"/>
        <v>16029.700000000061</v>
      </c>
      <c r="P1021" s="29" t="str">
        <f t="shared" si="181"/>
        <v/>
      </c>
      <c r="Q1021" s="30">
        <f t="shared" si="182"/>
        <v>-27.799999999995634</v>
      </c>
      <c r="R1021" s="27"/>
    </row>
    <row r="1022" spans="1:18" x14ac:dyDescent="0.25">
      <c r="A1022" s="5">
        <v>1021</v>
      </c>
      <c r="B1022" s="28">
        <v>42704</v>
      </c>
      <c r="C1022" s="5">
        <v>1.0649</v>
      </c>
      <c r="D1022" s="5">
        <v>1.0666599999999999</v>
      </c>
      <c r="E1022" s="5">
        <v>1.0552699999999999</v>
      </c>
      <c r="F1022" s="5">
        <v>1.05881</v>
      </c>
      <c r="G1022" s="5">
        <f t="shared" si="177"/>
        <v>0</v>
      </c>
      <c r="H1022" s="5">
        <f t="shared" si="179"/>
        <v>213.10000000000161</v>
      </c>
      <c r="I1022" s="31">
        <f t="shared" si="183"/>
        <v>1.0660166666666666</v>
      </c>
      <c r="J1022" s="31">
        <f t="shared" si="184"/>
        <v>-72.066666666665839</v>
      </c>
      <c r="K1022" s="5">
        <f t="shared" si="185"/>
        <v>0</v>
      </c>
      <c r="L1022" s="5">
        <v>-101</v>
      </c>
      <c r="M1022" s="5">
        <f t="shared" si="178"/>
        <v>15928.700000000061</v>
      </c>
      <c r="N1022" s="5"/>
      <c r="O1022" s="5">
        <f t="shared" si="180"/>
        <v>16029.700000000061</v>
      </c>
      <c r="P1022" s="29">
        <f t="shared" si="181"/>
        <v>6.3008041323293629E-3</v>
      </c>
      <c r="Q1022" s="30">
        <f t="shared" si="182"/>
        <v>-101</v>
      </c>
      <c r="R1022" s="27"/>
    </row>
    <row r="1023" spans="1:18" x14ac:dyDescent="0.25">
      <c r="A1023" s="5">
        <v>1022</v>
      </c>
      <c r="B1023" s="28">
        <v>42705</v>
      </c>
      <c r="C1023" s="5">
        <v>1.0587899999999999</v>
      </c>
      <c r="D1023" s="5">
        <v>1.0668800000000001</v>
      </c>
      <c r="E1023" s="5">
        <v>1.05846</v>
      </c>
      <c r="F1023" s="5">
        <v>1.0660700000000001</v>
      </c>
      <c r="G1023" s="5">
        <f t="shared" si="177"/>
        <v>1</v>
      </c>
      <c r="H1023" s="5">
        <f t="shared" si="179"/>
        <v>95.499999999999474</v>
      </c>
      <c r="I1023" s="31">
        <f t="shared" si="183"/>
        <v>1.0644786666666666</v>
      </c>
      <c r="J1023" s="31">
        <f t="shared" si="184"/>
        <v>15.913333333335</v>
      </c>
      <c r="K1023" s="5">
        <f t="shared" si="185"/>
        <v>95.499999999999474</v>
      </c>
      <c r="L1023" s="5">
        <f t="shared" ref="L1023:L1086" si="187">IF(OR(AND(J1023&gt;-188.3,J1023&lt;=-122.467),AND(J1023&gt;-85.94,J1023&lt;=-67.6767),AND(J1023&gt;42.69,J1023&lt;=64.57),AND(J1023&gt;144.6933)),-H1023,0)</f>
        <v>0</v>
      </c>
      <c r="M1023" s="5">
        <f t="shared" si="178"/>
        <v>16024.200000000061</v>
      </c>
      <c r="N1023" s="5"/>
      <c r="O1023" s="5">
        <f t="shared" si="180"/>
        <v>16029.700000000061</v>
      </c>
      <c r="P1023" s="29" t="str">
        <f t="shared" si="181"/>
        <v/>
      </c>
      <c r="Q1023" s="30">
        <f t="shared" si="182"/>
        <v>-5.5</v>
      </c>
      <c r="R1023" s="27"/>
    </row>
    <row r="1024" spans="1:18" x14ac:dyDescent="0.25">
      <c r="A1024" s="5">
        <v>1023</v>
      </c>
      <c r="B1024" s="28">
        <v>42706</v>
      </c>
      <c r="C1024" s="5">
        <v>1.06602</v>
      </c>
      <c r="D1024" s="5">
        <v>1.06898</v>
      </c>
      <c r="E1024" s="5">
        <v>1.06253</v>
      </c>
      <c r="F1024" s="5">
        <v>1.0663199999999999</v>
      </c>
      <c r="G1024" s="5">
        <f t="shared" si="177"/>
        <v>1</v>
      </c>
      <c r="H1024" s="5">
        <f t="shared" si="179"/>
        <v>128.60000000000093</v>
      </c>
      <c r="I1024" s="31">
        <f t="shared" si="183"/>
        <v>1.0632226666666666</v>
      </c>
      <c r="J1024" s="31">
        <f t="shared" si="184"/>
        <v>30.973333333332853</v>
      </c>
      <c r="K1024" s="5">
        <f t="shared" si="185"/>
        <v>0</v>
      </c>
      <c r="L1024" s="5">
        <f t="shared" si="187"/>
        <v>0</v>
      </c>
      <c r="M1024" s="5">
        <f t="shared" si="178"/>
        <v>16024.200000000061</v>
      </c>
      <c r="N1024" s="5"/>
      <c r="O1024" s="5">
        <f t="shared" si="180"/>
        <v>16029.700000000061</v>
      </c>
      <c r="P1024" s="29" t="str">
        <f t="shared" si="181"/>
        <v/>
      </c>
      <c r="Q1024" s="30">
        <f t="shared" si="182"/>
        <v>-5.5</v>
      </c>
      <c r="R1024" s="27"/>
    </row>
    <row r="1025" spans="1:18" x14ac:dyDescent="0.25">
      <c r="A1025" s="5">
        <v>1024</v>
      </c>
      <c r="B1025" s="28">
        <v>42709</v>
      </c>
      <c r="C1025" s="5">
        <v>1.0626199999999999</v>
      </c>
      <c r="D1025" s="5">
        <v>1.0796300000000001</v>
      </c>
      <c r="E1025" s="5">
        <v>1.0505500000000001</v>
      </c>
      <c r="F1025" s="5">
        <v>1.0763499999999999</v>
      </c>
      <c r="G1025" s="5">
        <f t="shared" si="177"/>
        <v>1</v>
      </c>
      <c r="H1025" s="5">
        <f t="shared" si="179"/>
        <v>-146.59999999999894</v>
      </c>
      <c r="I1025" s="31">
        <f t="shared" si="183"/>
        <v>1.0634033333333333</v>
      </c>
      <c r="J1025" s="31">
        <f t="shared" si="184"/>
        <v>129.46666666666661</v>
      </c>
      <c r="K1025" s="5">
        <f t="shared" si="185"/>
        <v>0</v>
      </c>
      <c r="L1025" s="5">
        <f t="shared" si="187"/>
        <v>0</v>
      </c>
      <c r="M1025" s="5">
        <f t="shared" si="178"/>
        <v>16024.200000000061</v>
      </c>
      <c r="N1025" s="5"/>
      <c r="O1025" s="5">
        <f t="shared" si="180"/>
        <v>16029.700000000061</v>
      </c>
      <c r="P1025" s="29" t="str">
        <f t="shared" si="181"/>
        <v/>
      </c>
      <c r="Q1025" s="30">
        <f t="shared" si="182"/>
        <v>-5.5</v>
      </c>
      <c r="R1025" s="27"/>
    </row>
    <row r="1026" spans="1:18" x14ac:dyDescent="0.25">
      <c r="A1026" s="5">
        <v>1025</v>
      </c>
      <c r="B1026" s="28">
        <v>42710</v>
      </c>
      <c r="C1026" s="5">
        <v>1.07633</v>
      </c>
      <c r="D1026" s="5">
        <v>1.07853</v>
      </c>
      <c r="E1026" s="5">
        <v>1.06986</v>
      </c>
      <c r="F1026" s="5">
        <v>1.07185</v>
      </c>
      <c r="G1026" s="5">
        <f t="shared" si="177"/>
        <v>0</v>
      </c>
      <c r="H1026" s="5">
        <f t="shared" si="179"/>
        <v>-157.19999999999956</v>
      </c>
      <c r="I1026" s="31">
        <f t="shared" si="183"/>
        <v>1.0633893333333331</v>
      </c>
      <c r="J1026" s="31">
        <f t="shared" si="184"/>
        <v>84.606666666668943</v>
      </c>
      <c r="K1026" s="5">
        <f t="shared" si="185"/>
        <v>0</v>
      </c>
      <c r="L1026" s="5">
        <f t="shared" si="187"/>
        <v>0</v>
      </c>
      <c r="M1026" s="5">
        <f t="shared" si="178"/>
        <v>16024.200000000061</v>
      </c>
      <c r="N1026" s="5"/>
      <c r="O1026" s="5">
        <f t="shared" si="180"/>
        <v>16029.700000000061</v>
      </c>
      <c r="P1026" s="29" t="str">
        <f t="shared" si="181"/>
        <v/>
      </c>
      <c r="Q1026" s="30">
        <f t="shared" si="182"/>
        <v>-5.5</v>
      </c>
      <c r="R1026" s="27"/>
    </row>
    <row r="1027" spans="1:18" x14ac:dyDescent="0.25">
      <c r="A1027" s="5">
        <v>1026</v>
      </c>
      <c r="B1027" s="28">
        <v>42711</v>
      </c>
      <c r="C1027" s="5">
        <v>1.07165</v>
      </c>
      <c r="D1027" s="5">
        <v>1.07684</v>
      </c>
      <c r="E1027" s="5">
        <v>1.07098</v>
      </c>
      <c r="F1027" s="5">
        <v>1.0752600000000001</v>
      </c>
      <c r="G1027" s="5">
        <f t="shared" ref="G1027:G1090" si="188">IF(F1027&gt;F1026,1,0)</f>
        <v>1</v>
      </c>
      <c r="H1027" s="5">
        <f t="shared" si="179"/>
        <v>-90.300000000000935</v>
      </c>
      <c r="I1027" s="31">
        <f t="shared" si="183"/>
        <v>1.0638026666666667</v>
      </c>
      <c r="J1027" s="31">
        <f t="shared" si="184"/>
        <v>114.5733333333343</v>
      </c>
      <c r="K1027" s="5">
        <f t="shared" si="185"/>
        <v>0</v>
      </c>
      <c r="L1027" s="5">
        <f t="shared" si="187"/>
        <v>0</v>
      </c>
      <c r="M1027" s="5">
        <f t="shared" ref="M1027:M1045" si="189">L1027+K1027+M1026</f>
        <v>16024.200000000061</v>
      </c>
      <c r="N1027" s="5"/>
      <c r="O1027" s="5">
        <f t="shared" si="180"/>
        <v>16029.700000000061</v>
      </c>
      <c r="P1027" s="29" t="str">
        <f t="shared" si="181"/>
        <v/>
      </c>
      <c r="Q1027" s="30">
        <f t="shared" si="182"/>
        <v>-5.5</v>
      </c>
      <c r="R1027" s="27"/>
    </row>
    <row r="1028" spans="1:18" x14ac:dyDescent="0.25">
      <c r="A1028" s="5">
        <v>1027</v>
      </c>
      <c r="B1028" s="28">
        <v>42712</v>
      </c>
      <c r="C1028" s="5">
        <v>1.0752299999999999</v>
      </c>
      <c r="D1028" s="5">
        <v>1.08734</v>
      </c>
      <c r="E1028" s="5">
        <v>1.0597300000000001</v>
      </c>
      <c r="F1028" s="5">
        <v>1.0614399999999999</v>
      </c>
      <c r="G1028" s="5">
        <f t="shared" si="188"/>
        <v>0</v>
      </c>
      <c r="H1028" s="5">
        <f t="shared" ref="H1028:H1091" si="190">(F1029-C1029)*10000+(F1030-C1030)*10000+(F1031-C1031)*10000</f>
        <v>38.099999999998694</v>
      </c>
      <c r="I1028" s="31">
        <f t="shared" si="183"/>
        <v>1.0637239999999999</v>
      </c>
      <c r="J1028" s="31">
        <f t="shared" si="184"/>
        <v>-22.839999999999527</v>
      </c>
      <c r="K1028" s="5">
        <f t="shared" si="185"/>
        <v>38.099999999998694</v>
      </c>
      <c r="L1028" s="5">
        <f t="shared" si="187"/>
        <v>0</v>
      </c>
      <c r="M1028" s="5">
        <f t="shared" si="189"/>
        <v>16062.300000000059</v>
      </c>
      <c r="N1028" s="5"/>
      <c r="O1028" s="5">
        <f t="shared" ref="O1028:O1091" si="191">MAX(M1028,O1027)</f>
        <v>16062.300000000059</v>
      </c>
      <c r="P1028" s="29" t="str">
        <f t="shared" ref="P1028:P1044" si="192">IF(M1028 &lt; M1027, 1-M1028/O1028,"")</f>
        <v/>
      </c>
      <c r="Q1028" s="30">
        <f t="shared" ref="Q1028:Q1044" si="193">IF(O1028=M1028,Q1027,M1028-O1028)</f>
        <v>-5.5</v>
      </c>
      <c r="R1028" s="27"/>
    </row>
    <row r="1029" spans="1:18" x14ac:dyDescent="0.25">
      <c r="A1029" s="5">
        <v>1028</v>
      </c>
      <c r="B1029" s="28">
        <v>42713</v>
      </c>
      <c r="C1029" s="5">
        <v>1.06145</v>
      </c>
      <c r="D1029" s="5">
        <v>1.06297</v>
      </c>
      <c r="E1029" s="5">
        <v>1.0530999999999999</v>
      </c>
      <c r="F1029" s="5">
        <v>1.0559099999999999</v>
      </c>
      <c r="G1029" s="5">
        <f t="shared" si="188"/>
        <v>0</v>
      </c>
      <c r="H1029" s="5">
        <f t="shared" si="190"/>
        <v>2.4000000000001762</v>
      </c>
      <c r="I1029" s="31">
        <f t="shared" si="183"/>
        <v>1.0635406666666667</v>
      </c>
      <c r="J1029" s="31">
        <f t="shared" si="184"/>
        <v>-76.306666666667851</v>
      </c>
      <c r="K1029" s="5">
        <f t="shared" si="185"/>
        <v>0</v>
      </c>
      <c r="L1029" s="5">
        <f t="shared" si="187"/>
        <v>-2.4000000000001762</v>
      </c>
      <c r="M1029" s="5">
        <f t="shared" si="189"/>
        <v>16059.90000000006</v>
      </c>
      <c r="N1029" s="5"/>
      <c r="O1029" s="5">
        <f t="shared" si="191"/>
        <v>16062.300000000059</v>
      </c>
      <c r="P1029" s="29">
        <f t="shared" si="192"/>
        <v>1.4941820287250884E-4</v>
      </c>
      <c r="Q1029" s="30">
        <f t="shared" si="193"/>
        <v>-2.3999999999996362</v>
      </c>
      <c r="R1029" s="27"/>
    </row>
    <row r="1030" spans="1:18" x14ac:dyDescent="0.25">
      <c r="A1030" s="5">
        <v>1029</v>
      </c>
      <c r="B1030" s="28">
        <v>42716</v>
      </c>
      <c r="C1030" s="5">
        <v>1.0531200000000001</v>
      </c>
      <c r="D1030" s="5">
        <v>1.06517</v>
      </c>
      <c r="E1030" s="5">
        <v>1.05254</v>
      </c>
      <c r="F1030" s="5">
        <v>1.06342</v>
      </c>
      <c r="G1030" s="5">
        <f t="shared" si="188"/>
        <v>1</v>
      </c>
      <c r="H1030" s="5">
        <f t="shared" si="190"/>
        <v>-221.00000000000006</v>
      </c>
      <c r="I1030" s="31">
        <f t="shared" si="183"/>
        <v>1.0635873333333332</v>
      </c>
      <c r="J1030" s="31">
        <f t="shared" si="184"/>
        <v>-1.6733333333318612</v>
      </c>
      <c r="K1030" s="5">
        <f t="shared" si="185"/>
        <v>0</v>
      </c>
      <c r="L1030" s="5">
        <f t="shared" si="187"/>
        <v>0</v>
      </c>
      <c r="M1030" s="5">
        <f t="shared" si="189"/>
        <v>16059.90000000006</v>
      </c>
      <c r="N1030" s="5"/>
      <c r="O1030" s="5">
        <f t="shared" si="191"/>
        <v>16062.300000000059</v>
      </c>
      <c r="P1030" s="29" t="str">
        <f t="shared" si="192"/>
        <v/>
      </c>
      <c r="Q1030" s="30">
        <f t="shared" si="193"/>
        <v>-2.3999999999996362</v>
      </c>
      <c r="R1030" s="27"/>
    </row>
    <row r="1031" spans="1:18" x14ac:dyDescent="0.25">
      <c r="A1031" s="5">
        <v>1030</v>
      </c>
      <c r="B1031" s="28">
        <v>42717</v>
      </c>
      <c r="C1031" s="5">
        <v>1.06341</v>
      </c>
      <c r="D1031" s="5">
        <v>1.06671</v>
      </c>
      <c r="E1031" s="5">
        <v>1.06037</v>
      </c>
      <c r="F1031" s="5">
        <v>1.06246</v>
      </c>
      <c r="G1031" s="5">
        <f t="shared" si="188"/>
        <v>0</v>
      </c>
      <c r="H1031" s="5">
        <f t="shared" si="190"/>
        <v>-176.30000000000032</v>
      </c>
      <c r="I1031" s="31">
        <f t="shared" si="183"/>
        <v>1.0635779999999999</v>
      </c>
      <c r="J1031" s="31">
        <f t="shared" si="184"/>
        <v>-11.179999999999524</v>
      </c>
      <c r="K1031" s="5">
        <f t="shared" si="185"/>
        <v>0</v>
      </c>
      <c r="L1031" s="5">
        <f t="shared" si="187"/>
        <v>0</v>
      </c>
      <c r="M1031" s="5">
        <f t="shared" si="189"/>
        <v>16059.90000000006</v>
      </c>
      <c r="N1031" s="5"/>
      <c r="O1031" s="5">
        <f t="shared" si="191"/>
        <v>16062.300000000059</v>
      </c>
      <c r="P1031" s="29" t="str">
        <f t="shared" si="192"/>
        <v/>
      </c>
      <c r="Q1031" s="30">
        <f t="shared" si="193"/>
        <v>-2.3999999999996362</v>
      </c>
      <c r="R1031" s="27"/>
    </row>
    <row r="1032" spans="1:18" x14ac:dyDescent="0.25">
      <c r="A1032" s="5">
        <v>1031</v>
      </c>
      <c r="B1032" s="28">
        <v>42718</v>
      </c>
      <c r="C1032" s="5">
        <v>1.06246</v>
      </c>
      <c r="D1032" s="5">
        <v>1.0669999999999999</v>
      </c>
      <c r="E1032" s="5">
        <v>1.04965</v>
      </c>
      <c r="F1032" s="5">
        <v>1.05335</v>
      </c>
      <c r="G1032" s="5">
        <f t="shared" si="188"/>
        <v>0</v>
      </c>
      <c r="H1032" s="5">
        <f t="shared" si="190"/>
        <v>-121</v>
      </c>
      <c r="I1032" s="31">
        <f t="shared" si="183"/>
        <v>1.0634453333333334</v>
      </c>
      <c r="J1032" s="31">
        <f t="shared" si="184"/>
        <v>-100.95333333333345</v>
      </c>
      <c r="K1032" s="5">
        <f t="shared" si="185"/>
        <v>0</v>
      </c>
      <c r="L1032" s="5">
        <f t="shared" si="187"/>
        <v>0</v>
      </c>
      <c r="M1032" s="5">
        <f t="shared" si="189"/>
        <v>16059.90000000006</v>
      </c>
      <c r="N1032" s="5"/>
      <c r="O1032" s="5">
        <f t="shared" si="191"/>
        <v>16062.300000000059</v>
      </c>
      <c r="P1032" s="29" t="str">
        <f t="shared" si="192"/>
        <v/>
      </c>
      <c r="Q1032" s="30">
        <f t="shared" si="193"/>
        <v>-2.3999999999996362</v>
      </c>
      <c r="R1032" s="27"/>
    </row>
    <row r="1033" spans="1:18" x14ac:dyDescent="0.25">
      <c r="A1033" s="5">
        <v>1032</v>
      </c>
      <c r="B1033" s="28">
        <v>42719</v>
      </c>
      <c r="C1033" s="5">
        <v>1.05335</v>
      </c>
      <c r="D1033" s="5">
        <v>1.0539000000000001</v>
      </c>
      <c r="E1033" s="5">
        <v>1.0366500000000001</v>
      </c>
      <c r="F1033" s="5">
        <v>1.04131</v>
      </c>
      <c r="G1033" s="5">
        <f t="shared" si="188"/>
        <v>0</v>
      </c>
      <c r="H1033" s="5">
        <f t="shared" si="190"/>
        <v>-15.099999999999003</v>
      </c>
      <c r="I1033" s="31">
        <f t="shared" si="183"/>
        <v>1.0625206666666667</v>
      </c>
      <c r="J1033" s="31">
        <f t="shared" si="184"/>
        <v>-212.10666666666711</v>
      </c>
      <c r="K1033" s="5">
        <f t="shared" si="185"/>
        <v>0</v>
      </c>
      <c r="L1033" s="5">
        <f t="shared" si="187"/>
        <v>0</v>
      </c>
      <c r="M1033" s="5">
        <f t="shared" si="189"/>
        <v>16059.90000000006</v>
      </c>
      <c r="N1033" s="5"/>
      <c r="O1033" s="5">
        <f t="shared" si="191"/>
        <v>16062.300000000059</v>
      </c>
      <c r="P1033" s="29" t="str">
        <f t="shared" si="192"/>
        <v/>
      </c>
      <c r="Q1033" s="30">
        <f t="shared" si="193"/>
        <v>-2.3999999999996362</v>
      </c>
      <c r="R1033" s="27"/>
    </row>
    <row r="1034" spans="1:18" x14ac:dyDescent="0.25">
      <c r="A1034" s="5">
        <v>1033</v>
      </c>
      <c r="B1034" s="28">
        <v>42720</v>
      </c>
      <c r="C1034" s="5">
        <v>1.04131</v>
      </c>
      <c r="D1034" s="5">
        <v>1.04742</v>
      </c>
      <c r="E1034" s="5">
        <v>1.0400799999999999</v>
      </c>
      <c r="F1034" s="5">
        <v>1.0448299999999999</v>
      </c>
      <c r="G1034" s="5">
        <f t="shared" si="188"/>
        <v>1</v>
      </c>
      <c r="H1034" s="5">
        <f t="shared" si="190"/>
        <v>-14.899999999997689</v>
      </c>
      <c r="I1034" s="31">
        <f t="shared" si="183"/>
        <v>1.0615753333333331</v>
      </c>
      <c r="J1034" s="31">
        <f t="shared" si="184"/>
        <v>-167.45333333333167</v>
      </c>
      <c r="K1034" s="5">
        <f t="shared" si="185"/>
        <v>0</v>
      </c>
      <c r="L1034" s="5">
        <f t="shared" si="187"/>
        <v>14.899999999997689</v>
      </c>
      <c r="M1034" s="5">
        <f t="shared" si="189"/>
        <v>16074.800000000057</v>
      </c>
      <c r="N1034" s="5"/>
      <c r="O1034" s="5">
        <f t="shared" si="191"/>
        <v>16074.800000000057</v>
      </c>
      <c r="P1034" s="29" t="str">
        <f t="shared" si="192"/>
        <v/>
      </c>
      <c r="Q1034" s="30">
        <f t="shared" si="193"/>
        <v>-2.3999999999996362</v>
      </c>
      <c r="R1034" s="27"/>
    </row>
    <row r="1035" spans="1:18" x14ac:dyDescent="0.25">
      <c r="A1035" s="5">
        <v>1034</v>
      </c>
      <c r="B1035" s="28">
        <v>42723</v>
      </c>
      <c r="C1035" s="5">
        <v>1.0438499999999999</v>
      </c>
      <c r="D1035" s="5">
        <v>1.0479499999999999</v>
      </c>
      <c r="E1035" s="5">
        <v>1.0392399999999999</v>
      </c>
      <c r="F1035" s="5">
        <v>1.04027</v>
      </c>
      <c r="G1035" s="5">
        <f t="shared" si="188"/>
        <v>0</v>
      </c>
      <c r="H1035" s="5">
        <f t="shared" si="190"/>
        <v>33.000000000003027</v>
      </c>
      <c r="I1035" s="31">
        <f t="shared" si="183"/>
        <v>1.0601713333333334</v>
      </c>
      <c r="J1035" s="31">
        <f t="shared" si="184"/>
        <v>-199.01333333333326</v>
      </c>
      <c r="K1035" s="5">
        <f t="shared" si="185"/>
        <v>0</v>
      </c>
      <c r="L1035" s="5">
        <f t="shared" si="187"/>
        <v>0</v>
      </c>
      <c r="M1035" s="5">
        <f t="shared" si="189"/>
        <v>16074.800000000057</v>
      </c>
      <c r="N1035" s="5"/>
      <c r="O1035" s="5">
        <f t="shared" si="191"/>
        <v>16074.800000000057</v>
      </c>
      <c r="P1035" s="29" t="str">
        <f t="shared" si="192"/>
        <v/>
      </c>
      <c r="Q1035" s="30">
        <f t="shared" si="193"/>
        <v>-2.3999999999996362</v>
      </c>
      <c r="R1035" s="27"/>
    </row>
    <row r="1036" spans="1:18" x14ac:dyDescent="0.25">
      <c r="A1036" s="5">
        <v>1035</v>
      </c>
      <c r="B1036" s="28">
        <v>42724</v>
      </c>
      <c r="C1036" s="5">
        <v>1.04027</v>
      </c>
      <c r="D1036" s="5">
        <v>1.0417799999999999</v>
      </c>
      <c r="E1036" s="5">
        <v>1.0352300000000001</v>
      </c>
      <c r="F1036" s="5">
        <v>1.0388200000000001</v>
      </c>
      <c r="G1036" s="5">
        <f t="shared" si="188"/>
        <v>0</v>
      </c>
      <c r="H1036" s="5">
        <f t="shared" si="190"/>
        <v>65.000000000001734</v>
      </c>
      <c r="I1036" s="31">
        <f t="shared" si="183"/>
        <v>1.0584313333333333</v>
      </c>
      <c r="J1036" s="31">
        <f t="shared" si="184"/>
        <v>-196.11333333333204</v>
      </c>
      <c r="K1036" s="5">
        <f t="shared" si="185"/>
        <v>0</v>
      </c>
      <c r="L1036" s="5">
        <f t="shared" si="187"/>
        <v>0</v>
      </c>
      <c r="M1036" s="5">
        <f t="shared" si="189"/>
        <v>16074.800000000057</v>
      </c>
      <c r="N1036" s="5"/>
      <c r="O1036" s="5">
        <f t="shared" si="191"/>
        <v>16074.800000000057</v>
      </c>
      <c r="P1036" s="29" t="str">
        <f t="shared" si="192"/>
        <v/>
      </c>
      <c r="Q1036" s="30">
        <f t="shared" si="193"/>
        <v>-2.3999999999996362</v>
      </c>
      <c r="R1036" s="27"/>
    </row>
    <row r="1037" spans="1:18" x14ac:dyDescent="0.25">
      <c r="A1037" s="5">
        <v>1036</v>
      </c>
      <c r="B1037" s="28">
        <v>42725</v>
      </c>
      <c r="C1037" s="5">
        <v>1.0388299999999999</v>
      </c>
      <c r="D1037" s="5">
        <v>1.04511</v>
      </c>
      <c r="E1037" s="5">
        <v>1.0382400000000001</v>
      </c>
      <c r="F1037" s="5">
        <v>1.04237</v>
      </c>
      <c r="G1037" s="5">
        <f t="shared" si="188"/>
        <v>1</v>
      </c>
      <c r="H1037" s="5">
        <f t="shared" si="190"/>
        <v>39.100000000000804</v>
      </c>
      <c r="I1037" s="31">
        <f t="shared" si="183"/>
        <v>1.0573353333333333</v>
      </c>
      <c r="J1037" s="31">
        <f t="shared" si="184"/>
        <v>-149.65333333333274</v>
      </c>
      <c r="K1037" s="5">
        <f t="shared" si="185"/>
        <v>0</v>
      </c>
      <c r="L1037" s="5">
        <f t="shared" si="187"/>
        <v>-39.100000000000804</v>
      </c>
      <c r="M1037" s="5">
        <f t="shared" si="189"/>
        <v>16035.700000000057</v>
      </c>
      <c r="N1037" s="5"/>
      <c r="O1037" s="5">
        <f t="shared" si="191"/>
        <v>16074.800000000057</v>
      </c>
      <c r="P1037" s="29">
        <f t="shared" si="192"/>
        <v>2.4323786299051964E-3</v>
      </c>
      <c r="Q1037" s="30">
        <f t="shared" si="193"/>
        <v>-39.100000000000364</v>
      </c>
      <c r="R1037" s="27"/>
    </row>
    <row r="1038" spans="1:18" x14ac:dyDescent="0.25">
      <c r="A1038" s="5">
        <v>1037</v>
      </c>
      <c r="B1038" s="28">
        <v>42726</v>
      </c>
      <c r="C1038" s="5">
        <v>1.0423899999999999</v>
      </c>
      <c r="D1038" s="5">
        <v>1.04993</v>
      </c>
      <c r="E1038" s="5">
        <v>1.0422899999999999</v>
      </c>
      <c r="F1038" s="5">
        <v>1.0436000000000001</v>
      </c>
      <c r="G1038" s="5">
        <f t="shared" si="188"/>
        <v>1</v>
      </c>
      <c r="H1038" s="5">
        <f t="shared" si="190"/>
        <v>31.699999999998951</v>
      </c>
      <c r="I1038" s="31">
        <f t="shared" si="183"/>
        <v>1.0558373333333333</v>
      </c>
      <c r="J1038" s="31">
        <f t="shared" si="184"/>
        <v>-122.37333333333211</v>
      </c>
      <c r="K1038" s="5">
        <f t="shared" si="185"/>
        <v>31.699999999998951</v>
      </c>
      <c r="L1038" s="5">
        <f t="shared" si="187"/>
        <v>0</v>
      </c>
      <c r="M1038" s="5">
        <f t="shared" si="189"/>
        <v>16067.400000000056</v>
      </c>
      <c r="N1038" s="5"/>
      <c r="O1038" s="5">
        <f t="shared" si="191"/>
        <v>16074.800000000057</v>
      </c>
      <c r="P1038" s="29" t="str">
        <f t="shared" si="192"/>
        <v/>
      </c>
      <c r="Q1038" s="30">
        <f t="shared" si="193"/>
        <v>-7.4000000000014552</v>
      </c>
      <c r="R1038" s="27"/>
    </row>
    <row r="1039" spans="1:18" x14ac:dyDescent="0.25">
      <c r="A1039" s="5">
        <v>1038</v>
      </c>
      <c r="B1039" s="28">
        <v>42727</v>
      </c>
      <c r="C1039" s="5">
        <v>1.0435700000000001</v>
      </c>
      <c r="D1039" s="5">
        <v>1.0468999999999999</v>
      </c>
      <c r="E1039" s="5">
        <v>1.0426500000000001</v>
      </c>
      <c r="F1039" s="5">
        <v>1.04532</v>
      </c>
      <c r="G1039" s="5">
        <f t="shared" si="188"/>
        <v>1</v>
      </c>
      <c r="H1039" s="5">
        <f t="shared" si="190"/>
        <v>-28.999999999999027</v>
      </c>
      <c r="I1039" s="31">
        <f t="shared" si="183"/>
        <v>1.0544373333333332</v>
      </c>
      <c r="J1039" s="31">
        <f t="shared" si="184"/>
        <v>-91.173333333331996</v>
      </c>
      <c r="K1039" s="5">
        <f t="shared" si="185"/>
        <v>0</v>
      </c>
      <c r="L1039" s="5">
        <f t="shared" si="187"/>
        <v>0</v>
      </c>
      <c r="M1039" s="5">
        <f t="shared" si="189"/>
        <v>16067.400000000056</v>
      </c>
      <c r="N1039" s="5"/>
      <c r="O1039" s="5">
        <f t="shared" si="191"/>
        <v>16074.800000000057</v>
      </c>
      <c r="P1039" s="29" t="str">
        <f t="shared" si="192"/>
        <v/>
      </c>
      <c r="Q1039" s="30">
        <f t="shared" si="193"/>
        <v>-7.4000000000014552</v>
      </c>
      <c r="R1039" s="27"/>
    </row>
    <row r="1040" spans="1:18" x14ac:dyDescent="0.25">
      <c r="A1040" s="5">
        <v>1039</v>
      </c>
      <c r="B1040" s="28">
        <v>42730</v>
      </c>
      <c r="C1040" s="5">
        <v>1.04416</v>
      </c>
      <c r="D1040" s="5">
        <v>1.04674</v>
      </c>
      <c r="E1040" s="5">
        <v>1.0438000000000001</v>
      </c>
      <c r="F1040" s="5">
        <v>1.04511</v>
      </c>
      <c r="G1040" s="5">
        <f t="shared" si="188"/>
        <v>0</v>
      </c>
      <c r="H1040" s="5">
        <f t="shared" si="190"/>
        <v>39.900000000001597</v>
      </c>
      <c r="I1040" s="31">
        <f t="shared" si="183"/>
        <v>1.0523546666666665</v>
      </c>
      <c r="J1040" s="31">
        <f t="shared" si="184"/>
        <v>-72.446666666665664</v>
      </c>
      <c r="K1040" s="5">
        <f t="shared" si="185"/>
        <v>0</v>
      </c>
      <c r="L1040" s="5">
        <f t="shared" si="187"/>
        <v>-39.900000000001597</v>
      </c>
      <c r="M1040" s="5">
        <f t="shared" si="189"/>
        <v>16027.500000000055</v>
      </c>
      <c r="N1040" s="5"/>
      <c r="O1040" s="5">
        <f t="shared" si="191"/>
        <v>16074.800000000057</v>
      </c>
      <c r="P1040" s="29">
        <f t="shared" si="192"/>
        <v>2.942493841292082E-3</v>
      </c>
      <c r="Q1040" s="30">
        <f t="shared" si="193"/>
        <v>-47.30000000000291</v>
      </c>
      <c r="R1040" s="27"/>
    </row>
    <row r="1041" spans="1:18" x14ac:dyDescent="0.25">
      <c r="A1041" s="5">
        <v>1040</v>
      </c>
      <c r="B1041" s="28">
        <v>42731</v>
      </c>
      <c r="C1041" s="5">
        <v>1.0450600000000001</v>
      </c>
      <c r="D1041" s="5">
        <v>1.04633</v>
      </c>
      <c r="E1041" s="5">
        <v>1.0432399999999999</v>
      </c>
      <c r="F1041" s="5">
        <v>1.0455300000000001</v>
      </c>
      <c r="G1041" s="5">
        <f t="shared" si="188"/>
        <v>1</v>
      </c>
      <c r="H1041" s="5">
        <f t="shared" si="190"/>
        <v>63.400000000002336</v>
      </c>
      <c r="I1041" s="31">
        <f t="shared" ref="I1041:I1104" si="194">AVERAGE(F1027:F1041)</f>
        <v>1.0505999999999998</v>
      </c>
      <c r="J1041" s="31">
        <f t="shared" ref="J1041:J1104" si="195">(F1041-I1041)*10000</f>
        <v>-50.699999999996862</v>
      </c>
      <c r="K1041" s="5">
        <f t="shared" si="185"/>
        <v>63.400000000002336</v>
      </c>
      <c r="L1041" s="5">
        <f t="shared" si="187"/>
        <v>0</v>
      </c>
      <c r="M1041" s="5">
        <f t="shared" si="189"/>
        <v>16090.900000000056</v>
      </c>
      <c r="N1041" s="5"/>
      <c r="O1041" s="5">
        <f t="shared" si="191"/>
        <v>16090.900000000056</v>
      </c>
      <c r="P1041" s="29" t="str">
        <f t="shared" si="192"/>
        <v/>
      </c>
      <c r="Q1041" s="30">
        <f t="shared" si="193"/>
        <v>-47.30000000000291</v>
      </c>
      <c r="R1041" s="27"/>
    </row>
    <row r="1042" spans="1:18" x14ac:dyDescent="0.25">
      <c r="A1042" s="5">
        <v>1041</v>
      </c>
      <c r="B1042" s="28">
        <v>42732</v>
      </c>
      <c r="C1042" s="5">
        <v>1.0454399999999999</v>
      </c>
      <c r="D1042" s="5">
        <v>1.0479799999999999</v>
      </c>
      <c r="E1042" s="5">
        <v>1.03721</v>
      </c>
      <c r="F1042" s="5">
        <v>1.04112</v>
      </c>
      <c r="G1042" s="5">
        <f t="shared" si="188"/>
        <v>0</v>
      </c>
      <c r="H1042" s="5">
        <f t="shared" si="190"/>
        <v>46.000000000001592</v>
      </c>
      <c r="I1042" s="31">
        <f t="shared" si="194"/>
        <v>1.0483239999999998</v>
      </c>
      <c r="J1042" s="31">
        <f t="shared" si="195"/>
        <v>-72.039999999997661</v>
      </c>
      <c r="K1042" s="5">
        <f t="shared" si="185"/>
        <v>0</v>
      </c>
      <c r="L1042" s="5">
        <f t="shared" si="187"/>
        <v>-46.000000000001592</v>
      </c>
      <c r="M1042" s="5">
        <f t="shared" si="189"/>
        <v>16044.900000000054</v>
      </c>
      <c r="N1042" s="5"/>
      <c r="O1042" s="5">
        <f t="shared" si="191"/>
        <v>16090.900000000056</v>
      </c>
      <c r="P1042" s="29">
        <f t="shared" si="192"/>
        <v>2.8587586772649276E-3</v>
      </c>
      <c r="Q1042" s="30">
        <f t="shared" si="193"/>
        <v>-46.000000000001819</v>
      </c>
      <c r="R1042" s="27"/>
    </row>
    <row r="1043" spans="1:18" x14ac:dyDescent="0.25">
      <c r="A1043" s="5">
        <v>1042</v>
      </c>
      <c r="B1043" s="28">
        <v>42733</v>
      </c>
      <c r="C1043" s="5">
        <v>1.0410999999999999</v>
      </c>
      <c r="D1043" s="5">
        <v>1.04939</v>
      </c>
      <c r="E1043" s="5">
        <v>1.0408299999999999</v>
      </c>
      <c r="F1043" s="5">
        <v>1.04894</v>
      </c>
      <c r="G1043" s="5">
        <f t="shared" si="188"/>
        <v>1</v>
      </c>
      <c r="H1043" s="5">
        <f t="shared" si="190"/>
        <v>-80.499999999998906</v>
      </c>
      <c r="I1043" s="31">
        <f t="shared" si="194"/>
        <v>1.0474906666666663</v>
      </c>
      <c r="J1043" s="31">
        <f t="shared" si="195"/>
        <v>14.493333333336356</v>
      </c>
      <c r="K1043" s="5">
        <f t="shared" si="185"/>
        <v>-80.499999999998906</v>
      </c>
      <c r="L1043" s="5">
        <f t="shared" si="187"/>
        <v>0</v>
      </c>
      <c r="M1043" s="5">
        <f t="shared" si="189"/>
        <v>15964.400000000056</v>
      </c>
      <c r="N1043" s="5"/>
      <c r="O1043" s="5">
        <f t="shared" si="191"/>
        <v>16090.900000000056</v>
      </c>
      <c r="P1043" s="29">
        <f t="shared" si="192"/>
        <v>7.8615863624781346E-3</v>
      </c>
      <c r="Q1043" s="30">
        <f t="shared" si="193"/>
        <v>-126.5</v>
      </c>
      <c r="R1043" s="27"/>
    </row>
    <row r="1044" spans="1:18" x14ac:dyDescent="0.25">
      <c r="A1044" s="5">
        <v>1043</v>
      </c>
      <c r="B1044" s="28">
        <v>42734</v>
      </c>
      <c r="C1044" s="5">
        <v>1.0486800000000001</v>
      </c>
      <c r="D1044" s="5">
        <v>1.0652600000000001</v>
      </c>
      <c r="E1044" s="5">
        <v>1.0482899999999999</v>
      </c>
      <c r="F1044" s="5">
        <v>1.0515000000000001</v>
      </c>
      <c r="G1044" s="5">
        <f t="shared" si="188"/>
        <v>1</v>
      </c>
      <c r="H1044" s="5">
        <f t="shared" si="190"/>
        <v>-24.899999999998812</v>
      </c>
      <c r="I1044" s="31">
        <f t="shared" si="194"/>
        <v>1.0471966666666666</v>
      </c>
      <c r="J1044" s="31">
        <f t="shared" si="195"/>
        <v>43.033333333335477</v>
      </c>
      <c r="K1044" s="5">
        <f t="shared" si="185"/>
        <v>0</v>
      </c>
      <c r="L1044" s="5">
        <f t="shared" si="187"/>
        <v>24.899999999998812</v>
      </c>
      <c r="M1044" s="5">
        <f t="shared" si="189"/>
        <v>15989.300000000056</v>
      </c>
      <c r="N1044" s="5"/>
      <c r="O1044" s="5">
        <f t="shared" si="191"/>
        <v>16090.900000000056</v>
      </c>
      <c r="P1044" s="29" t="str">
        <f t="shared" si="192"/>
        <v/>
      </c>
      <c r="Q1044" s="30">
        <f t="shared" si="193"/>
        <v>-101.60000000000036</v>
      </c>
      <c r="R1044" s="27"/>
    </row>
    <row r="1045" spans="1:18" x14ac:dyDescent="0.25">
      <c r="A1045" s="5">
        <v>1044</v>
      </c>
      <c r="B1045" s="28">
        <v>42737</v>
      </c>
      <c r="C1045" s="5">
        <v>1.05148</v>
      </c>
      <c r="D1045" s="5">
        <v>1.05288</v>
      </c>
      <c r="E1045" s="5">
        <v>1.04501</v>
      </c>
      <c r="F1045" s="5">
        <v>1.04542</v>
      </c>
      <c r="G1045" s="5">
        <f t="shared" si="188"/>
        <v>0</v>
      </c>
      <c r="H1045" s="5">
        <f t="shared" si="190"/>
        <v>152.60000000000051</v>
      </c>
      <c r="I1045" s="31">
        <f t="shared" si="194"/>
        <v>1.0459966666666667</v>
      </c>
      <c r="J1045" s="31">
        <f t="shared" si="195"/>
        <v>-5.7666666666666977</v>
      </c>
      <c r="K1045" s="5">
        <f t="shared" si="185"/>
        <v>0</v>
      </c>
      <c r="L1045" s="5">
        <f t="shared" si="187"/>
        <v>0</v>
      </c>
      <c r="M1045" s="5">
        <f t="shared" si="189"/>
        <v>15989.300000000056</v>
      </c>
      <c r="N1045" s="5"/>
      <c r="O1045" s="5">
        <f t="shared" si="191"/>
        <v>16090.900000000056</v>
      </c>
      <c r="P1045" s="29" t="str">
        <f>IF(N1045 &lt; N1044, 1-N1045/O1045,"")</f>
        <v/>
      </c>
      <c r="Q1045" s="30">
        <v>0</v>
      </c>
      <c r="R1045" s="27"/>
    </row>
    <row r="1046" spans="1:18" x14ac:dyDescent="0.25">
      <c r="A1046" s="5">
        <v>1045</v>
      </c>
      <c r="B1046" s="28">
        <v>42738</v>
      </c>
      <c r="C1046" s="5">
        <v>1.04535</v>
      </c>
      <c r="D1046" s="5">
        <v>1.04901</v>
      </c>
      <c r="E1046" s="5">
        <v>1.03403</v>
      </c>
      <c r="F1046" s="5">
        <v>1.04054</v>
      </c>
      <c r="G1046" s="5">
        <f t="shared" si="188"/>
        <v>0</v>
      </c>
      <c r="H1046" s="5">
        <f t="shared" si="190"/>
        <v>124.40000000000008</v>
      </c>
      <c r="I1046" s="31">
        <f t="shared" si="194"/>
        <v>1.0445353333333334</v>
      </c>
      <c r="J1046" s="31">
        <f t="shared" si="195"/>
        <v>-39.953333333333504</v>
      </c>
      <c r="K1046" s="5">
        <f t="shared" si="185"/>
        <v>124.40000000000008</v>
      </c>
      <c r="L1046" s="5">
        <f t="shared" si="187"/>
        <v>0</v>
      </c>
      <c r="M1046" s="5"/>
      <c r="N1046" s="5">
        <f>L1046+K1046+M1045</f>
        <v>16113.700000000055</v>
      </c>
      <c r="O1046" s="5">
        <f t="shared" si="191"/>
        <v>16090.900000000056</v>
      </c>
      <c r="P1046" s="29" t="str">
        <f t="shared" ref="P1046:P1109" si="196">IF(N1046 &lt; N1045, 1-N1046/O1046,"")</f>
        <v/>
      </c>
      <c r="Q1046" s="30">
        <f t="shared" ref="Q1046:Q1109" si="197">IF(O1046=N1046,Q1045,N1046-O1046)</f>
        <v>22.799999999999272</v>
      </c>
      <c r="R1046" s="27"/>
    </row>
    <row r="1047" spans="1:18" x14ac:dyDescent="0.25">
      <c r="A1047" s="5">
        <v>1046</v>
      </c>
      <c r="B1047" s="28">
        <v>42739</v>
      </c>
      <c r="C1047" s="5">
        <v>1.04051</v>
      </c>
      <c r="D1047" s="5">
        <v>1.0499799999999999</v>
      </c>
      <c r="E1047" s="5">
        <v>1.0389999999999999</v>
      </c>
      <c r="F1047" s="5">
        <v>1.0488900000000001</v>
      </c>
      <c r="G1047" s="5">
        <f t="shared" si="188"/>
        <v>1</v>
      </c>
      <c r="H1047" s="5">
        <f t="shared" si="190"/>
        <v>83.200000000001054</v>
      </c>
      <c r="I1047" s="31">
        <f t="shared" si="194"/>
        <v>1.044238</v>
      </c>
      <c r="J1047" s="31">
        <f t="shared" si="195"/>
        <v>46.520000000001005</v>
      </c>
      <c r="K1047" s="5">
        <f t="shared" si="185"/>
        <v>0</v>
      </c>
      <c r="L1047" s="5">
        <f t="shared" si="187"/>
        <v>-83.200000000001054</v>
      </c>
      <c r="M1047" s="5"/>
      <c r="N1047" s="5">
        <f t="shared" ref="N1047:N1110" si="198">L1047+K1047+N1046</f>
        <v>16030.500000000055</v>
      </c>
      <c r="O1047" s="5">
        <f t="shared" si="191"/>
        <v>16090.900000000056</v>
      </c>
      <c r="P1047" s="29">
        <f t="shared" si="196"/>
        <v>3.7536744371042818E-3</v>
      </c>
      <c r="Q1047" s="30">
        <f t="shared" si="197"/>
        <v>-60.400000000001455</v>
      </c>
      <c r="R1047" s="27"/>
    </row>
    <row r="1048" spans="1:18" x14ac:dyDescent="0.25">
      <c r="A1048" s="5">
        <v>1047</v>
      </c>
      <c r="B1048" s="28">
        <v>42740</v>
      </c>
      <c r="C1048" s="5">
        <v>1.0488900000000001</v>
      </c>
      <c r="D1048" s="5">
        <v>1.0615300000000001</v>
      </c>
      <c r="E1048" s="5">
        <v>1.0480700000000001</v>
      </c>
      <c r="F1048" s="5">
        <v>1.0605800000000001</v>
      </c>
      <c r="G1048" s="5">
        <f t="shared" si="188"/>
        <v>1</v>
      </c>
      <c r="H1048" s="5">
        <f t="shared" si="190"/>
        <v>-52.499999999999758</v>
      </c>
      <c r="I1048" s="31">
        <f t="shared" si="194"/>
        <v>1.0455226666666666</v>
      </c>
      <c r="J1048" s="31">
        <f t="shared" si="195"/>
        <v>150.57333333333477</v>
      </c>
      <c r="K1048" s="5">
        <f t="shared" si="185"/>
        <v>0</v>
      </c>
      <c r="L1048" s="5">
        <f t="shared" si="187"/>
        <v>52.499999999999758</v>
      </c>
      <c r="M1048" s="5"/>
      <c r="N1048" s="5">
        <f t="shared" si="198"/>
        <v>16083.000000000055</v>
      </c>
      <c r="O1048" s="5">
        <f t="shared" si="191"/>
        <v>16090.900000000056</v>
      </c>
      <c r="P1048" s="29" t="str">
        <f t="shared" si="196"/>
        <v/>
      </c>
      <c r="Q1048" s="30">
        <f t="shared" si="197"/>
        <v>-7.9000000000014552</v>
      </c>
      <c r="R1048" s="27"/>
    </row>
    <row r="1049" spans="1:18" x14ac:dyDescent="0.25">
      <c r="A1049" s="5">
        <v>1048</v>
      </c>
      <c r="B1049" s="28">
        <v>42741</v>
      </c>
      <c r="C1049" s="5">
        <v>1.06053</v>
      </c>
      <c r="D1049" s="5">
        <v>1.0622100000000001</v>
      </c>
      <c r="E1049" s="5">
        <v>1.0525</v>
      </c>
      <c r="F1049" s="5">
        <v>1.0528999999999999</v>
      </c>
      <c r="G1049" s="5">
        <f t="shared" si="188"/>
        <v>0</v>
      </c>
      <c r="H1049" s="5">
        <f t="shared" si="190"/>
        <v>51.200000000000138</v>
      </c>
      <c r="I1049" s="31">
        <f t="shared" si="194"/>
        <v>1.0460606666666667</v>
      </c>
      <c r="J1049" s="31">
        <f t="shared" si="195"/>
        <v>68.393333333331981</v>
      </c>
      <c r="K1049" s="5">
        <f t="shared" si="185"/>
        <v>0</v>
      </c>
      <c r="L1049" s="5">
        <f t="shared" si="187"/>
        <v>0</v>
      </c>
      <c r="M1049" s="5"/>
      <c r="N1049" s="5">
        <f t="shared" si="198"/>
        <v>16083.000000000055</v>
      </c>
      <c r="O1049" s="5">
        <f t="shared" si="191"/>
        <v>16090.900000000056</v>
      </c>
      <c r="P1049" s="29" t="str">
        <f t="shared" si="196"/>
        <v/>
      </c>
      <c r="Q1049" s="30">
        <f t="shared" si="197"/>
        <v>-7.9000000000014552</v>
      </c>
      <c r="R1049" s="27"/>
    </row>
    <row r="1050" spans="1:18" x14ac:dyDescent="0.25">
      <c r="A1050" s="5">
        <v>1049</v>
      </c>
      <c r="B1050" s="28">
        <v>42744</v>
      </c>
      <c r="C1050" s="5">
        <v>1.0529999999999999</v>
      </c>
      <c r="D1050" s="5">
        <v>1.0582800000000001</v>
      </c>
      <c r="E1050" s="5">
        <v>1.0510900000000001</v>
      </c>
      <c r="F1050" s="5">
        <v>1.0572600000000001</v>
      </c>
      <c r="G1050" s="5">
        <f t="shared" si="188"/>
        <v>1</v>
      </c>
      <c r="H1050" s="5">
        <f t="shared" si="190"/>
        <v>38.499999999996874</v>
      </c>
      <c r="I1050" s="31">
        <f t="shared" si="194"/>
        <v>1.0471933333333334</v>
      </c>
      <c r="J1050" s="31">
        <f t="shared" si="195"/>
        <v>100.66666666666669</v>
      </c>
      <c r="K1050" s="5">
        <f t="shared" si="185"/>
        <v>0</v>
      </c>
      <c r="L1050" s="5">
        <f t="shared" si="187"/>
        <v>0</v>
      </c>
      <c r="M1050" s="5"/>
      <c r="N1050" s="5">
        <f t="shared" si="198"/>
        <v>16083.000000000055</v>
      </c>
      <c r="O1050" s="5">
        <f t="shared" si="191"/>
        <v>16090.900000000056</v>
      </c>
      <c r="P1050" s="29" t="str">
        <f t="shared" si="196"/>
        <v/>
      </c>
      <c r="Q1050" s="30">
        <f t="shared" si="197"/>
        <v>-7.9000000000014552</v>
      </c>
      <c r="R1050" s="27"/>
    </row>
    <row r="1051" spans="1:18" x14ac:dyDescent="0.25">
      <c r="A1051" s="5">
        <v>1050</v>
      </c>
      <c r="B1051" s="28">
        <v>42745</v>
      </c>
      <c r="C1051" s="5">
        <v>1.05728</v>
      </c>
      <c r="D1051" s="5">
        <v>1.0627200000000001</v>
      </c>
      <c r="E1051" s="5">
        <v>1.0550900000000001</v>
      </c>
      <c r="F1051" s="5">
        <v>1.0553999999999999</v>
      </c>
      <c r="G1051" s="5">
        <f t="shared" si="188"/>
        <v>0</v>
      </c>
      <c r="H1051" s="5">
        <f t="shared" si="190"/>
        <v>87.199999999998397</v>
      </c>
      <c r="I1051" s="31">
        <f t="shared" si="194"/>
        <v>1.0482986666666667</v>
      </c>
      <c r="J1051" s="31">
        <f t="shared" si="195"/>
        <v>71.013333333331815</v>
      </c>
      <c r="K1051" s="5">
        <f t="shared" si="185"/>
        <v>0</v>
      </c>
      <c r="L1051" s="5">
        <f t="shared" si="187"/>
        <v>0</v>
      </c>
      <c r="M1051" s="5"/>
      <c r="N1051" s="5">
        <f t="shared" si="198"/>
        <v>16083.000000000055</v>
      </c>
      <c r="O1051" s="5">
        <f t="shared" si="191"/>
        <v>16090.900000000056</v>
      </c>
      <c r="P1051" s="29" t="str">
        <f t="shared" si="196"/>
        <v/>
      </c>
      <c r="Q1051" s="30">
        <f t="shared" si="197"/>
        <v>-7.9000000000014552</v>
      </c>
      <c r="R1051" s="27"/>
    </row>
    <row r="1052" spans="1:18" x14ac:dyDescent="0.25">
      <c r="A1052" s="5">
        <v>1051</v>
      </c>
      <c r="B1052" s="28">
        <v>42746</v>
      </c>
      <c r="C1052" s="5">
        <v>1.05548</v>
      </c>
      <c r="D1052" s="5">
        <v>1.06229</v>
      </c>
      <c r="E1052" s="5">
        <v>1.04538</v>
      </c>
      <c r="F1052" s="5">
        <v>1.0582199999999999</v>
      </c>
      <c r="G1052" s="5">
        <f t="shared" si="188"/>
        <v>1</v>
      </c>
      <c r="H1052" s="5">
        <f t="shared" si="190"/>
        <v>54.499999999999552</v>
      </c>
      <c r="I1052" s="31">
        <f t="shared" si="194"/>
        <v>1.0493553333333334</v>
      </c>
      <c r="J1052" s="31">
        <f t="shared" si="195"/>
        <v>88.646666666665212</v>
      </c>
      <c r="K1052" s="5">
        <f t="shared" ref="K1052:K1077" si="199">IF(OR(AND(J1052&gt;-122.467,J1052&lt;=-101.893),AND(J1052&gt;-67.6767,J1052&lt;=-16.6267),AND(J1052&gt;-1.10667,J1052&lt;=30.97333)),H1052,0)</f>
        <v>0</v>
      </c>
      <c r="L1052" s="5">
        <f t="shared" si="187"/>
        <v>0</v>
      </c>
      <c r="M1052" s="5"/>
      <c r="N1052" s="5">
        <f t="shared" si="198"/>
        <v>16083.000000000055</v>
      </c>
      <c r="O1052" s="5">
        <f t="shared" si="191"/>
        <v>16090.900000000056</v>
      </c>
      <c r="P1052" s="29" t="str">
        <f t="shared" si="196"/>
        <v/>
      </c>
      <c r="Q1052" s="30">
        <f t="shared" si="197"/>
        <v>-7.9000000000014552</v>
      </c>
      <c r="R1052" s="27"/>
    </row>
    <row r="1053" spans="1:18" x14ac:dyDescent="0.25">
      <c r="A1053" s="5">
        <v>1052</v>
      </c>
      <c r="B1053" s="28">
        <v>42747</v>
      </c>
      <c r="C1053" s="5">
        <v>1.0582400000000001</v>
      </c>
      <c r="D1053" s="5">
        <v>1.06847</v>
      </c>
      <c r="E1053" s="5">
        <v>1.05714</v>
      </c>
      <c r="F1053" s="5">
        <v>1.0612299999999999</v>
      </c>
      <c r="G1053" s="5">
        <f t="shared" si="188"/>
        <v>1</v>
      </c>
      <c r="H1053" s="5">
        <f t="shared" si="190"/>
        <v>139.50000000000131</v>
      </c>
      <c r="I1053" s="31">
        <f t="shared" si="194"/>
        <v>1.0505306666666665</v>
      </c>
      <c r="J1053" s="31">
        <f t="shared" si="195"/>
        <v>106.99333333333394</v>
      </c>
      <c r="K1053" s="5">
        <f t="shared" si="199"/>
        <v>0</v>
      </c>
      <c r="L1053" s="5">
        <f t="shared" si="187"/>
        <v>0</v>
      </c>
      <c r="M1053" s="5"/>
      <c r="N1053" s="5">
        <f t="shared" si="198"/>
        <v>16083.000000000055</v>
      </c>
      <c r="O1053" s="5">
        <f t="shared" si="191"/>
        <v>16090.900000000056</v>
      </c>
      <c r="P1053" s="29" t="str">
        <f t="shared" si="196"/>
        <v/>
      </c>
      <c r="Q1053" s="30">
        <f t="shared" si="197"/>
        <v>-7.9000000000014552</v>
      </c>
      <c r="R1053" s="27"/>
    </row>
    <row r="1054" spans="1:18" x14ac:dyDescent="0.25">
      <c r="A1054" s="5">
        <v>1053</v>
      </c>
      <c r="B1054" s="28">
        <v>42748</v>
      </c>
      <c r="C1054" s="5">
        <v>1.06121</v>
      </c>
      <c r="D1054" s="5">
        <v>1.06734</v>
      </c>
      <c r="E1054" s="5">
        <v>1.0596099999999999</v>
      </c>
      <c r="F1054" s="5">
        <v>1.0642</v>
      </c>
      <c r="G1054" s="5">
        <f t="shared" si="188"/>
        <v>1</v>
      </c>
      <c r="H1054" s="5">
        <f t="shared" si="190"/>
        <v>26.299999999999116</v>
      </c>
      <c r="I1054" s="31">
        <f t="shared" si="194"/>
        <v>1.0517893333333332</v>
      </c>
      <c r="J1054" s="31">
        <f t="shared" si="195"/>
        <v>124.10666666666792</v>
      </c>
      <c r="K1054" s="5">
        <f t="shared" si="199"/>
        <v>0</v>
      </c>
      <c r="L1054" s="5">
        <f t="shared" si="187"/>
        <v>0</v>
      </c>
      <c r="M1054" s="5"/>
      <c r="N1054" s="5">
        <f t="shared" si="198"/>
        <v>16083.000000000055</v>
      </c>
      <c r="O1054" s="5">
        <f t="shared" si="191"/>
        <v>16090.900000000056</v>
      </c>
      <c r="P1054" s="29" t="str">
        <f t="shared" si="196"/>
        <v/>
      </c>
      <c r="Q1054" s="30">
        <f t="shared" si="197"/>
        <v>-7.9000000000014552</v>
      </c>
      <c r="R1054" s="27"/>
    </row>
    <row r="1055" spans="1:18" x14ac:dyDescent="0.25">
      <c r="A1055" s="5">
        <v>1054</v>
      </c>
      <c r="B1055" s="28">
        <v>42751</v>
      </c>
      <c r="C1055" s="5">
        <v>1.0603899999999999</v>
      </c>
      <c r="D1055" s="5">
        <v>1.06358</v>
      </c>
      <c r="E1055" s="5">
        <v>1.05793</v>
      </c>
      <c r="F1055" s="5">
        <v>1.05986</v>
      </c>
      <c r="G1055" s="5">
        <f t="shared" si="188"/>
        <v>0</v>
      </c>
      <c r="H1055" s="5">
        <f t="shared" si="190"/>
        <v>65.699999999999648</v>
      </c>
      <c r="I1055" s="31">
        <f t="shared" si="194"/>
        <v>1.0527726666666668</v>
      </c>
      <c r="J1055" s="31">
        <f t="shared" si="195"/>
        <v>70.873333333332226</v>
      </c>
      <c r="K1055" s="5">
        <f t="shared" si="199"/>
        <v>0</v>
      </c>
      <c r="L1055" s="5">
        <f t="shared" si="187"/>
        <v>0</v>
      </c>
      <c r="M1055" s="5"/>
      <c r="N1055" s="5">
        <f t="shared" si="198"/>
        <v>16083.000000000055</v>
      </c>
      <c r="O1055" s="5">
        <f t="shared" si="191"/>
        <v>16090.900000000056</v>
      </c>
      <c r="P1055" s="29" t="str">
        <f t="shared" si="196"/>
        <v/>
      </c>
      <c r="Q1055" s="30">
        <f t="shared" si="197"/>
        <v>-7.9000000000014552</v>
      </c>
      <c r="R1055" s="27"/>
    </row>
    <row r="1056" spans="1:18" x14ac:dyDescent="0.25">
      <c r="A1056" s="5">
        <v>1055</v>
      </c>
      <c r="B1056" s="28">
        <v>42752</v>
      </c>
      <c r="C1056" s="5">
        <v>1.05986</v>
      </c>
      <c r="D1056" s="5">
        <v>1.0719099999999999</v>
      </c>
      <c r="E1056" s="5">
        <v>1.0597399999999999</v>
      </c>
      <c r="F1056" s="5">
        <v>1.07135</v>
      </c>
      <c r="G1056" s="5">
        <f t="shared" si="188"/>
        <v>1</v>
      </c>
      <c r="H1056" s="5">
        <f t="shared" si="190"/>
        <v>-13.199999999999875</v>
      </c>
      <c r="I1056" s="31">
        <f t="shared" si="194"/>
        <v>1.054494</v>
      </c>
      <c r="J1056" s="31">
        <f t="shared" si="195"/>
        <v>168.55999999999983</v>
      </c>
      <c r="K1056" s="5">
        <f t="shared" si="199"/>
        <v>0</v>
      </c>
      <c r="L1056" s="5">
        <f t="shared" si="187"/>
        <v>13.199999999999875</v>
      </c>
      <c r="M1056" s="5"/>
      <c r="N1056" s="5">
        <f t="shared" si="198"/>
        <v>16096.200000000055</v>
      </c>
      <c r="O1056" s="5">
        <f t="shared" si="191"/>
        <v>16090.900000000056</v>
      </c>
      <c r="P1056" s="29" t="str">
        <f t="shared" si="196"/>
        <v/>
      </c>
      <c r="Q1056" s="30">
        <f t="shared" si="197"/>
        <v>5.2999999999992724</v>
      </c>
      <c r="R1056" s="27"/>
    </row>
    <row r="1057" spans="1:18" x14ac:dyDescent="0.25">
      <c r="A1057" s="5">
        <v>1056</v>
      </c>
      <c r="B1057" s="28">
        <v>42753</v>
      </c>
      <c r="C1057" s="5">
        <v>1.0712600000000001</v>
      </c>
      <c r="D1057" s="5">
        <v>1.07151</v>
      </c>
      <c r="E1057" s="5">
        <v>1.0628500000000001</v>
      </c>
      <c r="F1057" s="5">
        <v>1.0629299999999999</v>
      </c>
      <c r="G1057" s="5">
        <f t="shared" si="188"/>
        <v>0</v>
      </c>
      <c r="H1057" s="5">
        <f t="shared" si="190"/>
        <v>130.80000000000203</v>
      </c>
      <c r="I1057" s="31">
        <f t="shared" si="194"/>
        <v>1.0559480000000001</v>
      </c>
      <c r="J1057" s="31">
        <f t="shared" si="195"/>
        <v>69.819999999998217</v>
      </c>
      <c r="K1057" s="5">
        <f t="shared" si="199"/>
        <v>0</v>
      </c>
      <c r="L1057" s="5">
        <f t="shared" si="187"/>
        <v>0</v>
      </c>
      <c r="M1057" s="5"/>
      <c r="N1057" s="5">
        <f t="shared" si="198"/>
        <v>16096.200000000055</v>
      </c>
      <c r="O1057" s="5">
        <f t="shared" si="191"/>
        <v>16090.900000000056</v>
      </c>
      <c r="P1057" s="29" t="str">
        <f t="shared" si="196"/>
        <v/>
      </c>
      <c r="Q1057" s="30">
        <f t="shared" si="197"/>
        <v>5.2999999999992724</v>
      </c>
      <c r="R1057" s="27"/>
    </row>
    <row r="1058" spans="1:18" x14ac:dyDescent="0.25">
      <c r="A1058" s="5">
        <v>1057</v>
      </c>
      <c r="B1058" s="28">
        <v>42754</v>
      </c>
      <c r="C1058" s="5">
        <v>1.0629299999999999</v>
      </c>
      <c r="D1058" s="5">
        <v>1.0676600000000001</v>
      </c>
      <c r="E1058" s="5">
        <v>1.0589200000000001</v>
      </c>
      <c r="F1058" s="5">
        <v>1.0663400000000001</v>
      </c>
      <c r="G1058" s="5">
        <f t="shared" si="188"/>
        <v>1</v>
      </c>
      <c r="H1058" s="5">
        <f t="shared" si="190"/>
        <v>64.200000000000927</v>
      </c>
      <c r="I1058" s="31">
        <f t="shared" si="194"/>
        <v>1.0571080000000002</v>
      </c>
      <c r="J1058" s="31">
        <f t="shared" si="195"/>
        <v>92.319999999999069</v>
      </c>
      <c r="K1058" s="5">
        <f t="shared" si="199"/>
        <v>0</v>
      </c>
      <c r="L1058" s="5">
        <f t="shared" si="187"/>
        <v>0</v>
      </c>
      <c r="M1058" s="5"/>
      <c r="N1058" s="5">
        <f t="shared" si="198"/>
        <v>16096.200000000055</v>
      </c>
      <c r="O1058" s="5">
        <f t="shared" si="191"/>
        <v>16090.900000000056</v>
      </c>
      <c r="P1058" s="29" t="str">
        <f t="shared" si="196"/>
        <v/>
      </c>
      <c r="Q1058" s="30">
        <f t="shared" si="197"/>
        <v>5.2999999999992724</v>
      </c>
      <c r="R1058" s="27"/>
    </row>
    <row r="1059" spans="1:18" x14ac:dyDescent="0.25">
      <c r="A1059" s="5">
        <v>1058</v>
      </c>
      <c r="B1059" s="28">
        <v>42755</v>
      </c>
      <c r="C1059" s="5">
        <v>1.0663</v>
      </c>
      <c r="D1059" s="5">
        <v>1.07094</v>
      </c>
      <c r="E1059" s="5">
        <v>1.0625100000000001</v>
      </c>
      <c r="F1059" s="5">
        <v>1.0699000000000001</v>
      </c>
      <c r="G1059" s="5">
        <f t="shared" si="188"/>
        <v>1</v>
      </c>
      <c r="H1059" s="5">
        <f t="shared" si="190"/>
        <v>44.299999999999343</v>
      </c>
      <c r="I1059" s="31">
        <f t="shared" si="194"/>
        <v>1.0583346666666666</v>
      </c>
      <c r="J1059" s="31">
        <f t="shared" si="195"/>
        <v>115.65333333333427</v>
      </c>
      <c r="K1059" s="5">
        <f t="shared" si="199"/>
        <v>0</v>
      </c>
      <c r="L1059" s="5">
        <f t="shared" si="187"/>
        <v>0</v>
      </c>
      <c r="M1059" s="5"/>
      <c r="N1059" s="5">
        <f t="shared" si="198"/>
        <v>16096.200000000055</v>
      </c>
      <c r="O1059" s="5">
        <f t="shared" si="191"/>
        <v>16090.900000000056</v>
      </c>
      <c r="P1059" s="29" t="str">
        <f t="shared" si="196"/>
        <v/>
      </c>
      <c r="Q1059" s="30">
        <f t="shared" si="197"/>
        <v>5.2999999999992724</v>
      </c>
      <c r="R1059" s="27"/>
    </row>
    <row r="1060" spans="1:18" x14ac:dyDescent="0.25">
      <c r="A1060" s="5">
        <v>1059</v>
      </c>
      <c r="B1060" s="28">
        <v>42758</v>
      </c>
      <c r="C1060" s="5">
        <v>1.0702700000000001</v>
      </c>
      <c r="D1060" s="5">
        <v>1.0768800000000001</v>
      </c>
      <c r="E1060" s="5">
        <v>1.06941</v>
      </c>
      <c r="F1060" s="5">
        <v>1.0763400000000001</v>
      </c>
      <c r="G1060" s="5">
        <f t="shared" si="188"/>
        <v>1</v>
      </c>
      <c r="H1060" s="5">
        <f t="shared" si="190"/>
        <v>-80.700000000000216</v>
      </c>
      <c r="I1060" s="31">
        <f t="shared" si="194"/>
        <v>1.0603960000000001</v>
      </c>
      <c r="J1060" s="31">
        <f t="shared" si="195"/>
        <v>159.43999999999957</v>
      </c>
      <c r="K1060" s="5">
        <f t="shared" si="199"/>
        <v>0</v>
      </c>
      <c r="L1060" s="5">
        <f t="shared" si="187"/>
        <v>80.700000000000216</v>
      </c>
      <c r="M1060" s="5"/>
      <c r="N1060" s="5">
        <f t="shared" si="198"/>
        <v>16176.900000000056</v>
      </c>
      <c r="O1060" s="5">
        <f t="shared" si="191"/>
        <v>16090.900000000056</v>
      </c>
      <c r="P1060" s="29" t="str">
        <f t="shared" si="196"/>
        <v/>
      </c>
      <c r="Q1060" s="30">
        <f t="shared" si="197"/>
        <v>86</v>
      </c>
      <c r="R1060" s="27"/>
    </row>
    <row r="1061" spans="1:18" x14ac:dyDescent="0.25">
      <c r="A1061" s="5">
        <v>1060</v>
      </c>
      <c r="B1061" s="28">
        <v>42759</v>
      </c>
      <c r="C1061" s="5">
        <v>1.0763499999999999</v>
      </c>
      <c r="D1061" s="5">
        <v>1.0774900000000001</v>
      </c>
      <c r="E1061" s="5">
        <v>1.0720400000000001</v>
      </c>
      <c r="F1061" s="5">
        <v>1.0730999999999999</v>
      </c>
      <c r="G1061" s="5">
        <f t="shared" si="188"/>
        <v>0</v>
      </c>
      <c r="H1061" s="5">
        <f t="shared" si="190"/>
        <v>-35.000000000000583</v>
      </c>
      <c r="I1061" s="31">
        <f t="shared" si="194"/>
        <v>1.0625666666666667</v>
      </c>
      <c r="J1061" s="31">
        <f t="shared" si="195"/>
        <v>105.33333333333283</v>
      </c>
      <c r="K1061" s="5">
        <f t="shared" si="199"/>
        <v>0</v>
      </c>
      <c r="L1061" s="5">
        <f t="shared" si="187"/>
        <v>0</v>
      </c>
      <c r="M1061" s="5"/>
      <c r="N1061" s="5">
        <f t="shared" si="198"/>
        <v>16176.900000000056</v>
      </c>
      <c r="O1061" s="5">
        <f t="shared" si="191"/>
        <v>16090.900000000056</v>
      </c>
      <c r="P1061" s="29" t="str">
        <f t="shared" si="196"/>
        <v/>
      </c>
      <c r="Q1061" s="30">
        <f t="shared" si="197"/>
        <v>86</v>
      </c>
      <c r="R1061" s="27"/>
    </row>
    <row r="1062" spans="1:18" x14ac:dyDescent="0.25">
      <c r="A1062" s="5">
        <v>1061</v>
      </c>
      <c r="B1062" s="28">
        <v>42760</v>
      </c>
      <c r="C1062" s="5">
        <v>1.0730900000000001</v>
      </c>
      <c r="D1062" s="5">
        <v>1.07698</v>
      </c>
      <c r="E1062" s="5">
        <v>1.0711200000000001</v>
      </c>
      <c r="F1062" s="5">
        <v>1.0747</v>
      </c>
      <c r="G1062" s="5">
        <f t="shared" si="188"/>
        <v>1</v>
      </c>
      <c r="H1062" s="5">
        <f t="shared" si="190"/>
        <v>-77.599999999999895</v>
      </c>
      <c r="I1062" s="31">
        <f t="shared" si="194"/>
        <v>1.0642873333333334</v>
      </c>
      <c r="J1062" s="31">
        <f t="shared" si="195"/>
        <v>104.12666666666625</v>
      </c>
      <c r="K1062" s="5">
        <f t="shared" si="199"/>
        <v>0</v>
      </c>
      <c r="L1062" s="5">
        <f t="shared" si="187"/>
        <v>0</v>
      </c>
      <c r="M1062" s="5"/>
      <c r="N1062" s="5">
        <f t="shared" si="198"/>
        <v>16176.900000000056</v>
      </c>
      <c r="O1062" s="5">
        <f t="shared" si="191"/>
        <v>16090.900000000056</v>
      </c>
      <c r="P1062" s="29" t="str">
        <f t="shared" si="196"/>
        <v/>
      </c>
      <c r="Q1062" s="30">
        <f t="shared" si="197"/>
        <v>86</v>
      </c>
      <c r="R1062" s="27"/>
    </row>
    <row r="1063" spans="1:18" x14ac:dyDescent="0.25">
      <c r="A1063" s="5">
        <v>1062</v>
      </c>
      <c r="B1063" s="28">
        <v>42761</v>
      </c>
      <c r="C1063" s="5">
        <v>1.0747</v>
      </c>
      <c r="D1063" s="5">
        <v>1.0765499999999999</v>
      </c>
      <c r="E1063" s="5">
        <v>1.06576</v>
      </c>
      <c r="F1063" s="5">
        <v>1.0682700000000001</v>
      </c>
      <c r="G1063" s="5">
        <f t="shared" si="188"/>
        <v>0</v>
      </c>
      <c r="H1063" s="5">
        <f t="shared" si="190"/>
        <v>89.299999999998818</v>
      </c>
      <c r="I1063" s="31">
        <f t="shared" si="194"/>
        <v>1.0648000000000002</v>
      </c>
      <c r="J1063" s="31">
        <f t="shared" si="195"/>
        <v>34.699999999998624</v>
      </c>
      <c r="K1063" s="5">
        <f t="shared" si="199"/>
        <v>0</v>
      </c>
      <c r="L1063" s="5">
        <f t="shared" si="187"/>
        <v>0</v>
      </c>
      <c r="M1063" s="5"/>
      <c r="N1063" s="5">
        <f t="shared" si="198"/>
        <v>16176.900000000056</v>
      </c>
      <c r="O1063" s="5">
        <f t="shared" si="191"/>
        <v>16090.900000000056</v>
      </c>
      <c r="P1063" s="29" t="str">
        <f t="shared" si="196"/>
        <v/>
      </c>
      <c r="Q1063" s="30">
        <f t="shared" si="197"/>
        <v>86</v>
      </c>
      <c r="R1063" s="27"/>
    </row>
    <row r="1064" spans="1:18" x14ac:dyDescent="0.25">
      <c r="A1064" s="5">
        <v>1063</v>
      </c>
      <c r="B1064" s="28">
        <v>42762</v>
      </c>
      <c r="C1064" s="5">
        <v>1.06826</v>
      </c>
      <c r="D1064" s="5">
        <v>1.0725</v>
      </c>
      <c r="E1064" s="5">
        <v>1.0658399999999999</v>
      </c>
      <c r="F1064" s="5">
        <v>1.06958</v>
      </c>
      <c r="G1064" s="5">
        <f t="shared" si="188"/>
        <v>1</v>
      </c>
      <c r="H1064" s="5">
        <f t="shared" si="190"/>
        <v>46.999999999999261</v>
      </c>
      <c r="I1064" s="31">
        <f t="shared" si="194"/>
        <v>1.0659120000000002</v>
      </c>
      <c r="J1064" s="31">
        <f t="shared" si="195"/>
        <v>36.679999999997825</v>
      </c>
      <c r="K1064" s="5">
        <f t="shared" si="199"/>
        <v>0</v>
      </c>
      <c r="L1064" s="5">
        <f t="shared" si="187"/>
        <v>0</v>
      </c>
      <c r="M1064" s="5"/>
      <c r="N1064" s="5">
        <f t="shared" si="198"/>
        <v>16176.900000000056</v>
      </c>
      <c r="O1064" s="5">
        <f t="shared" si="191"/>
        <v>16090.900000000056</v>
      </c>
      <c r="P1064" s="29" t="str">
        <f t="shared" si="196"/>
        <v/>
      </c>
      <c r="Q1064" s="30">
        <f t="shared" si="197"/>
        <v>86</v>
      </c>
      <c r="R1064" s="27"/>
    </row>
    <row r="1065" spans="1:18" x14ac:dyDescent="0.25">
      <c r="A1065" s="5">
        <v>1064</v>
      </c>
      <c r="B1065" s="28">
        <v>42765</v>
      </c>
      <c r="C1065" s="5">
        <v>1.07213</v>
      </c>
      <c r="D1065" s="5">
        <v>1.07402</v>
      </c>
      <c r="E1065" s="5">
        <v>1.06203</v>
      </c>
      <c r="F1065" s="5">
        <v>1.06948</v>
      </c>
      <c r="G1065" s="5">
        <f t="shared" si="188"/>
        <v>0</v>
      </c>
      <c r="H1065" s="5">
        <f t="shared" si="190"/>
        <v>62.699999999999974</v>
      </c>
      <c r="I1065" s="31">
        <f t="shared" si="194"/>
        <v>1.0667266666666668</v>
      </c>
      <c r="J1065" s="31">
        <f t="shared" si="195"/>
        <v>27.533333333331633</v>
      </c>
      <c r="K1065" s="5">
        <f t="shared" si="199"/>
        <v>62.699999999999974</v>
      </c>
      <c r="L1065" s="5">
        <f t="shared" si="187"/>
        <v>0</v>
      </c>
      <c r="M1065" s="5"/>
      <c r="N1065" s="5">
        <f t="shared" si="198"/>
        <v>16239.600000000057</v>
      </c>
      <c r="O1065" s="5">
        <f t="shared" si="191"/>
        <v>16090.900000000056</v>
      </c>
      <c r="P1065" s="29" t="str">
        <f t="shared" si="196"/>
        <v/>
      </c>
      <c r="Q1065" s="30">
        <f t="shared" si="197"/>
        <v>148.70000000000073</v>
      </c>
      <c r="R1065" s="27"/>
    </row>
    <row r="1066" spans="1:18" x14ac:dyDescent="0.25">
      <c r="A1066" s="5">
        <v>1065</v>
      </c>
      <c r="B1066" s="28">
        <v>42766</v>
      </c>
      <c r="C1066" s="5">
        <v>1.06948</v>
      </c>
      <c r="D1066" s="5">
        <v>1.0812200000000001</v>
      </c>
      <c r="E1066" s="5">
        <v>1.06846</v>
      </c>
      <c r="F1066" s="5">
        <v>1.0797399999999999</v>
      </c>
      <c r="G1066" s="5">
        <f t="shared" si="188"/>
        <v>1</v>
      </c>
      <c r="H1066" s="5">
        <f t="shared" si="190"/>
        <v>-15.600000000000058</v>
      </c>
      <c r="I1066" s="31">
        <f t="shared" si="194"/>
        <v>1.0683493333333334</v>
      </c>
      <c r="J1066" s="31">
        <f t="shared" si="195"/>
        <v>113.90666666666549</v>
      </c>
      <c r="K1066" s="5">
        <f t="shared" si="199"/>
        <v>0</v>
      </c>
      <c r="L1066" s="5">
        <f t="shared" si="187"/>
        <v>0</v>
      </c>
      <c r="M1066" s="5"/>
      <c r="N1066" s="5">
        <f t="shared" si="198"/>
        <v>16239.600000000057</v>
      </c>
      <c r="O1066" s="5">
        <f t="shared" si="191"/>
        <v>16090.900000000056</v>
      </c>
      <c r="P1066" s="29" t="str">
        <f t="shared" si="196"/>
        <v/>
      </c>
      <c r="Q1066" s="30">
        <f t="shared" si="197"/>
        <v>148.70000000000073</v>
      </c>
      <c r="R1066" s="27"/>
    </row>
    <row r="1067" spans="1:18" x14ac:dyDescent="0.25">
      <c r="A1067" s="5">
        <v>1066</v>
      </c>
      <c r="B1067" s="28">
        <v>42767</v>
      </c>
      <c r="C1067" s="5">
        <v>1.07972</v>
      </c>
      <c r="D1067" s="5">
        <v>1.08073</v>
      </c>
      <c r="E1067" s="5">
        <v>1.0730999999999999</v>
      </c>
      <c r="F1067" s="5">
        <v>1.07681</v>
      </c>
      <c r="G1067" s="5">
        <f t="shared" si="188"/>
        <v>0</v>
      </c>
      <c r="H1067" s="5">
        <f t="shared" si="190"/>
        <v>-26.699999999999498</v>
      </c>
      <c r="I1067" s="31">
        <f t="shared" si="194"/>
        <v>1.0695886666666667</v>
      </c>
      <c r="J1067" s="31">
        <f t="shared" si="195"/>
        <v>72.213333333333026</v>
      </c>
      <c r="K1067" s="5">
        <f t="shared" si="199"/>
        <v>0</v>
      </c>
      <c r="L1067" s="5">
        <f t="shared" si="187"/>
        <v>0</v>
      </c>
      <c r="M1067" s="5"/>
      <c r="N1067" s="5">
        <f t="shared" si="198"/>
        <v>16239.600000000057</v>
      </c>
      <c r="O1067" s="5">
        <f t="shared" si="191"/>
        <v>16090.900000000056</v>
      </c>
      <c r="P1067" s="29" t="str">
        <f t="shared" si="196"/>
        <v/>
      </c>
      <c r="Q1067" s="30">
        <f t="shared" si="197"/>
        <v>148.70000000000073</v>
      </c>
      <c r="R1067" s="27"/>
    </row>
    <row r="1068" spans="1:18" x14ac:dyDescent="0.25">
      <c r="A1068" s="5">
        <v>1067</v>
      </c>
      <c r="B1068" s="28">
        <v>42768</v>
      </c>
      <c r="C1068" s="5">
        <v>1.0768599999999999</v>
      </c>
      <c r="D1068" s="5">
        <v>1.0828800000000001</v>
      </c>
      <c r="E1068" s="5">
        <v>1.0755999999999999</v>
      </c>
      <c r="F1068" s="5">
        <v>1.07578</v>
      </c>
      <c r="G1068" s="5">
        <f t="shared" si="188"/>
        <v>0</v>
      </c>
      <c r="H1068" s="5">
        <f t="shared" si="190"/>
        <v>-83.100000000000392</v>
      </c>
      <c r="I1068" s="31">
        <f t="shared" si="194"/>
        <v>1.0705586666666667</v>
      </c>
      <c r="J1068" s="31">
        <f t="shared" si="195"/>
        <v>52.213333333332997</v>
      </c>
      <c r="K1068" s="5">
        <f t="shared" si="199"/>
        <v>0</v>
      </c>
      <c r="L1068" s="5">
        <f t="shared" si="187"/>
        <v>83.100000000000392</v>
      </c>
      <c r="M1068" s="5"/>
      <c r="N1068" s="5">
        <f t="shared" si="198"/>
        <v>16322.700000000057</v>
      </c>
      <c r="O1068" s="5">
        <f t="shared" si="191"/>
        <v>16090.900000000056</v>
      </c>
      <c r="P1068" s="29" t="str">
        <f t="shared" si="196"/>
        <v/>
      </c>
      <c r="Q1068" s="30">
        <f t="shared" si="197"/>
        <v>231.80000000000109</v>
      </c>
      <c r="R1068" s="27"/>
    </row>
    <row r="1069" spans="1:18" x14ac:dyDescent="0.25">
      <c r="A1069" s="5">
        <v>1068</v>
      </c>
      <c r="B1069" s="28">
        <v>42769</v>
      </c>
      <c r="C1069" s="5">
        <v>1.07575</v>
      </c>
      <c r="D1069" s="5">
        <v>1.07975</v>
      </c>
      <c r="E1069" s="5">
        <v>1.07115</v>
      </c>
      <c r="F1069" s="5">
        <v>1.0781799999999999</v>
      </c>
      <c r="G1069" s="5">
        <f t="shared" si="188"/>
        <v>1</v>
      </c>
      <c r="H1069" s="5">
        <f t="shared" si="190"/>
        <v>-92.299999999998477</v>
      </c>
      <c r="I1069" s="31">
        <f t="shared" si="194"/>
        <v>1.0714906666666666</v>
      </c>
      <c r="J1069" s="31">
        <f t="shared" si="195"/>
        <v>66.893333333333246</v>
      </c>
      <c r="K1069" s="5">
        <f t="shared" si="199"/>
        <v>0</v>
      </c>
      <c r="L1069" s="5">
        <f t="shared" si="187"/>
        <v>0</v>
      </c>
      <c r="M1069" s="5"/>
      <c r="N1069" s="5">
        <f t="shared" si="198"/>
        <v>16322.700000000057</v>
      </c>
      <c r="O1069" s="5">
        <f t="shared" si="191"/>
        <v>16090.900000000056</v>
      </c>
      <c r="P1069" s="29" t="str">
        <f t="shared" si="196"/>
        <v/>
      </c>
      <c r="Q1069" s="30">
        <f t="shared" si="197"/>
        <v>231.80000000000109</v>
      </c>
      <c r="R1069" s="27"/>
    </row>
    <row r="1070" spans="1:18" x14ac:dyDescent="0.25">
      <c r="A1070" s="5">
        <v>1069</v>
      </c>
      <c r="B1070" s="28">
        <v>42772</v>
      </c>
      <c r="C1070" s="5">
        <v>1.0789599999999999</v>
      </c>
      <c r="D1070" s="5">
        <v>1.0791500000000001</v>
      </c>
      <c r="E1070" s="5">
        <v>1.0705899999999999</v>
      </c>
      <c r="F1070" s="5">
        <v>1.07494</v>
      </c>
      <c r="G1070" s="5">
        <f t="shared" si="188"/>
        <v>0</v>
      </c>
      <c r="H1070" s="5">
        <f t="shared" si="190"/>
        <v>-95.600000000000122</v>
      </c>
      <c r="I1070" s="31">
        <f t="shared" si="194"/>
        <v>1.0724960000000001</v>
      </c>
      <c r="J1070" s="31">
        <f t="shared" si="195"/>
        <v>24.439999999998907</v>
      </c>
      <c r="K1070" s="5">
        <f t="shared" si="199"/>
        <v>-95.600000000000122</v>
      </c>
      <c r="L1070" s="5">
        <f t="shared" si="187"/>
        <v>0</v>
      </c>
      <c r="M1070" s="5"/>
      <c r="N1070" s="5">
        <f t="shared" si="198"/>
        <v>16227.100000000057</v>
      </c>
      <c r="O1070" s="5">
        <f t="shared" si="191"/>
        <v>16090.900000000056</v>
      </c>
      <c r="P1070" s="29">
        <f t="shared" si="196"/>
        <v>-8.4644115618144333E-3</v>
      </c>
      <c r="Q1070" s="30">
        <f t="shared" si="197"/>
        <v>136.20000000000073</v>
      </c>
      <c r="R1070" s="27"/>
    </row>
    <row r="1071" spans="1:18" x14ac:dyDescent="0.25">
      <c r="A1071" s="5">
        <v>1070</v>
      </c>
      <c r="B1071" s="28">
        <v>42773</v>
      </c>
      <c r="C1071" s="5">
        <v>1.0750200000000001</v>
      </c>
      <c r="D1071" s="5">
        <v>1.0750599999999999</v>
      </c>
      <c r="E1071" s="5">
        <v>1.0656099999999999</v>
      </c>
      <c r="F1071" s="5">
        <v>1.0683</v>
      </c>
      <c r="G1071" s="5">
        <f t="shared" si="188"/>
        <v>0</v>
      </c>
      <c r="H1071" s="5">
        <f t="shared" si="190"/>
        <v>-43.199999999998795</v>
      </c>
      <c r="I1071" s="31">
        <f t="shared" si="194"/>
        <v>1.0722926666666666</v>
      </c>
      <c r="J1071" s="31">
        <f t="shared" si="195"/>
        <v>-39.926666666665334</v>
      </c>
      <c r="K1071" s="5">
        <f t="shared" si="199"/>
        <v>-43.199999999998795</v>
      </c>
      <c r="L1071" s="5">
        <f t="shared" si="187"/>
        <v>0</v>
      </c>
      <c r="M1071" s="5"/>
      <c r="N1071" s="5">
        <f t="shared" si="198"/>
        <v>16183.900000000058</v>
      </c>
      <c r="O1071" s="5">
        <f t="shared" si="191"/>
        <v>16090.900000000056</v>
      </c>
      <c r="P1071" s="29">
        <f t="shared" si="196"/>
        <v>-5.7796642822962596E-3</v>
      </c>
      <c r="Q1071" s="30">
        <f t="shared" si="197"/>
        <v>93.000000000001819</v>
      </c>
      <c r="R1071" s="27"/>
    </row>
    <row r="1072" spans="1:18" x14ac:dyDescent="0.25">
      <c r="A1072" s="5">
        <v>1071</v>
      </c>
      <c r="B1072" s="28">
        <v>42774</v>
      </c>
      <c r="C1072" s="5">
        <v>1.0683199999999999</v>
      </c>
      <c r="D1072" s="5">
        <v>1.0713900000000001</v>
      </c>
      <c r="E1072" s="5">
        <v>1.0640700000000001</v>
      </c>
      <c r="F1072" s="5">
        <v>1.0698300000000001</v>
      </c>
      <c r="G1072" s="5">
        <f t="shared" si="188"/>
        <v>1</v>
      </c>
      <c r="H1072" s="5">
        <f t="shared" si="190"/>
        <v>-88.900000000000645</v>
      </c>
      <c r="I1072" s="31">
        <f t="shared" si="194"/>
        <v>1.0727526666666667</v>
      </c>
      <c r="J1072" s="31">
        <f t="shared" si="195"/>
        <v>-29.22666666666629</v>
      </c>
      <c r="K1072" s="5">
        <f t="shared" si="199"/>
        <v>-88.900000000000645</v>
      </c>
      <c r="L1072" s="5">
        <f t="shared" si="187"/>
        <v>0</v>
      </c>
      <c r="M1072" s="5"/>
      <c r="N1072" s="5">
        <f t="shared" si="198"/>
        <v>16095.000000000056</v>
      </c>
      <c r="O1072" s="5">
        <f t="shared" si="191"/>
        <v>16090.900000000056</v>
      </c>
      <c r="P1072" s="29">
        <f t="shared" si="196"/>
        <v>-2.5480240384312403E-4</v>
      </c>
      <c r="Q1072" s="30">
        <f t="shared" si="197"/>
        <v>4.1000000000003638</v>
      </c>
      <c r="R1072" s="27"/>
    </row>
    <row r="1073" spans="1:18" x14ac:dyDescent="0.25">
      <c r="A1073" s="5">
        <v>1072</v>
      </c>
      <c r="B1073" s="28">
        <v>42775</v>
      </c>
      <c r="C1073" s="5">
        <v>1.0698000000000001</v>
      </c>
      <c r="D1073" s="5">
        <v>1.0709500000000001</v>
      </c>
      <c r="E1073" s="5">
        <v>1.0650900000000001</v>
      </c>
      <c r="F1073" s="5">
        <v>1.06545</v>
      </c>
      <c r="G1073" s="5">
        <f t="shared" si="188"/>
        <v>0</v>
      </c>
      <c r="H1073" s="5">
        <f t="shared" si="190"/>
        <v>-65.500000000000554</v>
      </c>
      <c r="I1073" s="31">
        <f t="shared" si="194"/>
        <v>1.0726933333333333</v>
      </c>
      <c r="J1073" s="31">
        <f t="shared" si="195"/>
        <v>-72.433333333332683</v>
      </c>
      <c r="K1073" s="5">
        <f t="shared" si="199"/>
        <v>0</v>
      </c>
      <c r="L1073" s="5">
        <f t="shared" si="187"/>
        <v>65.500000000000554</v>
      </c>
      <c r="M1073" s="5"/>
      <c r="N1073" s="5">
        <f t="shared" si="198"/>
        <v>16160.500000000056</v>
      </c>
      <c r="O1073" s="5">
        <f t="shared" si="191"/>
        <v>16090.900000000056</v>
      </c>
      <c r="P1073" s="29" t="str">
        <f t="shared" si="196"/>
        <v/>
      </c>
      <c r="Q1073" s="30">
        <f t="shared" si="197"/>
        <v>69.600000000000364</v>
      </c>
      <c r="R1073" s="27"/>
    </row>
    <row r="1074" spans="1:18" x14ac:dyDescent="0.25">
      <c r="A1074" s="5">
        <v>1073</v>
      </c>
      <c r="B1074" s="28">
        <v>42776</v>
      </c>
      <c r="C1074" s="5">
        <v>1.06545</v>
      </c>
      <c r="D1074" s="5">
        <v>1.06677</v>
      </c>
      <c r="E1074" s="5">
        <v>1.06077</v>
      </c>
      <c r="F1074" s="5">
        <v>1.0639700000000001</v>
      </c>
      <c r="G1074" s="5">
        <f t="shared" si="188"/>
        <v>0</v>
      </c>
      <c r="H1074" s="5">
        <f t="shared" si="190"/>
        <v>-28.200000000000443</v>
      </c>
      <c r="I1074" s="31">
        <f t="shared" si="194"/>
        <v>1.072298</v>
      </c>
      <c r="J1074" s="31">
        <f t="shared" si="195"/>
        <v>-83.279999999998907</v>
      </c>
      <c r="K1074" s="5">
        <f t="shared" si="199"/>
        <v>0</v>
      </c>
      <c r="L1074" s="5">
        <f t="shared" si="187"/>
        <v>28.200000000000443</v>
      </c>
      <c r="M1074" s="5"/>
      <c r="N1074" s="5">
        <f t="shared" si="198"/>
        <v>16188.700000000057</v>
      </c>
      <c r="O1074" s="5">
        <f t="shared" si="191"/>
        <v>16090.900000000056</v>
      </c>
      <c r="P1074" s="29" t="str">
        <f t="shared" si="196"/>
        <v/>
      </c>
      <c r="Q1074" s="30">
        <f t="shared" si="197"/>
        <v>97.800000000001091</v>
      </c>
      <c r="R1074" s="27"/>
    </row>
    <row r="1075" spans="1:18" x14ac:dyDescent="0.25">
      <c r="A1075" s="5">
        <v>1074</v>
      </c>
      <c r="B1075" s="28">
        <v>42779</v>
      </c>
      <c r="C1075" s="5">
        <v>1.0628500000000001</v>
      </c>
      <c r="D1075" s="5">
        <v>1.06585</v>
      </c>
      <c r="E1075" s="5">
        <v>1.0591999999999999</v>
      </c>
      <c r="F1075" s="5">
        <v>1.05979</v>
      </c>
      <c r="G1075" s="5">
        <f t="shared" si="188"/>
        <v>0</v>
      </c>
      <c r="H1075" s="5">
        <f t="shared" si="190"/>
        <v>75.899999999999849</v>
      </c>
      <c r="I1075" s="31">
        <f t="shared" si="194"/>
        <v>1.0711946666666667</v>
      </c>
      <c r="J1075" s="31">
        <f t="shared" si="195"/>
        <v>-114.04666666666729</v>
      </c>
      <c r="K1075" s="5">
        <f t="shared" si="199"/>
        <v>75.899999999999849</v>
      </c>
      <c r="L1075" s="5">
        <f t="shared" si="187"/>
        <v>0</v>
      </c>
      <c r="M1075" s="5"/>
      <c r="N1075" s="5">
        <f t="shared" si="198"/>
        <v>16264.600000000057</v>
      </c>
      <c r="O1075" s="5">
        <f t="shared" si="191"/>
        <v>16090.900000000056</v>
      </c>
      <c r="P1075" s="29" t="str">
        <f t="shared" si="196"/>
        <v/>
      </c>
      <c r="Q1075" s="30">
        <f t="shared" si="197"/>
        <v>173.70000000000073</v>
      </c>
      <c r="R1075" s="27"/>
    </row>
    <row r="1076" spans="1:18" x14ac:dyDescent="0.25">
      <c r="A1076" s="5">
        <v>1075</v>
      </c>
      <c r="B1076" s="28">
        <v>42780</v>
      </c>
      <c r="C1076" s="5">
        <v>1.05975</v>
      </c>
      <c r="D1076" s="5">
        <v>1.0633300000000001</v>
      </c>
      <c r="E1076" s="5">
        <v>1.0560799999999999</v>
      </c>
      <c r="F1076" s="5">
        <v>1.0577399999999999</v>
      </c>
      <c r="G1076" s="5">
        <f t="shared" si="188"/>
        <v>0</v>
      </c>
      <c r="H1076" s="5">
        <f t="shared" si="190"/>
        <v>34.100000000001344</v>
      </c>
      <c r="I1076" s="31">
        <f t="shared" si="194"/>
        <v>1.0701706666666666</v>
      </c>
      <c r="J1076" s="31">
        <f t="shared" si="195"/>
        <v>-124.30666666666701</v>
      </c>
      <c r="K1076" s="5">
        <f t="shared" si="199"/>
        <v>0</v>
      </c>
      <c r="L1076" s="5">
        <f t="shared" si="187"/>
        <v>-34.100000000001344</v>
      </c>
      <c r="M1076" s="5"/>
      <c r="N1076" s="5">
        <f t="shared" si="198"/>
        <v>16230.500000000055</v>
      </c>
      <c r="O1076" s="5">
        <f t="shared" si="191"/>
        <v>16090.900000000056</v>
      </c>
      <c r="P1076" s="29">
        <f t="shared" si="196"/>
        <v>-8.6757111162207856E-3</v>
      </c>
      <c r="Q1076" s="30">
        <f t="shared" si="197"/>
        <v>139.59999999999854</v>
      </c>
      <c r="R1076" s="27"/>
    </row>
    <row r="1077" spans="1:18" x14ac:dyDescent="0.25">
      <c r="A1077" s="5">
        <v>1076</v>
      </c>
      <c r="B1077" s="28">
        <v>42781</v>
      </c>
      <c r="C1077" s="5">
        <v>1.0577399999999999</v>
      </c>
      <c r="D1077" s="5">
        <v>1.0609200000000001</v>
      </c>
      <c r="E1077" s="5">
        <v>1.0521400000000001</v>
      </c>
      <c r="F1077" s="5">
        <v>1.05999</v>
      </c>
      <c r="G1077" s="5">
        <f t="shared" si="188"/>
        <v>1</v>
      </c>
      <c r="H1077" s="5">
        <f t="shared" si="190"/>
        <v>14.899999999999906</v>
      </c>
      <c r="I1077" s="31">
        <f t="shared" si="194"/>
        <v>1.0691899999999999</v>
      </c>
      <c r="J1077" s="31">
        <f t="shared" si="195"/>
        <v>-91.999999999998749</v>
      </c>
      <c r="K1077" s="5">
        <f t="shared" si="199"/>
        <v>0</v>
      </c>
      <c r="L1077" s="5">
        <f t="shared" si="187"/>
        <v>0</v>
      </c>
      <c r="M1077" s="5"/>
      <c r="N1077" s="5">
        <f t="shared" si="198"/>
        <v>16230.500000000055</v>
      </c>
      <c r="O1077" s="5">
        <f t="shared" si="191"/>
        <v>16090.900000000056</v>
      </c>
      <c r="P1077" s="29" t="str">
        <f t="shared" si="196"/>
        <v/>
      </c>
      <c r="Q1077" s="30">
        <f t="shared" si="197"/>
        <v>139.59999999999854</v>
      </c>
      <c r="R1077" s="27"/>
    </row>
    <row r="1078" spans="1:18" x14ac:dyDescent="0.25">
      <c r="A1078" s="5">
        <v>1077</v>
      </c>
      <c r="B1078" s="28">
        <v>42782</v>
      </c>
      <c r="C1078" s="5">
        <v>1.0599799999999999</v>
      </c>
      <c r="D1078" s="5">
        <v>1.0679399999999999</v>
      </c>
      <c r="E1078" s="5">
        <v>1.05911</v>
      </c>
      <c r="F1078" s="5">
        <v>1.0673299999999999</v>
      </c>
      <c r="G1078" s="5">
        <f t="shared" si="188"/>
        <v>1</v>
      </c>
      <c r="H1078" s="5">
        <f t="shared" si="190"/>
        <v>-132.79999999999959</v>
      </c>
      <c r="I1078" s="31">
        <f t="shared" si="194"/>
        <v>1.0691273333333331</v>
      </c>
      <c r="J1078" s="31">
        <f t="shared" si="195"/>
        <v>-17.973333333332064</v>
      </c>
      <c r="K1078" s="5">
        <v>-101</v>
      </c>
      <c r="L1078" s="5">
        <f t="shared" si="187"/>
        <v>0</v>
      </c>
      <c r="M1078" s="5"/>
      <c r="N1078" s="5">
        <f t="shared" si="198"/>
        <v>16129.500000000055</v>
      </c>
      <c r="O1078" s="5">
        <f t="shared" si="191"/>
        <v>16090.900000000056</v>
      </c>
      <c r="P1078" s="29">
        <f t="shared" si="196"/>
        <v>-2.3988714117917365E-3</v>
      </c>
      <c r="Q1078" s="30">
        <f t="shared" si="197"/>
        <v>38.599999999998545</v>
      </c>
      <c r="R1078" s="27"/>
    </row>
    <row r="1079" spans="1:18" x14ac:dyDescent="0.25">
      <c r="A1079" s="5">
        <v>1078</v>
      </c>
      <c r="B1079" s="28">
        <v>42783</v>
      </c>
      <c r="C1079" s="5">
        <v>1.0673299999999999</v>
      </c>
      <c r="D1079" s="5">
        <v>1.0676699999999999</v>
      </c>
      <c r="E1079" s="5">
        <v>1.06054</v>
      </c>
      <c r="F1079" s="5">
        <v>1.06114</v>
      </c>
      <c r="G1079" s="5">
        <f t="shared" si="188"/>
        <v>0</v>
      </c>
      <c r="H1079" s="5">
        <f t="shared" si="190"/>
        <v>-50.200000000000244</v>
      </c>
      <c r="I1079" s="31">
        <f t="shared" si="194"/>
        <v>1.0685646666666666</v>
      </c>
      <c r="J1079" s="31">
        <f t="shared" si="195"/>
        <v>-74.246666666666357</v>
      </c>
      <c r="K1079" s="5">
        <f t="shared" ref="K1079:K1106" si="200">IF(OR(AND(J1079&gt;-122.467,J1079&lt;=-101.893),AND(J1079&gt;-67.6767,J1079&lt;=-16.6267),AND(J1079&gt;-1.10667,J1079&lt;=30.97333)),H1079,0)</f>
        <v>0</v>
      </c>
      <c r="L1079" s="5">
        <f t="shared" si="187"/>
        <v>50.200000000000244</v>
      </c>
      <c r="M1079" s="5"/>
      <c r="N1079" s="5">
        <f t="shared" si="198"/>
        <v>16179.700000000055</v>
      </c>
      <c r="O1079" s="5">
        <f t="shared" si="191"/>
        <v>16090.900000000056</v>
      </c>
      <c r="P1079" s="29" t="str">
        <f t="shared" si="196"/>
        <v/>
      </c>
      <c r="Q1079" s="30">
        <f t="shared" si="197"/>
        <v>88.799999999999272</v>
      </c>
      <c r="R1079" s="27"/>
    </row>
    <row r="1080" spans="1:18" x14ac:dyDescent="0.25">
      <c r="A1080" s="5">
        <v>1079</v>
      </c>
      <c r="B1080" s="28">
        <v>42786</v>
      </c>
      <c r="C1080" s="5">
        <v>1.0607500000000001</v>
      </c>
      <c r="D1080" s="5">
        <v>1.0632900000000001</v>
      </c>
      <c r="E1080" s="5">
        <v>1.0603100000000001</v>
      </c>
      <c r="F1080" s="5">
        <v>1.06108</v>
      </c>
      <c r="G1080" s="5">
        <f t="shared" si="188"/>
        <v>0</v>
      </c>
      <c r="H1080" s="5">
        <f t="shared" si="190"/>
        <v>-28.799999999999937</v>
      </c>
      <c r="I1080" s="31">
        <f t="shared" si="194"/>
        <v>1.0680046666666665</v>
      </c>
      <c r="J1080" s="31">
        <f t="shared" si="195"/>
        <v>-69.24666666666468</v>
      </c>
      <c r="K1080" s="5">
        <f t="shared" si="200"/>
        <v>0</v>
      </c>
      <c r="L1080" s="5">
        <f t="shared" si="187"/>
        <v>28.799999999999937</v>
      </c>
      <c r="M1080" s="5"/>
      <c r="N1080" s="5">
        <f t="shared" si="198"/>
        <v>16208.500000000055</v>
      </c>
      <c r="O1080" s="5">
        <f t="shared" si="191"/>
        <v>16090.900000000056</v>
      </c>
      <c r="P1080" s="29" t="str">
        <f t="shared" si="196"/>
        <v/>
      </c>
      <c r="Q1080" s="30">
        <f t="shared" si="197"/>
        <v>117.59999999999854</v>
      </c>
      <c r="R1080" s="27"/>
    </row>
    <row r="1081" spans="1:18" x14ac:dyDescent="0.25">
      <c r="A1081" s="5">
        <v>1080</v>
      </c>
      <c r="B1081" s="28">
        <v>42787</v>
      </c>
      <c r="C1081" s="5">
        <v>1.06108</v>
      </c>
      <c r="D1081" s="5">
        <v>1.0615000000000001</v>
      </c>
      <c r="E1081" s="5">
        <v>1.0525800000000001</v>
      </c>
      <c r="F1081" s="5">
        <v>1.05366</v>
      </c>
      <c r="G1081" s="5">
        <f t="shared" si="188"/>
        <v>0</v>
      </c>
      <c r="H1081" s="5">
        <f t="shared" si="190"/>
        <v>23.199999999998777</v>
      </c>
      <c r="I1081" s="31">
        <f t="shared" si="194"/>
        <v>1.0662659999999999</v>
      </c>
      <c r="J1081" s="31">
        <f t="shared" si="195"/>
        <v>-126.05999999999895</v>
      </c>
      <c r="K1081" s="5">
        <f t="shared" si="200"/>
        <v>0</v>
      </c>
      <c r="L1081" s="5">
        <f t="shared" si="187"/>
        <v>-23.199999999998777</v>
      </c>
      <c r="M1081" s="5"/>
      <c r="N1081" s="5">
        <f t="shared" si="198"/>
        <v>16185.300000000056</v>
      </c>
      <c r="O1081" s="5">
        <f t="shared" si="191"/>
        <v>16090.900000000056</v>
      </c>
      <c r="P1081" s="29">
        <f t="shared" si="196"/>
        <v>-5.866669981169359E-3</v>
      </c>
      <c r="Q1081" s="30">
        <f t="shared" si="197"/>
        <v>94.399999999999636</v>
      </c>
      <c r="R1081" s="27"/>
    </row>
    <row r="1082" spans="1:18" x14ac:dyDescent="0.25">
      <c r="A1082" s="5">
        <v>1081</v>
      </c>
      <c r="B1082" s="28">
        <v>42788</v>
      </c>
      <c r="C1082" s="5">
        <v>1.05366</v>
      </c>
      <c r="D1082" s="5">
        <v>1.0573999999999999</v>
      </c>
      <c r="E1082" s="5">
        <v>1.04938</v>
      </c>
      <c r="F1082" s="5">
        <v>1.0557300000000001</v>
      </c>
      <c r="G1082" s="5">
        <f t="shared" si="188"/>
        <v>1</v>
      </c>
      <c r="H1082" s="5">
        <f t="shared" si="190"/>
        <v>24.699999999997502</v>
      </c>
      <c r="I1082" s="31">
        <f t="shared" si="194"/>
        <v>1.0648606666666669</v>
      </c>
      <c r="J1082" s="31">
        <f t="shared" si="195"/>
        <v>-91.30666666666842</v>
      </c>
      <c r="K1082" s="5">
        <f t="shared" si="200"/>
        <v>0</v>
      </c>
      <c r="L1082" s="5">
        <f t="shared" si="187"/>
        <v>0</v>
      </c>
      <c r="M1082" s="5"/>
      <c r="N1082" s="5">
        <f t="shared" si="198"/>
        <v>16185.300000000056</v>
      </c>
      <c r="O1082" s="5">
        <f t="shared" si="191"/>
        <v>16090.900000000056</v>
      </c>
      <c r="P1082" s="29" t="str">
        <f t="shared" si="196"/>
        <v/>
      </c>
      <c r="Q1082" s="30">
        <f t="shared" si="197"/>
        <v>94.399999999999636</v>
      </c>
      <c r="R1082" s="27"/>
    </row>
    <row r="1083" spans="1:18" x14ac:dyDescent="0.25">
      <c r="A1083" s="5">
        <v>1082</v>
      </c>
      <c r="B1083" s="28">
        <v>42789</v>
      </c>
      <c r="C1083" s="5">
        <v>1.05568</v>
      </c>
      <c r="D1083" s="5">
        <v>1.05952</v>
      </c>
      <c r="E1083" s="5">
        <v>1.05376</v>
      </c>
      <c r="F1083" s="5">
        <v>1.0581499999999999</v>
      </c>
      <c r="G1083" s="5">
        <f t="shared" si="188"/>
        <v>1</v>
      </c>
      <c r="H1083" s="5">
        <f t="shared" si="190"/>
        <v>-10.400000000001519</v>
      </c>
      <c r="I1083" s="31">
        <f t="shared" si="194"/>
        <v>1.0636853333333334</v>
      </c>
      <c r="J1083" s="31">
        <f t="shared" si="195"/>
        <v>-55.353333333334476</v>
      </c>
      <c r="K1083" s="5">
        <f t="shared" si="200"/>
        <v>-10.400000000001519</v>
      </c>
      <c r="L1083" s="5">
        <f t="shared" si="187"/>
        <v>0</v>
      </c>
      <c r="M1083" s="5"/>
      <c r="N1083" s="5">
        <f t="shared" si="198"/>
        <v>16174.900000000054</v>
      </c>
      <c r="O1083" s="5">
        <f t="shared" si="191"/>
        <v>16090.900000000056</v>
      </c>
      <c r="P1083" s="29">
        <f t="shared" si="196"/>
        <v>-5.2203419323963995E-3</v>
      </c>
      <c r="Q1083" s="30">
        <f t="shared" si="197"/>
        <v>83.999999999998181</v>
      </c>
      <c r="R1083" s="27"/>
    </row>
    <row r="1084" spans="1:18" x14ac:dyDescent="0.25">
      <c r="A1084" s="5">
        <v>1083</v>
      </c>
      <c r="B1084" s="28">
        <v>42790</v>
      </c>
      <c r="C1084" s="5">
        <v>1.0581700000000001</v>
      </c>
      <c r="D1084" s="5">
        <v>1.06179</v>
      </c>
      <c r="E1084" s="5">
        <v>1.05565</v>
      </c>
      <c r="F1084" s="5">
        <v>1.0559499999999999</v>
      </c>
      <c r="G1084" s="5">
        <f t="shared" si="188"/>
        <v>0</v>
      </c>
      <c r="H1084" s="5">
        <f t="shared" si="190"/>
        <v>-17.300000000000093</v>
      </c>
      <c r="I1084" s="31">
        <f t="shared" si="194"/>
        <v>1.0622033333333334</v>
      </c>
      <c r="J1084" s="31">
        <f t="shared" si="195"/>
        <v>-62.53333333333444</v>
      </c>
      <c r="K1084" s="5">
        <f t="shared" si="200"/>
        <v>-17.300000000000093</v>
      </c>
      <c r="L1084" s="5">
        <f t="shared" si="187"/>
        <v>0</v>
      </c>
      <c r="M1084" s="5"/>
      <c r="N1084" s="5">
        <f t="shared" si="198"/>
        <v>16157.600000000055</v>
      </c>
      <c r="O1084" s="5">
        <f t="shared" si="191"/>
        <v>16090.900000000056</v>
      </c>
      <c r="P1084" s="29">
        <f t="shared" si="196"/>
        <v>-4.1452000820338952E-3</v>
      </c>
      <c r="Q1084" s="30">
        <f t="shared" si="197"/>
        <v>66.699999999998909</v>
      </c>
      <c r="R1084" s="27"/>
    </row>
    <row r="1085" spans="1:18" x14ac:dyDescent="0.25">
      <c r="A1085" s="5">
        <v>1084</v>
      </c>
      <c r="B1085" s="28">
        <v>42793</v>
      </c>
      <c r="C1085" s="5">
        <v>1.05637</v>
      </c>
      <c r="D1085" s="5">
        <v>1.0630599999999999</v>
      </c>
      <c r="E1085" s="5">
        <v>1.05515</v>
      </c>
      <c r="F1085" s="5">
        <v>1.0585899999999999</v>
      </c>
      <c r="G1085" s="5">
        <f t="shared" si="188"/>
        <v>1</v>
      </c>
      <c r="H1085" s="5">
        <f t="shared" si="190"/>
        <v>-80.199999999999164</v>
      </c>
      <c r="I1085" s="31">
        <f t="shared" si="194"/>
        <v>1.0611133333333336</v>
      </c>
      <c r="J1085" s="31">
        <f t="shared" si="195"/>
        <v>-25.233333333336549</v>
      </c>
      <c r="K1085" s="5">
        <f t="shared" si="200"/>
        <v>-80.199999999999164</v>
      </c>
      <c r="L1085" s="5">
        <f t="shared" si="187"/>
        <v>0</v>
      </c>
      <c r="M1085" s="5"/>
      <c r="N1085" s="5">
        <f t="shared" si="198"/>
        <v>16077.400000000056</v>
      </c>
      <c r="O1085" s="5">
        <f t="shared" si="191"/>
        <v>16090.900000000056</v>
      </c>
      <c r="P1085" s="29">
        <f t="shared" si="196"/>
        <v>8.3898352484945704E-4</v>
      </c>
      <c r="Q1085" s="30">
        <f t="shared" si="197"/>
        <v>-13.5</v>
      </c>
      <c r="R1085" s="27"/>
    </row>
    <row r="1086" spans="1:18" x14ac:dyDescent="0.25">
      <c r="A1086" s="5">
        <v>1085</v>
      </c>
      <c r="B1086" s="28">
        <v>42794</v>
      </c>
      <c r="C1086" s="5">
        <v>1.0586599999999999</v>
      </c>
      <c r="D1086" s="5">
        <v>1.06301</v>
      </c>
      <c r="E1086" s="5">
        <v>1.0569299999999999</v>
      </c>
      <c r="F1086" s="5">
        <v>1.05762</v>
      </c>
      <c r="G1086" s="5">
        <f t="shared" si="188"/>
        <v>0</v>
      </c>
      <c r="H1086" s="5">
        <f t="shared" si="190"/>
        <v>44.999999999999474</v>
      </c>
      <c r="I1086" s="31">
        <f t="shared" si="194"/>
        <v>1.0604013333333335</v>
      </c>
      <c r="J1086" s="31">
        <f t="shared" si="195"/>
        <v>-27.813333333335244</v>
      </c>
      <c r="K1086" s="5">
        <f t="shared" si="200"/>
        <v>44.999999999999474</v>
      </c>
      <c r="L1086" s="5">
        <f t="shared" si="187"/>
        <v>0</v>
      </c>
      <c r="M1086" s="5"/>
      <c r="N1086" s="5">
        <f t="shared" si="198"/>
        <v>16122.400000000056</v>
      </c>
      <c r="O1086" s="5">
        <f t="shared" si="191"/>
        <v>16090.900000000056</v>
      </c>
      <c r="P1086" s="29" t="str">
        <f t="shared" si="196"/>
        <v/>
      </c>
      <c r="Q1086" s="30">
        <f t="shared" si="197"/>
        <v>31.5</v>
      </c>
      <c r="R1086" s="27"/>
    </row>
    <row r="1087" spans="1:18" x14ac:dyDescent="0.25">
      <c r="A1087" s="5">
        <v>1086</v>
      </c>
      <c r="B1087" s="28">
        <v>42795</v>
      </c>
      <c r="C1087" s="5">
        <v>1.05762</v>
      </c>
      <c r="D1087" s="5">
        <v>1.05894</v>
      </c>
      <c r="E1087" s="5">
        <v>1.05142</v>
      </c>
      <c r="F1087" s="5">
        <v>1.05471</v>
      </c>
      <c r="G1087" s="5">
        <f t="shared" si="188"/>
        <v>0</v>
      </c>
      <c r="H1087" s="5">
        <f t="shared" si="190"/>
        <v>45.100000000000144</v>
      </c>
      <c r="I1087" s="31">
        <f t="shared" si="194"/>
        <v>1.0593933333333334</v>
      </c>
      <c r="J1087" s="31">
        <f t="shared" si="195"/>
        <v>-46.833333333333727</v>
      </c>
      <c r="K1087" s="5">
        <f t="shared" si="200"/>
        <v>45.100000000000144</v>
      </c>
      <c r="L1087" s="5">
        <f t="shared" ref="L1087:L1117" si="201">IF(OR(AND(J1087&gt;-188.3,J1087&lt;=-122.467),AND(J1087&gt;-85.94,J1087&lt;=-67.6767),AND(J1087&gt;42.69,J1087&lt;=64.57),AND(J1087&gt;144.6933)),-H1087,0)</f>
        <v>0</v>
      </c>
      <c r="M1087" s="5"/>
      <c r="N1087" s="5">
        <f t="shared" si="198"/>
        <v>16167.500000000056</v>
      </c>
      <c r="O1087" s="5">
        <f t="shared" si="191"/>
        <v>16090.900000000056</v>
      </c>
      <c r="P1087" s="29" t="str">
        <f t="shared" si="196"/>
        <v/>
      </c>
      <c r="Q1087" s="30">
        <f t="shared" si="197"/>
        <v>76.600000000000364</v>
      </c>
      <c r="R1087" s="27"/>
    </row>
    <row r="1088" spans="1:18" x14ac:dyDescent="0.25">
      <c r="A1088" s="5">
        <v>1087</v>
      </c>
      <c r="B1088" s="28">
        <v>42796</v>
      </c>
      <c r="C1088" s="5">
        <v>1.05471</v>
      </c>
      <c r="D1088" s="5">
        <v>1.05511</v>
      </c>
      <c r="E1088" s="5">
        <v>1.04948</v>
      </c>
      <c r="F1088" s="5">
        <v>1.05064</v>
      </c>
      <c r="G1088" s="5">
        <f t="shared" si="188"/>
        <v>0</v>
      </c>
      <c r="H1088" s="5">
        <f t="shared" si="190"/>
        <v>71.600000000000563</v>
      </c>
      <c r="I1088" s="31">
        <f t="shared" si="194"/>
        <v>1.058406</v>
      </c>
      <c r="J1088" s="31">
        <f t="shared" si="195"/>
        <v>-77.6599999999994</v>
      </c>
      <c r="K1088" s="5">
        <f t="shared" si="200"/>
        <v>0</v>
      </c>
      <c r="L1088" s="5">
        <f t="shared" si="201"/>
        <v>-71.600000000000563</v>
      </c>
      <c r="M1088" s="5"/>
      <c r="N1088" s="5">
        <f t="shared" si="198"/>
        <v>16095.900000000056</v>
      </c>
      <c r="O1088" s="5">
        <f t="shared" si="191"/>
        <v>16090.900000000056</v>
      </c>
      <c r="P1088" s="29">
        <f t="shared" si="196"/>
        <v>-3.1073463883313224E-4</v>
      </c>
      <c r="Q1088" s="30">
        <f t="shared" si="197"/>
        <v>5</v>
      </c>
      <c r="R1088" s="27"/>
    </row>
    <row r="1089" spans="1:18" x14ac:dyDescent="0.25">
      <c r="A1089" s="5">
        <v>1088</v>
      </c>
      <c r="B1089" s="28">
        <v>42797</v>
      </c>
      <c r="C1089" s="5">
        <v>1.0505500000000001</v>
      </c>
      <c r="D1089" s="5">
        <v>1.0623899999999999</v>
      </c>
      <c r="E1089" s="5">
        <v>1.0502199999999999</v>
      </c>
      <c r="F1089" s="5">
        <v>1.06203</v>
      </c>
      <c r="G1089" s="5">
        <f t="shared" si="188"/>
        <v>1</v>
      </c>
      <c r="H1089" s="5">
        <f t="shared" si="190"/>
        <v>-68.500000000000227</v>
      </c>
      <c r="I1089" s="31">
        <f t="shared" si="194"/>
        <v>1.0582766666666665</v>
      </c>
      <c r="J1089" s="31">
        <f t="shared" si="195"/>
        <v>37.533333333334973</v>
      </c>
      <c r="K1089" s="5">
        <f t="shared" si="200"/>
        <v>0</v>
      </c>
      <c r="L1089" s="5">
        <f t="shared" si="201"/>
        <v>0</v>
      </c>
      <c r="M1089" s="5"/>
      <c r="N1089" s="5">
        <f t="shared" si="198"/>
        <v>16095.900000000056</v>
      </c>
      <c r="O1089" s="5">
        <f t="shared" si="191"/>
        <v>16090.900000000056</v>
      </c>
      <c r="P1089" s="29" t="str">
        <f t="shared" si="196"/>
        <v/>
      </c>
      <c r="Q1089" s="30">
        <f t="shared" si="197"/>
        <v>5</v>
      </c>
      <c r="R1089" s="27"/>
    </row>
    <row r="1090" spans="1:18" x14ac:dyDescent="0.25">
      <c r="A1090" s="5">
        <v>1089</v>
      </c>
      <c r="B1090" s="28">
        <v>42800</v>
      </c>
      <c r="C1090" s="5">
        <v>1.06097</v>
      </c>
      <c r="D1090" s="5">
        <v>1.06399</v>
      </c>
      <c r="E1090" s="5">
        <v>1.0574699999999999</v>
      </c>
      <c r="F1090" s="5">
        <v>1.0580700000000001</v>
      </c>
      <c r="G1090" s="5">
        <f t="shared" si="188"/>
        <v>0</v>
      </c>
      <c r="H1090" s="5">
        <f t="shared" si="190"/>
        <v>-2.6999999999999247</v>
      </c>
      <c r="I1090" s="31">
        <f t="shared" si="194"/>
        <v>1.058162</v>
      </c>
      <c r="J1090" s="31">
        <f t="shared" si="195"/>
        <v>-0.91999999999980986</v>
      </c>
      <c r="K1090" s="5">
        <f t="shared" si="200"/>
        <v>-2.6999999999999247</v>
      </c>
      <c r="L1090" s="5">
        <f t="shared" si="201"/>
        <v>0</v>
      </c>
      <c r="M1090" s="5"/>
      <c r="N1090" s="5">
        <f t="shared" si="198"/>
        <v>16093.200000000055</v>
      </c>
      <c r="O1090" s="5">
        <f t="shared" si="191"/>
        <v>16090.900000000056</v>
      </c>
      <c r="P1090" s="29">
        <f t="shared" si="196"/>
        <v>-1.429379338631076E-4</v>
      </c>
      <c r="Q1090" s="30">
        <f t="shared" si="197"/>
        <v>2.2999999999992724</v>
      </c>
      <c r="R1090" s="27"/>
    </row>
    <row r="1091" spans="1:18" x14ac:dyDescent="0.25">
      <c r="A1091" s="5">
        <v>1090</v>
      </c>
      <c r="B1091" s="28">
        <v>42801</v>
      </c>
      <c r="C1091" s="5">
        <v>1.0580499999999999</v>
      </c>
      <c r="D1091" s="5">
        <v>1.0602499999999999</v>
      </c>
      <c r="E1091" s="5">
        <v>1.0558099999999999</v>
      </c>
      <c r="F1091" s="5">
        <v>1.05663</v>
      </c>
      <c r="G1091" s="5">
        <f t="shared" ref="G1091:G1154" si="202">IF(F1091&gt;F1090,1,0)</f>
        <v>0</v>
      </c>
      <c r="H1091" s="5">
        <f t="shared" si="190"/>
        <v>107.69999999999946</v>
      </c>
      <c r="I1091" s="31">
        <f t="shared" si="194"/>
        <v>1.0580879999999999</v>
      </c>
      <c r="J1091" s="31">
        <f t="shared" si="195"/>
        <v>-14.579999999999593</v>
      </c>
      <c r="K1091" s="5">
        <f t="shared" si="200"/>
        <v>0</v>
      </c>
      <c r="L1091" s="5">
        <f t="shared" si="201"/>
        <v>0</v>
      </c>
      <c r="M1091" s="5"/>
      <c r="N1091" s="5">
        <f t="shared" si="198"/>
        <v>16093.200000000055</v>
      </c>
      <c r="O1091" s="5">
        <f t="shared" si="191"/>
        <v>16090.900000000056</v>
      </c>
      <c r="P1091" s="29" t="str">
        <f t="shared" si="196"/>
        <v/>
      </c>
      <c r="Q1091" s="30">
        <f t="shared" si="197"/>
        <v>2.2999999999992724</v>
      </c>
      <c r="R1091" s="27"/>
    </row>
    <row r="1092" spans="1:18" x14ac:dyDescent="0.25">
      <c r="A1092" s="5">
        <v>1091</v>
      </c>
      <c r="B1092" s="28">
        <v>42802</v>
      </c>
      <c r="C1092" s="5">
        <v>1.0565500000000001</v>
      </c>
      <c r="D1092" s="5">
        <v>1.05741</v>
      </c>
      <c r="E1092" s="5">
        <v>1.0534699999999999</v>
      </c>
      <c r="F1092" s="5">
        <v>1.05402</v>
      </c>
      <c r="G1092" s="5">
        <f t="shared" si="202"/>
        <v>0</v>
      </c>
      <c r="H1092" s="5">
        <f t="shared" ref="H1092:H1155" si="203">(F1093-C1093)*10000+(F1094-C1094)*10000+(F1095-C1095)*10000</f>
        <v>111.90000000000256</v>
      </c>
      <c r="I1092" s="31">
        <f t="shared" si="194"/>
        <v>1.05769</v>
      </c>
      <c r="J1092" s="31">
        <f t="shared" si="195"/>
        <v>-36.700000000000621</v>
      </c>
      <c r="K1092" s="5">
        <f t="shared" si="200"/>
        <v>111.90000000000256</v>
      </c>
      <c r="L1092" s="5">
        <f t="shared" si="201"/>
        <v>0</v>
      </c>
      <c r="M1092" s="5"/>
      <c r="N1092" s="5">
        <f t="shared" si="198"/>
        <v>16205.100000000059</v>
      </c>
      <c r="O1092" s="5">
        <f t="shared" ref="O1092:O1155" si="204">MAX(M1092,O1091)</f>
        <v>16090.900000000056</v>
      </c>
      <c r="P1092" s="29" t="str">
        <f t="shared" si="196"/>
        <v/>
      </c>
      <c r="Q1092" s="30">
        <f t="shared" si="197"/>
        <v>114.20000000000255</v>
      </c>
      <c r="R1092" s="27"/>
    </row>
    <row r="1093" spans="1:18" x14ac:dyDescent="0.25">
      <c r="A1093" s="5">
        <v>1092</v>
      </c>
      <c r="B1093" s="28">
        <v>42803</v>
      </c>
      <c r="C1093" s="5">
        <v>1.0539799999999999</v>
      </c>
      <c r="D1093" s="5">
        <v>1.06151</v>
      </c>
      <c r="E1093" s="5">
        <v>1.0524899999999999</v>
      </c>
      <c r="F1093" s="5">
        <v>1.05766</v>
      </c>
      <c r="G1093" s="5">
        <f t="shared" si="202"/>
        <v>1</v>
      </c>
      <c r="H1093" s="5">
        <f t="shared" si="203"/>
        <v>25.500000000000519</v>
      </c>
      <c r="I1093" s="31">
        <f t="shared" si="194"/>
        <v>1.0570453333333334</v>
      </c>
      <c r="J1093" s="31">
        <f t="shared" si="195"/>
        <v>6.1466666666665226</v>
      </c>
      <c r="K1093" s="5">
        <f t="shared" si="200"/>
        <v>25.500000000000519</v>
      </c>
      <c r="L1093" s="5">
        <f t="shared" si="201"/>
        <v>0</v>
      </c>
      <c r="M1093" s="5"/>
      <c r="N1093" s="5">
        <f t="shared" si="198"/>
        <v>16230.600000000059</v>
      </c>
      <c r="O1093" s="5">
        <f t="shared" si="204"/>
        <v>16090.900000000056</v>
      </c>
      <c r="P1093" s="29" t="str">
        <f t="shared" si="196"/>
        <v/>
      </c>
      <c r="Q1093" s="30">
        <f t="shared" si="197"/>
        <v>139.70000000000255</v>
      </c>
      <c r="R1093" s="27"/>
    </row>
    <row r="1094" spans="1:18" x14ac:dyDescent="0.25">
      <c r="A1094" s="5">
        <v>1093</v>
      </c>
      <c r="B1094" s="28">
        <v>42804</v>
      </c>
      <c r="C1094" s="5">
        <v>1.05766</v>
      </c>
      <c r="D1094" s="5">
        <v>1.0699000000000001</v>
      </c>
      <c r="E1094" s="5">
        <v>1.05721</v>
      </c>
      <c r="F1094" s="5">
        <v>1.06728</v>
      </c>
      <c r="G1094" s="5">
        <f t="shared" si="202"/>
        <v>1</v>
      </c>
      <c r="H1094" s="5">
        <f t="shared" si="203"/>
        <v>59.40000000000056</v>
      </c>
      <c r="I1094" s="31">
        <f t="shared" si="194"/>
        <v>1.0574546666666669</v>
      </c>
      <c r="J1094" s="31">
        <f t="shared" si="195"/>
        <v>98.253333333331312</v>
      </c>
      <c r="K1094" s="5">
        <f t="shared" si="200"/>
        <v>0</v>
      </c>
      <c r="L1094" s="5">
        <f t="shared" si="201"/>
        <v>0</v>
      </c>
      <c r="M1094" s="5"/>
      <c r="N1094" s="5">
        <f t="shared" si="198"/>
        <v>16230.600000000059</v>
      </c>
      <c r="O1094" s="5">
        <f t="shared" si="204"/>
        <v>16090.900000000056</v>
      </c>
      <c r="P1094" s="29" t="str">
        <f t="shared" si="196"/>
        <v/>
      </c>
      <c r="Q1094" s="30">
        <f t="shared" si="197"/>
        <v>139.70000000000255</v>
      </c>
      <c r="R1094" s="27"/>
    </row>
    <row r="1095" spans="1:18" x14ac:dyDescent="0.25">
      <c r="A1095" s="5">
        <v>1094</v>
      </c>
      <c r="B1095" s="28">
        <v>42806.958333333336</v>
      </c>
      <c r="C1095" s="5">
        <v>1.0674699999999999</v>
      </c>
      <c r="D1095" s="5">
        <v>1.07142</v>
      </c>
      <c r="E1095" s="5">
        <v>1.0651999999999999</v>
      </c>
      <c r="F1095" s="5">
        <v>1.0653600000000001</v>
      </c>
      <c r="G1095" s="5">
        <f t="shared" si="202"/>
        <v>0</v>
      </c>
      <c r="H1095" s="5">
        <f t="shared" si="203"/>
        <v>112.69999999999889</v>
      </c>
      <c r="I1095" s="31">
        <f t="shared" si="194"/>
        <v>1.0577400000000001</v>
      </c>
      <c r="J1095" s="31">
        <f t="shared" si="195"/>
        <v>76.199999999999605</v>
      </c>
      <c r="K1095" s="5">
        <f t="shared" si="200"/>
        <v>0</v>
      </c>
      <c r="L1095" s="5">
        <f t="shared" si="201"/>
        <v>0</v>
      </c>
      <c r="M1095" s="5"/>
      <c r="N1095" s="5">
        <f t="shared" si="198"/>
        <v>16230.600000000059</v>
      </c>
      <c r="O1095" s="5">
        <f t="shared" si="204"/>
        <v>16090.900000000056</v>
      </c>
      <c r="P1095" s="29" t="str">
        <f t="shared" si="196"/>
        <v/>
      </c>
      <c r="Q1095" s="30">
        <f t="shared" si="197"/>
        <v>139.70000000000255</v>
      </c>
      <c r="R1095" s="27"/>
    </row>
    <row r="1096" spans="1:18" x14ac:dyDescent="0.25">
      <c r="A1096" s="5">
        <v>1095</v>
      </c>
      <c r="B1096" s="28">
        <v>42807.958333333336</v>
      </c>
      <c r="C1096" s="5">
        <v>1.06531</v>
      </c>
      <c r="D1096" s="5">
        <v>1.0662400000000001</v>
      </c>
      <c r="E1096" s="5">
        <v>1.06003</v>
      </c>
      <c r="F1096" s="5">
        <v>1.0603499999999999</v>
      </c>
      <c r="G1096" s="5">
        <f t="shared" si="202"/>
        <v>0</v>
      </c>
      <c r="H1096" s="5">
        <f t="shared" si="203"/>
        <v>135.30000000000041</v>
      </c>
      <c r="I1096" s="31">
        <f t="shared" si="194"/>
        <v>1.0581860000000001</v>
      </c>
      <c r="J1096" s="31">
        <f t="shared" si="195"/>
        <v>21.639999999998327</v>
      </c>
      <c r="K1096" s="5">
        <f t="shared" si="200"/>
        <v>135.30000000000041</v>
      </c>
      <c r="L1096" s="5">
        <f t="shared" si="201"/>
        <v>0</v>
      </c>
      <c r="M1096" s="5"/>
      <c r="N1096" s="5">
        <f t="shared" si="198"/>
        <v>16365.90000000006</v>
      </c>
      <c r="O1096" s="5">
        <f t="shared" si="204"/>
        <v>16090.900000000056</v>
      </c>
      <c r="P1096" s="29" t="str">
        <f t="shared" si="196"/>
        <v/>
      </c>
      <c r="Q1096" s="30">
        <f t="shared" si="197"/>
        <v>275.00000000000364</v>
      </c>
      <c r="R1096" s="27"/>
    </row>
    <row r="1097" spans="1:18" x14ac:dyDescent="0.25">
      <c r="A1097" s="5">
        <v>1096</v>
      </c>
      <c r="B1097" s="28">
        <v>42808.958333333336</v>
      </c>
      <c r="C1097" s="5">
        <v>1.0603800000000001</v>
      </c>
      <c r="D1097" s="5">
        <v>1.07399</v>
      </c>
      <c r="E1097" s="5">
        <v>1.0603199999999999</v>
      </c>
      <c r="F1097" s="5">
        <v>1.0733900000000001</v>
      </c>
      <c r="G1097" s="5">
        <f t="shared" si="202"/>
        <v>1</v>
      </c>
      <c r="H1097" s="5">
        <f t="shared" si="203"/>
        <v>12.70000000000104</v>
      </c>
      <c r="I1097" s="31">
        <f t="shared" si="194"/>
        <v>1.0593633333333332</v>
      </c>
      <c r="J1097" s="31">
        <f t="shared" si="195"/>
        <v>140.26666666666853</v>
      </c>
      <c r="K1097" s="5">
        <f t="shared" si="200"/>
        <v>0</v>
      </c>
      <c r="L1097" s="5">
        <f t="shared" si="201"/>
        <v>0</v>
      </c>
      <c r="M1097" s="5"/>
      <c r="N1097" s="5">
        <f t="shared" si="198"/>
        <v>16365.90000000006</v>
      </c>
      <c r="O1097" s="5">
        <f t="shared" si="204"/>
        <v>16090.900000000056</v>
      </c>
      <c r="P1097" s="29" t="str">
        <f t="shared" si="196"/>
        <v/>
      </c>
      <c r="Q1097" s="30">
        <f t="shared" si="197"/>
        <v>275.00000000000364</v>
      </c>
      <c r="R1097" s="27"/>
    </row>
    <row r="1098" spans="1:18" x14ac:dyDescent="0.25">
      <c r="A1098" s="5">
        <v>1097</v>
      </c>
      <c r="B1098" s="28">
        <v>42809.958333333336</v>
      </c>
      <c r="C1098" s="5">
        <v>1.0732999999999999</v>
      </c>
      <c r="D1098" s="5">
        <v>1.0770200000000001</v>
      </c>
      <c r="E1098" s="5">
        <v>1.07057</v>
      </c>
      <c r="F1098" s="5">
        <v>1.0765199999999999</v>
      </c>
      <c r="G1098" s="5">
        <f t="shared" si="202"/>
        <v>1</v>
      </c>
      <c r="H1098" s="5">
        <f t="shared" si="203"/>
        <v>51.200000000000131</v>
      </c>
      <c r="I1098" s="31">
        <f t="shared" si="194"/>
        <v>1.0605879999999999</v>
      </c>
      <c r="J1098" s="31">
        <f t="shared" si="195"/>
        <v>159.32000000000056</v>
      </c>
      <c r="K1098" s="5">
        <f t="shared" si="200"/>
        <v>0</v>
      </c>
      <c r="L1098" s="5">
        <f t="shared" si="201"/>
        <v>-51.200000000000131</v>
      </c>
      <c r="M1098" s="5"/>
      <c r="N1098" s="5">
        <f t="shared" si="198"/>
        <v>16314.700000000059</v>
      </c>
      <c r="O1098" s="5">
        <f t="shared" si="204"/>
        <v>16090.900000000056</v>
      </c>
      <c r="P1098" s="29">
        <f t="shared" si="196"/>
        <v>-1.3908482434171088E-2</v>
      </c>
      <c r="Q1098" s="30">
        <f t="shared" si="197"/>
        <v>223.80000000000291</v>
      </c>
      <c r="R1098" s="27"/>
    </row>
    <row r="1099" spans="1:18" x14ac:dyDescent="0.25">
      <c r="A1099" s="5">
        <v>1098</v>
      </c>
      <c r="B1099" s="28">
        <v>42810.958333333336</v>
      </c>
      <c r="C1099" s="5">
        <v>1.0765199999999999</v>
      </c>
      <c r="D1099" s="5">
        <v>1.07823</v>
      </c>
      <c r="E1099" s="5">
        <v>1.07274</v>
      </c>
      <c r="F1099" s="5">
        <v>1.07382</v>
      </c>
      <c r="G1099" s="5">
        <f t="shared" si="202"/>
        <v>0</v>
      </c>
      <c r="H1099" s="5">
        <f t="shared" si="203"/>
        <v>65.299999999999244</v>
      </c>
      <c r="I1099" s="31">
        <f t="shared" si="194"/>
        <v>1.0617793333333334</v>
      </c>
      <c r="J1099" s="31">
        <f t="shared" si="195"/>
        <v>120.40666666666588</v>
      </c>
      <c r="K1099" s="5">
        <f t="shared" si="200"/>
        <v>0</v>
      </c>
      <c r="L1099" s="5">
        <f t="shared" si="201"/>
        <v>0</v>
      </c>
      <c r="M1099" s="5"/>
      <c r="N1099" s="5">
        <f t="shared" si="198"/>
        <v>16314.700000000059</v>
      </c>
      <c r="O1099" s="5">
        <f t="shared" si="204"/>
        <v>16090.900000000056</v>
      </c>
      <c r="P1099" s="29" t="str">
        <f t="shared" si="196"/>
        <v/>
      </c>
      <c r="Q1099" s="30">
        <f t="shared" si="197"/>
        <v>223.80000000000291</v>
      </c>
      <c r="R1099" s="27"/>
    </row>
    <row r="1100" spans="1:18" x14ac:dyDescent="0.25">
      <c r="A1100" s="5">
        <v>1099</v>
      </c>
      <c r="B1100" s="28">
        <v>42813.958333333336</v>
      </c>
      <c r="C1100" s="5">
        <v>1.07318</v>
      </c>
      <c r="D1100" s="5">
        <v>1.07772</v>
      </c>
      <c r="E1100" s="5">
        <v>1.0725100000000001</v>
      </c>
      <c r="F1100" s="5">
        <v>1.0739300000000001</v>
      </c>
      <c r="G1100" s="5">
        <f t="shared" si="202"/>
        <v>1</v>
      </c>
      <c r="H1100" s="5">
        <f t="shared" si="203"/>
        <v>44.599999999999085</v>
      </c>
      <c r="I1100" s="31">
        <f t="shared" si="194"/>
        <v>1.062802</v>
      </c>
      <c r="J1100" s="31">
        <f t="shared" si="195"/>
        <v>111.28000000000027</v>
      </c>
      <c r="K1100" s="5">
        <f t="shared" si="200"/>
        <v>0</v>
      </c>
      <c r="L1100" s="5">
        <f t="shared" si="201"/>
        <v>0</v>
      </c>
      <c r="M1100" s="5"/>
      <c r="N1100" s="5">
        <f t="shared" si="198"/>
        <v>16314.700000000059</v>
      </c>
      <c r="O1100" s="5">
        <f t="shared" si="204"/>
        <v>16090.900000000056</v>
      </c>
      <c r="P1100" s="29" t="str">
        <f t="shared" si="196"/>
        <v/>
      </c>
      <c r="Q1100" s="30">
        <f t="shared" si="197"/>
        <v>223.80000000000291</v>
      </c>
      <c r="R1100" s="27"/>
    </row>
    <row r="1101" spans="1:18" x14ac:dyDescent="0.25">
      <c r="A1101" s="5">
        <v>1100</v>
      </c>
      <c r="B1101" s="28">
        <v>42814.958333333336</v>
      </c>
      <c r="C1101" s="5">
        <v>1.0739000000000001</v>
      </c>
      <c r="D1101" s="5">
        <v>1.0819099999999999</v>
      </c>
      <c r="E1101" s="5">
        <v>1.0719000000000001</v>
      </c>
      <c r="F1101" s="5">
        <v>1.08097</v>
      </c>
      <c r="G1101" s="5">
        <f t="shared" si="202"/>
        <v>1</v>
      </c>
      <c r="H1101" s="5">
        <f t="shared" si="203"/>
        <v>-12.199999999999989</v>
      </c>
      <c r="I1101" s="31">
        <f t="shared" si="194"/>
        <v>1.0643586666666667</v>
      </c>
      <c r="J1101" s="31">
        <f t="shared" si="195"/>
        <v>166.11333333333312</v>
      </c>
      <c r="K1101" s="5">
        <f t="shared" si="200"/>
        <v>0</v>
      </c>
      <c r="L1101" s="5">
        <f t="shared" si="201"/>
        <v>12.199999999999989</v>
      </c>
      <c r="M1101" s="5"/>
      <c r="N1101" s="5">
        <f t="shared" si="198"/>
        <v>16326.90000000006</v>
      </c>
      <c r="O1101" s="5">
        <f t="shared" si="204"/>
        <v>16090.900000000056</v>
      </c>
      <c r="P1101" s="29" t="str">
        <f t="shared" si="196"/>
        <v/>
      </c>
      <c r="Q1101" s="30">
        <f t="shared" si="197"/>
        <v>236.00000000000364</v>
      </c>
      <c r="R1101" s="27"/>
    </row>
    <row r="1102" spans="1:18" x14ac:dyDescent="0.25">
      <c r="A1102" s="5">
        <v>1101</v>
      </c>
      <c r="B1102" s="28">
        <v>42815.958333333336</v>
      </c>
      <c r="C1102" s="5">
        <v>1.0809200000000001</v>
      </c>
      <c r="D1102" s="5">
        <v>1.0824499999999999</v>
      </c>
      <c r="E1102" s="5">
        <v>1.07758</v>
      </c>
      <c r="F1102" s="5">
        <v>1.0796300000000001</v>
      </c>
      <c r="G1102" s="5">
        <f t="shared" si="202"/>
        <v>0</v>
      </c>
      <c r="H1102" s="5">
        <f t="shared" si="203"/>
        <v>29.500000000000082</v>
      </c>
      <c r="I1102" s="31">
        <f t="shared" si="194"/>
        <v>1.0660200000000002</v>
      </c>
      <c r="J1102" s="31">
        <f t="shared" si="195"/>
        <v>136.099999999999</v>
      </c>
      <c r="K1102" s="5">
        <f t="shared" si="200"/>
        <v>0</v>
      </c>
      <c r="L1102" s="5">
        <f t="shared" si="201"/>
        <v>0</v>
      </c>
      <c r="M1102" s="5"/>
      <c r="N1102" s="5">
        <f t="shared" si="198"/>
        <v>16326.90000000006</v>
      </c>
      <c r="O1102" s="5">
        <f t="shared" si="204"/>
        <v>16090.900000000056</v>
      </c>
      <c r="P1102" s="29" t="str">
        <f t="shared" si="196"/>
        <v/>
      </c>
      <c r="Q1102" s="30">
        <f t="shared" si="197"/>
        <v>236.00000000000364</v>
      </c>
      <c r="R1102" s="27"/>
    </row>
    <row r="1103" spans="1:18" x14ac:dyDescent="0.25">
      <c r="A1103" s="5">
        <v>1102</v>
      </c>
      <c r="B1103" s="28">
        <v>42816.958333333336</v>
      </c>
      <c r="C1103" s="5">
        <v>1.07962</v>
      </c>
      <c r="D1103" s="5">
        <v>1.0804800000000001</v>
      </c>
      <c r="E1103" s="5">
        <v>1.0768</v>
      </c>
      <c r="F1103" s="5">
        <v>1.0783</v>
      </c>
      <c r="G1103" s="5">
        <f t="shared" si="202"/>
        <v>0</v>
      </c>
      <c r="H1103" s="5">
        <f t="shared" si="203"/>
        <v>-8.799999999999919</v>
      </c>
      <c r="I1103" s="31">
        <f t="shared" si="194"/>
        <v>1.0678640000000001</v>
      </c>
      <c r="J1103" s="31">
        <f t="shared" si="195"/>
        <v>104.35999999999891</v>
      </c>
      <c r="K1103" s="5">
        <f t="shared" si="200"/>
        <v>0</v>
      </c>
      <c r="L1103" s="5">
        <f t="shared" si="201"/>
        <v>0</v>
      </c>
      <c r="M1103" s="5"/>
      <c r="N1103" s="5">
        <f t="shared" si="198"/>
        <v>16326.90000000006</v>
      </c>
      <c r="O1103" s="5">
        <f t="shared" si="204"/>
        <v>16090.900000000056</v>
      </c>
      <c r="P1103" s="29" t="str">
        <f t="shared" si="196"/>
        <v/>
      </c>
      <c r="Q1103" s="30">
        <f t="shared" si="197"/>
        <v>236.00000000000364</v>
      </c>
      <c r="R1103" s="27"/>
    </row>
    <row r="1104" spans="1:18" x14ac:dyDescent="0.25">
      <c r="A1104" s="5">
        <v>1103</v>
      </c>
      <c r="B1104" s="28">
        <v>42817.958333333336</v>
      </c>
      <c r="C1104" s="5">
        <v>1.0783</v>
      </c>
      <c r="D1104" s="5">
        <v>1.08179</v>
      </c>
      <c r="E1104" s="5">
        <v>1.07602</v>
      </c>
      <c r="F1104" s="5">
        <v>1.07969</v>
      </c>
      <c r="G1104" s="5">
        <f t="shared" si="202"/>
        <v>1</v>
      </c>
      <c r="H1104" s="5">
        <f t="shared" si="203"/>
        <v>-68.60000000000089</v>
      </c>
      <c r="I1104" s="31">
        <f t="shared" si="194"/>
        <v>1.0690413333333335</v>
      </c>
      <c r="J1104" s="31">
        <f t="shared" si="195"/>
        <v>106.48666666666529</v>
      </c>
      <c r="K1104" s="5">
        <f t="shared" si="200"/>
        <v>0</v>
      </c>
      <c r="L1104" s="5">
        <f t="shared" si="201"/>
        <v>0</v>
      </c>
      <c r="M1104" s="5"/>
      <c r="N1104" s="5">
        <f t="shared" si="198"/>
        <v>16326.90000000006</v>
      </c>
      <c r="O1104" s="5">
        <f t="shared" si="204"/>
        <v>16090.900000000056</v>
      </c>
      <c r="P1104" s="29" t="str">
        <f t="shared" si="196"/>
        <v/>
      </c>
      <c r="Q1104" s="30">
        <f t="shared" si="197"/>
        <v>236.00000000000364</v>
      </c>
      <c r="R1104" s="27"/>
    </row>
    <row r="1105" spans="1:18" x14ac:dyDescent="0.25">
      <c r="A1105" s="5">
        <v>1104</v>
      </c>
      <c r="B1105" s="28">
        <v>42820.958333333336</v>
      </c>
      <c r="C1105" s="5">
        <v>1.0834999999999999</v>
      </c>
      <c r="D1105" s="5">
        <v>1.0905800000000001</v>
      </c>
      <c r="E1105" s="5">
        <v>1.08264</v>
      </c>
      <c r="F1105" s="5">
        <v>1.0863799999999999</v>
      </c>
      <c r="G1105" s="5">
        <f t="shared" si="202"/>
        <v>1</v>
      </c>
      <c r="H1105" s="5">
        <f t="shared" si="203"/>
        <v>-188.40000000000191</v>
      </c>
      <c r="I1105" s="31">
        <f t="shared" ref="I1105:I1168" si="205">AVERAGE(F1091:F1105)</f>
        <v>1.0709286666666666</v>
      </c>
      <c r="J1105" s="31">
        <f t="shared" ref="J1105:J1168" si="206">(F1105-I1105)*10000</f>
        <v>154.51333333333261</v>
      </c>
      <c r="K1105" s="5">
        <f t="shared" si="200"/>
        <v>0</v>
      </c>
      <c r="L1105" s="5">
        <f t="shared" si="201"/>
        <v>188.40000000000191</v>
      </c>
      <c r="M1105" s="5"/>
      <c r="N1105" s="5">
        <f t="shared" si="198"/>
        <v>16515.300000000061</v>
      </c>
      <c r="O1105" s="5">
        <f t="shared" si="204"/>
        <v>16090.900000000056</v>
      </c>
      <c r="P1105" s="29" t="str">
        <f t="shared" si="196"/>
        <v/>
      </c>
      <c r="Q1105" s="30">
        <f t="shared" si="197"/>
        <v>424.40000000000509</v>
      </c>
      <c r="R1105" s="27"/>
    </row>
    <row r="1106" spans="1:18" x14ac:dyDescent="0.25">
      <c r="A1106" s="5">
        <v>1105</v>
      </c>
      <c r="B1106" s="28">
        <v>42821.958333333336</v>
      </c>
      <c r="C1106" s="5">
        <v>1.0864</v>
      </c>
      <c r="D1106" s="5">
        <v>1.08725</v>
      </c>
      <c r="E1106" s="5">
        <v>1.07988</v>
      </c>
      <c r="F1106" s="5">
        <v>1.08125</v>
      </c>
      <c r="G1106" s="5">
        <f t="shared" si="202"/>
        <v>0</v>
      </c>
      <c r="H1106" s="5">
        <f t="shared" si="203"/>
        <v>-158.40000000000299</v>
      </c>
      <c r="I1106" s="31">
        <f t="shared" si="205"/>
        <v>1.07257</v>
      </c>
      <c r="J1106" s="31">
        <f t="shared" si="206"/>
        <v>86.80000000000021</v>
      </c>
      <c r="K1106" s="5">
        <f t="shared" si="200"/>
        <v>0</v>
      </c>
      <c r="L1106" s="5">
        <f t="shared" si="201"/>
        <v>0</v>
      </c>
      <c r="M1106" s="5"/>
      <c r="N1106" s="5">
        <f t="shared" si="198"/>
        <v>16515.300000000061</v>
      </c>
      <c r="O1106" s="5">
        <f t="shared" si="204"/>
        <v>16090.900000000056</v>
      </c>
      <c r="P1106" s="29" t="str">
        <f t="shared" si="196"/>
        <v/>
      </c>
      <c r="Q1106" s="30">
        <f t="shared" si="197"/>
        <v>424.40000000000509</v>
      </c>
      <c r="R1106" s="27"/>
    </row>
    <row r="1107" spans="1:18" x14ac:dyDescent="0.25">
      <c r="A1107" s="5">
        <v>1106</v>
      </c>
      <c r="B1107" s="28">
        <v>42822.958333333336</v>
      </c>
      <c r="C1107" s="5">
        <v>1.08114</v>
      </c>
      <c r="D1107" s="5">
        <v>1.08264</v>
      </c>
      <c r="E1107" s="5">
        <v>1.0739799999999999</v>
      </c>
      <c r="F1107" s="5">
        <v>1.0765499999999999</v>
      </c>
      <c r="G1107" s="5">
        <f t="shared" si="202"/>
        <v>0</v>
      </c>
      <c r="H1107" s="5">
        <f t="shared" si="203"/>
        <v>-102.8000000000029</v>
      </c>
      <c r="I1107" s="31">
        <f t="shared" si="205"/>
        <v>1.0740720000000001</v>
      </c>
      <c r="J1107" s="31">
        <f t="shared" si="206"/>
        <v>24.779999999997582</v>
      </c>
      <c r="K1107" s="5">
        <v>-101</v>
      </c>
      <c r="L1107" s="5">
        <f t="shared" si="201"/>
        <v>0</v>
      </c>
      <c r="M1107" s="5"/>
      <c r="N1107" s="5">
        <f t="shared" si="198"/>
        <v>16414.300000000061</v>
      </c>
      <c r="O1107" s="5">
        <f t="shared" si="204"/>
        <v>16090.900000000056</v>
      </c>
      <c r="P1107" s="29">
        <f t="shared" si="196"/>
        <v>-2.0098316439727038E-2</v>
      </c>
      <c r="Q1107" s="30">
        <f t="shared" si="197"/>
        <v>323.40000000000509</v>
      </c>
      <c r="R1107" s="27"/>
    </row>
    <row r="1108" spans="1:18" x14ac:dyDescent="0.25">
      <c r="A1108" s="5">
        <v>1107</v>
      </c>
      <c r="B1108" s="28">
        <v>42823.958333333336</v>
      </c>
      <c r="C1108" s="5">
        <v>1.0765400000000001</v>
      </c>
      <c r="D1108" s="5">
        <v>1.0769599999999999</v>
      </c>
      <c r="E1108" s="5">
        <v>1.06718</v>
      </c>
      <c r="F1108" s="5">
        <v>1.0674399999999999</v>
      </c>
      <c r="G1108" s="5">
        <f t="shared" si="202"/>
        <v>0</v>
      </c>
      <c r="H1108" s="5">
        <f t="shared" si="203"/>
        <v>-7.7000000000015945</v>
      </c>
      <c r="I1108" s="31">
        <f t="shared" si="205"/>
        <v>1.074724</v>
      </c>
      <c r="J1108" s="31">
        <f t="shared" si="206"/>
        <v>-72.840000000000686</v>
      </c>
      <c r="K1108" s="5">
        <f t="shared" ref="K1108:K1171" si="207">IF(OR(AND(J1108&gt;-122.467,J1108&lt;=-101.893),AND(J1108&gt;-67.6767,J1108&lt;=-16.6267),AND(J1108&gt;-1.10667,J1108&lt;=30.97333)),H1108,0)</f>
        <v>0</v>
      </c>
      <c r="L1108" s="5">
        <f t="shared" si="201"/>
        <v>7.7000000000015945</v>
      </c>
      <c r="M1108" s="5"/>
      <c r="N1108" s="5">
        <f t="shared" si="198"/>
        <v>16422.000000000062</v>
      </c>
      <c r="O1108" s="5">
        <f t="shared" si="204"/>
        <v>16090.900000000056</v>
      </c>
      <c r="P1108" s="29" t="str">
        <f t="shared" si="196"/>
        <v/>
      </c>
      <c r="Q1108" s="30">
        <f t="shared" si="197"/>
        <v>331.10000000000582</v>
      </c>
      <c r="R1108" s="27"/>
    </row>
    <row r="1109" spans="1:18" x14ac:dyDescent="0.25">
      <c r="A1109" s="5">
        <v>1108</v>
      </c>
      <c r="B1109" s="28">
        <v>42824.958333333336</v>
      </c>
      <c r="C1109" s="5">
        <v>1.0674300000000001</v>
      </c>
      <c r="D1109" s="5">
        <v>1.0701799999999999</v>
      </c>
      <c r="E1109" s="5">
        <v>1.06508</v>
      </c>
      <c r="F1109" s="5">
        <v>1.06528</v>
      </c>
      <c r="G1109" s="5">
        <f t="shared" si="202"/>
        <v>0</v>
      </c>
      <c r="H1109" s="5">
        <f t="shared" si="203"/>
        <v>3.5999999999991594</v>
      </c>
      <c r="I1109" s="31">
        <f t="shared" si="205"/>
        <v>1.0745906666666665</v>
      </c>
      <c r="J1109" s="31">
        <f t="shared" si="206"/>
        <v>-93.106666666664665</v>
      </c>
      <c r="K1109" s="5">
        <f t="shared" si="207"/>
        <v>0</v>
      </c>
      <c r="L1109" s="5">
        <f t="shared" si="201"/>
        <v>0</v>
      </c>
      <c r="M1109" s="5"/>
      <c r="N1109" s="5">
        <f t="shared" si="198"/>
        <v>16422.000000000062</v>
      </c>
      <c r="O1109" s="5">
        <f t="shared" si="204"/>
        <v>16090.900000000056</v>
      </c>
      <c r="P1109" s="29" t="str">
        <f t="shared" si="196"/>
        <v/>
      </c>
      <c r="Q1109" s="30">
        <f t="shared" si="197"/>
        <v>331.10000000000582</v>
      </c>
      <c r="R1109" s="27"/>
    </row>
    <row r="1110" spans="1:18" x14ac:dyDescent="0.25">
      <c r="A1110" s="5">
        <v>1109</v>
      </c>
      <c r="B1110" s="28">
        <v>42827.958333333336</v>
      </c>
      <c r="C1110" s="5">
        <v>1.0659400000000001</v>
      </c>
      <c r="D1110" s="5">
        <v>1.06809</v>
      </c>
      <c r="E1110" s="5">
        <v>1.06423</v>
      </c>
      <c r="F1110" s="5">
        <v>1.06691</v>
      </c>
      <c r="G1110" s="5">
        <f t="shared" si="202"/>
        <v>1</v>
      </c>
      <c r="H1110" s="5">
        <f t="shared" si="203"/>
        <v>-24.799999999998157</v>
      </c>
      <c r="I1110" s="31">
        <f t="shared" si="205"/>
        <v>1.074694</v>
      </c>
      <c r="J1110" s="31">
        <f t="shared" si="206"/>
        <v>-77.840000000000131</v>
      </c>
      <c r="K1110" s="5">
        <f t="shared" si="207"/>
        <v>0</v>
      </c>
      <c r="L1110" s="5">
        <f t="shared" si="201"/>
        <v>24.799999999998157</v>
      </c>
      <c r="M1110" s="5"/>
      <c r="N1110" s="5">
        <f t="shared" si="198"/>
        <v>16446.800000000061</v>
      </c>
      <c r="O1110" s="5">
        <f t="shared" si="204"/>
        <v>16090.900000000056</v>
      </c>
      <c r="P1110" s="29" t="str">
        <f t="shared" ref="P1110:P1173" si="208">IF(N1110 &lt; N1109, 1-N1110/O1110,"")</f>
        <v/>
      </c>
      <c r="Q1110" s="30">
        <f t="shared" ref="Q1110:Q1173" si="209">IF(O1110=N1110,Q1109,N1110-O1110)</f>
        <v>355.90000000000509</v>
      </c>
      <c r="R1110" s="27"/>
    </row>
    <row r="1111" spans="1:18" x14ac:dyDescent="0.25">
      <c r="A1111" s="5">
        <v>1110</v>
      </c>
      <c r="B1111" s="28">
        <v>42828.958333333336</v>
      </c>
      <c r="C1111" s="5">
        <v>1.0668800000000001</v>
      </c>
      <c r="D1111" s="5">
        <v>1.0677000000000001</v>
      </c>
      <c r="E1111" s="5">
        <v>1.06355</v>
      </c>
      <c r="F1111" s="5">
        <v>1.0672900000000001</v>
      </c>
      <c r="G1111" s="5">
        <f t="shared" si="202"/>
        <v>1</v>
      </c>
      <c r="H1111" s="5">
        <f t="shared" si="203"/>
        <v>-83.79999999999832</v>
      </c>
      <c r="I1111" s="31">
        <f t="shared" si="205"/>
        <v>1.0751566666666668</v>
      </c>
      <c r="J1111" s="31">
        <f t="shared" si="206"/>
        <v>-78.666666666666885</v>
      </c>
      <c r="K1111" s="5">
        <f t="shared" si="207"/>
        <v>0</v>
      </c>
      <c r="L1111" s="5">
        <f t="shared" si="201"/>
        <v>83.79999999999832</v>
      </c>
      <c r="M1111" s="5"/>
      <c r="N1111" s="5">
        <f t="shared" ref="N1111:N1174" si="210">L1111+K1111+N1110</f>
        <v>16530.60000000006</v>
      </c>
      <c r="O1111" s="5">
        <f t="shared" si="204"/>
        <v>16090.900000000056</v>
      </c>
      <c r="P1111" s="29" t="str">
        <f t="shared" si="208"/>
        <v/>
      </c>
      <c r="Q1111" s="30">
        <f t="shared" si="209"/>
        <v>439.70000000000437</v>
      </c>
      <c r="R1111" s="27"/>
    </row>
    <row r="1112" spans="1:18" x14ac:dyDescent="0.25">
      <c r="A1112" s="5">
        <v>1111</v>
      </c>
      <c r="B1112" s="28">
        <v>42829.958333333336</v>
      </c>
      <c r="C1112" s="5">
        <v>1.0672900000000001</v>
      </c>
      <c r="D1112" s="5">
        <v>1.0688899999999999</v>
      </c>
      <c r="E1112" s="5">
        <v>1.06349</v>
      </c>
      <c r="F1112" s="5">
        <v>1.0662700000000001</v>
      </c>
      <c r="G1112" s="5">
        <f t="shared" si="202"/>
        <v>0</v>
      </c>
      <c r="H1112" s="5">
        <f t="shared" si="203"/>
        <v>-64.499999999998451</v>
      </c>
      <c r="I1112" s="31">
        <f t="shared" si="205"/>
        <v>1.0746819999999999</v>
      </c>
      <c r="J1112" s="31">
        <f t="shared" si="206"/>
        <v>-84.11999999999864</v>
      </c>
      <c r="K1112" s="5">
        <f t="shared" si="207"/>
        <v>0</v>
      </c>
      <c r="L1112" s="5">
        <f t="shared" si="201"/>
        <v>64.499999999998451</v>
      </c>
      <c r="M1112" s="5"/>
      <c r="N1112" s="5">
        <f t="shared" si="210"/>
        <v>16595.10000000006</v>
      </c>
      <c r="O1112" s="5">
        <f t="shared" si="204"/>
        <v>16090.900000000056</v>
      </c>
      <c r="P1112" s="29" t="str">
        <f t="shared" si="208"/>
        <v/>
      </c>
      <c r="Q1112" s="30">
        <f t="shared" si="209"/>
        <v>504.20000000000437</v>
      </c>
      <c r="R1112" s="27"/>
    </row>
    <row r="1113" spans="1:18" x14ac:dyDescent="0.25">
      <c r="A1113" s="5">
        <v>1112</v>
      </c>
      <c r="B1113" s="28">
        <v>42830.958333333336</v>
      </c>
      <c r="C1113" s="5">
        <v>1.0662499999999999</v>
      </c>
      <c r="D1113" s="5">
        <v>1.0684</v>
      </c>
      <c r="E1113" s="5">
        <v>1.0628899999999999</v>
      </c>
      <c r="F1113" s="5">
        <v>1.0643800000000001</v>
      </c>
      <c r="G1113" s="5">
        <f t="shared" si="202"/>
        <v>0</v>
      </c>
      <c r="H1113" s="5">
        <f t="shared" si="203"/>
        <v>-37.000000000000362</v>
      </c>
      <c r="I1113" s="31">
        <f t="shared" si="205"/>
        <v>1.0738726666666665</v>
      </c>
      <c r="J1113" s="31">
        <f t="shared" si="206"/>
        <v>-94.926666666663721</v>
      </c>
      <c r="K1113" s="5">
        <f t="shared" si="207"/>
        <v>0</v>
      </c>
      <c r="L1113" s="5">
        <f t="shared" si="201"/>
        <v>0</v>
      </c>
      <c r="M1113" s="5"/>
      <c r="N1113" s="5">
        <f t="shared" si="210"/>
        <v>16595.10000000006</v>
      </c>
      <c r="O1113" s="5">
        <f t="shared" si="204"/>
        <v>16090.900000000056</v>
      </c>
      <c r="P1113" s="29" t="str">
        <f t="shared" si="208"/>
        <v/>
      </c>
      <c r="Q1113" s="30">
        <f t="shared" si="209"/>
        <v>504.20000000000437</v>
      </c>
      <c r="R1113" s="27"/>
    </row>
    <row r="1114" spans="1:18" x14ac:dyDescent="0.25">
      <c r="A1114" s="5">
        <v>1113</v>
      </c>
      <c r="B1114" s="28">
        <v>42831.958333333336</v>
      </c>
      <c r="C1114" s="5">
        <v>1.0643800000000001</v>
      </c>
      <c r="D1114" s="5">
        <v>1.0665899999999999</v>
      </c>
      <c r="E1114" s="5">
        <v>1.05806</v>
      </c>
      <c r="F1114" s="5">
        <v>1.0588900000000001</v>
      </c>
      <c r="G1114" s="5">
        <f t="shared" si="202"/>
        <v>0</v>
      </c>
      <c r="H1114" s="5">
        <f t="shared" si="203"/>
        <v>78.800000000001091</v>
      </c>
      <c r="I1114" s="31">
        <f t="shared" si="205"/>
        <v>1.0728773333333332</v>
      </c>
      <c r="J1114" s="31">
        <f t="shared" si="206"/>
        <v>-139.87333333333129</v>
      </c>
      <c r="K1114" s="5">
        <f t="shared" si="207"/>
        <v>0</v>
      </c>
      <c r="L1114" s="5">
        <f t="shared" si="201"/>
        <v>-78.800000000001091</v>
      </c>
      <c r="M1114" s="5"/>
      <c r="N1114" s="5">
        <f t="shared" si="210"/>
        <v>16516.300000000061</v>
      </c>
      <c r="O1114" s="5">
        <f t="shared" si="204"/>
        <v>16090.900000000056</v>
      </c>
      <c r="P1114" s="29">
        <f t="shared" si="208"/>
        <v>-2.6437303071922935E-2</v>
      </c>
      <c r="Q1114" s="30">
        <f t="shared" si="209"/>
        <v>425.40000000000509</v>
      </c>
      <c r="R1114" s="27"/>
    </row>
    <row r="1115" spans="1:18" x14ac:dyDescent="0.25">
      <c r="A1115" s="5">
        <v>1114</v>
      </c>
      <c r="B1115" s="28">
        <v>42834.958333333336</v>
      </c>
      <c r="C1115" s="5">
        <v>1.0586599999999999</v>
      </c>
      <c r="D1115" s="5">
        <v>1.06064</v>
      </c>
      <c r="E1115" s="5">
        <v>1.05698</v>
      </c>
      <c r="F1115" s="5">
        <v>1.0595699999999999</v>
      </c>
      <c r="G1115" s="5">
        <f t="shared" si="202"/>
        <v>1</v>
      </c>
      <c r="H1115" s="5">
        <f t="shared" si="203"/>
        <v>17.7000000000005</v>
      </c>
      <c r="I1115" s="31">
        <f t="shared" si="205"/>
        <v>1.0719199999999998</v>
      </c>
      <c r="J1115" s="31">
        <f t="shared" si="206"/>
        <v>-123.49999999999861</v>
      </c>
      <c r="K1115" s="5">
        <f t="shared" si="207"/>
        <v>0</v>
      </c>
      <c r="L1115" s="5">
        <f t="shared" si="201"/>
        <v>-17.7000000000005</v>
      </c>
      <c r="M1115" s="5"/>
      <c r="N1115" s="5">
        <f t="shared" si="210"/>
        <v>16498.60000000006</v>
      </c>
      <c r="O1115" s="5">
        <f t="shared" si="204"/>
        <v>16090.900000000056</v>
      </c>
      <c r="P1115" s="29">
        <f t="shared" si="208"/>
        <v>-2.5337302450453514E-2</v>
      </c>
      <c r="Q1115" s="30">
        <f t="shared" si="209"/>
        <v>407.70000000000437</v>
      </c>
      <c r="R1115" s="27"/>
    </row>
    <row r="1116" spans="1:18" x14ac:dyDescent="0.25">
      <c r="A1116" s="5">
        <v>1115</v>
      </c>
      <c r="B1116" s="28">
        <v>42835.958333333336</v>
      </c>
      <c r="C1116" s="5">
        <v>1.0595399999999999</v>
      </c>
      <c r="D1116" s="5">
        <v>1.0629900000000001</v>
      </c>
      <c r="E1116" s="5">
        <v>1.05785</v>
      </c>
      <c r="F1116" s="5">
        <v>1.0604199999999999</v>
      </c>
      <c r="G1116" s="5">
        <f t="shared" si="202"/>
        <v>1</v>
      </c>
      <c r="H1116" s="5">
        <f t="shared" si="203"/>
        <v>6.3000000000013046</v>
      </c>
      <c r="I1116" s="31">
        <f t="shared" si="205"/>
        <v>1.0705500000000001</v>
      </c>
      <c r="J1116" s="31">
        <f t="shared" si="206"/>
        <v>-101.30000000000194</v>
      </c>
      <c r="K1116" s="5">
        <f t="shared" si="207"/>
        <v>0</v>
      </c>
      <c r="L1116" s="5">
        <f t="shared" si="201"/>
        <v>0</v>
      </c>
      <c r="M1116" s="5"/>
      <c r="N1116" s="5">
        <f t="shared" si="210"/>
        <v>16498.60000000006</v>
      </c>
      <c r="O1116" s="5">
        <f t="shared" si="204"/>
        <v>16090.900000000056</v>
      </c>
      <c r="P1116" s="29" t="str">
        <f t="shared" si="208"/>
        <v/>
      </c>
      <c r="Q1116" s="30">
        <f t="shared" si="209"/>
        <v>407.70000000000437</v>
      </c>
      <c r="R1116" s="27"/>
    </row>
    <row r="1117" spans="1:18" x14ac:dyDescent="0.25">
      <c r="A1117" s="5">
        <v>1116</v>
      </c>
      <c r="B1117" s="28">
        <v>42836.958333333336</v>
      </c>
      <c r="C1117" s="5">
        <v>1.0604199999999999</v>
      </c>
      <c r="D1117" s="5">
        <v>1.06751</v>
      </c>
      <c r="E1117" s="5">
        <v>1.0589</v>
      </c>
      <c r="F1117" s="5">
        <v>1.0665100000000001</v>
      </c>
      <c r="G1117" s="5">
        <f t="shared" si="202"/>
        <v>1</v>
      </c>
      <c r="H1117" s="5">
        <f t="shared" si="203"/>
        <v>-25.100000000000126</v>
      </c>
      <c r="I1117" s="31">
        <f t="shared" si="205"/>
        <v>1.0696753333333333</v>
      </c>
      <c r="J1117" s="31">
        <f t="shared" si="206"/>
        <v>-31.653333333332423</v>
      </c>
      <c r="K1117" s="5">
        <f t="shared" si="207"/>
        <v>-25.100000000000126</v>
      </c>
      <c r="L1117" s="5">
        <f t="shared" si="201"/>
        <v>0</v>
      </c>
      <c r="M1117" s="5"/>
      <c r="N1117" s="5">
        <f t="shared" si="210"/>
        <v>16473.500000000062</v>
      </c>
      <c r="O1117" s="5">
        <f t="shared" si="204"/>
        <v>16090.900000000056</v>
      </c>
      <c r="P1117" s="29">
        <f t="shared" si="208"/>
        <v>-2.3777414563511234E-2</v>
      </c>
      <c r="Q1117" s="30">
        <f t="shared" si="209"/>
        <v>382.60000000000582</v>
      </c>
      <c r="R1117" s="27"/>
    </row>
    <row r="1118" spans="1:18" x14ac:dyDescent="0.25">
      <c r="A1118" s="5">
        <v>1117</v>
      </c>
      <c r="B1118" s="28">
        <v>42837.958333333336</v>
      </c>
      <c r="C1118" s="5">
        <v>1.0665100000000001</v>
      </c>
      <c r="D1118" s="5">
        <v>1.06775</v>
      </c>
      <c r="E1118" s="5">
        <v>1.06094</v>
      </c>
      <c r="F1118" s="5">
        <v>1.06131</v>
      </c>
      <c r="G1118" s="5">
        <f t="shared" si="202"/>
        <v>0</v>
      </c>
      <c r="H1118" s="5">
        <f t="shared" si="203"/>
        <v>114.70000000000091</v>
      </c>
      <c r="I1118" s="31">
        <f t="shared" si="205"/>
        <v>1.0685426666666666</v>
      </c>
      <c r="J1118" s="31">
        <f t="shared" si="206"/>
        <v>-72.326666666666654</v>
      </c>
      <c r="K1118" s="5">
        <f t="shared" si="207"/>
        <v>0</v>
      </c>
      <c r="L1118" s="5">
        <v>-101</v>
      </c>
      <c r="M1118" s="5"/>
      <c r="N1118" s="5">
        <f t="shared" si="210"/>
        <v>16372.500000000062</v>
      </c>
      <c r="O1118" s="5">
        <f t="shared" si="204"/>
        <v>16090.900000000056</v>
      </c>
      <c r="P1118" s="29">
        <f t="shared" si="208"/>
        <v>-1.7500574859082185E-2</v>
      </c>
      <c r="Q1118" s="30">
        <f t="shared" si="209"/>
        <v>281.60000000000582</v>
      </c>
      <c r="R1118" s="27"/>
    </row>
    <row r="1119" spans="1:18" x14ac:dyDescent="0.25">
      <c r="A1119" s="5">
        <v>1118</v>
      </c>
      <c r="B1119" s="28">
        <v>42838.958333333336</v>
      </c>
      <c r="C1119" s="5">
        <v>1.06131</v>
      </c>
      <c r="D1119" s="5">
        <v>1.06294</v>
      </c>
      <c r="E1119" s="5">
        <v>1.0606</v>
      </c>
      <c r="F1119" s="5">
        <v>1.06105</v>
      </c>
      <c r="G1119" s="5">
        <f t="shared" si="202"/>
        <v>0</v>
      </c>
      <c r="H1119" s="5">
        <f t="shared" si="203"/>
        <v>97.800000000001219</v>
      </c>
      <c r="I1119" s="31">
        <f t="shared" si="205"/>
        <v>1.0672999999999999</v>
      </c>
      <c r="J1119" s="31">
        <f t="shared" si="206"/>
        <v>-62.499999999998664</v>
      </c>
      <c r="K1119" s="5">
        <f t="shared" si="207"/>
        <v>97.800000000001219</v>
      </c>
      <c r="L1119" s="5">
        <f t="shared" ref="L1119:L1139" si="211">IF(OR(AND(J1119&gt;-188.3,J1119&lt;=-122.467),AND(J1119&gt;-85.94,J1119&lt;=-67.6767),AND(J1119&gt;42.69,J1119&lt;=64.57),AND(J1119&gt;144.6933)),-H1119,0)</f>
        <v>0</v>
      </c>
      <c r="M1119" s="5"/>
      <c r="N1119" s="5">
        <f t="shared" si="210"/>
        <v>16470.300000000065</v>
      </c>
      <c r="O1119" s="5">
        <f t="shared" si="204"/>
        <v>16090.900000000056</v>
      </c>
      <c r="P1119" s="29" t="str">
        <f t="shared" si="208"/>
        <v/>
      </c>
      <c r="Q1119" s="30">
        <f t="shared" si="209"/>
        <v>379.40000000000873</v>
      </c>
      <c r="R1119" s="27"/>
    </row>
    <row r="1120" spans="1:18" x14ac:dyDescent="0.25">
      <c r="A1120" s="5">
        <v>1119</v>
      </c>
      <c r="B1120" s="28">
        <v>42841.958333333336</v>
      </c>
      <c r="C1120" s="5">
        <v>1.0612900000000001</v>
      </c>
      <c r="D1120" s="5">
        <v>1.0670299999999999</v>
      </c>
      <c r="E1120" s="5">
        <v>1.0602799999999999</v>
      </c>
      <c r="F1120" s="5">
        <v>1.0642400000000001</v>
      </c>
      <c r="G1120" s="5">
        <f t="shared" si="202"/>
        <v>1</v>
      </c>
      <c r="H1120" s="5">
        <f t="shared" si="203"/>
        <v>75.600000000000108</v>
      </c>
      <c r="I1120" s="31">
        <f t="shared" si="205"/>
        <v>1.0658240000000001</v>
      </c>
      <c r="J1120" s="31">
        <f t="shared" si="206"/>
        <v>-15.840000000000298</v>
      </c>
      <c r="K1120" s="5">
        <f t="shared" si="207"/>
        <v>0</v>
      </c>
      <c r="L1120" s="5">
        <f t="shared" si="211"/>
        <v>0</v>
      </c>
      <c r="M1120" s="5"/>
      <c r="N1120" s="5">
        <f t="shared" si="210"/>
        <v>16470.300000000065</v>
      </c>
      <c r="O1120" s="5">
        <f t="shared" si="204"/>
        <v>16090.900000000056</v>
      </c>
      <c r="P1120" s="29" t="str">
        <f t="shared" si="208"/>
        <v/>
      </c>
      <c r="Q1120" s="30">
        <f t="shared" si="209"/>
        <v>379.40000000000873</v>
      </c>
      <c r="R1120" s="27"/>
    </row>
    <row r="1121" spans="1:18" x14ac:dyDescent="0.25">
      <c r="A1121" s="5">
        <v>1120</v>
      </c>
      <c r="B1121" s="28">
        <v>42842.958333333336</v>
      </c>
      <c r="C1121" s="5">
        <v>1.0641799999999999</v>
      </c>
      <c r="D1121" s="5">
        <v>1.07359</v>
      </c>
      <c r="E1121" s="5">
        <v>1.06372</v>
      </c>
      <c r="F1121" s="5">
        <v>1.0729599999999999</v>
      </c>
      <c r="G1121" s="5">
        <f t="shared" si="202"/>
        <v>1</v>
      </c>
      <c r="H1121" s="5">
        <f t="shared" si="203"/>
        <v>-4.8999999999987942</v>
      </c>
      <c r="I1121" s="31">
        <f t="shared" si="205"/>
        <v>1.0652713333333337</v>
      </c>
      <c r="J1121" s="31">
        <f t="shared" si="206"/>
        <v>76.886666666662336</v>
      </c>
      <c r="K1121" s="5">
        <f t="shared" si="207"/>
        <v>0</v>
      </c>
      <c r="L1121" s="5">
        <f t="shared" si="211"/>
        <v>0</v>
      </c>
      <c r="M1121" s="5"/>
      <c r="N1121" s="5">
        <f t="shared" si="210"/>
        <v>16470.300000000065</v>
      </c>
      <c r="O1121" s="5">
        <f t="shared" si="204"/>
        <v>16090.900000000056</v>
      </c>
      <c r="P1121" s="29" t="str">
        <f t="shared" si="208"/>
        <v/>
      </c>
      <c r="Q1121" s="30">
        <f t="shared" si="209"/>
        <v>379.40000000000873</v>
      </c>
      <c r="R1121" s="27"/>
    </row>
    <row r="1122" spans="1:18" x14ac:dyDescent="0.25">
      <c r="A1122" s="5">
        <v>1121</v>
      </c>
      <c r="B1122" s="28">
        <v>42843.958333333336</v>
      </c>
      <c r="C1122" s="5">
        <v>1.0729599999999999</v>
      </c>
      <c r="D1122" s="5">
        <v>1.0736699999999999</v>
      </c>
      <c r="E1122" s="5">
        <v>1.0699799999999999</v>
      </c>
      <c r="F1122" s="5">
        <v>1.07101</v>
      </c>
      <c r="G1122" s="5">
        <f t="shared" si="202"/>
        <v>0</v>
      </c>
      <c r="H1122" s="5">
        <f t="shared" si="203"/>
        <v>-34.600000000000193</v>
      </c>
      <c r="I1122" s="31">
        <f t="shared" si="205"/>
        <v>1.0649020000000002</v>
      </c>
      <c r="J1122" s="31">
        <f t="shared" si="206"/>
        <v>61.079999999997803</v>
      </c>
      <c r="K1122" s="5">
        <f t="shared" si="207"/>
        <v>0</v>
      </c>
      <c r="L1122" s="5">
        <f t="shared" si="211"/>
        <v>34.600000000000193</v>
      </c>
      <c r="M1122" s="5"/>
      <c r="N1122" s="5">
        <f t="shared" si="210"/>
        <v>16504.900000000063</v>
      </c>
      <c r="O1122" s="5">
        <f t="shared" si="204"/>
        <v>16090.900000000056</v>
      </c>
      <c r="P1122" s="29" t="str">
        <f t="shared" si="208"/>
        <v/>
      </c>
      <c r="Q1122" s="30">
        <f t="shared" si="209"/>
        <v>414.00000000000728</v>
      </c>
      <c r="R1122" s="27"/>
    </row>
    <row r="1123" spans="1:18" x14ac:dyDescent="0.25">
      <c r="A1123" s="5">
        <v>1122</v>
      </c>
      <c r="B1123" s="28">
        <v>42844.958333333336</v>
      </c>
      <c r="C1123" s="5">
        <v>1.0709200000000001</v>
      </c>
      <c r="D1123" s="5">
        <v>1.07775</v>
      </c>
      <c r="E1123" s="5">
        <v>1.0708599999999999</v>
      </c>
      <c r="F1123" s="5">
        <v>1.07165</v>
      </c>
      <c r="G1123" s="5">
        <f t="shared" si="202"/>
        <v>1</v>
      </c>
      <c r="H1123" s="5">
        <f t="shared" si="203"/>
        <v>16.700000000002817</v>
      </c>
      <c r="I1123" s="31">
        <f t="shared" si="205"/>
        <v>1.0651826666666666</v>
      </c>
      <c r="J1123" s="31">
        <f t="shared" si="206"/>
        <v>64.673333333333801</v>
      </c>
      <c r="K1123" s="5">
        <f t="shared" si="207"/>
        <v>0</v>
      </c>
      <c r="L1123" s="5">
        <f t="shared" si="211"/>
        <v>0</v>
      </c>
      <c r="M1123" s="5"/>
      <c r="N1123" s="5">
        <f t="shared" si="210"/>
        <v>16504.900000000063</v>
      </c>
      <c r="O1123" s="5">
        <f t="shared" si="204"/>
        <v>16090.900000000056</v>
      </c>
      <c r="P1123" s="29" t="str">
        <f t="shared" si="208"/>
        <v/>
      </c>
      <c r="Q1123" s="30">
        <f t="shared" si="209"/>
        <v>414.00000000000728</v>
      </c>
      <c r="R1123" s="27"/>
    </row>
    <row r="1124" spans="1:18" x14ac:dyDescent="0.25">
      <c r="A1124" s="5">
        <v>1123</v>
      </c>
      <c r="B1124" s="28">
        <v>42845.958333333336</v>
      </c>
      <c r="C1124" s="5">
        <v>1.0716399999999999</v>
      </c>
      <c r="D1124" s="5">
        <v>1.07379</v>
      </c>
      <c r="E1124" s="5">
        <v>1.0682199999999999</v>
      </c>
      <c r="F1124" s="5">
        <v>1.07237</v>
      </c>
      <c r="G1124" s="5">
        <f t="shared" si="202"/>
        <v>1</v>
      </c>
      <c r="H1124" s="5">
        <f t="shared" si="203"/>
        <v>-11.599999999998282</v>
      </c>
      <c r="I1124" s="31">
        <f t="shared" si="205"/>
        <v>1.0656553333333332</v>
      </c>
      <c r="J1124" s="31">
        <f t="shared" si="206"/>
        <v>67.146666666668693</v>
      </c>
      <c r="K1124" s="5">
        <f t="shared" si="207"/>
        <v>0</v>
      </c>
      <c r="L1124" s="5">
        <f t="shared" si="211"/>
        <v>0</v>
      </c>
      <c r="M1124" s="5"/>
      <c r="N1124" s="5">
        <f t="shared" si="210"/>
        <v>16504.900000000063</v>
      </c>
      <c r="O1124" s="5">
        <f t="shared" si="204"/>
        <v>16090.900000000056</v>
      </c>
      <c r="P1124" s="29" t="str">
        <f t="shared" si="208"/>
        <v/>
      </c>
      <c r="Q1124" s="30">
        <f t="shared" si="209"/>
        <v>414.00000000000728</v>
      </c>
      <c r="R1124" s="27"/>
    </row>
    <row r="1125" spans="1:18" x14ac:dyDescent="0.25">
      <c r="A1125" s="5">
        <v>1124</v>
      </c>
      <c r="B1125" s="28">
        <v>42848.958333333336</v>
      </c>
      <c r="C1125" s="5">
        <v>1.0916399999999999</v>
      </c>
      <c r="D1125" s="5">
        <v>1.0916399999999999</v>
      </c>
      <c r="E1125" s="5">
        <v>1.0820700000000001</v>
      </c>
      <c r="F1125" s="5">
        <v>1.0867199999999999</v>
      </c>
      <c r="G1125" s="5">
        <f t="shared" si="202"/>
        <v>1</v>
      </c>
      <c r="H1125" s="5">
        <f t="shared" si="203"/>
        <v>5.7000000000018147</v>
      </c>
      <c r="I1125" s="31">
        <f t="shared" si="205"/>
        <v>1.0669759999999999</v>
      </c>
      <c r="J1125" s="31">
        <f t="shared" si="206"/>
        <v>197.43999999999983</v>
      </c>
      <c r="K1125" s="5">
        <f t="shared" si="207"/>
        <v>0</v>
      </c>
      <c r="L1125" s="5">
        <f t="shared" si="211"/>
        <v>-5.7000000000018147</v>
      </c>
      <c r="M1125" s="5"/>
      <c r="N1125" s="5">
        <f t="shared" si="210"/>
        <v>16499.200000000063</v>
      </c>
      <c r="O1125" s="5">
        <f t="shared" si="204"/>
        <v>16090.900000000056</v>
      </c>
      <c r="P1125" s="29">
        <f t="shared" si="208"/>
        <v>-2.5374590607113667E-2</v>
      </c>
      <c r="Q1125" s="30">
        <f t="shared" si="209"/>
        <v>408.30000000000655</v>
      </c>
      <c r="R1125" s="27"/>
    </row>
    <row r="1126" spans="1:18" x14ac:dyDescent="0.25">
      <c r="A1126" s="5">
        <v>1125</v>
      </c>
      <c r="B1126" s="28">
        <v>42849.958333333336</v>
      </c>
      <c r="C1126" s="5">
        <v>1.0867199999999999</v>
      </c>
      <c r="D1126" s="5">
        <v>1.0949899999999999</v>
      </c>
      <c r="E1126" s="5">
        <v>1.0851200000000001</v>
      </c>
      <c r="F1126" s="5">
        <v>1.0925800000000001</v>
      </c>
      <c r="G1126" s="5">
        <f t="shared" si="202"/>
        <v>1</v>
      </c>
      <c r="H1126" s="5">
        <f t="shared" si="203"/>
        <v>-28.399999999999537</v>
      </c>
      <c r="I1126" s="31">
        <f t="shared" si="205"/>
        <v>1.068662</v>
      </c>
      <c r="J1126" s="31">
        <f t="shared" si="206"/>
        <v>239.18000000000106</v>
      </c>
      <c r="K1126" s="5">
        <f t="shared" si="207"/>
        <v>0</v>
      </c>
      <c r="L1126" s="5">
        <f t="shared" si="211"/>
        <v>28.399999999999537</v>
      </c>
      <c r="M1126" s="5"/>
      <c r="N1126" s="5">
        <f t="shared" si="210"/>
        <v>16527.60000000006</v>
      </c>
      <c r="O1126" s="5">
        <f t="shared" si="204"/>
        <v>16090.900000000056</v>
      </c>
      <c r="P1126" s="29" t="str">
        <f t="shared" si="208"/>
        <v/>
      </c>
      <c r="Q1126" s="30">
        <f t="shared" si="209"/>
        <v>436.70000000000437</v>
      </c>
      <c r="R1126" s="27"/>
    </row>
    <row r="1127" spans="1:18" x14ac:dyDescent="0.25">
      <c r="A1127" s="5">
        <v>1126</v>
      </c>
      <c r="B1127" s="28">
        <v>42850.958333333336</v>
      </c>
      <c r="C1127" s="5">
        <v>1.0924700000000001</v>
      </c>
      <c r="D1127" s="5">
        <v>1.09507</v>
      </c>
      <c r="E1127" s="5">
        <v>1.0855699999999999</v>
      </c>
      <c r="F1127" s="5">
        <v>1.0903700000000001</v>
      </c>
      <c r="G1127" s="5">
        <f t="shared" si="202"/>
        <v>0</v>
      </c>
      <c r="H1127" s="5">
        <f t="shared" si="203"/>
        <v>-19.099999999998563</v>
      </c>
      <c r="I1127" s="31">
        <f t="shared" si="205"/>
        <v>1.0702686666666665</v>
      </c>
      <c r="J1127" s="31">
        <f t="shared" si="206"/>
        <v>201.01333333333525</v>
      </c>
      <c r="K1127" s="5">
        <f t="shared" si="207"/>
        <v>0</v>
      </c>
      <c r="L1127" s="5">
        <f t="shared" si="211"/>
        <v>19.099999999998563</v>
      </c>
      <c r="M1127" s="5"/>
      <c r="N1127" s="5">
        <f t="shared" si="210"/>
        <v>16546.700000000059</v>
      </c>
      <c r="O1127" s="5">
        <f t="shared" si="204"/>
        <v>16090.900000000056</v>
      </c>
      <c r="P1127" s="29" t="str">
        <f t="shared" si="208"/>
        <v/>
      </c>
      <c r="Q1127" s="30">
        <f t="shared" si="209"/>
        <v>455.80000000000291</v>
      </c>
      <c r="R1127" s="27"/>
    </row>
    <row r="1128" spans="1:18" x14ac:dyDescent="0.25">
      <c r="A1128" s="5">
        <v>1127</v>
      </c>
      <c r="B1128" s="28">
        <v>42851.958333333336</v>
      </c>
      <c r="C1128" s="5">
        <v>1.0903700000000001</v>
      </c>
      <c r="D1128" s="5">
        <v>1.09327</v>
      </c>
      <c r="E1128" s="5">
        <v>1.08517</v>
      </c>
      <c r="F1128" s="5">
        <v>1.08718</v>
      </c>
      <c r="G1128" s="5">
        <f t="shared" si="202"/>
        <v>0</v>
      </c>
      <c r="H1128" s="5">
        <f t="shared" si="203"/>
        <v>43.600000000001415</v>
      </c>
      <c r="I1128" s="31">
        <f t="shared" si="205"/>
        <v>1.0717886666666665</v>
      </c>
      <c r="J1128" s="31">
        <f t="shared" si="206"/>
        <v>153.91333333333534</v>
      </c>
      <c r="K1128" s="5">
        <f t="shared" si="207"/>
        <v>0</v>
      </c>
      <c r="L1128" s="5">
        <f t="shared" si="211"/>
        <v>-43.600000000001415</v>
      </c>
      <c r="M1128" s="5"/>
      <c r="N1128" s="5">
        <f t="shared" si="210"/>
        <v>16503.100000000057</v>
      </c>
      <c r="O1128" s="5">
        <f t="shared" si="204"/>
        <v>16090.900000000056</v>
      </c>
      <c r="P1128" s="29">
        <f t="shared" si="208"/>
        <v>-2.5616963625403111E-2</v>
      </c>
      <c r="Q1128" s="30">
        <f t="shared" si="209"/>
        <v>412.20000000000073</v>
      </c>
      <c r="R1128" s="27"/>
    </row>
    <row r="1129" spans="1:18" x14ac:dyDescent="0.25">
      <c r="A1129" s="5">
        <v>1128</v>
      </c>
      <c r="B1129" s="28">
        <v>42852.958333333336</v>
      </c>
      <c r="C1129" s="5">
        <v>1.0871599999999999</v>
      </c>
      <c r="D1129" s="5">
        <v>1.09474</v>
      </c>
      <c r="E1129" s="5">
        <v>1.08571</v>
      </c>
      <c r="F1129" s="5">
        <v>1.08961</v>
      </c>
      <c r="G1129" s="5">
        <f t="shared" si="202"/>
        <v>1</v>
      </c>
      <c r="H1129" s="5">
        <f t="shared" si="203"/>
        <v>-24.699999999999726</v>
      </c>
      <c r="I1129" s="31">
        <f t="shared" si="205"/>
        <v>1.0738366666666663</v>
      </c>
      <c r="J1129" s="31">
        <f t="shared" si="206"/>
        <v>157.73333333333639</v>
      </c>
      <c r="K1129" s="5">
        <f t="shared" si="207"/>
        <v>0</v>
      </c>
      <c r="L1129" s="5">
        <f t="shared" si="211"/>
        <v>24.699999999999726</v>
      </c>
      <c r="M1129" s="5"/>
      <c r="N1129" s="5">
        <f t="shared" si="210"/>
        <v>16527.800000000057</v>
      </c>
      <c r="O1129" s="5">
        <f t="shared" si="204"/>
        <v>16090.900000000056</v>
      </c>
      <c r="P1129" s="29" t="str">
        <f t="shared" si="208"/>
        <v/>
      </c>
      <c r="Q1129" s="30">
        <f t="shared" si="209"/>
        <v>436.90000000000146</v>
      </c>
      <c r="R1129" s="27"/>
    </row>
    <row r="1130" spans="1:18" x14ac:dyDescent="0.25">
      <c r="A1130" s="5">
        <v>1129</v>
      </c>
      <c r="B1130" s="28">
        <v>42855.958333333336</v>
      </c>
      <c r="C1130" s="5">
        <v>1.0909899999999999</v>
      </c>
      <c r="D1130" s="5">
        <v>1.09239</v>
      </c>
      <c r="E1130" s="5">
        <v>1.0884</v>
      </c>
      <c r="F1130" s="5">
        <v>1.08982</v>
      </c>
      <c r="G1130" s="5">
        <f t="shared" si="202"/>
        <v>1</v>
      </c>
      <c r="H1130" s="5">
        <f t="shared" si="203"/>
        <v>86.999999999999289</v>
      </c>
      <c r="I1130" s="31">
        <f t="shared" si="205"/>
        <v>1.0758533333333333</v>
      </c>
      <c r="J1130" s="31">
        <f t="shared" si="206"/>
        <v>139.66666666666683</v>
      </c>
      <c r="K1130" s="5">
        <f t="shared" si="207"/>
        <v>0</v>
      </c>
      <c r="L1130" s="5">
        <f t="shared" si="211"/>
        <v>0</v>
      </c>
      <c r="M1130" s="5"/>
      <c r="N1130" s="5">
        <f t="shared" si="210"/>
        <v>16527.800000000057</v>
      </c>
      <c r="O1130" s="5">
        <f t="shared" si="204"/>
        <v>16090.900000000056</v>
      </c>
      <c r="P1130" s="29" t="str">
        <f t="shared" si="208"/>
        <v/>
      </c>
      <c r="Q1130" s="30">
        <f t="shared" si="209"/>
        <v>436.90000000000146</v>
      </c>
      <c r="R1130" s="27"/>
    </row>
    <row r="1131" spans="1:18" x14ac:dyDescent="0.25">
      <c r="A1131" s="5">
        <v>1130</v>
      </c>
      <c r="B1131" s="28">
        <v>42856.958333333336</v>
      </c>
      <c r="C1131" s="5">
        <v>1.08985</v>
      </c>
      <c r="D1131" s="5">
        <v>1.0932999999999999</v>
      </c>
      <c r="E1131" s="5">
        <v>1.0888100000000001</v>
      </c>
      <c r="F1131" s="5">
        <v>1.09293</v>
      </c>
      <c r="G1131" s="5">
        <f t="shared" si="202"/>
        <v>1</v>
      </c>
      <c r="H1131" s="5">
        <f t="shared" si="203"/>
        <v>66.899999999998613</v>
      </c>
      <c r="I1131" s="31">
        <f t="shared" si="205"/>
        <v>1.0780206666666667</v>
      </c>
      <c r="J1131" s="31">
        <f t="shared" si="206"/>
        <v>149.0933333333322</v>
      </c>
      <c r="K1131" s="5">
        <f t="shared" si="207"/>
        <v>0</v>
      </c>
      <c r="L1131" s="5">
        <f t="shared" si="211"/>
        <v>-66.899999999998613</v>
      </c>
      <c r="M1131" s="5"/>
      <c r="N1131" s="5">
        <f t="shared" si="210"/>
        <v>16460.90000000006</v>
      </c>
      <c r="O1131" s="5">
        <f t="shared" si="204"/>
        <v>16090.900000000056</v>
      </c>
      <c r="P1131" s="29">
        <f t="shared" si="208"/>
        <v>-2.2994363273651786E-2</v>
      </c>
      <c r="Q1131" s="30">
        <f t="shared" si="209"/>
        <v>370.00000000000364</v>
      </c>
      <c r="R1131" s="27"/>
    </row>
    <row r="1132" spans="1:18" x14ac:dyDescent="0.25">
      <c r="A1132" s="5">
        <v>1131</v>
      </c>
      <c r="B1132" s="28">
        <v>42857.958333333336</v>
      </c>
      <c r="C1132" s="5">
        <v>1.09294</v>
      </c>
      <c r="D1132" s="5">
        <v>1.0936699999999999</v>
      </c>
      <c r="E1132" s="5">
        <v>1.0882700000000001</v>
      </c>
      <c r="F1132" s="5">
        <v>1.08856</v>
      </c>
      <c r="G1132" s="5">
        <f t="shared" si="202"/>
        <v>0</v>
      </c>
      <c r="H1132" s="5">
        <f t="shared" si="203"/>
        <v>15.399999999998755</v>
      </c>
      <c r="I1132" s="31">
        <f t="shared" si="205"/>
        <v>1.0794906666666668</v>
      </c>
      <c r="J1132" s="31">
        <f t="shared" si="206"/>
        <v>90.693333333331509</v>
      </c>
      <c r="K1132" s="5">
        <f t="shared" si="207"/>
        <v>0</v>
      </c>
      <c r="L1132" s="5">
        <f t="shared" si="211"/>
        <v>0</v>
      </c>
      <c r="M1132" s="5"/>
      <c r="N1132" s="5">
        <f t="shared" si="210"/>
        <v>16460.90000000006</v>
      </c>
      <c r="O1132" s="5">
        <f t="shared" si="204"/>
        <v>16090.900000000056</v>
      </c>
      <c r="P1132" s="29" t="str">
        <f t="shared" si="208"/>
        <v/>
      </c>
      <c r="Q1132" s="30">
        <f t="shared" si="209"/>
        <v>370.00000000000364</v>
      </c>
      <c r="R1132" s="27"/>
    </row>
    <row r="1133" spans="1:18" x14ac:dyDescent="0.25">
      <c r="A1133" s="5">
        <v>1132</v>
      </c>
      <c r="B1133" s="28">
        <v>42858.958333333336</v>
      </c>
      <c r="C1133" s="5">
        <v>1.0884499999999999</v>
      </c>
      <c r="D1133" s="5">
        <v>1.0987</v>
      </c>
      <c r="E1133" s="5">
        <v>1.0874900000000001</v>
      </c>
      <c r="F1133" s="5">
        <v>1.0984499999999999</v>
      </c>
      <c r="G1133" s="5">
        <f t="shared" si="202"/>
        <v>1</v>
      </c>
      <c r="H1133" s="5">
        <f t="shared" si="203"/>
        <v>-135.30000000000263</v>
      </c>
      <c r="I1133" s="31">
        <f t="shared" si="205"/>
        <v>1.0819666666666667</v>
      </c>
      <c r="J1133" s="31">
        <f t="shared" si="206"/>
        <v>164.83333333333184</v>
      </c>
      <c r="K1133" s="5">
        <f t="shared" si="207"/>
        <v>0</v>
      </c>
      <c r="L1133" s="5">
        <f t="shared" si="211"/>
        <v>135.30000000000263</v>
      </c>
      <c r="M1133" s="5"/>
      <c r="N1133" s="5">
        <f t="shared" si="210"/>
        <v>16596.200000000063</v>
      </c>
      <c r="O1133" s="5">
        <f t="shared" si="204"/>
        <v>16090.900000000056</v>
      </c>
      <c r="P1133" s="29" t="str">
        <f t="shared" si="208"/>
        <v/>
      </c>
      <c r="Q1133" s="30">
        <f t="shared" si="209"/>
        <v>505.30000000000655</v>
      </c>
      <c r="R1133" s="27"/>
    </row>
    <row r="1134" spans="1:18" x14ac:dyDescent="0.25">
      <c r="A1134" s="5">
        <v>1133</v>
      </c>
      <c r="B1134" s="28">
        <v>42859.958333333336</v>
      </c>
      <c r="C1134" s="5">
        <v>1.09843</v>
      </c>
      <c r="D1134" s="5">
        <v>1.09995</v>
      </c>
      <c r="E1134" s="5">
        <v>1.09494</v>
      </c>
      <c r="F1134" s="5">
        <v>1.0994999999999999</v>
      </c>
      <c r="G1134" s="5">
        <f t="shared" si="202"/>
        <v>1</v>
      </c>
      <c r="H1134" s="5">
        <f t="shared" si="203"/>
        <v>-151.60000000000284</v>
      </c>
      <c r="I1134" s="31">
        <f t="shared" si="205"/>
        <v>1.08453</v>
      </c>
      <c r="J1134" s="31">
        <f t="shared" si="206"/>
        <v>149.69999999999928</v>
      </c>
      <c r="K1134" s="5">
        <f t="shared" si="207"/>
        <v>0</v>
      </c>
      <c r="L1134" s="5">
        <f t="shared" si="211"/>
        <v>151.60000000000284</v>
      </c>
      <c r="M1134" s="5"/>
      <c r="N1134" s="5">
        <f t="shared" si="210"/>
        <v>16747.800000000065</v>
      </c>
      <c r="O1134" s="5">
        <f t="shared" si="204"/>
        <v>16090.900000000056</v>
      </c>
      <c r="P1134" s="29" t="str">
        <f t="shared" si="208"/>
        <v/>
      </c>
      <c r="Q1134" s="30">
        <f t="shared" si="209"/>
        <v>656.90000000000873</v>
      </c>
      <c r="R1134" s="27"/>
    </row>
    <row r="1135" spans="1:18" x14ac:dyDescent="0.25">
      <c r="A1135" s="5">
        <v>1134</v>
      </c>
      <c r="B1135" s="28">
        <v>42862.958333333336</v>
      </c>
      <c r="C1135" s="5">
        <v>1.10188</v>
      </c>
      <c r="D1135" s="5">
        <v>1.10216</v>
      </c>
      <c r="E1135" s="5">
        <v>1.0916399999999999</v>
      </c>
      <c r="F1135" s="5">
        <v>1.0923499999999999</v>
      </c>
      <c r="G1135" s="5">
        <f t="shared" si="202"/>
        <v>0</v>
      </c>
      <c r="H1135" s="5">
        <f t="shared" si="203"/>
        <v>-62.300000000001795</v>
      </c>
      <c r="I1135" s="31">
        <f t="shared" si="205"/>
        <v>1.0864039999999997</v>
      </c>
      <c r="J1135" s="31">
        <f t="shared" si="206"/>
        <v>59.460000000002289</v>
      </c>
      <c r="K1135" s="5">
        <f t="shared" si="207"/>
        <v>0</v>
      </c>
      <c r="L1135" s="5">
        <f t="shared" si="211"/>
        <v>62.300000000001795</v>
      </c>
      <c r="M1135" s="5"/>
      <c r="N1135" s="5">
        <f t="shared" si="210"/>
        <v>16810.100000000068</v>
      </c>
      <c r="O1135" s="5">
        <f t="shared" si="204"/>
        <v>16090.900000000056</v>
      </c>
      <c r="P1135" s="29" t="str">
        <f t="shared" si="208"/>
        <v/>
      </c>
      <c r="Q1135" s="30">
        <f t="shared" si="209"/>
        <v>719.20000000001164</v>
      </c>
      <c r="R1135" s="27"/>
    </row>
    <row r="1136" spans="1:18" x14ac:dyDescent="0.25">
      <c r="A1136" s="5">
        <v>1135</v>
      </c>
      <c r="B1136" s="28">
        <v>42863.958333333336</v>
      </c>
      <c r="C1136" s="5">
        <v>1.0923700000000001</v>
      </c>
      <c r="D1136" s="5">
        <v>1.0933299999999999</v>
      </c>
      <c r="E1136" s="5">
        <v>1.08633</v>
      </c>
      <c r="F1136" s="5">
        <v>1.0872999999999999</v>
      </c>
      <c r="G1136" s="5">
        <f t="shared" si="202"/>
        <v>0</v>
      </c>
      <c r="H1136" s="5">
        <f t="shared" si="203"/>
        <v>58.19999999999937</v>
      </c>
      <c r="I1136" s="31">
        <f t="shared" si="205"/>
        <v>1.0873599999999999</v>
      </c>
      <c r="J1136" s="31">
        <f t="shared" si="206"/>
        <v>-0.59999999999948983</v>
      </c>
      <c r="K1136" s="5">
        <f t="shared" si="207"/>
        <v>58.19999999999937</v>
      </c>
      <c r="L1136" s="5">
        <f t="shared" si="211"/>
        <v>0</v>
      </c>
      <c r="M1136" s="5"/>
      <c r="N1136" s="5">
        <f t="shared" si="210"/>
        <v>16868.300000000068</v>
      </c>
      <c r="O1136" s="5">
        <f t="shared" si="204"/>
        <v>16090.900000000056</v>
      </c>
      <c r="P1136" s="29" t="str">
        <f t="shared" si="208"/>
        <v/>
      </c>
      <c r="Q1136" s="30">
        <f t="shared" si="209"/>
        <v>777.40000000001237</v>
      </c>
      <c r="R1136" s="27"/>
    </row>
    <row r="1137" spans="1:18" x14ac:dyDescent="0.25">
      <c r="A1137" s="5">
        <v>1136</v>
      </c>
      <c r="B1137" s="28">
        <v>42864.958333333336</v>
      </c>
      <c r="C1137" s="5">
        <v>1.0872900000000001</v>
      </c>
      <c r="D1137" s="5">
        <v>1.0898000000000001</v>
      </c>
      <c r="E1137" s="5">
        <v>1.0853200000000001</v>
      </c>
      <c r="F1137" s="5">
        <v>1.08673</v>
      </c>
      <c r="G1137" s="5">
        <f t="shared" si="202"/>
        <v>0</v>
      </c>
      <c r="H1137" s="5">
        <f t="shared" si="203"/>
        <v>109.90000000000056</v>
      </c>
      <c r="I1137" s="31">
        <f t="shared" si="205"/>
        <v>1.0884079999999998</v>
      </c>
      <c r="J1137" s="31">
        <f t="shared" si="206"/>
        <v>-16.779999999998463</v>
      </c>
      <c r="K1137" s="5">
        <f t="shared" si="207"/>
        <v>109.90000000000056</v>
      </c>
      <c r="L1137" s="5">
        <f t="shared" si="211"/>
        <v>0</v>
      </c>
      <c r="M1137" s="5"/>
      <c r="N1137" s="5">
        <f t="shared" si="210"/>
        <v>16978.20000000007</v>
      </c>
      <c r="O1137" s="5">
        <f t="shared" si="204"/>
        <v>16090.900000000056</v>
      </c>
      <c r="P1137" s="29" t="str">
        <f t="shared" si="208"/>
        <v/>
      </c>
      <c r="Q1137" s="30">
        <f t="shared" si="209"/>
        <v>887.30000000001382</v>
      </c>
      <c r="R1137" s="27"/>
    </row>
    <row r="1138" spans="1:18" x14ac:dyDescent="0.25">
      <c r="A1138" s="5">
        <v>1137</v>
      </c>
      <c r="B1138" s="28">
        <v>42865.958333333336</v>
      </c>
      <c r="C1138" s="5">
        <v>1.0867199999999999</v>
      </c>
      <c r="D1138" s="5">
        <v>1.0892900000000001</v>
      </c>
      <c r="E1138" s="5">
        <v>1.0839000000000001</v>
      </c>
      <c r="F1138" s="5">
        <v>1.08612</v>
      </c>
      <c r="G1138" s="5">
        <f t="shared" si="202"/>
        <v>0</v>
      </c>
      <c r="H1138" s="5">
        <f t="shared" si="203"/>
        <v>223.70000000000002</v>
      </c>
      <c r="I1138" s="31">
        <f t="shared" si="205"/>
        <v>1.0893726666666665</v>
      </c>
      <c r="J1138" s="31">
        <f t="shared" si="206"/>
        <v>-32.526666666665704</v>
      </c>
      <c r="K1138" s="5">
        <f t="shared" si="207"/>
        <v>223.70000000000002</v>
      </c>
      <c r="L1138" s="5">
        <f t="shared" si="211"/>
        <v>0</v>
      </c>
      <c r="M1138" s="5"/>
      <c r="N1138" s="5">
        <f t="shared" si="210"/>
        <v>17201.900000000071</v>
      </c>
      <c r="O1138" s="5">
        <f t="shared" si="204"/>
        <v>16090.900000000056</v>
      </c>
      <c r="P1138" s="29" t="str">
        <f t="shared" si="208"/>
        <v/>
      </c>
      <c r="Q1138" s="30">
        <f t="shared" si="209"/>
        <v>1111.0000000000146</v>
      </c>
      <c r="R1138" s="27"/>
    </row>
    <row r="1139" spans="1:18" x14ac:dyDescent="0.25">
      <c r="A1139" s="5">
        <v>1138</v>
      </c>
      <c r="B1139" s="28">
        <v>42866.958333333336</v>
      </c>
      <c r="C1139" s="5">
        <v>1.08612</v>
      </c>
      <c r="D1139" s="5">
        <v>1.0934200000000001</v>
      </c>
      <c r="E1139" s="5">
        <v>1.0855600000000001</v>
      </c>
      <c r="F1139" s="5">
        <v>1.0931</v>
      </c>
      <c r="G1139" s="5">
        <f t="shared" si="202"/>
        <v>1</v>
      </c>
      <c r="H1139" s="5">
        <f t="shared" si="203"/>
        <v>229.90000000000066</v>
      </c>
      <c r="I1139" s="31">
        <f t="shared" si="205"/>
        <v>1.0907546666666665</v>
      </c>
      <c r="J1139" s="31">
        <f t="shared" si="206"/>
        <v>23.453333333334214</v>
      </c>
      <c r="K1139" s="5">
        <f t="shared" si="207"/>
        <v>229.90000000000066</v>
      </c>
      <c r="L1139" s="5">
        <f t="shared" si="211"/>
        <v>0</v>
      </c>
      <c r="M1139" s="5"/>
      <c r="N1139" s="5">
        <f t="shared" si="210"/>
        <v>17431.800000000072</v>
      </c>
      <c r="O1139" s="5">
        <f t="shared" si="204"/>
        <v>16090.900000000056</v>
      </c>
      <c r="P1139" s="29" t="str">
        <f t="shared" si="208"/>
        <v/>
      </c>
      <c r="Q1139" s="30">
        <f t="shared" si="209"/>
        <v>1340.900000000016</v>
      </c>
      <c r="R1139" s="27"/>
    </row>
    <row r="1140" spans="1:18" x14ac:dyDescent="0.25">
      <c r="A1140" s="5">
        <v>1139</v>
      </c>
      <c r="B1140" s="28">
        <v>42869.958333333336</v>
      </c>
      <c r="C1140" s="5">
        <v>1.0928800000000001</v>
      </c>
      <c r="D1140" s="5">
        <v>1.09893</v>
      </c>
      <c r="E1140" s="5">
        <v>1.0922499999999999</v>
      </c>
      <c r="F1140" s="5">
        <v>1.0974900000000001</v>
      </c>
      <c r="G1140" s="5">
        <f t="shared" si="202"/>
        <v>1</v>
      </c>
      <c r="H1140" s="5">
        <f t="shared" si="203"/>
        <v>128.20000000000056</v>
      </c>
      <c r="I1140" s="31">
        <f t="shared" si="205"/>
        <v>1.0914726666666665</v>
      </c>
      <c r="J1140" s="31">
        <f t="shared" si="206"/>
        <v>60.173333333335407</v>
      </c>
      <c r="K1140" s="5">
        <f t="shared" si="207"/>
        <v>0</v>
      </c>
      <c r="L1140" s="5">
        <v>-101</v>
      </c>
      <c r="M1140" s="5"/>
      <c r="N1140" s="5">
        <f t="shared" si="210"/>
        <v>17330.800000000072</v>
      </c>
      <c r="O1140" s="5">
        <f t="shared" si="204"/>
        <v>16090.900000000056</v>
      </c>
      <c r="P1140" s="29">
        <f t="shared" si="208"/>
        <v>-7.7055975737840177E-2</v>
      </c>
      <c r="Q1140" s="30">
        <f t="shared" si="209"/>
        <v>1239.900000000016</v>
      </c>
      <c r="R1140" s="27"/>
    </row>
    <row r="1141" spans="1:18" x14ac:dyDescent="0.25">
      <c r="A1141" s="5">
        <v>1140</v>
      </c>
      <c r="B1141" s="28">
        <v>42870.958333333336</v>
      </c>
      <c r="C1141" s="5">
        <v>1.09748</v>
      </c>
      <c r="D1141" s="5">
        <v>1.10971</v>
      </c>
      <c r="E1141" s="5">
        <v>1.09731</v>
      </c>
      <c r="F1141" s="5">
        <v>1.10826</v>
      </c>
      <c r="G1141" s="5">
        <f t="shared" si="202"/>
        <v>1</v>
      </c>
      <c r="H1141" s="5">
        <f t="shared" si="203"/>
        <v>124.29999999999941</v>
      </c>
      <c r="I1141" s="31">
        <f t="shared" si="205"/>
        <v>1.0925179999999997</v>
      </c>
      <c r="J1141" s="31">
        <f t="shared" si="206"/>
        <v>157.42000000000365</v>
      </c>
      <c r="K1141" s="5">
        <f t="shared" si="207"/>
        <v>0</v>
      </c>
      <c r="L1141" s="5">
        <v>-101</v>
      </c>
      <c r="M1141" s="5"/>
      <c r="N1141" s="5">
        <f t="shared" si="210"/>
        <v>17229.800000000072</v>
      </c>
      <c r="O1141" s="5">
        <f t="shared" si="204"/>
        <v>16090.900000000056</v>
      </c>
      <c r="P1141" s="29">
        <f t="shared" si="208"/>
        <v>-7.0779136033410905E-2</v>
      </c>
      <c r="Q1141" s="30">
        <f t="shared" si="209"/>
        <v>1138.900000000016</v>
      </c>
      <c r="R1141" s="27"/>
    </row>
    <row r="1142" spans="1:18" x14ac:dyDescent="0.25">
      <c r="A1142" s="5">
        <v>1141</v>
      </c>
      <c r="B1142" s="28">
        <v>42871.958333333336</v>
      </c>
      <c r="C1142" s="5">
        <v>1.1082399999999999</v>
      </c>
      <c r="D1142" s="5">
        <v>1.1162000000000001</v>
      </c>
      <c r="E1142" s="5">
        <v>1.1079399999999999</v>
      </c>
      <c r="F1142" s="5">
        <v>1.1158399999999999</v>
      </c>
      <c r="G1142" s="5">
        <f t="shared" si="202"/>
        <v>1</v>
      </c>
      <c r="H1142" s="5">
        <f t="shared" si="203"/>
        <v>93.799999999999443</v>
      </c>
      <c r="I1142" s="31">
        <f t="shared" si="205"/>
        <v>1.0942159999999999</v>
      </c>
      <c r="J1142" s="31">
        <f t="shared" si="206"/>
        <v>216.24000000000086</v>
      </c>
      <c r="K1142" s="5">
        <f t="shared" si="207"/>
        <v>0</v>
      </c>
      <c r="L1142" s="5">
        <f t="shared" ref="L1142:L1190" si="212">IF(OR(AND(J1142&gt;-188.3,J1142&lt;=-122.467),AND(J1142&gt;-85.94,J1142&lt;=-67.6767),AND(J1142&gt;42.69,J1142&lt;=64.57),AND(J1142&gt;144.6933)),-H1142,0)</f>
        <v>-93.799999999999443</v>
      </c>
      <c r="M1142" s="5"/>
      <c r="N1142" s="5">
        <f t="shared" si="210"/>
        <v>17136.000000000073</v>
      </c>
      <c r="O1142" s="5">
        <f t="shared" si="204"/>
        <v>16090.900000000056</v>
      </c>
      <c r="P1142" s="29">
        <f t="shared" si="208"/>
        <v>-6.4949754208901478E-2</v>
      </c>
      <c r="Q1142" s="30">
        <f t="shared" si="209"/>
        <v>1045.1000000000167</v>
      </c>
      <c r="R1142" s="27"/>
    </row>
    <row r="1143" spans="1:18" x14ac:dyDescent="0.25">
      <c r="A1143" s="5">
        <v>1142</v>
      </c>
      <c r="B1143" s="28">
        <v>42872.958333333336</v>
      </c>
      <c r="C1143" s="5">
        <v>1.1158399999999999</v>
      </c>
      <c r="D1143" s="5">
        <v>1.1171899999999999</v>
      </c>
      <c r="E1143" s="5">
        <v>1.1075699999999999</v>
      </c>
      <c r="F1143" s="5">
        <v>1.1102799999999999</v>
      </c>
      <c r="G1143" s="5">
        <f t="shared" si="202"/>
        <v>0</v>
      </c>
      <c r="H1143" s="5">
        <f t="shared" si="203"/>
        <v>94.799999999999315</v>
      </c>
      <c r="I1143" s="31">
        <f t="shared" si="205"/>
        <v>1.095756</v>
      </c>
      <c r="J1143" s="31">
        <f t="shared" si="206"/>
        <v>145.23999999999981</v>
      </c>
      <c r="K1143" s="5">
        <f t="shared" si="207"/>
        <v>0</v>
      </c>
      <c r="L1143" s="5">
        <f t="shared" si="212"/>
        <v>-94.799999999999315</v>
      </c>
      <c r="M1143" s="5"/>
      <c r="N1143" s="5">
        <f t="shared" si="210"/>
        <v>17041.200000000073</v>
      </c>
      <c r="O1143" s="5">
        <f t="shared" si="204"/>
        <v>16090.900000000056</v>
      </c>
      <c r="P1143" s="29">
        <f t="shared" si="208"/>
        <v>-5.9058225456625424E-2</v>
      </c>
      <c r="Q1143" s="30">
        <f t="shared" si="209"/>
        <v>950.30000000001746</v>
      </c>
      <c r="R1143" s="27"/>
    </row>
    <row r="1144" spans="1:18" x14ac:dyDescent="0.25">
      <c r="A1144" s="5">
        <v>1143</v>
      </c>
      <c r="B1144" s="28">
        <v>42873.958333333336</v>
      </c>
      <c r="C1144" s="5">
        <v>1.11026</v>
      </c>
      <c r="D1144" s="5">
        <v>1.12117</v>
      </c>
      <c r="E1144" s="5">
        <v>1.10968</v>
      </c>
      <c r="F1144" s="5">
        <v>1.1206499999999999</v>
      </c>
      <c r="G1144" s="5">
        <f t="shared" si="202"/>
        <v>1</v>
      </c>
      <c r="H1144" s="5">
        <f t="shared" si="203"/>
        <v>27.200000000000557</v>
      </c>
      <c r="I1144" s="31">
        <f t="shared" si="205"/>
        <v>1.0978253333333332</v>
      </c>
      <c r="J1144" s="31">
        <f t="shared" si="206"/>
        <v>228.24666666666715</v>
      </c>
      <c r="K1144" s="5">
        <f t="shared" si="207"/>
        <v>0</v>
      </c>
      <c r="L1144" s="5">
        <f t="shared" si="212"/>
        <v>-27.200000000000557</v>
      </c>
      <c r="M1144" s="5"/>
      <c r="N1144" s="5">
        <f t="shared" si="210"/>
        <v>17014.000000000073</v>
      </c>
      <c r="O1144" s="5">
        <f t="shared" si="204"/>
        <v>16090.900000000056</v>
      </c>
      <c r="P1144" s="29">
        <f t="shared" si="208"/>
        <v>-5.7367829021373273E-2</v>
      </c>
      <c r="Q1144" s="30">
        <f t="shared" si="209"/>
        <v>923.10000000001673</v>
      </c>
      <c r="R1144" s="27"/>
    </row>
    <row r="1145" spans="1:18" x14ac:dyDescent="0.25">
      <c r="A1145" s="5">
        <v>1144</v>
      </c>
      <c r="B1145" s="28">
        <v>42876.958333333336</v>
      </c>
      <c r="C1145" s="5">
        <v>1.11917</v>
      </c>
      <c r="D1145" s="5">
        <v>1.1263399999999999</v>
      </c>
      <c r="E1145" s="5">
        <v>1.1161399999999999</v>
      </c>
      <c r="F1145" s="5">
        <v>1.1237200000000001</v>
      </c>
      <c r="G1145" s="5">
        <f t="shared" si="202"/>
        <v>1</v>
      </c>
      <c r="H1145" s="5">
        <f t="shared" si="203"/>
        <v>-26.300000000001322</v>
      </c>
      <c r="I1145" s="31">
        <f t="shared" si="205"/>
        <v>1.1000853333333331</v>
      </c>
      <c r="J1145" s="31">
        <f t="shared" si="206"/>
        <v>236.34666666666914</v>
      </c>
      <c r="K1145" s="5">
        <f t="shared" si="207"/>
        <v>0</v>
      </c>
      <c r="L1145" s="5">
        <f t="shared" si="212"/>
        <v>26.300000000001322</v>
      </c>
      <c r="M1145" s="5"/>
      <c r="N1145" s="5">
        <f t="shared" si="210"/>
        <v>17040.300000000076</v>
      </c>
      <c r="O1145" s="5">
        <f t="shared" si="204"/>
        <v>16090.900000000056</v>
      </c>
      <c r="P1145" s="29" t="str">
        <f t="shared" si="208"/>
        <v/>
      </c>
      <c r="Q1145" s="30">
        <f t="shared" si="209"/>
        <v>949.40000000001965</v>
      </c>
      <c r="R1145" s="27"/>
    </row>
    <row r="1146" spans="1:18" x14ac:dyDescent="0.25">
      <c r="A1146" s="5">
        <v>1145</v>
      </c>
      <c r="B1146" s="28">
        <v>42877.958333333336</v>
      </c>
      <c r="C1146" s="5">
        <v>1.1237200000000001</v>
      </c>
      <c r="D1146" s="5">
        <v>1.1268199999999999</v>
      </c>
      <c r="E1146" s="5">
        <v>1.1174999999999999</v>
      </c>
      <c r="F1146" s="5">
        <v>1.11826</v>
      </c>
      <c r="G1146" s="5">
        <f t="shared" si="202"/>
        <v>0</v>
      </c>
      <c r="H1146" s="5">
        <f t="shared" si="203"/>
        <v>-1.9000000000013415</v>
      </c>
      <c r="I1146" s="31">
        <f t="shared" si="205"/>
        <v>1.101774</v>
      </c>
      <c r="J1146" s="31">
        <f t="shared" si="206"/>
        <v>164.86</v>
      </c>
      <c r="K1146" s="5">
        <f t="shared" si="207"/>
        <v>0</v>
      </c>
      <c r="L1146" s="5">
        <f t="shared" si="212"/>
        <v>1.9000000000013415</v>
      </c>
      <c r="M1146" s="5"/>
      <c r="N1146" s="5">
        <f t="shared" si="210"/>
        <v>17042.200000000077</v>
      </c>
      <c r="O1146" s="5">
        <f t="shared" si="204"/>
        <v>16090.900000000056</v>
      </c>
      <c r="P1146" s="29" t="str">
        <f t="shared" si="208"/>
        <v/>
      </c>
      <c r="Q1146" s="30">
        <f t="shared" si="209"/>
        <v>951.3000000000211</v>
      </c>
      <c r="R1146" s="27"/>
    </row>
    <row r="1147" spans="1:18" x14ac:dyDescent="0.25">
      <c r="A1147" s="5">
        <v>1146</v>
      </c>
      <c r="B1147" s="28">
        <v>42878.958333333336</v>
      </c>
      <c r="C1147" s="5">
        <v>1.11822</v>
      </c>
      <c r="D1147" s="5">
        <v>1.12199</v>
      </c>
      <c r="E1147" s="5">
        <v>1.1168499999999999</v>
      </c>
      <c r="F1147" s="5">
        <v>1.12185</v>
      </c>
      <c r="G1147" s="5">
        <f t="shared" si="202"/>
        <v>1</v>
      </c>
      <c r="H1147" s="5">
        <f t="shared" si="203"/>
        <v>-45.90000000000316</v>
      </c>
      <c r="I1147" s="31">
        <f t="shared" si="205"/>
        <v>1.1039933333333332</v>
      </c>
      <c r="J1147" s="31">
        <f t="shared" si="206"/>
        <v>178.56666666666854</v>
      </c>
      <c r="K1147" s="5">
        <f t="shared" si="207"/>
        <v>0</v>
      </c>
      <c r="L1147" s="5">
        <f t="shared" si="212"/>
        <v>45.90000000000316</v>
      </c>
      <c r="M1147" s="5"/>
      <c r="N1147" s="5">
        <f t="shared" si="210"/>
        <v>17088.100000000079</v>
      </c>
      <c r="O1147" s="5">
        <f t="shared" si="204"/>
        <v>16090.900000000056</v>
      </c>
      <c r="P1147" s="29" t="str">
        <f t="shared" si="208"/>
        <v/>
      </c>
      <c r="Q1147" s="30">
        <f t="shared" si="209"/>
        <v>997.20000000002256</v>
      </c>
      <c r="R1147" s="27"/>
    </row>
    <row r="1148" spans="1:18" x14ac:dyDescent="0.25">
      <c r="A1148" s="5">
        <v>1147</v>
      </c>
      <c r="B1148" s="28">
        <v>42879.958333333336</v>
      </c>
      <c r="C1148" s="5">
        <v>1.12182</v>
      </c>
      <c r="D1148" s="5">
        <v>1.12503</v>
      </c>
      <c r="E1148" s="5">
        <v>1.11937</v>
      </c>
      <c r="F1148" s="5">
        <v>1.1210199999999999</v>
      </c>
      <c r="G1148" s="5">
        <f t="shared" si="202"/>
        <v>0</v>
      </c>
      <c r="H1148" s="5">
        <f t="shared" si="203"/>
        <v>-14.600000000002392</v>
      </c>
      <c r="I1148" s="31">
        <f t="shared" si="205"/>
        <v>1.1054980000000001</v>
      </c>
      <c r="J1148" s="31">
        <f t="shared" si="206"/>
        <v>155.21999999999815</v>
      </c>
      <c r="K1148" s="5">
        <f t="shared" si="207"/>
        <v>0</v>
      </c>
      <c r="L1148" s="5">
        <f t="shared" si="212"/>
        <v>14.600000000002392</v>
      </c>
      <c r="M1148" s="5"/>
      <c r="N1148" s="5">
        <f t="shared" si="210"/>
        <v>17102.700000000081</v>
      </c>
      <c r="O1148" s="5">
        <f t="shared" si="204"/>
        <v>16090.900000000056</v>
      </c>
      <c r="P1148" s="29" t="str">
        <f t="shared" si="208"/>
        <v/>
      </c>
      <c r="Q1148" s="30">
        <f t="shared" si="209"/>
        <v>1011.8000000000247</v>
      </c>
      <c r="R1148" s="27"/>
    </row>
    <row r="1149" spans="1:18" x14ac:dyDescent="0.25">
      <c r="A1149" s="5">
        <v>1148</v>
      </c>
      <c r="B1149" s="28">
        <v>42880.958333333336</v>
      </c>
      <c r="C1149" s="5">
        <v>1.1210100000000001</v>
      </c>
      <c r="D1149" s="5">
        <v>1.1234599999999999</v>
      </c>
      <c r="E1149" s="5">
        <v>1.11605</v>
      </c>
      <c r="F1149" s="5">
        <v>1.11799</v>
      </c>
      <c r="G1149" s="5">
        <f t="shared" si="202"/>
        <v>0</v>
      </c>
      <c r="H1149" s="5">
        <f t="shared" si="203"/>
        <v>73.299999999996146</v>
      </c>
      <c r="I1149" s="31">
        <f t="shared" si="205"/>
        <v>1.1067306666666665</v>
      </c>
      <c r="J1149" s="31">
        <f t="shared" si="206"/>
        <v>112.5933333333351</v>
      </c>
      <c r="K1149" s="5">
        <f t="shared" si="207"/>
        <v>0</v>
      </c>
      <c r="L1149" s="5">
        <f t="shared" si="212"/>
        <v>0</v>
      </c>
      <c r="M1149" s="5"/>
      <c r="N1149" s="5">
        <f t="shared" si="210"/>
        <v>17102.700000000081</v>
      </c>
      <c r="O1149" s="5">
        <f t="shared" si="204"/>
        <v>16090.900000000056</v>
      </c>
      <c r="P1149" s="29" t="str">
        <f t="shared" si="208"/>
        <v/>
      </c>
      <c r="Q1149" s="30">
        <f t="shared" si="209"/>
        <v>1011.8000000000247</v>
      </c>
      <c r="R1149" s="27"/>
    </row>
    <row r="1150" spans="1:18" x14ac:dyDescent="0.25">
      <c r="A1150" s="5">
        <v>1149</v>
      </c>
      <c r="B1150" s="28">
        <v>42883.958333333336</v>
      </c>
      <c r="C1150" s="5">
        <v>1.1170100000000001</v>
      </c>
      <c r="D1150" s="5">
        <v>1.1189800000000001</v>
      </c>
      <c r="E1150" s="5">
        <v>1.1161799999999999</v>
      </c>
      <c r="F1150" s="5">
        <v>1.1162399999999999</v>
      </c>
      <c r="G1150" s="5">
        <f t="shared" si="202"/>
        <v>0</v>
      </c>
      <c r="H1150" s="5">
        <f t="shared" si="203"/>
        <v>50.199999999998028</v>
      </c>
      <c r="I1150" s="31">
        <f t="shared" si="205"/>
        <v>1.1083233333333333</v>
      </c>
      <c r="J1150" s="31">
        <f t="shared" si="206"/>
        <v>79.166666666665719</v>
      </c>
      <c r="K1150" s="5">
        <f t="shared" si="207"/>
        <v>0</v>
      </c>
      <c r="L1150" s="5">
        <f t="shared" si="212"/>
        <v>0</v>
      </c>
      <c r="M1150" s="5"/>
      <c r="N1150" s="5">
        <f t="shared" si="210"/>
        <v>17102.700000000081</v>
      </c>
      <c r="O1150" s="5">
        <f t="shared" si="204"/>
        <v>16090.900000000056</v>
      </c>
      <c r="P1150" s="29" t="str">
        <f t="shared" si="208"/>
        <v/>
      </c>
      <c r="Q1150" s="30">
        <f t="shared" si="209"/>
        <v>1011.8000000000247</v>
      </c>
      <c r="R1150" s="27"/>
    </row>
    <row r="1151" spans="1:18" x14ac:dyDescent="0.25">
      <c r="A1151" s="5">
        <v>1150</v>
      </c>
      <c r="B1151" s="28">
        <v>42884.958333333336</v>
      </c>
      <c r="C1151" s="5">
        <v>1.1162300000000001</v>
      </c>
      <c r="D1151" s="5">
        <v>1.1205400000000001</v>
      </c>
      <c r="E1151" s="5">
        <v>1.11094</v>
      </c>
      <c r="F1151" s="5">
        <v>1.11856</v>
      </c>
      <c r="G1151" s="5">
        <f t="shared" si="202"/>
        <v>1</v>
      </c>
      <c r="H1151" s="5">
        <f t="shared" si="203"/>
        <v>96.999999999998209</v>
      </c>
      <c r="I1151" s="31">
        <f t="shared" si="205"/>
        <v>1.1104073333333333</v>
      </c>
      <c r="J1151" s="31">
        <f t="shared" si="206"/>
        <v>81.526666666666969</v>
      </c>
      <c r="K1151" s="5">
        <f t="shared" si="207"/>
        <v>0</v>
      </c>
      <c r="L1151" s="5">
        <f t="shared" si="212"/>
        <v>0</v>
      </c>
      <c r="M1151" s="5"/>
      <c r="N1151" s="5">
        <f t="shared" si="210"/>
        <v>17102.700000000081</v>
      </c>
      <c r="O1151" s="5">
        <f t="shared" si="204"/>
        <v>16090.900000000056</v>
      </c>
      <c r="P1151" s="29" t="str">
        <f t="shared" si="208"/>
        <v/>
      </c>
      <c r="Q1151" s="30">
        <f t="shared" si="209"/>
        <v>1011.8000000000247</v>
      </c>
      <c r="R1151" s="27"/>
    </row>
    <row r="1152" spans="1:18" x14ac:dyDescent="0.25">
      <c r="A1152" s="5">
        <v>1151</v>
      </c>
      <c r="B1152" s="28">
        <v>42885.958333333336</v>
      </c>
      <c r="C1152" s="5">
        <v>1.1185400000000001</v>
      </c>
      <c r="D1152" s="5">
        <v>1.12521</v>
      </c>
      <c r="E1152" s="5">
        <v>1.1164499999999999</v>
      </c>
      <c r="F1152" s="5">
        <v>1.1243099999999999</v>
      </c>
      <c r="G1152" s="5">
        <f t="shared" si="202"/>
        <v>1</v>
      </c>
      <c r="H1152" s="5">
        <f t="shared" si="203"/>
        <v>23.10000000000035</v>
      </c>
      <c r="I1152" s="31">
        <f t="shared" si="205"/>
        <v>1.1129126666666667</v>
      </c>
      <c r="J1152" s="31">
        <f t="shared" si="206"/>
        <v>113.97333333333259</v>
      </c>
      <c r="K1152" s="5">
        <f t="shared" si="207"/>
        <v>0</v>
      </c>
      <c r="L1152" s="5">
        <f t="shared" si="212"/>
        <v>0</v>
      </c>
      <c r="M1152" s="5"/>
      <c r="N1152" s="5">
        <f t="shared" si="210"/>
        <v>17102.700000000081</v>
      </c>
      <c r="O1152" s="5">
        <f t="shared" si="204"/>
        <v>16090.900000000056</v>
      </c>
      <c r="P1152" s="29" t="str">
        <f t="shared" si="208"/>
        <v/>
      </c>
      <c r="Q1152" s="30">
        <f t="shared" si="209"/>
        <v>1011.8000000000247</v>
      </c>
      <c r="R1152" s="27"/>
    </row>
    <row r="1153" spans="1:18" x14ac:dyDescent="0.25">
      <c r="A1153" s="5">
        <v>1152</v>
      </c>
      <c r="B1153" s="28">
        <v>42886.958333333336</v>
      </c>
      <c r="C1153" s="5">
        <v>1.1243000000000001</v>
      </c>
      <c r="D1153" s="5">
        <v>1.1256600000000001</v>
      </c>
      <c r="E1153" s="5">
        <v>1.1202099999999999</v>
      </c>
      <c r="F1153" s="5">
        <v>1.1212200000000001</v>
      </c>
      <c r="G1153" s="5">
        <f t="shared" si="202"/>
        <v>0</v>
      </c>
      <c r="H1153" s="5">
        <f t="shared" si="203"/>
        <v>76.700000000000657</v>
      </c>
      <c r="I1153" s="31">
        <f t="shared" si="205"/>
        <v>1.1152526666666667</v>
      </c>
      <c r="J1153" s="31">
        <f t="shared" si="206"/>
        <v>59.673333333334355</v>
      </c>
      <c r="K1153" s="5">
        <f t="shared" si="207"/>
        <v>0</v>
      </c>
      <c r="L1153" s="5">
        <f t="shared" si="212"/>
        <v>-76.700000000000657</v>
      </c>
      <c r="M1153" s="5"/>
      <c r="N1153" s="5">
        <f t="shared" si="210"/>
        <v>17026.00000000008</v>
      </c>
      <c r="O1153" s="5">
        <f t="shared" si="204"/>
        <v>16090.900000000056</v>
      </c>
      <c r="P1153" s="29">
        <f t="shared" si="208"/>
        <v>-5.8113592154573235E-2</v>
      </c>
      <c r="Q1153" s="30">
        <f t="shared" si="209"/>
        <v>935.10000000002401</v>
      </c>
      <c r="R1153" s="27"/>
    </row>
    <row r="1154" spans="1:18" x14ac:dyDescent="0.25">
      <c r="A1154" s="5">
        <v>1153</v>
      </c>
      <c r="B1154" s="28">
        <v>42887.958333333336</v>
      </c>
      <c r="C1154" s="5">
        <v>1.12124</v>
      </c>
      <c r="D1154" s="5">
        <v>1.1285000000000001</v>
      </c>
      <c r="E1154" s="5">
        <v>1.12049</v>
      </c>
      <c r="F1154" s="5">
        <v>1.12825</v>
      </c>
      <c r="G1154" s="5">
        <f t="shared" si="202"/>
        <v>1</v>
      </c>
      <c r="H1154" s="5">
        <f t="shared" si="203"/>
        <v>-15.099999999999003</v>
      </c>
      <c r="I1154" s="31">
        <f t="shared" si="205"/>
        <v>1.117596</v>
      </c>
      <c r="J1154" s="31">
        <f t="shared" si="206"/>
        <v>106.53999999999941</v>
      </c>
      <c r="K1154" s="5">
        <f t="shared" si="207"/>
        <v>0</v>
      </c>
      <c r="L1154" s="5">
        <f t="shared" si="212"/>
        <v>0</v>
      </c>
      <c r="M1154" s="5"/>
      <c r="N1154" s="5">
        <f t="shared" si="210"/>
        <v>17026.00000000008</v>
      </c>
      <c r="O1154" s="5">
        <f t="shared" si="204"/>
        <v>16090.900000000056</v>
      </c>
      <c r="P1154" s="29" t="str">
        <f t="shared" si="208"/>
        <v/>
      </c>
      <c r="Q1154" s="30">
        <f t="shared" si="209"/>
        <v>935.10000000002401</v>
      </c>
      <c r="R1154" s="27"/>
    </row>
    <row r="1155" spans="1:18" x14ac:dyDescent="0.25">
      <c r="A1155" s="5">
        <v>1154</v>
      </c>
      <c r="B1155" s="28">
        <v>42890.958333333336</v>
      </c>
      <c r="C1155" s="5">
        <v>1.12703</v>
      </c>
      <c r="D1155" s="5">
        <v>1.1283700000000001</v>
      </c>
      <c r="E1155" s="5">
        <v>1.1234200000000001</v>
      </c>
      <c r="F1155" s="5">
        <v>1.12541</v>
      </c>
      <c r="G1155" s="5">
        <f t="shared" ref="G1155:G1218" si="213">IF(F1155&gt;F1154,1,0)</f>
        <v>0</v>
      </c>
      <c r="H1155" s="5">
        <f t="shared" si="203"/>
        <v>-41.899999999999153</v>
      </c>
      <c r="I1155" s="31">
        <f t="shared" si="205"/>
        <v>1.1194573333333333</v>
      </c>
      <c r="J1155" s="31">
        <f t="shared" si="206"/>
        <v>59.526666666667168</v>
      </c>
      <c r="K1155" s="5">
        <f t="shared" si="207"/>
        <v>0</v>
      </c>
      <c r="L1155" s="5">
        <f t="shared" si="212"/>
        <v>41.899999999999153</v>
      </c>
      <c r="M1155" s="5"/>
      <c r="N1155" s="5">
        <f t="shared" si="210"/>
        <v>17067.900000000078</v>
      </c>
      <c r="O1155" s="5">
        <f t="shared" si="204"/>
        <v>16090.900000000056</v>
      </c>
      <c r="P1155" s="29" t="str">
        <f t="shared" si="208"/>
        <v/>
      </c>
      <c r="Q1155" s="30">
        <f t="shared" si="209"/>
        <v>977.00000000002183</v>
      </c>
      <c r="R1155" s="27"/>
    </row>
    <row r="1156" spans="1:18" x14ac:dyDescent="0.25">
      <c r="A1156" s="5">
        <v>1155</v>
      </c>
      <c r="B1156" s="28">
        <v>42891.958333333336</v>
      </c>
      <c r="C1156" s="5">
        <v>1.1254299999999999</v>
      </c>
      <c r="D1156" s="5">
        <v>1.12842</v>
      </c>
      <c r="E1156" s="5">
        <v>1.1240399999999999</v>
      </c>
      <c r="F1156" s="5">
        <v>1.12771</v>
      </c>
      <c r="G1156" s="5">
        <f t="shared" si="213"/>
        <v>1</v>
      </c>
      <c r="H1156" s="5">
        <f t="shared" ref="H1156:H1219" si="214">(F1157-C1157)*10000+(F1158-C1158)*10000+(F1159-C1159)*10000</f>
        <v>-82.899999999999096</v>
      </c>
      <c r="I1156" s="31">
        <f t="shared" si="205"/>
        <v>1.120754</v>
      </c>
      <c r="J1156" s="31">
        <f t="shared" si="206"/>
        <v>69.559999999999619</v>
      </c>
      <c r="K1156" s="5">
        <f t="shared" si="207"/>
        <v>0</v>
      </c>
      <c r="L1156" s="5">
        <f t="shared" si="212"/>
        <v>0</v>
      </c>
      <c r="M1156" s="5"/>
      <c r="N1156" s="5">
        <f t="shared" si="210"/>
        <v>17067.900000000078</v>
      </c>
      <c r="O1156" s="5">
        <f t="shared" ref="O1156:O1219" si="215">MAX(M1156,O1155)</f>
        <v>16090.900000000056</v>
      </c>
      <c r="P1156" s="29" t="str">
        <f t="shared" si="208"/>
        <v/>
      </c>
      <c r="Q1156" s="30">
        <f t="shared" si="209"/>
        <v>977.00000000002183</v>
      </c>
      <c r="R1156" s="27"/>
    </row>
    <row r="1157" spans="1:18" x14ac:dyDescent="0.25">
      <c r="A1157" s="5">
        <v>1156</v>
      </c>
      <c r="B1157" s="28">
        <v>42892.958333333336</v>
      </c>
      <c r="C1157" s="5">
        <v>1.12771</v>
      </c>
      <c r="D1157" s="5">
        <v>1.1282300000000001</v>
      </c>
      <c r="E1157" s="5">
        <v>1.12039</v>
      </c>
      <c r="F1157" s="5">
        <v>1.12554</v>
      </c>
      <c r="G1157" s="5">
        <f t="shared" si="213"/>
        <v>0</v>
      </c>
      <c r="H1157" s="5">
        <f t="shared" si="214"/>
        <v>-64.400000000000006</v>
      </c>
      <c r="I1157" s="31">
        <f t="shared" si="205"/>
        <v>1.1214006666666667</v>
      </c>
      <c r="J1157" s="31">
        <f t="shared" si="206"/>
        <v>41.393333333332727</v>
      </c>
      <c r="K1157" s="5">
        <f t="shared" si="207"/>
        <v>0</v>
      </c>
      <c r="L1157" s="5">
        <f t="shared" si="212"/>
        <v>0</v>
      </c>
      <c r="M1157" s="5"/>
      <c r="N1157" s="5">
        <f t="shared" si="210"/>
        <v>17067.900000000078</v>
      </c>
      <c r="O1157" s="5">
        <f t="shared" si="215"/>
        <v>16090.900000000056</v>
      </c>
      <c r="P1157" s="29" t="str">
        <f t="shared" si="208"/>
        <v/>
      </c>
      <c r="Q1157" s="30">
        <f t="shared" si="209"/>
        <v>977.00000000002183</v>
      </c>
      <c r="R1157" s="27"/>
    </row>
    <row r="1158" spans="1:18" x14ac:dyDescent="0.25">
      <c r="A1158" s="5">
        <v>1157</v>
      </c>
      <c r="B1158" s="28">
        <v>42893.958333333336</v>
      </c>
      <c r="C1158" s="5">
        <v>1.1255200000000001</v>
      </c>
      <c r="D1158" s="5">
        <v>1.1269</v>
      </c>
      <c r="E1158" s="5">
        <v>1.11947</v>
      </c>
      <c r="F1158" s="5">
        <v>1.1212200000000001</v>
      </c>
      <c r="G1158" s="5">
        <f t="shared" si="213"/>
        <v>0</v>
      </c>
      <c r="H1158" s="5">
        <f t="shared" si="214"/>
        <v>-14.000000000000679</v>
      </c>
      <c r="I1158" s="31">
        <f t="shared" si="205"/>
        <v>1.1221300000000001</v>
      </c>
      <c r="J1158" s="31">
        <f t="shared" si="206"/>
        <v>-9.0999999999996639</v>
      </c>
      <c r="K1158" s="5">
        <f t="shared" si="207"/>
        <v>0</v>
      </c>
      <c r="L1158" s="5">
        <f t="shared" si="212"/>
        <v>0</v>
      </c>
      <c r="M1158" s="5"/>
      <c r="N1158" s="5">
        <f t="shared" si="210"/>
        <v>17067.900000000078</v>
      </c>
      <c r="O1158" s="5">
        <f t="shared" si="215"/>
        <v>16090.900000000056</v>
      </c>
      <c r="P1158" s="29" t="str">
        <f t="shared" si="208"/>
        <v/>
      </c>
      <c r="Q1158" s="30">
        <f t="shared" si="209"/>
        <v>977.00000000002183</v>
      </c>
      <c r="R1158" s="27"/>
    </row>
    <row r="1159" spans="1:18" x14ac:dyDescent="0.25">
      <c r="A1159" s="5">
        <v>1158</v>
      </c>
      <c r="B1159" s="28">
        <v>42894.958333333336</v>
      </c>
      <c r="C1159" s="5">
        <v>1.1212299999999999</v>
      </c>
      <c r="D1159" s="5">
        <v>1.1236600000000001</v>
      </c>
      <c r="E1159" s="5">
        <v>1.11663</v>
      </c>
      <c r="F1159" s="5">
        <v>1.11941</v>
      </c>
      <c r="G1159" s="5">
        <f t="shared" si="213"/>
        <v>0</v>
      </c>
      <c r="H1159" s="5">
        <f t="shared" si="214"/>
        <v>10.599999999998388</v>
      </c>
      <c r="I1159" s="31">
        <f t="shared" si="205"/>
        <v>1.1220473333333334</v>
      </c>
      <c r="J1159" s="31">
        <f t="shared" si="206"/>
        <v>-26.373333333333804</v>
      </c>
      <c r="K1159" s="5">
        <f t="shared" si="207"/>
        <v>10.599999999998388</v>
      </c>
      <c r="L1159" s="5">
        <f t="shared" si="212"/>
        <v>0</v>
      </c>
      <c r="M1159" s="5"/>
      <c r="N1159" s="5">
        <f t="shared" si="210"/>
        <v>17078.500000000076</v>
      </c>
      <c r="O1159" s="5">
        <f t="shared" si="215"/>
        <v>16090.900000000056</v>
      </c>
      <c r="P1159" s="29" t="str">
        <f t="shared" si="208"/>
        <v/>
      </c>
      <c r="Q1159" s="30">
        <f t="shared" si="209"/>
        <v>987.60000000002037</v>
      </c>
      <c r="R1159" s="27"/>
    </row>
    <row r="1160" spans="1:18" x14ac:dyDescent="0.25">
      <c r="A1160" s="5">
        <v>1159</v>
      </c>
      <c r="B1160" s="28">
        <v>42897.958333333336</v>
      </c>
      <c r="C1160" s="5">
        <v>1.1206100000000001</v>
      </c>
      <c r="D1160" s="5">
        <v>1.12321</v>
      </c>
      <c r="E1160" s="5">
        <v>1.1191800000000001</v>
      </c>
      <c r="F1160" s="5">
        <v>1.12029</v>
      </c>
      <c r="G1160" s="5">
        <f t="shared" si="213"/>
        <v>1</v>
      </c>
      <c r="H1160" s="5">
        <f t="shared" si="214"/>
        <v>-58.499999999999105</v>
      </c>
      <c r="I1160" s="31">
        <f t="shared" si="205"/>
        <v>1.1218186666666667</v>
      </c>
      <c r="J1160" s="31">
        <f t="shared" si="206"/>
        <v>-15.286666666667337</v>
      </c>
      <c r="K1160" s="5">
        <f t="shared" si="207"/>
        <v>0</v>
      </c>
      <c r="L1160" s="5">
        <f t="shared" si="212"/>
        <v>0</v>
      </c>
      <c r="M1160" s="5"/>
      <c r="N1160" s="5">
        <f t="shared" si="210"/>
        <v>17078.500000000076</v>
      </c>
      <c r="O1160" s="5">
        <f t="shared" si="215"/>
        <v>16090.900000000056</v>
      </c>
      <c r="P1160" s="29" t="str">
        <f t="shared" si="208"/>
        <v/>
      </c>
      <c r="Q1160" s="30">
        <f t="shared" si="209"/>
        <v>987.60000000002037</v>
      </c>
      <c r="R1160" s="27"/>
    </row>
    <row r="1161" spans="1:18" x14ac:dyDescent="0.25">
      <c r="A1161" s="5">
        <v>1160</v>
      </c>
      <c r="B1161" s="28">
        <v>42898.958333333336</v>
      </c>
      <c r="C1161" s="5">
        <v>1.12033</v>
      </c>
      <c r="D1161" s="5">
        <v>1.12249</v>
      </c>
      <c r="E1161" s="5">
        <v>1.11852</v>
      </c>
      <c r="F1161" s="5">
        <v>1.12107</v>
      </c>
      <c r="G1161" s="5">
        <f t="shared" si="213"/>
        <v>1</v>
      </c>
      <c r="H1161" s="5">
        <f t="shared" si="214"/>
        <v>-14.099999999999113</v>
      </c>
      <c r="I1161" s="31">
        <f t="shared" si="205"/>
        <v>1.1220060000000003</v>
      </c>
      <c r="J1161" s="31">
        <f t="shared" si="206"/>
        <v>-9.3600000000026995</v>
      </c>
      <c r="K1161" s="5">
        <f t="shared" si="207"/>
        <v>0</v>
      </c>
      <c r="L1161" s="5">
        <f t="shared" si="212"/>
        <v>0</v>
      </c>
      <c r="M1161" s="5"/>
      <c r="N1161" s="5">
        <f t="shared" si="210"/>
        <v>17078.500000000076</v>
      </c>
      <c r="O1161" s="5">
        <f t="shared" si="215"/>
        <v>16090.900000000056</v>
      </c>
      <c r="P1161" s="29" t="str">
        <f t="shared" si="208"/>
        <v/>
      </c>
      <c r="Q1161" s="30">
        <f t="shared" si="209"/>
        <v>987.60000000002037</v>
      </c>
      <c r="R1161" s="27"/>
    </row>
    <row r="1162" spans="1:18" x14ac:dyDescent="0.25">
      <c r="A1162" s="5">
        <v>1161</v>
      </c>
      <c r="B1162" s="28">
        <v>42899.958333333336</v>
      </c>
      <c r="C1162" s="5">
        <v>1.1210599999999999</v>
      </c>
      <c r="D1162" s="5">
        <v>1.12958</v>
      </c>
      <c r="E1162" s="5">
        <v>1.1193</v>
      </c>
      <c r="F1162" s="5">
        <v>1.1216999999999999</v>
      </c>
      <c r="G1162" s="5">
        <f t="shared" si="213"/>
        <v>1</v>
      </c>
      <c r="H1162" s="5">
        <f t="shared" si="214"/>
        <v>-77.499999999999233</v>
      </c>
      <c r="I1162" s="31">
        <f t="shared" si="205"/>
        <v>1.121996</v>
      </c>
      <c r="J1162" s="31">
        <f t="shared" si="206"/>
        <v>-2.9600000000007398</v>
      </c>
      <c r="K1162" s="5">
        <f t="shared" si="207"/>
        <v>0</v>
      </c>
      <c r="L1162" s="5">
        <f t="shared" si="212"/>
        <v>0</v>
      </c>
      <c r="M1162" s="5"/>
      <c r="N1162" s="5">
        <f t="shared" si="210"/>
        <v>17078.500000000076</v>
      </c>
      <c r="O1162" s="5">
        <f t="shared" si="215"/>
        <v>16090.900000000056</v>
      </c>
      <c r="P1162" s="29" t="str">
        <f t="shared" si="208"/>
        <v/>
      </c>
      <c r="Q1162" s="30">
        <f t="shared" si="209"/>
        <v>987.60000000002037</v>
      </c>
      <c r="R1162" s="27"/>
    </row>
    <row r="1163" spans="1:18" x14ac:dyDescent="0.25">
      <c r="A1163" s="5">
        <v>1162</v>
      </c>
      <c r="B1163" s="28">
        <v>42900.958333333336</v>
      </c>
      <c r="C1163" s="5">
        <v>1.1217299999999999</v>
      </c>
      <c r="D1163" s="5">
        <v>1.1228499999999999</v>
      </c>
      <c r="E1163" s="5">
        <v>1.11321</v>
      </c>
      <c r="F1163" s="5">
        <v>1.1145</v>
      </c>
      <c r="G1163" s="5">
        <f t="shared" si="213"/>
        <v>0</v>
      </c>
      <c r="H1163" s="5">
        <f t="shared" si="214"/>
        <v>-19.600000000001835</v>
      </c>
      <c r="I1163" s="31">
        <f t="shared" si="205"/>
        <v>1.1215613333333336</v>
      </c>
      <c r="J1163" s="31">
        <f t="shared" si="206"/>
        <v>-70.613333333335859</v>
      </c>
      <c r="K1163" s="5">
        <f t="shared" si="207"/>
        <v>0</v>
      </c>
      <c r="L1163" s="5">
        <f t="shared" si="212"/>
        <v>19.600000000001835</v>
      </c>
      <c r="M1163" s="5"/>
      <c r="N1163" s="5">
        <f t="shared" si="210"/>
        <v>17098.100000000079</v>
      </c>
      <c r="O1163" s="5">
        <f t="shared" si="215"/>
        <v>16090.900000000056</v>
      </c>
      <c r="P1163" s="29" t="str">
        <f t="shared" si="208"/>
        <v/>
      </c>
      <c r="Q1163" s="30">
        <f t="shared" si="209"/>
        <v>1007.2000000000226</v>
      </c>
      <c r="R1163" s="27"/>
    </row>
    <row r="1164" spans="1:18" x14ac:dyDescent="0.25">
      <c r="A1164" s="5">
        <v>1163</v>
      </c>
      <c r="B1164" s="28">
        <v>42901.958333333336</v>
      </c>
      <c r="C1164" s="5">
        <v>1.1145</v>
      </c>
      <c r="D1164" s="5">
        <v>1.12016</v>
      </c>
      <c r="E1164" s="5">
        <v>1.1138399999999999</v>
      </c>
      <c r="F1164" s="5">
        <v>1.11968</v>
      </c>
      <c r="G1164" s="5">
        <f t="shared" si="213"/>
        <v>1</v>
      </c>
      <c r="H1164" s="5">
        <f t="shared" si="214"/>
        <v>-36.900000000001924</v>
      </c>
      <c r="I1164" s="31">
        <f t="shared" si="205"/>
        <v>1.1216740000000001</v>
      </c>
      <c r="J1164" s="31">
        <f t="shared" si="206"/>
        <v>-19.940000000000513</v>
      </c>
      <c r="K1164" s="5">
        <f t="shared" si="207"/>
        <v>-36.900000000001924</v>
      </c>
      <c r="L1164" s="5">
        <f t="shared" si="212"/>
        <v>0</v>
      </c>
      <c r="M1164" s="5"/>
      <c r="N1164" s="5">
        <f t="shared" si="210"/>
        <v>17061.200000000077</v>
      </c>
      <c r="O1164" s="5">
        <f t="shared" si="215"/>
        <v>16090.900000000056</v>
      </c>
      <c r="P1164" s="29">
        <f t="shared" si="208"/>
        <v>-6.0301164011958175E-2</v>
      </c>
      <c r="Q1164" s="30">
        <f t="shared" si="209"/>
        <v>970.3000000000211</v>
      </c>
      <c r="R1164" s="27"/>
    </row>
    <row r="1165" spans="1:18" x14ac:dyDescent="0.25">
      <c r="A1165" s="5">
        <v>1164</v>
      </c>
      <c r="B1165" s="28">
        <v>42904.958333333336</v>
      </c>
      <c r="C1165" s="5">
        <v>1.12053</v>
      </c>
      <c r="D1165" s="5">
        <v>1.1212800000000001</v>
      </c>
      <c r="E1165" s="5">
        <v>1.1143099999999999</v>
      </c>
      <c r="F1165" s="5">
        <v>1.11483</v>
      </c>
      <c r="G1165" s="5">
        <f t="shared" si="213"/>
        <v>0</v>
      </c>
      <c r="H1165" s="5">
        <f t="shared" si="214"/>
        <v>3.599999999996939</v>
      </c>
      <c r="I1165" s="31">
        <f t="shared" si="205"/>
        <v>1.1215800000000002</v>
      </c>
      <c r="J1165" s="31">
        <f t="shared" si="206"/>
        <v>-67.500000000002558</v>
      </c>
      <c r="K1165" s="5">
        <f t="shared" si="207"/>
        <v>3.599999999996939</v>
      </c>
      <c r="L1165" s="5">
        <f t="shared" si="212"/>
        <v>0</v>
      </c>
      <c r="M1165" s="5"/>
      <c r="N1165" s="5">
        <f t="shared" si="210"/>
        <v>17064.800000000076</v>
      </c>
      <c r="O1165" s="5">
        <f t="shared" si="215"/>
        <v>16090.900000000056</v>
      </c>
      <c r="P1165" s="29" t="str">
        <f t="shared" si="208"/>
        <v/>
      </c>
      <c r="Q1165" s="30">
        <f t="shared" si="209"/>
        <v>973.90000000001965</v>
      </c>
      <c r="R1165" s="27"/>
    </row>
    <row r="1166" spans="1:18" x14ac:dyDescent="0.25">
      <c r="A1166" s="5">
        <v>1165</v>
      </c>
      <c r="B1166" s="28">
        <v>42905.958333333336</v>
      </c>
      <c r="C1166" s="5">
        <v>1.1148</v>
      </c>
      <c r="D1166" s="5">
        <v>1.1164799999999999</v>
      </c>
      <c r="E1166" s="5">
        <v>1.11188</v>
      </c>
      <c r="F1166" s="5">
        <v>1.1133599999999999</v>
      </c>
      <c r="G1166" s="5">
        <f t="shared" si="213"/>
        <v>0</v>
      </c>
      <c r="H1166" s="5">
        <f t="shared" si="214"/>
        <v>58.699999999998198</v>
      </c>
      <c r="I1166" s="31">
        <f t="shared" si="205"/>
        <v>1.1212333333333333</v>
      </c>
      <c r="J1166" s="31">
        <f t="shared" si="206"/>
        <v>-78.733333333333988</v>
      </c>
      <c r="K1166" s="5">
        <f t="shared" si="207"/>
        <v>0</v>
      </c>
      <c r="L1166" s="5">
        <f t="shared" si="212"/>
        <v>-58.699999999998198</v>
      </c>
      <c r="M1166" s="5"/>
      <c r="N1166" s="5">
        <f t="shared" si="210"/>
        <v>17006.100000000079</v>
      </c>
      <c r="O1166" s="5">
        <f t="shared" si="215"/>
        <v>16090.900000000056</v>
      </c>
      <c r="P1166" s="29">
        <f t="shared" si="208"/>
        <v>-5.6876868292017102E-2</v>
      </c>
      <c r="Q1166" s="30">
        <f t="shared" si="209"/>
        <v>915.20000000002256</v>
      </c>
      <c r="R1166" s="27"/>
    </row>
    <row r="1167" spans="1:18" x14ac:dyDescent="0.25">
      <c r="A1167" s="5">
        <v>1166</v>
      </c>
      <c r="B1167" s="28">
        <v>42906.958333333336</v>
      </c>
      <c r="C1167" s="5">
        <v>1.1133500000000001</v>
      </c>
      <c r="D1167" s="5">
        <v>1.1169</v>
      </c>
      <c r="E1167" s="5">
        <v>1.1127199999999999</v>
      </c>
      <c r="F1167" s="5">
        <v>1.1168</v>
      </c>
      <c r="G1167" s="5">
        <f t="shared" si="213"/>
        <v>1</v>
      </c>
      <c r="H1167" s="5">
        <f t="shared" si="214"/>
        <v>9.3999999999994088</v>
      </c>
      <c r="I1167" s="31">
        <f t="shared" si="205"/>
        <v>1.1207326666666666</v>
      </c>
      <c r="J1167" s="31">
        <f t="shared" si="206"/>
        <v>-39.326666666665844</v>
      </c>
      <c r="K1167" s="5">
        <f t="shared" si="207"/>
        <v>9.3999999999994088</v>
      </c>
      <c r="L1167" s="5">
        <f t="shared" si="212"/>
        <v>0</v>
      </c>
      <c r="M1167" s="5"/>
      <c r="N1167" s="5">
        <f t="shared" si="210"/>
        <v>17015.500000000076</v>
      </c>
      <c r="O1167" s="5">
        <f t="shared" si="215"/>
        <v>16090.900000000056</v>
      </c>
      <c r="P1167" s="29" t="str">
        <f t="shared" si="208"/>
        <v/>
      </c>
      <c r="Q1167" s="30">
        <f t="shared" si="209"/>
        <v>924.60000000002037</v>
      </c>
      <c r="R1167" s="27"/>
    </row>
    <row r="1168" spans="1:18" x14ac:dyDescent="0.25">
      <c r="A1168" s="5">
        <v>1167</v>
      </c>
      <c r="B1168" s="28">
        <v>42907.958333333336</v>
      </c>
      <c r="C1168" s="5">
        <v>1.1168100000000001</v>
      </c>
      <c r="D1168" s="5">
        <v>1.1177900000000001</v>
      </c>
      <c r="E1168" s="5">
        <v>1.11392</v>
      </c>
      <c r="F1168" s="5">
        <v>1.1151599999999999</v>
      </c>
      <c r="G1168" s="5">
        <f t="shared" si="213"/>
        <v>0</v>
      </c>
      <c r="H1168" s="5">
        <f t="shared" si="214"/>
        <v>182.20000000000124</v>
      </c>
      <c r="I1168" s="31">
        <f t="shared" si="205"/>
        <v>1.1203286666666665</v>
      </c>
      <c r="J1168" s="31">
        <f t="shared" si="206"/>
        <v>-51.686666666665992</v>
      </c>
      <c r="K1168" s="5">
        <f t="shared" si="207"/>
        <v>182.20000000000124</v>
      </c>
      <c r="L1168" s="5">
        <f t="shared" si="212"/>
        <v>0</v>
      </c>
      <c r="M1168" s="5"/>
      <c r="N1168" s="5">
        <f t="shared" si="210"/>
        <v>17197.700000000077</v>
      </c>
      <c r="O1168" s="5">
        <f t="shared" si="215"/>
        <v>16090.900000000056</v>
      </c>
      <c r="P1168" s="29" t="str">
        <f t="shared" si="208"/>
        <v/>
      </c>
      <c r="Q1168" s="30">
        <f t="shared" si="209"/>
        <v>1106.8000000000211</v>
      </c>
      <c r="R1168" s="27"/>
    </row>
    <row r="1169" spans="1:18" x14ac:dyDescent="0.25">
      <c r="A1169" s="5">
        <v>1168</v>
      </c>
      <c r="B1169" s="28">
        <v>42908.958333333336</v>
      </c>
      <c r="C1169" s="5">
        <v>1.11511</v>
      </c>
      <c r="D1169" s="5">
        <v>1.1208899999999999</v>
      </c>
      <c r="E1169" s="5">
        <v>1.11452</v>
      </c>
      <c r="F1169" s="5">
        <v>1.1191800000000001</v>
      </c>
      <c r="G1169" s="5">
        <f t="shared" si="213"/>
        <v>1</v>
      </c>
      <c r="H1169" s="5">
        <f t="shared" si="214"/>
        <v>180.6000000000019</v>
      </c>
      <c r="I1169" s="31">
        <f t="shared" ref="I1169:I1232" si="216">AVERAGE(F1155:F1169)</f>
        <v>1.1197239999999999</v>
      </c>
      <c r="J1169" s="31">
        <f t="shared" ref="J1169:J1232" si="217">(F1169-I1169)*10000</f>
        <v>-5.4399999999987791</v>
      </c>
      <c r="K1169" s="5">
        <f t="shared" si="207"/>
        <v>0</v>
      </c>
      <c r="L1169" s="5">
        <f t="shared" si="212"/>
        <v>0</v>
      </c>
      <c r="M1169" s="5"/>
      <c r="N1169" s="5">
        <f t="shared" si="210"/>
        <v>17197.700000000077</v>
      </c>
      <c r="O1169" s="5">
        <f t="shared" si="215"/>
        <v>16090.900000000056</v>
      </c>
      <c r="P1169" s="29" t="str">
        <f t="shared" si="208"/>
        <v/>
      </c>
      <c r="Q1169" s="30">
        <f t="shared" si="209"/>
        <v>1106.8000000000211</v>
      </c>
      <c r="R1169" s="27"/>
    </row>
    <row r="1170" spans="1:18" x14ac:dyDescent="0.25">
      <c r="A1170" s="5">
        <v>1169</v>
      </c>
      <c r="B1170" s="28">
        <v>42911.958333333336</v>
      </c>
      <c r="C1170" s="5">
        <v>1.1196299999999999</v>
      </c>
      <c r="D1170" s="5">
        <v>1.12198</v>
      </c>
      <c r="E1170" s="5">
        <v>1.11717</v>
      </c>
      <c r="F1170" s="5">
        <v>1.11815</v>
      </c>
      <c r="G1170" s="5">
        <f t="shared" si="213"/>
        <v>0</v>
      </c>
      <c r="H1170" s="5">
        <f t="shared" si="214"/>
        <v>258.1000000000011</v>
      </c>
      <c r="I1170" s="31">
        <f t="shared" si="216"/>
        <v>1.11924</v>
      </c>
      <c r="J1170" s="31">
        <f t="shared" si="217"/>
        <v>-10.900000000000354</v>
      </c>
      <c r="K1170" s="5">
        <f t="shared" si="207"/>
        <v>0</v>
      </c>
      <c r="L1170" s="5">
        <f t="shared" si="212"/>
        <v>0</v>
      </c>
      <c r="M1170" s="5"/>
      <c r="N1170" s="5">
        <f t="shared" si="210"/>
        <v>17197.700000000077</v>
      </c>
      <c r="O1170" s="5">
        <f t="shared" si="215"/>
        <v>16090.900000000056</v>
      </c>
      <c r="P1170" s="29" t="str">
        <f t="shared" si="208"/>
        <v/>
      </c>
      <c r="Q1170" s="30">
        <f t="shared" si="209"/>
        <v>1106.8000000000211</v>
      </c>
      <c r="R1170" s="27"/>
    </row>
    <row r="1171" spans="1:18" x14ac:dyDescent="0.25">
      <c r="A1171" s="5">
        <v>1170</v>
      </c>
      <c r="B1171" s="28">
        <v>42912.958333333336</v>
      </c>
      <c r="C1171" s="5">
        <v>1.11822</v>
      </c>
      <c r="D1171" s="5">
        <v>1.1349400000000001</v>
      </c>
      <c r="E1171" s="5">
        <v>1.11788</v>
      </c>
      <c r="F1171" s="5">
        <v>1.13385</v>
      </c>
      <c r="G1171" s="5">
        <f t="shared" si="213"/>
        <v>1</v>
      </c>
      <c r="H1171" s="5">
        <f t="shared" si="214"/>
        <v>86.900000000000858</v>
      </c>
      <c r="I1171" s="31">
        <f t="shared" si="216"/>
        <v>1.1196493333333335</v>
      </c>
      <c r="J1171" s="31">
        <f t="shared" si="217"/>
        <v>142.0066666666653</v>
      </c>
      <c r="K1171" s="5">
        <f t="shared" si="207"/>
        <v>0</v>
      </c>
      <c r="L1171" s="5">
        <f t="shared" si="212"/>
        <v>0</v>
      </c>
      <c r="M1171" s="5"/>
      <c r="N1171" s="5">
        <f t="shared" si="210"/>
        <v>17197.700000000077</v>
      </c>
      <c r="O1171" s="5">
        <f t="shared" si="215"/>
        <v>16090.900000000056</v>
      </c>
      <c r="P1171" s="29" t="str">
        <f t="shared" si="208"/>
        <v/>
      </c>
      <c r="Q1171" s="30">
        <f t="shared" si="209"/>
        <v>1106.8000000000211</v>
      </c>
      <c r="R1171" s="27"/>
    </row>
    <row r="1172" spans="1:18" x14ac:dyDescent="0.25">
      <c r="A1172" s="5">
        <v>1171</v>
      </c>
      <c r="B1172" s="28">
        <v>42913.958333333336</v>
      </c>
      <c r="C1172" s="5">
        <v>1.13384</v>
      </c>
      <c r="D1172" s="5">
        <v>1.13906</v>
      </c>
      <c r="E1172" s="5">
        <v>1.12917</v>
      </c>
      <c r="F1172" s="5">
        <v>1.13775</v>
      </c>
      <c r="G1172" s="5">
        <f t="shared" si="213"/>
        <v>1</v>
      </c>
      <c r="H1172" s="5">
        <f t="shared" si="214"/>
        <v>-5.6000000000011667</v>
      </c>
      <c r="I1172" s="31">
        <f t="shared" si="216"/>
        <v>1.1204633333333334</v>
      </c>
      <c r="J1172" s="31">
        <f t="shared" si="217"/>
        <v>172.86666666666673</v>
      </c>
      <c r="K1172" s="5">
        <f t="shared" ref="K1172:K1233" si="218">IF(OR(AND(J1172&gt;-122.467,J1172&lt;=-101.893),AND(J1172&gt;-67.6767,J1172&lt;=-16.6267),AND(J1172&gt;-1.10667,J1172&lt;=30.97333)),H1172,0)</f>
        <v>0</v>
      </c>
      <c r="L1172" s="5">
        <f t="shared" si="212"/>
        <v>5.6000000000011667</v>
      </c>
      <c r="M1172" s="5"/>
      <c r="N1172" s="5">
        <f t="shared" si="210"/>
        <v>17203.300000000079</v>
      </c>
      <c r="O1172" s="5">
        <f t="shared" si="215"/>
        <v>16090.900000000056</v>
      </c>
      <c r="P1172" s="29" t="str">
        <f t="shared" si="208"/>
        <v/>
      </c>
      <c r="Q1172" s="30">
        <f t="shared" si="209"/>
        <v>1112.4000000000233</v>
      </c>
      <c r="R1172" s="27"/>
    </row>
    <row r="1173" spans="1:18" x14ac:dyDescent="0.25">
      <c r="A1173" s="5">
        <v>1172</v>
      </c>
      <c r="B1173" s="28">
        <v>42914.958333333336</v>
      </c>
      <c r="C1173" s="5">
        <v>1.13775</v>
      </c>
      <c r="D1173" s="5">
        <v>1.14455</v>
      </c>
      <c r="E1173" s="5">
        <v>1.13744</v>
      </c>
      <c r="F1173" s="5">
        <v>1.14402</v>
      </c>
      <c r="G1173" s="5">
        <f t="shared" si="213"/>
        <v>1</v>
      </c>
      <c r="H1173" s="5">
        <f t="shared" si="214"/>
        <v>-89.400000000001711</v>
      </c>
      <c r="I1173" s="31">
        <f t="shared" si="216"/>
        <v>1.1219833333333333</v>
      </c>
      <c r="J1173" s="31">
        <f t="shared" si="217"/>
        <v>220.36666666666704</v>
      </c>
      <c r="K1173" s="5">
        <f t="shared" si="218"/>
        <v>0</v>
      </c>
      <c r="L1173" s="5">
        <f t="shared" si="212"/>
        <v>89.400000000001711</v>
      </c>
      <c r="M1173" s="5"/>
      <c r="N1173" s="5">
        <f t="shared" si="210"/>
        <v>17292.700000000081</v>
      </c>
      <c r="O1173" s="5">
        <f t="shared" si="215"/>
        <v>16090.900000000056</v>
      </c>
      <c r="P1173" s="29" t="str">
        <f t="shared" si="208"/>
        <v/>
      </c>
      <c r="Q1173" s="30">
        <f t="shared" si="209"/>
        <v>1201.8000000000247</v>
      </c>
      <c r="R1173" s="27"/>
    </row>
    <row r="1174" spans="1:18" x14ac:dyDescent="0.25">
      <c r="A1174" s="5">
        <v>1173</v>
      </c>
      <c r="B1174" s="28">
        <v>42915.958333333336</v>
      </c>
      <c r="C1174" s="5">
        <v>1.1439999999999999</v>
      </c>
      <c r="D1174" s="5">
        <v>1.14452</v>
      </c>
      <c r="E1174" s="5">
        <v>1.1392100000000001</v>
      </c>
      <c r="F1174" s="5">
        <v>1.1425099999999999</v>
      </c>
      <c r="G1174" s="5">
        <f t="shared" si="213"/>
        <v>0</v>
      </c>
      <c r="H1174" s="5">
        <f t="shared" si="214"/>
        <v>-64.500000000002899</v>
      </c>
      <c r="I1174" s="31">
        <f t="shared" si="216"/>
        <v>1.1235233333333334</v>
      </c>
      <c r="J1174" s="31">
        <f t="shared" si="217"/>
        <v>189.86666666666486</v>
      </c>
      <c r="K1174" s="5">
        <f t="shared" si="218"/>
        <v>0</v>
      </c>
      <c r="L1174" s="5">
        <f t="shared" si="212"/>
        <v>64.500000000002899</v>
      </c>
      <c r="M1174" s="5"/>
      <c r="N1174" s="5">
        <f t="shared" si="210"/>
        <v>17357.200000000084</v>
      </c>
      <c r="O1174" s="5">
        <f t="shared" si="215"/>
        <v>16090.900000000056</v>
      </c>
      <c r="P1174" s="29" t="str">
        <f t="shared" ref="P1174:P1237" si="219">IF(N1174 &lt; N1173, 1-N1174/O1174,"")</f>
        <v/>
      </c>
      <c r="Q1174" s="30">
        <f t="shared" ref="Q1174:Q1237" si="220">IF(O1174=N1174,Q1173,N1174-O1174)</f>
        <v>1266.3000000000284</v>
      </c>
      <c r="R1174" s="27"/>
    </row>
    <row r="1175" spans="1:18" x14ac:dyDescent="0.25">
      <c r="A1175" s="5">
        <v>1174</v>
      </c>
      <c r="B1175" s="28">
        <v>42918.958333333336</v>
      </c>
      <c r="C1175" s="5">
        <v>1.14175</v>
      </c>
      <c r="D1175" s="5">
        <v>1.14266</v>
      </c>
      <c r="E1175" s="5">
        <v>1.1355</v>
      </c>
      <c r="F1175" s="5">
        <v>1.1364099999999999</v>
      </c>
      <c r="G1175" s="5">
        <f t="shared" si="213"/>
        <v>0</v>
      </c>
      <c r="H1175" s="5">
        <f t="shared" si="214"/>
        <v>60.599999999999547</v>
      </c>
      <c r="I1175" s="31">
        <f t="shared" si="216"/>
        <v>1.124598</v>
      </c>
      <c r="J1175" s="31">
        <f t="shared" si="217"/>
        <v>118.11999999999934</v>
      </c>
      <c r="K1175" s="5">
        <f t="shared" si="218"/>
        <v>0</v>
      </c>
      <c r="L1175" s="5">
        <f t="shared" si="212"/>
        <v>0</v>
      </c>
      <c r="M1175" s="5"/>
      <c r="N1175" s="5">
        <f t="shared" ref="N1175:N1238" si="221">L1175+K1175+N1174</f>
        <v>17357.200000000084</v>
      </c>
      <c r="O1175" s="5">
        <f t="shared" si="215"/>
        <v>16090.900000000056</v>
      </c>
      <c r="P1175" s="29" t="str">
        <f t="shared" si="219"/>
        <v/>
      </c>
      <c r="Q1175" s="30">
        <f t="shared" si="220"/>
        <v>1266.3000000000284</v>
      </c>
      <c r="R1175" s="27"/>
    </row>
    <row r="1176" spans="1:18" x14ac:dyDescent="0.25">
      <c r="A1176" s="5">
        <v>1175</v>
      </c>
      <c r="B1176" s="28">
        <v>42919.958333333336</v>
      </c>
      <c r="C1176" s="5">
        <v>1.1363799999999999</v>
      </c>
      <c r="D1176" s="5">
        <v>1.1376900000000001</v>
      </c>
      <c r="E1176" s="5">
        <v>1.1335900000000001</v>
      </c>
      <c r="F1176" s="5">
        <v>1.1342699999999999</v>
      </c>
      <c r="G1176" s="5">
        <f t="shared" si="213"/>
        <v>0</v>
      </c>
      <c r="H1176" s="5">
        <f t="shared" si="214"/>
        <v>59.200000000001467</v>
      </c>
      <c r="I1176" s="31">
        <f t="shared" si="216"/>
        <v>1.125478</v>
      </c>
      <c r="J1176" s="31">
        <f t="shared" si="217"/>
        <v>87.919999999999106</v>
      </c>
      <c r="K1176" s="5">
        <f t="shared" si="218"/>
        <v>0</v>
      </c>
      <c r="L1176" s="5">
        <f t="shared" si="212"/>
        <v>0</v>
      </c>
      <c r="M1176" s="5"/>
      <c r="N1176" s="5">
        <f t="shared" si="221"/>
        <v>17357.200000000084</v>
      </c>
      <c r="O1176" s="5">
        <f t="shared" si="215"/>
        <v>16090.900000000056</v>
      </c>
      <c r="P1176" s="29" t="str">
        <f t="shared" si="219"/>
        <v/>
      </c>
      <c r="Q1176" s="30">
        <f t="shared" si="220"/>
        <v>1266.3000000000284</v>
      </c>
      <c r="R1176" s="27"/>
    </row>
    <row r="1177" spans="1:18" x14ac:dyDescent="0.25">
      <c r="A1177" s="5">
        <v>1176</v>
      </c>
      <c r="B1177" s="28">
        <v>42920.958333333336</v>
      </c>
      <c r="C1177" s="5">
        <v>1.1341300000000001</v>
      </c>
      <c r="D1177" s="5">
        <v>1.1368499999999999</v>
      </c>
      <c r="E1177" s="5">
        <v>1.13123</v>
      </c>
      <c r="F1177" s="5">
        <v>1.13513</v>
      </c>
      <c r="G1177" s="5">
        <f t="shared" si="213"/>
        <v>1</v>
      </c>
      <c r="H1177" s="5">
        <f t="shared" si="214"/>
        <v>51.700000000003413</v>
      </c>
      <c r="I1177" s="31">
        <f t="shared" si="216"/>
        <v>1.1263733333333332</v>
      </c>
      <c r="J1177" s="31">
        <f t="shared" si="217"/>
        <v>87.566666666667459</v>
      </c>
      <c r="K1177" s="5">
        <f t="shared" si="218"/>
        <v>0</v>
      </c>
      <c r="L1177" s="5">
        <f t="shared" si="212"/>
        <v>0</v>
      </c>
      <c r="M1177" s="5"/>
      <c r="N1177" s="5">
        <f t="shared" si="221"/>
        <v>17357.200000000084</v>
      </c>
      <c r="O1177" s="5">
        <f t="shared" si="215"/>
        <v>16090.900000000056</v>
      </c>
      <c r="P1177" s="29" t="str">
        <f t="shared" si="219"/>
        <v/>
      </c>
      <c r="Q1177" s="30">
        <f t="shared" si="220"/>
        <v>1266.3000000000284</v>
      </c>
      <c r="R1177" s="27"/>
    </row>
    <row r="1178" spans="1:18" x14ac:dyDescent="0.25">
      <c r="A1178" s="5">
        <v>1177</v>
      </c>
      <c r="B1178" s="28">
        <v>42921.958333333336</v>
      </c>
      <c r="C1178" s="5">
        <v>1.1351199999999999</v>
      </c>
      <c r="D1178" s="5">
        <v>1.1424700000000001</v>
      </c>
      <c r="E1178" s="5">
        <v>1.1329899999999999</v>
      </c>
      <c r="F1178" s="5">
        <v>1.14229</v>
      </c>
      <c r="G1178" s="5">
        <f t="shared" si="213"/>
        <v>1</v>
      </c>
      <c r="H1178" s="5">
        <f t="shared" si="214"/>
        <v>48.200000000002689</v>
      </c>
      <c r="I1178" s="31">
        <f t="shared" si="216"/>
        <v>1.128226</v>
      </c>
      <c r="J1178" s="31">
        <f t="shared" si="217"/>
        <v>140.64000000000075</v>
      </c>
      <c r="K1178" s="5">
        <f t="shared" si="218"/>
        <v>0</v>
      </c>
      <c r="L1178" s="5">
        <f t="shared" si="212"/>
        <v>0</v>
      </c>
      <c r="M1178" s="5"/>
      <c r="N1178" s="5">
        <f t="shared" si="221"/>
        <v>17357.200000000084</v>
      </c>
      <c r="O1178" s="5">
        <f t="shared" si="215"/>
        <v>16090.900000000056</v>
      </c>
      <c r="P1178" s="29" t="str">
        <f t="shared" si="219"/>
        <v/>
      </c>
      <c r="Q1178" s="30">
        <f t="shared" si="220"/>
        <v>1266.3000000000284</v>
      </c>
      <c r="R1178" s="27"/>
    </row>
    <row r="1179" spans="1:18" x14ac:dyDescent="0.25">
      <c r="A1179" s="5">
        <v>1178</v>
      </c>
      <c r="B1179" s="28">
        <v>42922.958333333336</v>
      </c>
      <c r="C1179" s="5">
        <v>1.1422099999999999</v>
      </c>
      <c r="D1179" s="5">
        <v>1.14398</v>
      </c>
      <c r="E1179" s="5">
        <v>1.1379600000000001</v>
      </c>
      <c r="F1179" s="5">
        <v>1.1399600000000001</v>
      </c>
      <c r="G1179" s="5">
        <f t="shared" si="213"/>
        <v>0</v>
      </c>
      <c r="H1179" s="5">
        <f t="shared" si="214"/>
        <v>14.89999999999992</v>
      </c>
      <c r="I1179" s="31">
        <f t="shared" si="216"/>
        <v>1.1295779999999997</v>
      </c>
      <c r="J1179" s="31">
        <f t="shared" si="217"/>
        <v>103.82000000000335</v>
      </c>
      <c r="K1179" s="5">
        <f t="shared" si="218"/>
        <v>0</v>
      </c>
      <c r="L1179" s="5">
        <f t="shared" si="212"/>
        <v>0</v>
      </c>
      <c r="M1179" s="5"/>
      <c r="N1179" s="5">
        <f t="shared" si="221"/>
        <v>17357.200000000084</v>
      </c>
      <c r="O1179" s="5">
        <f t="shared" si="215"/>
        <v>16090.900000000056</v>
      </c>
      <c r="P1179" s="29" t="str">
        <f t="shared" si="219"/>
        <v/>
      </c>
      <c r="Q1179" s="30">
        <f t="shared" si="220"/>
        <v>1266.3000000000284</v>
      </c>
      <c r="R1179" s="27"/>
    </row>
    <row r="1180" spans="1:18" x14ac:dyDescent="0.25">
      <c r="A1180" s="5">
        <v>1179</v>
      </c>
      <c r="B1180" s="28">
        <v>42925.958333333336</v>
      </c>
      <c r="C1180" s="5">
        <v>1.1396599999999999</v>
      </c>
      <c r="D1180" s="5">
        <v>1.1417999999999999</v>
      </c>
      <c r="E1180" s="5">
        <v>1.1381699999999999</v>
      </c>
      <c r="F1180" s="5">
        <v>1.13991</v>
      </c>
      <c r="G1180" s="5">
        <f t="shared" si="213"/>
        <v>0</v>
      </c>
      <c r="H1180" s="5">
        <f t="shared" si="214"/>
        <v>-1.8000000000029068</v>
      </c>
      <c r="I1180" s="31">
        <f t="shared" si="216"/>
        <v>1.1312499999999999</v>
      </c>
      <c r="J1180" s="31">
        <f t="shared" si="217"/>
        <v>86.600000000001117</v>
      </c>
      <c r="K1180" s="5">
        <f t="shared" si="218"/>
        <v>0</v>
      </c>
      <c r="L1180" s="5">
        <f t="shared" si="212"/>
        <v>0</v>
      </c>
      <c r="M1180" s="5"/>
      <c r="N1180" s="5">
        <f t="shared" si="221"/>
        <v>17357.200000000084</v>
      </c>
      <c r="O1180" s="5">
        <f t="shared" si="215"/>
        <v>16090.900000000056</v>
      </c>
      <c r="P1180" s="29" t="str">
        <f t="shared" si="219"/>
        <v/>
      </c>
      <c r="Q1180" s="30">
        <f t="shared" si="220"/>
        <v>1266.3000000000284</v>
      </c>
      <c r="R1180" s="27"/>
    </row>
    <row r="1181" spans="1:18" x14ac:dyDescent="0.25">
      <c r="A1181" s="5">
        <v>1180</v>
      </c>
      <c r="B1181" s="28">
        <v>42926.958333333336</v>
      </c>
      <c r="C1181" s="5">
        <v>1.13992</v>
      </c>
      <c r="D1181" s="5">
        <v>1.1479699999999999</v>
      </c>
      <c r="E1181" s="5">
        <v>1.13828</v>
      </c>
      <c r="F1181" s="5">
        <v>1.1467400000000001</v>
      </c>
      <c r="G1181" s="5">
        <f t="shared" si="213"/>
        <v>1</v>
      </c>
      <c r="H1181" s="5">
        <f t="shared" si="214"/>
        <v>1.1999999999967628</v>
      </c>
      <c r="I1181" s="31">
        <f t="shared" si="216"/>
        <v>1.1334753333333334</v>
      </c>
      <c r="J1181" s="31">
        <f t="shared" si="217"/>
        <v>132.64666666666702</v>
      </c>
      <c r="K1181" s="5">
        <f t="shared" si="218"/>
        <v>0</v>
      </c>
      <c r="L1181" s="5">
        <f t="shared" si="212"/>
        <v>0</v>
      </c>
      <c r="M1181" s="5"/>
      <c r="N1181" s="5">
        <f t="shared" si="221"/>
        <v>17357.200000000084</v>
      </c>
      <c r="O1181" s="5">
        <f t="shared" si="215"/>
        <v>16090.900000000056</v>
      </c>
      <c r="P1181" s="29" t="str">
        <f t="shared" si="219"/>
        <v/>
      </c>
      <c r="Q1181" s="30">
        <f t="shared" si="220"/>
        <v>1266.3000000000284</v>
      </c>
      <c r="R1181" s="27"/>
    </row>
    <row r="1182" spans="1:18" x14ac:dyDescent="0.25">
      <c r="A1182" s="5">
        <v>1181</v>
      </c>
      <c r="B1182" s="28">
        <v>42927.958333333336</v>
      </c>
      <c r="C1182" s="5">
        <v>1.1467400000000001</v>
      </c>
      <c r="D1182" s="5">
        <v>1.14893</v>
      </c>
      <c r="E1182" s="5">
        <v>1.13916</v>
      </c>
      <c r="F1182" s="5">
        <v>1.14116</v>
      </c>
      <c r="G1182" s="5">
        <f t="shared" si="213"/>
        <v>0</v>
      </c>
      <c r="H1182" s="5">
        <f t="shared" si="214"/>
        <v>64.999999999997286</v>
      </c>
      <c r="I1182" s="31">
        <f t="shared" si="216"/>
        <v>1.1350993333333332</v>
      </c>
      <c r="J1182" s="31">
        <f t="shared" si="217"/>
        <v>60.606666666667138</v>
      </c>
      <c r="K1182" s="5">
        <f t="shared" si="218"/>
        <v>0</v>
      </c>
      <c r="L1182" s="5">
        <f t="shared" si="212"/>
        <v>-64.999999999997286</v>
      </c>
      <c r="M1182" s="5"/>
      <c r="N1182" s="5">
        <f t="shared" si="221"/>
        <v>17292.200000000088</v>
      </c>
      <c r="O1182" s="5">
        <f t="shared" si="215"/>
        <v>16090.900000000056</v>
      </c>
      <c r="P1182" s="29">
        <f t="shared" si="219"/>
        <v>-7.4657104326049328E-2</v>
      </c>
      <c r="Q1182" s="30">
        <f t="shared" si="220"/>
        <v>1201.300000000032</v>
      </c>
      <c r="R1182" s="27"/>
    </row>
    <row r="1183" spans="1:18" x14ac:dyDescent="0.25">
      <c r="A1183" s="5">
        <v>1182</v>
      </c>
      <c r="B1183" s="28">
        <v>42928.958333333336</v>
      </c>
      <c r="C1183" s="5">
        <v>1.1411500000000001</v>
      </c>
      <c r="D1183" s="5">
        <v>1.14558</v>
      </c>
      <c r="E1183" s="5">
        <v>1.1370499999999999</v>
      </c>
      <c r="F1183" s="5">
        <v>1.1397299999999999</v>
      </c>
      <c r="G1183" s="5">
        <f t="shared" si="213"/>
        <v>0</v>
      </c>
      <c r="H1183" s="5">
        <f t="shared" si="214"/>
        <v>154.70000000000095</v>
      </c>
      <c r="I1183" s="31">
        <f t="shared" si="216"/>
        <v>1.1367373333333333</v>
      </c>
      <c r="J1183" s="31">
        <f t="shared" si="217"/>
        <v>29.926666666666435</v>
      </c>
      <c r="K1183" s="5">
        <f t="shared" si="218"/>
        <v>154.70000000000095</v>
      </c>
      <c r="L1183" s="5">
        <f t="shared" si="212"/>
        <v>0</v>
      </c>
      <c r="M1183" s="5"/>
      <c r="N1183" s="5">
        <f t="shared" si="221"/>
        <v>17446.900000000089</v>
      </c>
      <c r="O1183" s="5">
        <f t="shared" si="215"/>
        <v>16090.900000000056</v>
      </c>
      <c r="P1183" s="29" t="str">
        <f t="shared" si="219"/>
        <v/>
      </c>
      <c r="Q1183" s="30">
        <f t="shared" si="220"/>
        <v>1356.0000000000327</v>
      </c>
      <c r="R1183" s="27"/>
    </row>
    <row r="1184" spans="1:18" x14ac:dyDescent="0.25">
      <c r="A1184" s="5">
        <v>1183</v>
      </c>
      <c r="B1184" s="28">
        <v>42929.958333333336</v>
      </c>
      <c r="C1184" s="5">
        <v>1.1397299999999999</v>
      </c>
      <c r="D1184" s="5">
        <v>1.1471899999999999</v>
      </c>
      <c r="E1184" s="5">
        <v>1.13914</v>
      </c>
      <c r="F1184" s="5">
        <v>1.1468499999999999</v>
      </c>
      <c r="G1184" s="5">
        <f t="shared" si="213"/>
        <v>1</v>
      </c>
      <c r="H1184" s="5">
        <f t="shared" si="214"/>
        <v>44.000000000001819</v>
      </c>
      <c r="I1184" s="31">
        <f t="shared" si="216"/>
        <v>1.138582</v>
      </c>
      <c r="J1184" s="31">
        <f t="shared" si="217"/>
        <v>82.679999999999424</v>
      </c>
      <c r="K1184" s="5">
        <f t="shared" si="218"/>
        <v>0</v>
      </c>
      <c r="L1184" s="5">
        <f t="shared" si="212"/>
        <v>0</v>
      </c>
      <c r="M1184" s="5"/>
      <c r="N1184" s="5">
        <f t="shared" si="221"/>
        <v>17446.900000000089</v>
      </c>
      <c r="O1184" s="5">
        <f t="shared" si="215"/>
        <v>16090.900000000056</v>
      </c>
      <c r="P1184" s="29" t="str">
        <f t="shared" si="219"/>
        <v/>
      </c>
      <c r="Q1184" s="30">
        <f t="shared" si="220"/>
        <v>1356.0000000000327</v>
      </c>
      <c r="R1184" s="27"/>
    </row>
    <row r="1185" spans="1:18" x14ac:dyDescent="0.25">
      <c r="A1185" s="5">
        <v>1184</v>
      </c>
      <c r="B1185" s="28">
        <v>42932.958333333336</v>
      </c>
      <c r="C1185" s="5">
        <v>1.147</v>
      </c>
      <c r="D1185" s="5">
        <v>1.1487000000000001</v>
      </c>
      <c r="E1185" s="5">
        <v>1.1434800000000001</v>
      </c>
      <c r="F1185" s="5">
        <v>1.1477999999999999</v>
      </c>
      <c r="G1185" s="5">
        <f t="shared" si="213"/>
        <v>1</v>
      </c>
      <c r="H1185" s="5">
        <f t="shared" si="214"/>
        <v>152.00000000000324</v>
      </c>
      <c r="I1185" s="31">
        <f t="shared" si="216"/>
        <v>1.1405586666666667</v>
      </c>
      <c r="J1185" s="31">
        <f t="shared" si="217"/>
        <v>72.413333333332105</v>
      </c>
      <c r="K1185" s="5">
        <f t="shared" si="218"/>
        <v>0</v>
      </c>
      <c r="L1185" s="5">
        <f t="shared" si="212"/>
        <v>0</v>
      </c>
      <c r="M1185" s="5"/>
      <c r="N1185" s="5">
        <f t="shared" si="221"/>
        <v>17446.900000000089</v>
      </c>
      <c r="O1185" s="5">
        <f t="shared" si="215"/>
        <v>16090.900000000056</v>
      </c>
      <c r="P1185" s="29" t="str">
        <f t="shared" si="219"/>
        <v/>
      </c>
      <c r="Q1185" s="30">
        <f t="shared" si="220"/>
        <v>1356.0000000000327</v>
      </c>
      <c r="R1185" s="27"/>
    </row>
    <row r="1186" spans="1:18" x14ac:dyDescent="0.25">
      <c r="A1186" s="5">
        <v>1185</v>
      </c>
      <c r="B1186" s="28">
        <v>42933.958333333336</v>
      </c>
      <c r="C1186" s="5">
        <v>1.1478299999999999</v>
      </c>
      <c r="D1186" s="5">
        <v>1.15831</v>
      </c>
      <c r="E1186" s="5">
        <v>1.14714</v>
      </c>
      <c r="F1186" s="5">
        <v>1.1553800000000001</v>
      </c>
      <c r="G1186" s="5">
        <f t="shared" si="213"/>
        <v>1</v>
      </c>
      <c r="H1186" s="5">
        <f t="shared" si="214"/>
        <v>110.10000000000186</v>
      </c>
      <c r="I1186" s="31">
        <f t="shared" si="216"/>
        <v>1.141994</v>
      </c>
      <c r="J1186" s="31">
        <f t="shared" si="217"/>
        <v>133.86000000000121</v>
      </c>
      <c r="K1186" s="5">
        <f t="shared" si="218"/>
        <v>0</v>
      </c>
      <c r="L1186" s="5">
        <f t="shared" si="212"/>
        <v>0</v>
      </c>
      <c r="M1186" s="5"/>
      <c r="N1186" s="5">
        <f t="shared" si="221"/>
        <v>17446.900000000089</v>
      </c>
      <c r="O1186" s="5">
        <f t="shared" si="215"/>
        <v>16090.900000000056</v>
      </c>
      <c r="P1186" s="29" t="str">
        <f t="shared" si="219"/>
        <v/>
      </c>
      <c r="Q1186" s="30">
        <f t="shared" si="220"/>
        <v>1356.0000000000327</v>
      </c>
      <c r="R1186" s="27"/>
    </row>
    <row r="1187" spans="1:18" x14ac:dyDescent="0.25">
      <c r="A1187" s="5">
        <v>1186</v>
      </c>
      <c r="B1187" s="28">
        <v>42934.958333333336</v>
      </c>
      <c r="C1187" s="5">
        <v>1.15537</v>
      </c>
      <c r="D1187" s="5">
        <v>1.15561</v>
      </c>
      <c r="E1187" s="5">
        <v>1.15099</v>
      </c>
      <c r="F1187" s="5">
        <v>1.1514200000000001</v>
      </c>
      <c r="G1187" s="5">
        <f t="shared" si="213"/>
        <v>0</v>
      </c>
      <c r="H1187" s="5">
        <f t="shared" si="214"/>
        <v>127.40000000000194</v>
      </c>
      <c r="I1187" s="31">
        <f t="shared" si="216"/>
        <v>1.1429053333333334</v>
      </c>
      <c r="J1187" s="31">
        <f t="shared" si="217"/>
        <v>85.146666666666704</v>
      </c>
      <c r="K1187" s="5">
        <f t="shared" si="218"/>
        <v>0</v>
      </c>
      <c r="L1187" s="5">
        <f t="shared" si="212"/>
        <v>0</v>
      </c>
      <c r="M1187" s="5"/>
      <c r="N1187" s="5">
        <f t="shared" si="221"/>
        <v>17446.900000000089</v>
      </c>
      <c r="O1187" s="5">
        <f t="shared" si="215"/>
        <v>16090.900000000056</v>
      </c>
      <c r="P1187" s="29" t="str">
        <f t="shared" si="219"/>
        <v/>
      </c>
      <c r="Q1187" s="30">
        <f t="shared" si="220"/>
        <v>1356.0000000000327</v>
      </c>
      <c r="R1187" s="27"/>
    </row>
    <row r="1188" spans="1:18" x14ac:dyDescent="0.25">
      <c r="A1188" s="5">
        <v>1187</v>
      </c>
      <c r="B1188" s="28">
        <v>42935.958333333336</v>
      </c>
      <c r="C1188" s="5">
        <v>1.15144</v>
      </c>
      <c r="D1188" s="5">
        <v>1.1657999999999999</v>
      </c>
      <c r="E1188" s="5">
        <v>1.1479200000000001</v>
      </c>
      <c r="F1188" s="5">
        <v>1.1630400000000001</v>
      </c>
      <c r="G1188" s="5">
        <f t="shared" si="213"/>
        <v>1</v>
      </c>
      <c r="H1188" s="5">
        <f t="shared" si="214"/>
        <v>17.400000000002965</v>
      </c>
      <c r="I1188" s="31">
        <f t="shared" si="216"/>
        <v>1.1441733333333335</v>
      </c>
      <c r="J1188" s="31">
        <f t="shared" si="217"/>
        <v>188.66666666666586</v>
      </c>
      <c r="K1188" s="5">
        <f t="shared" si="218"/>
        <v>0</v>
      </c>
      <c r="L1188" s="5">
        <f t="shared" si="212"/>
        <v>-17.400000000002965</v>
      </c>
      <c r="M1188" s="5"/>
      <c r="N1188" s="5">
        <f t="shared" si="221"/>
        <v>17429.500000000087</v>
      </c>
      <c r="O1188" s="5">
        <f t="shared" si="215"/>
        <v>16090.900000000056</v>
      </c>
      <c r="P1188" s="29">
        <f t="shared" si="219"/>
        <v>-8.3189877508407006E-2</v>
      </c>
      <c r="Q1188" s="30">
        <f t="shared" si="220"/>
        <v>1338.6000000000313</v>
      </c>
      <c r="R1188" s="27"/>
    </row>
    <row r="1189" spans="1:18" x14ac:dyDescent="0.25">
      <c r="A1189" s="5">
        <v>1188</v>
      </c>
      <c r="B1189" s="28">
        <v>42936.958333333336</v>
      </c>
      <c r="C1189" s="5">
        <v>1.16286</v>
      </c>
      <c r="D1189" s="5">
        <v>1.16828</v>
      </c>
      <c r="E1189" s="5">
        <v>1.1618999999999999</v>
      </c>
      <c r="F1189" s="5">
        <v>1.16622</v>
      </c>
      <c r="G1189" s="5">
        <f t="shared" si="213"/>
        <v>1</v>
      </c>
      <c r="H1189" s="5">
        <f t="shared" si="214"/>
        <v>70.600000000002879</v>
      </c>
      <c r="I1189" s="31">
        <f t="shared" si="216"/>
        <v>1.1457540000000002</v>
      </c>
      <c r="J1189" s="31">
        <f t="shared" si="217"/>
        <v>204.65999999999872</v>
      </c>
      <c r="K1189" s="5">
        <f t="shared" si="218"/>
        <v>0</v>
      </c>
      <c r="L1189" s="5">
        <f t="shared" si="212"/>
        <v>-70.600000000002879</v>
      </c>
      <c r="M1189" s="5"/>
      <c r="N1189" s="5">
        <f t="shared" si="221"/>
        <v>17358.900000000085</v>
      </c>
      <c r="O1189" s="5">
        <f t="shared" si="215"/>
        <v>16090.900000000056</v>
      </c>
      <c r="P1189" s="29">
        <f t="shared" si="219"/>
        <v>-7.8802304408083224E-2</v>
      </c>
      <c r="Q1189" s="30">
        <f t="shared" si="220"/>
        <v>1268.0000000000291</v>
      </c>
      <c r="R1189" s="27"/>
    </row>
    <row r="1190" spans="1:18" x14ac:dyDescent="0.25">
      <c r="A1190" s="5">
        <v>1189</v>
      </c>
      <c r="B1190" s="28">
        <v>42939.958333333336</v>
      </c>
      <c r="C1190" s="5">
        <v>1.16635</v>
      </c>
      <c r="D1190" s="5">
        <v>1.16842</v>
      </c>
      <c r="E1190" s="5">
        <v>1.16259</v>
      </c>
      <c r="F1190" s="5">
        <v>1.1641300000000001</v>
      </c>
      <c r="G1190" s="5">
        <f t="shared" si="213"/>
        <v>0</v>
      </c>
      <c r="H1190" s="5">
        <f t="shared" si="214"/>
        <v>35.100000000001245</v>
      </c>
      <c r="I1190" s="31">
        <f t="shared" si="216"/>
        <v>1.147602</v>
      </c>
      <c r="J1190" s="31">
        <f t="shared" si="217"/>
        <v>165.280000000001</v>
      </c>
      <c r="K1190" s="5">
        <f t="shared" si="218"/>
        <v>0</v>
      </c>
      <c r="L1190" s="5">
        <f t="shared" si="212"/>
        <v>-35.100000000001245</v>
      </c>
      <c r="M1190" s="5"/>
      <c r="N1190" s="5">
        <f t="shared" si="221"/>
        <v>17323.800000000083</v>
      </c>
      <c r="O1190" s="5">
        <f t="shared" si="215"/>
        <v>16090.900000000056</v>
      </c>
      <c r="P1190" s="29">
        <f t="shared" si="219"/>
        <v>-7.6620947243474458E-2</v>
      </c>
      <c r="Q1190" s="30">
        <f t="shared" si="220"/>
        <v>1232.9000000000269</v>
      </c>
      <c r="R1190" s="27"/>
    </row>
    <row r="1191" spans="1:18" x14ac:dyDescent="0.25">
      <c r="A1191" s="5">
        <v>1190</v>
      </c>
      <c r="B1191" s="28">
        <v>42940.958333333336</v>
      </c>
      <c r="C1191" s="5">
        <v>1.1640699999999999</v>
      </c>
      <c r="D1191" s="5">
        <v>1.1712100000000001</v>
      </c>
      <c r="E1191" s="5">
        <v>1.1630799999999999</v>
      </c>
      <c r="F1191" s="5">
        <v>1.1646700000000001</v>
      </c>
      <c r="G1191" s="5">
        <f t="shared" si="213"/>
        <v>1</v>
      </c>
      <c r="H1191" s="5">
        <f t="shared" si="214"/>
        <v>101.70000000000013</v>
      </c>
      <c r="I1191" s="31">
        <f t="shared" si="216"/>
        <v>1.1496286666666669</v>
      </c>
      <c r="J1191" s="31">
        <f t="shared" si="217"/>
        <v>150.41333333333239</v>
      </c>
      <c r="K1191" s="5">
        <f t="shared" si="218"/>
        <v>0</v>
      </c>
      <c r="L1191" s="5">
        <v>-101</v>
      </c>
      <c r="M1191" s="5"/>
      <c r="N1191" s="5">
        <f t="shared" si="221"/>
        <v>17222.800000000083</v>
      </c>
      <c r="O1191" s="5">
        <f t="shared" si="215"/>
        <v>16090.900000000056</v>
      </c>
      <c r="P1191" s="29">
        <f t="shared" si="219"/>
        <v>-7.0344107539045186E-2</v>
      </c>
      <c r="Q1191" s="30">
        <f t="shared" si="220"/>
        <v>1131.9000000000269</v>
      </c>
      <c r="R1191" s="27"/>
    </row>
    <row r="1192" spans="1:18" x14ac:dyDescent="0.25">
      <c r="A1192" s="5">
        <v>1191</v>
      </c>
      <c r="B1192" s="28">
        <v>42941.958333333336</v>
      </c>
      <c r="C1192" s="5">
        <v>1.1646399999999999</v>
      </c>
      <c r="D1192" s="5">
        <v>1.1739900000000001</v>
      </c>
      <c r="E1192" s="5">
        <v>1.1612499999999999</v>
      </c>
      <c r="F1192" s="5">
        <v>1.1733199999999999</v>
      </c>
      <c r="G1192" s="5">
        <f t="shared" si="213"/>
        <v>1</v>
      </c>
      <c r="H1192" s="5">
        <f t="shared" si="214"/>
        <v>110.69999999999914</v>
      </c>
      <c r="I1192" s="31">
        <f t="shared" si="216"/>
        <v>1.1521746666666668</v>
      </c>
      <c r="J1192" s="31">
        <f t="shared" si="217"/>
        <v>211.45333333333127</v>
      </c>
      <c r="K1192" s="5">
        <f t="shared" si="218"/>
        <v>0</v>
      </c>
      <c r="L1192" s="5">
        <v>-101</v>
      </c>
      <c r="M1192" s="5"/>
      <c r="N1192" s="5">
        <f t="shared" si="221"/>
        <v>17121.800000000083</v>
      </c>
      <c r="O1192" s="5">
        <f t="shared" si="215"/>
        <v>16090.900000000056</v>
      </c>
      <c r="P1192" s="29">
        <f t="shared" si="219"/>
        <v>-6.4067267834616137E-2</v>
      </c>
      <c r="Q1192" s="30">
        <f t="shared" si="220"/>
        <v>1030.9000000000269</v>
      </c>
      <c r="R1192" s="27"/>
    </row>
    <row r="1193" spans="1:18" x14ac:dyDescent="0.25">
      <c r="A1193" s="5">
        <v>1192</v>
      </c>
      <c r="B1193" s="28">
        <v>42942.958333333336</v>
      </c>
      <c r="C1193" s="5">
        <v>1.1733</v>
      </c>
      <c r="D1193" s="5">
        <v>1.17767</v>
      </c>
      <c r="E1193" s="5">
        <v>1.1650100000000001</v>
      </c>
      <c r="F1193" s="5">
        <v>1.16753</v>
      </c>
      <c r="G1193" s="5">
        <f t="shared" si="213"/>
        <v>0</v>
      </c>
      <c r="H1193" s="5">
        <f t="shared" si="214"/>
        <v>128.39999999999964</v>
      </c>
      <c r="I1193" s="31">
        <f t="shared" si="216"/>
        <v>1.1538573333333335</v>
      </c>
      <c r="J1193" s="31">
        <f t="shared" si="217"/>
        <v>136.72666666666444</v>
      </c>
      <c r="K1193" s="5">
        <f t="shared" si="218"/>
        <v>0</v>
      </c>
      <c r="L1193" s="5">
        <f>IF(OR(AND(J1193&gt;-188.3,J1193&lt;=-122.467),AND(J1193&gt;-85.94,J1193&lt;=-67.6767),AND(J1193&gt;42.69,J1193&lt;=64.57),AND(J1193&gt;144.6933)),-H1193,0)</f>
        <v>0</v>
      </c>
      <c r="M1193" s="5"/>
      <c r="N1193" s="5">
        <f t="shared" si="221"/>
        <v>17121.800000000083</v>
      </c>
      <c r="O1193" s="5">
        <f t="shared" si="215"/>
        <v>16090.900000000056</v>
      </c>
      <c r="P1193" s="29" t="str">
        <f t="shared" si="219"/>
        <v/>
      </c>
      <c r="Q1193" s="30">
        <f t="shared" si="220"/>
        <v>1030.9000000000269</v>
      </c>
      <c r="R1193" s="27"/>
    </row>
    <row r="1194" spans="1:18" x14ac:dyDescent="0.25">
      <c r="A1194" s="5">
        <v>1193</v>
      </c>
      <c r="B1194" s="28">
        <v>42943.958333333336</v>
      </c>
      <c r="C1194" s="5">
        <v>1.1675199999999999</v>
      </c>
      <c r="D1194" s="5">
        <v>1.17639</v>
      </c>
      <c r="E1194" s="5">
        <v>1.1671100000000001</v>
      </c>
      <c r="F1194" s="5">
        <v>1.1747799999999999</v>
      </c>
      <c r="G1194" s="5">
        <f t="shared" si="213"/>
        <v>1</v>
      </c>
      <c r="H1194" s="5">
        <f t="shared" si="214"/>
        <v>109.90000000000055</v>
      </c>
      <c r="I1194" s="31">
        <f t="shared" si="216"/>
        <v>1.1561786666666665</v>
      </c>
      <c r="J1194" s="31">
        <f t="shared" si="217"/>
        <v>186.01333333333469</v>
      </c>
      <c r="K1194" s="5">
        <f t="shared" si="218"/>
        <v>0</v>
      </c>
      <c r="L1194" s="5">
        <v>-101</v>
      </c>
      <c r="M1194" s="5"/>
      <c r="N1194" s="5">
        <f t="shared" si="221"/>
        <v>17020.800000000083</v>
      </c>
      <c r="O1194" s="5">
        <f t="shared" si="215"/>
        <v>16090.900000000056</v>
      </c>
      <c r="P1194" s="29">
        <f t="shared" si="219"/>
        <v>-5.7790428130186866E-2</v>
      </c>
      <c r="Q1194" s="30">
        <f t="shared" si="220"/>
        <v>929.90000000002692</v>
      </c>
      <c r="R1194" s="27"/>
    </row>
    <row r="1195" spans="1:18" x14ac:dyDescent="0.25">
      <c r="A1195" s="5">
        <v>1194</v>
      </c>
      <c r="B1195" s="28">
        <v>42946.958333333336</v>
      </c>
      <c r="C1195" s="5">
        <v>1.17456</v>
      </c>
      <c r="D1195" s="5">
        <v>1.1845399999999999</v>
      </c>
      <c r="E1195" s="5">
        <v>1.17231</v>
      </c>
      <c r="F1195" s="5">
        <v>1.18414</v>
      </c>
      <c r="G1195" s="5">
        <f t="shared" si="213"/>
        <v>1</v>
      </c>
      <c r="H1195" s="5">
        <f t="shared" si="214"/>
        <v>27.600000000000961</v>
      </c>
      <c r="I1195" s="31">
        <f t="shared" si="216"/>
        <v>1.1591273333333334</v>
      </c>
      <c r="J1195" s="31">
        <f t="shared" si="217"/>
        <v>250.12666666666573</v>
      </c>
      <c r="K1195" s="5">
        <f t="shared" si="218"/>
        <v>0</v>
      </c>
      <c r="L1195" s="5">
        <f t="shared" ref="L1195:L1219" si="222">IF(OR(AND(J1195&gt;-188.3,J1195&lt;=-122.467),AND(J1195&gt;-85.94,J1195&lt;=-67.6767),AND(J1195&gt;42.69,J1195&lt;=64.57),AND(J1195&gt;144.6933)),-H1195,0)</f>
        <v>-27.600000000000961</v>
      </c>
      <c r="M1195" s="5"/>
      <c r="N1195" s="5">
        <f t="shared" si="221"/>
        <v>16993.200000000081</v>
      </c>
      <c r="O1195" s="5">
        <f t="shared" si="215"/>
        <v>16090.900000000056</v>
      </c>
      <c r="P1195" s="29">
        <f t="shared" si="219"/>
        <v>-5.6075172923827798E-2</v>
      </c>
      <c r="Q1195" s="30">
        <f t="shared" si="220"/>
        <v>902.30000000002474</v>
      </c>
      <c r="R1195" s="27"/>
    </row>
    <row r="1196" spans="1:18" x14ac:dyDescent="0.25">
      <c r="A1196" s="5">
        <v>1195</v>
      </c>
      <c r="B1196" s="28">
        <v>42947.958333333336</v>
      </c>
      <c r="C1196" s="5">
        <v>1.18414</v>
      </c>
      <c r="D1196" s="5">
        <v>1.1844300000000001</v>
      </c>
      <c r="E1196" s="5">
        <v>1.17852</v>
      </c>
      <c r="F1196" s="5">
        <v>1.18014</v>
      </c>
      <c r="G1196" s="5">
        <f t="shared" si="213"/>
        <v>0</v>
      </c>
      <c r="H1196" s="5">
        <f t="shared" si="214"/>
        <v>-28.199999999998226</v>
      </c>
      <c r="I1196" s="31">
        <f t="shared" si="216"/>
        <v>1.1613540000000002</v>
      </c>
      <c r="J1196" s="31">
        <f t="shared" si="217"/>
        <v>187.85999999999748</v>
      </c>
      <c r="K1196" s="5">
        <f t="shared" si="218"/>
        <v>0</v>
      </c>
      <c r="L1196" s="5">
        <f t="shared" si="222"/>
        <v>28.199999999998226</v>
      </c>
      <c r="M1196" s="5"/>
      <c r="N1196" s="5">
        <f t="shared" si="221"/>
        <v>17021.400000000078</v>
      </c>
      <c r="O1196" s="5">
        <f t="shared" si="215"/>
        <v>16090.900000000056</v>
      </c>
      <c r="P1196" s="29" t="str">
        <f t="shared" si="219"/>
        <v/>
      </c>
      <c r="Q1196" s="30">
        <f t="shared" si="220"/>
        <v>930.50000000002183</v>
      </c>
      <c r="R1196" s="27"/>
    </row>
    <row r="1197" spans="1:18" x14ac:dyDescent="0.25">
      <c r="A1197" s="5">
        <v>1196</v>
      </c>
      <c r="B1197" s="28">
        <v>42948.958333333336</v>
      </c>
      <c r="C1197" s="5">
        <v>1.18014</v>
      </c>
      <c r="D1197" s="5">
        <v>1.1910000000000001</v>
      </c>
      <c r="E1197" s="5">
        <v>1.17937</v>
      </c>
      <c r="F1197" s="5">
        <v>1.1855500000000001</v>
      </c>
      <c r="G1197" s="5">
        <f t="shared" si="213"/>
        <v>1</v>
      </c>
      <c r="H1197" s="5">
        <f t="shared" si="214"/>
        <v>-60.599999999999532</v>
      </c>
      <c r="I1197" s="31">
        <f t="shared" si="216"/>
        <v>1.1643133333333333</v>
      </c>
      <c r="J1197" s="31">
        <f t="shared" si="217"/>
        <v>212.36666666666792</v>
      </c>
      <c r="K1197" s="5">
        <f t="shared" si="218"/>
        <v>0</v>
      </c>
      <c r="L1197" s="5">
        <f t="shared" si="222"/>
        <v>60.599999999999532</v>
      </c>
      <c r="M1197" s="5"/>
      <c r="N1197" s="5">
        <f t="shared" si="221"/>
        <v>17082.000000000076</v>
      </c>
      <c r="O1197" s="5">
        <f t="shared" si="215"/>
        <v>16090.900000000056</v>
      </c>
      <c r="P1197" s="29" t="str">
        <f t="shared" si="219"/>
        <v/>
      </c>
      <c r="Q1197" s="30">
        <f t="shared" si="220"/>
        <v>991.10000000002037</v>
      </c>
      <c r="R1197" s="27"/>
    </row>
    <row r="1198" spans="1:18" x14ac:dyDescent="0.25">
      <c r="A1198" s="5">
        <v>1197</v>
      </c>
      <c r="B1198" s="28">
        <v>42949.958333333336</v>
      </c>
      <c r="C1198" s="5">
        <v>1.1855500000000001</v>
      </c>
      <c r="D1198" s="5">
        <v>1.1893</v>
      </c>
      <c r="E1198" s="5">
        <v>1.1830499999999999</v>
      </c>
      <c r="F1198" s="5">
        <v>1.1869000000000001</v>
      </c>
      <c r="G1198" s="5">
        <f t="shared" si="213"/>
        <v>1</v>
      </c>
      <c r="H1198" s="5">
        <f t="shared" si="214"/>
        <v>-118.39999999999851</v>
      </c>
      <c r="I1198" s="31">
        <f t="shared" si="216"/>
        <v>1.1674580000000001</v>
      </c>
      <c r="J1198" s="31">
        <f t="shared" si="217"/>
        <v>194.41999999999959</v>
      </c>
      <c r="K1198" s="5">
        <f t="shared" si="218"/>
        <v>0</v>
      </c>
      <c r="L1198" s="5">
        <f t="shared" si="222"/>
        <v>118.39999999999851</v>
      </c>
      <c r="M1198" s="5"/>
      <c r="N1198" s="5">
        <f t="shared" si="221"/>
        <v>17200.400000000074</v>
      </c>
      <c r="O1198" s="5">
        <f t="shared" si="215"/>
        <v>16090.900000000056</v>
      </c>
      <c r="P1198" s="29" t="str">
        <f t="shared" si="219"/>
        <v/>
      </c>
      <c r="Q1198" s="30">
        <f t="shared" si="220"/>
        <v>1109.5000000000182</v>
      </c>
      <c r="R1198" s="27"/>
    </row>
    <row r="1199" spans="1:18" x14ac:dyDescent="0.25">
      <c r="A1199" s="5">
        <v>1198</v>
      </c>
      <c r="B1199" s="28">
        <v>42950.958333333336</v>
      </c>
      <c r="C1199" s="5">
        <v>1.1868799999999999</v>
      </c>
      <c r="D1199" s="5">
        <v>1.1889099999999999</v>
      </c>
      <c r="E1199" s="5">
        <v>1.1728099999999999</v>
      </c>
      <c r="F1199" s="5">
        <v>1.1773</v>
      </c>
      <c r="G1199" s="5">
        <f t="shared" si="213"/>
        <v>0</v>
      </c>
      <c r="H1199" s="5">
        <f t="shared" si="214"/>
        <v>-14.899999999999917</v>
      </c>
      <c r="I1199" s="31">
        <f t="shared" si="216"/>
        <v>1.1694880000000001</v>
      </c>
      <c r="J1199" s="31">
        <f t="shared" si="217"/>
        <v>78.119999999999294</v>
      </c>
      <c r="K1199" s="5">
        <f t="shared" si="218"/>
        <v>0</v>
      </c>
      <c r="L1199" s="5">
        <f t="shared" si="222"/>
        <v>0</v>
      </c>
      <c r="M1199" s="5"/>
      <c r="N1199" s="5">
        <f t="shared" si="221"/>
        <v>17200.400000000074</v>
      </c>
      <c r="O1199" s="5">
        <f t="shared" si="215"/>
        <v>16090.900000000056</v>
      </c>
      <c r="P1199" s="29" t="str">
        <f t="shared" si="219"/>
        <v/>
      </c>
      <c r="Q1199" s="30">
        <f t="shared" si="220"/>
        <v>1109.5000000000182</v>
      </c>
      <c r="R1199" s="27"/>
    </row>
    <row r="1200" spans="1:18" x14ac:dyDescent="0.25">
      <c r="A1200" s="5">
        <v>1199</v>
      </c>
      <c r="B1200" s="28">
        <v>42953.958333333336</v>
      </c>
      <c r="C1200" s="5">
        <v>1.1773400000000001</v>
      </c>
      <c r="D1200" s="5">
        <v>1.1814</v>
      </c>
      <c r="E1200" s="5">
        <v>1.17706</v>
      </c>
      <c r="F1200" s="5">
        <v>1.1795100000000001</v>
      </c>
      <c r="G1200" s="5">
        <f t="shared" si="213"/>
        <v>1</v>
      </c>
      <c r="H1200" s="5">
        <f t="shared" si="214"/>
        <v>-23.499999999998522</v>
      </c>
      <c r="I1200" s="31">
        <f t="shared" si="216"/>
        <v>1.171602</v>
      </c>
      <c r="J1200" s="31">
        <f t="shared" si="217"/>
        <v>79.080000000000268</v>
      </c>
      <c r="K1200" s="5">
        <f t="shared" si="218"/>
        <v>0</v>
      </c>
      <c r="L1200" s="5">
        <f t="shared" si="222"/>
        <v>0</v>
      </c>
      <c r="M1200" s="5"/>
      <c r="N1200" s="5">
        <f t="shared" si="221"/>
        <v>17200.400000000074</v>
      </c>
      <c r="O1200" s="5">
        <f t="shared" si="215"/>
        <v>16090.900000000056</v>
      </c>
      <c r="P1200" s="29" t="str">
        <f t="shared" si="219"/>
        <v/>
      </c>
      <c r="Q1200" s="30">
        <f t="shared" si="220"/>
        <v>1109.5000000000182</v>
      </c>
      <c r="R1200" s="27"/>
    </row>
    <row r="1201" spans="1:18" x14ac:dyDescent="0.25">
      <c r="A1201" s="5">
        <v>1200</v>
      </c>
      <c r="B1201" s="28">
        <v>42954.958333333336</v>
      </c>
      <c r="C1201" s="5">
        <v>1.1795199999999999</v>
      </c>
      <c r="D1201" s="5">
        <v>1.18238</v>
      </c>
      <c r="E1201" s="5">
        <v>1.1715100000000001</v>
      </c>
      <c r="F1201" s="5">
        <v>1.17509</v>
      </c>
      <c r="G1201" s="5">
        <f t="shared" si="213"/>
        <v>0</v>
      </c>
      <c r="H1201" s="5">
        <f t="shared" si="214"/>
        <v>69.200000000002589</v>
      </c>
      <c r="I1201" s="31">
        <f t="shared" si="216"/>
        <v>1.1729160000000001</v>
      </c>
      <c r="J1201" s="31">
        <f t="shared" si="217"/>
        <v>21.739999999998982</v>
      </c>
      <c r="K1201" s="5">
        <f t="shared" si="218"/>
        <v>69.200000000002589</v>
      </c>
      <c r="L1201" s="5">
        <f t="shared" si="222"/>
        <v>0</v>
      </c>
      <c r="M1201" s="5"/>
      <c r="N1201" s="5">
        <f t="shared" si="221"/>
        <v>17269.600000000079</v>
      </c>
      <c r="O1201" s="5">
        <f t="shared" si="215"/>
        <v>16090.900000000056</v>
      </c>
      <c r="P1201" s="29" t="str">
        <f t="shared" si="219"/>
        <v/>
      </c>
      <c r="Q1201" s="30">
        <f t="shared" si="220"/>
        <v>1178.7000000000226</v>
      </c>
      <c r="R1201" s="27"/>
    </row>
    <row r="1202" spans="1:18" x14ac:dyDescent="0.25">
      <c r="A1202" s="5">
        <v>1201</v>
      </c>
      <c r="B1202" s="28">
        <v>42955.958333333336</v>
      </c>
      <c r="C1202" s="5">
        <v>1.17509</v>
      </c>
      <c r="D1202" s="5">
        <v>1.17639</v>
      </c>
      <c r="E1202" s="5">
        <v>1.1689099999999999</v>
      </c>
      <c r="F1202" s="5">
        <v>1.1758599999999999</v>
      </c>
      <c r="G1202" s="5">
        <f t="shared" si="213"/>
        <v>1</v>
      </c>
      <c r="H1202" s="5">
        <f t="shared" si="214"/>
        <v>20.100000000002893</v>
      </c>
      <c r="I1202" s="31">
        <f t="shared" si="216"/>
        <v>1.1745453333333336</v>
      </c>
      <c r="J1202" s="31">
        <f t="shared" si="217"/>
        <v>13.146666666663531</v>
      </c>
      <c r="K1202" s="5">
        <f t="shared" si="218"/>
        <v>20.100000000002893</v>
      </c>
      <c r="L1202" s="5">
        <f t="shared" si="222"/>
        <v>0</v>
      </c>
      <c r="M1202" s="5"/>
      <c r="N1202" s="5">
        <f t="shared" si="221"/>
        <v>17289.700000000081</v>
      </c>
      <c r="O1202" s="5">
        <f t="shared" si="215"/>
        <v>16090.900000000056</v>
      </c>
      <c r="P1202" s="29" t="str">
        <f t="shared" si="219"/>
        <v/>
      </c>
      <c r="Q1202" s="30">
        <f t="shared" si="220"/>
        <v>1198.8000000000247</v>
      </c>
      <c r="R1202" s="27"/>
    </row>
    <row r="1203" spans="1:18" x14ac:dyDescent="0.25">
      <c r="A1203" s="5">
        <v>1202</v>
      </c>
      <c r="B1203" s="28">
        <v>42956.958333333336</v>
      </c>
      <c r="C1203" s="5">
        <v>1.1758299999999999</v>
      </c>
      <c r="D1203" s="5">
        <v>1.1785099999999999</v>
      </c>
      <c r="E1203" s="5">
        <v>1.17041</v>
      </c>
      <c r="F1203" s="5">
        <v>1.1771400000000001</v>
      </c>
      <c r="G1203" s="5">
        <f t="shared" si="213"/>
        <v>1</v>
      </c>
      <c r="H1203" s="5">
        <f t="shared" si="214"/>
        <v>-37.199999999997232</v>
      </c>
      <c r="I1203" s="31">
        <f t="shared" si="216"/>
        <v>1.1754853333333337</v>
      </c>
      <c r="J1203" s="31">
        <f t="shared" si="217"/>
        <v>16.546666666663601</v>
      </c>
      <c r="K1203" s="5">
        <f t="shared" si="218"/>
        <v>-37.199999999997232</v>
      </c>
      <c r="L1203" s="5">
        <f t="shared" si="222"/>
        <v>0</v>
      </c>
      <c r="M1203" s="5"/>
      <c r="N1203" s="5">
        <f t="shared" si="221"/>
        <v>17252.500000000084</v>
      </c>
      <c r="O1203" s="5">
        <f t="shared" si="215"/>
        <v>16090.900000000056</v>
      </c>
      <c r="P1203" s="29">
        <f t="shared" si="219"/>
        <v>-7.2189871293714125E-2</v>
      </c>
      <c r="Q1203" s="30">
        <f t="shared" si="220"/>
        <v>1161.6000000000276</v>
      </c>
      <c r="R1203" s="27"/>
    </row>
    <row r="1204" spans="1:18" x14ac:dyDescent="0.25">
      <c r="A1204" s="5">
        <v>1203</v>
      </c>
      <c r="B1204" s="28">
        <v>42957.958333333336</v>
      </c>
      <c r="C1204" s="5">
        <v>1.1771499999999999</v>
      </c>
      <c r="D1204" s="5">
        <v>1.18472</v>
      </c>
      <c r="E1204" s="5">
        <v>1.1748499999999999</v>
      </c>
      <c r="F1204" s="5">
        <v>1.1819900000000001</v>
      </c>
      <c r="G1204" s="5">
        <f t="shared" si="213"/>
        <v>1</v>
      </c>
      <c r="H1204" s="5">
        <f t="shared" si="214"/>
        <v>-53.499999999999645</v>
      </c>
      <c r="I1204" s="31">
        <f t="shared" si="216"/>
        <v>1.1765366666666668</v>
      </c>
      <c r="J1204" s="31">
        <f t="shared" si="217"/>
        <v>54.533333333333104</v>
      </c>
      <c r="K1204" s="5">
        <f t="shared" si="218"/>
        <v>0</v>
      </c>
      <c r="L1204" s="5">
        <f t="shared" si="222"/>
        <v>53.499999999999645</v>
      </c>
      <c r="M1204" s="5"/>
      <c r="N1204" s="5">
        <f t="shared" si="221"/>
        <v>17306.000000000084</v>
      </c>
      <c r="O1204" s="5">
        <f t="shared" si="215"/>
        <v>16090.900000000056</v>
      </c>
      <c r="P1204" s="29" t="str">
        <f t="shared" si="219"/>
        <v/>
      </c>
      <c r="Q1204" s="30">
        <f t="shared" si="220"/>
        <v>1215.1000000000276</v>
      </c>
      <c r="R1204" s="27"/>
    </row>
    <row r="1205" spans="1:18" x14ac:dyDescent="0.25">
      <c r="A1205" s="5">
        <v>1204</v>
      </c>
      <c r="B1205" s="28">
        <v>42960.958333333336</v>
      </c>
      <c r="C1205" s="5">
        <v>1.1819999999999999</v>
      </c>
      <c r="D1205" s="5">
        <v>1.1838200000000001</v>
      </c>
      <c r="E1205" s="5">
        <v>1.17699</v>
      </c>
      <c r="F1205" s="5">
        <v>1.1778599999999999</v>
      </c>
      <c r="G1205" s="5">
        <f t="shared" si="213"/>
        <v>0</v>
      </c>
      <c r="H1205" s="5">
        <f t="shared" si="214"/>
        <v>-55.999999999998266</v>
      </c>
      <c r="I1205" s="31">
        <f t="shared" si="216"/>
        <v>1.1774519999999999</v>
      </c>
      <c r="J1205" s="31">
        <f t="shared" si="217"/>
        <v>4.0799999999996395</v>
      </c>
      <c r="K1205" s="5">
        <f t="shared" si="218"/>
        <v>-55.999999999998266</v>
      </c>
      <c r="L1205" s="5">
        <f t="shared" si="222"/>
        <v>0</v>
      </c>
      <c r="M1205" s="5"/>
      <c r="N1205" s="5">
        <f t="shared" si="221"/>
        <v>17250.000000000084</v>
      </c>
      <c r="O1205" s="5">
        <f t="shared" si="215"/>
        <v>16090.900000000056</v>
      </c>
      <c r="P1205" s="29">
        <f t="shared" si="219"/>
        <v>-7.2034503974297559E-2</v>
      </c>
      <c r="Q1205" s="30">
        <f t="shared" si="220"/>
        <v>1159.1000000000276</v>
      </c>
      <c r="R1205" s="27"/>
    </row>
    <row r="1206" spans="1:18" x14ac:dyDescent="0.25">
      <c r="A1206" s="5">
        <v>1205</v>
      </c>
      <c r="B1206" s="28">
        <v>42961.958333333336</v>
      </c>
      <c r="C1206" s="5">
        <v>1.1778599999999999</v>
      </c>
      <c r="D1206" s="5">
        <v>1.1792800000000001</v>
      </c>
      <c r="E1206" s="5">
        <v>1.16872</v>
      </c>
      <c r="F1206" s="5">
        <v>1.17344</v>
      </c>
      <c r="G1206" s="5">
        <f t="shared" si="213"/>
        <v>0</v>
      </c>
      <c r="H1206" s="5">
        <f t="shared" si="214"/>
        <v>24.699999999999726</v>
      </c>
      <c r="I1206" s="31">
        <f t="shared" si="216"/>
        <v>1.1780366666666666</v>
      </c>
      <c r="J1206" s="31">
        <f t="shared" si="217"/>
        <v>-45.966666666665823</v>
      </c>
      <c r="K1206" s="5">
        <f t="shared" si="218"/>
        <v>24.699999999999726</v>
      </c>
      <c r="L1206" s="5">
        <f t="shared" si="222"/>
        <v>0</v>
      </c>
      <c r="M1206" s="5"/>
      <c r="N1206" s="5">
        <f t="shared" si="221"/>
        <v>17274.700000000084</v>
      </c>
      <c r="O1206" s="5">
        <f t="shared" si="215"/>
        <v>16090.900000000056</v>
      </c>
      <c r="P1206" s="29" t="str">
        <f t="shared" si="219"/>
        <v/>
      </c>
      <c r="Q1206" s="30">
        <f t="shared" si="220"/>
        <v>1183.8000000000284</v>
      </c>
      <c r="R1206" s="27"/>
    </row>
    <row r="1207" spans="1:18" x14ac:dyDescent="0.25">
      <c r="A1207" s="5">
        <v>1206</v>
      </c>
      <c r="B1207" s="28">
        <v>42962.958333333336</v>
      </c>
      <c r="C1207" s="5">
        <v>1.17344</v>
      </c>
      <c r="D1207" s="5">
        <v>1.1778599999999999</v>
      </c>
      <c r="E1207" s="5">
        <v>1.1681600000000001</v>
      </c>
      <c r="F1207" s="5">
        <v>1.17665</v>
      </c>
      <c r="G1207" s="5">
        <f t="shared" si="213"/>
        <v>1</v>
      </c>
      <c r="H1207" s="5">
        <f t="shared" si="214"/>
        <v>49.299999999998789</v>
      </c>
      <c r="I1207" s="31">
        <f t="shared" si="216"/>
        <v>1.1782586666666666</v>
      </c>
      <c r="J1207" s="31">
        <f t="shared" si="217"/>
        <v>-16.086666666665916</v>
      </c>
      <c r="K1207" s="5">
        <f t="shared" si="218"/>
        <v>0</v>
      </c>
      <c r="L1207" s="5">
        <f t="shared" si="222"/>
        <v>0</v>
      </c>
      <c r="M1207" s="5"/>
      <c r="N1207" s="5">
        <f t="shared" si="221"/>
        <v>17274.700000000084</v>
      </c>
      <c r="O1207" s="5">
        <f t="shared" si="215"/>
        <v>16090.900000000056</v>
      </c>
      <c r="P1207" s="29" t="str">
        <f t="shared" si="219"/>
        <v/>
      </c>
      <c r="Q1207" s="30">
        <f t="shared" si="220"/>
        <v>1183.8000000000284</v>
      </c>
      <c r="R1207" s="27"/>
    </row>
    <row r="1208" spans="1:18" x14ac:dyDescent="0.25">
      <c r="A1208" s="5">
        <v>1207</v>
      </c>
      <c r="B1208" s="28">
        <v>42963.958333333336</v>
      </c>
      <c r="C1208" s="5">
        <v>1.17665</v>
      </c>
      <c r="D1208" s="5">
        <v>1.17899</v>
      </c>
      <c r="E1208" s="5">
        <v>1.16622</v>
      </c>
      <c r="F1208" s="5">
        <v>1.1722600000000001</v>
      </c>
      <c r="G1208" s="5">
        <f t="shared" si="213"/>
        <v>0</v>
      </c>
      <c r="H1208" s="5">
        <f t="shared" si="214"/>
        <v>39.69999999999807</v>
      </c>
      <c r="I1208" s="31">
        <f t="shared" si="216"/>
        <v>1.178574</v>
      </c>
      <c r="J1208" s="31">
        <f t="shared" si="217"/>
        <v>-63.139999999999304</v>
      </c>
      <c r="K1208" s="5">
        <f t="shared" si="218"/>
        <v>39.69999999999807</v>
      </c>
      <c r="L1208" s="5">
        <f t="shared" si="222"/>
        <v>0</v>
      </c>
      <c r="M1208" s="5"/>
      <c r="N1208" s="5">
        <f t="shared" si="221"/>
        <v>17314.400000000081</v>
      </c>
      <c r="O1208" s="5">
        <f t="shared" si="215"/>
        <v>16090.900000000056</v>
      </c>
      <c r="P1208" s="29" t="str">
        <f t="shared" si="219"/>
        <v/>
      </c>
      <c r="Q1208" s="30">
        <f t="shared" si="220"/>
        <v>1223.5000000000255</v>
      </c>
      <c r="R1208" s="27"/>
    </row>
    <row r="1209" spans="1:18" x14ac:dyDescent="0.25">
      <c r="A1209" s="5">
        <v>1208</v>
      </c>
      <c r="B1209" s="28">
        <v>42964.958333333336</v>
      </c>
      <c r="C1209" s="5">
        <v>1.1722600000000001</v>
      </c>
      <c r="D1209" s="5">
        <v>1.17743</v>
      </c>
      <c r="E1209" s="5">
        <v>1.17083</v>
      </c>
      <c r="F1209" s="5">
        <v>1.17591</v>
      </c>
      <c r="G1209" s="5">
        <f t="shared" si="213"/>
        <v>1</v>
      </c>
      <c r="H1209" s="5">
        <f t="shared" si="214"/>
        <v>48.699999999999299</v>
      </c>
      <c r="I1209" s="31">
        <f t="shared" si="216"/>
        <v>1.178649333333333</v>
      </c>
      <c r="J1209" s="31">
        <f t="shared" si="217"/>
        <v>-27.393333333329828</v>
      </c>
      <c r="K1209" s="5">
        <f t="shared" si="218"/>
        <v>48.699999999999299</v>
      </c>
      <c r="L1209" s="5">
        <f t="shared" si="222"/>
        <v>0</v>
      </c>
      <c r="M1209" s="5"/>
      <c r="N1209" s="5">
        <f t="shared" si="221"/>
        <v>17363.100000000082</v>
      </c>
      <c r="O1209" s="5">
        <f t="shared" si="215"/>
        <v>16090.900000000056</v>
      </c>
      <c r="P1209" s="29" t="str">
        <f t="shared" si="219"/>
        <v/>
      </c>
      <c r="Q1209" s="30">
        <f t="shared" si="220"/>
        <v>1272.2000000000262</v>
      </c>
      <c r="R1209" s="27"/>
    </row>
    <row r="1210" spans="1:18" x14ac:dyDescent="0.25">
      <c r="A1210" s="5">
        <v>1209</v>
      </c>
      <c r="B1210" s="28">
        <v>42967.958333333336</v>
      </c>
      <c r="C1210" s="5">
        <v>1.17578</v>
      </c>
      <c r="D1210" s="5">
        <v>1.1828000000000001</v>
      </c>
      <c r="E1210" s="5">
        <v>1.1731100000000001</v>
      </c>
      <c r="F1210" s="5">
        <v>1.1814499999999999</v>
      </c>
      <c r="G1210" s="5">
        <f t="shared" si="213"/>
        <v>1</v>
      </c>
      <c r="H1210" s="5">
        <f t="shared" si="214"/>
        <v>-15.499999999999403</v>
      </c>
      <c r="I1210" s="31">
        <f t="shared" si="216"/>
        <v>1.1784699999999997</v>
      </c>
      <c r="J1210" s="31">
        <f t="shared" si="217"/>
        <v>29.800000000002047</v>
      </c>
      <c r="K1210" s="5">
        <f t="shared" si="218"/>
        <v>-15.499999999999403</v>
      </c>
      <c r="L1210" s="5">
        <f t="shared" si="222"/>
        <v>0</v>
      </c>
      <c r="M1210" s="5"/>
      <c r="N1210" s="5">
        <f t="shared" si="221"/>
        <v>17347.600000000082</v>
      </c>
      <c r="O1210" s="5">
        <f t="shared" si="215"/>
        <v>16090.900000000056</v>
      </c>
      <c r="P1210" s="29">
        <f t="shared" si="219"/>
        <v>-7.8100044124320034E-2</v>
      </c>
      <c r="Q1210" s="30">
        <f t="shared" si="220"/>
        <v>1256.7000000000262</v>
      </c>
      <c r="R1210" s="27"/>
    </row>
    <row r="1211" spans="1:18" x14ac:dyDescent="0.25">
      <c r="A1211" s="5">
        <v>1210</v>
      </c>
      <c r="B1211" s="28">
        <v>42968.958333333336</v>
      </c>
      <c r="C1211" s="5">
        <v>1.18147</v>
      </c>
      <c r="D1211" s="5">
        <v>1.18241</v>
      </c>
      <c r="E1211" s="5">
        <v>1.1745099999999999</v>
      </c>
      <c r="F1211" s="5">
        <v>1.1761200000000001</v>
      </c>
      <c r="G1211" s="5">
        <f t="shared" si="213"/>
        <v>0</v>
      </c>
      <c r="H1211" s="5">
        <f t="shared" si="214"/>
        <v>160.9000000000016</v>
      </c>
      <c r="I1211" s="31">
        <f t="shared" si="216"/>
        <v>1.178202</v>
      </c>
      <c r="J1211" s="31">
        <f t="shared" si="217"/>
        <v>-20.819999999999173</v>
      </c>
      <c r="K1211" s="5">
        <f t="shared" si="218"/>
        <v>160.9000000000016</v>
      </c>
      <c r="L1211" s="5">
        <f t="shared" si="222"/>
        <v>0</v>
      </c>
      <c r="M1211" s="5"/>
      <c r="N1211" s="5">
        <f t="shared" si="221"/>
        <v>17508.500000000084</v>
      </c>
      <c r="O1211" s="5">
        <f t="shared" si="215"/>
        <v>16090.900000000056</v>
      </c>
      <c r="P1211" s="29" t="str">
        <f t="shared" si="219"/>
        <v/>
      </c>
      <c r="Q1211" s="30">
        <f t="shared" si="220"/>
        <v>1417.6000000000276</v>
      </c>
      <c r="R1211" s="27"/>
    </row>
    <row r="1212" spans="1:18" x14ac:dyDescent="0.25">
      <c r="A1212" s="5">
        <v>1211</v>
      </c>
      <c r="B1212" s="28">
        <v>42969.958333333336</v>
      </c>
      <c r="C1212" s="5">
        <v>1.17611</v>
      </c>
      <c r="D1212" s="5">
        <v>1.18232</v>
      </c>
      <c r="E1212" s="5">
        <v>1.1740299999999999</v>
      </c>
      <c r="F1212" s="5">
        <v>1.18066</v>
      </c>
      <c r="G1212" s="5">
        <f t="shared" si="213"/>
        <v>1</v>
      </c>
      <c r="H1212" s="5">
        <f t="shared" si="214"/>
        <v>150.70000000000138</v>
      </c>
      <c r="I1212" s="31">
        <f t="shared" si="216"/>
        <v>1.1778760000000001</v>
      </c>
      <c r="J1212" s="31">
        <f t="shared" si="217"/>
        <v>27.839999999998977</v>
      </c>
      <c r="K1212" s="5">
        <f t="shared" si="218"/>
        <v>150.70000000000138</v>
      </c>
      <c r="L1212" s="5">
        <f t="shared" si="222"/>
        <v>0</v>
      </c>
      <c r="M1212" s="5"/>
      <c r="N1212" s="5">
        <f t="shared" si="221"/>
        <v>17659.200000000084</v>
      </c>
      <c r="O1212" s="5">
        <f t="shared" si="215"/>
        <v>16090.900000000056</v>
      </c>
      <c r="P1212" s="29" t="str">
        <f t="shared" si="219"/>
        <v/>
      </c>
      <c r="Q1212" s="30">
        <f t="shared" si="220"/>
        <v>1568.3000000000284</v>
      </c>
      <c r="R1212" s="27"/>
    </row>
    <row r="1213" spans="1:18" x14ac:dyDescent="0.25">
      <c r="A1213" s="5">
        <v>1212</v>
      </c>
      <c r="B1213" s="28">
        <v>42970.958333333336</v>
      </c>
      <c r="C1213" s="5">
        <v>1.18065</v>
      </c>
      <c r="D1213" s="5">
        <v>1.1817800000000001</v>
      </c>
      <c r="E1213" s="5">
        <v>1.17841</v>
      </c>
      <c r="F1213" s="5">
        <v>1.1798999999999999</v>
      </c>
      <c r="G1213" s="5">
        <f t="shared" si="213"/>
        <v>0</v>
      </c>
      <c r="H1213" s="5">
        <f t="shared" si="214"/>
        <v>151.30000000000308</v>
      </c>
      <c r="I1213" s="31">
        <f t="shared" si="216"/>
        <v>1.1774093333333333</v>
      </c>
      <c r="J1213" s="31">
        <f t="shared" si="217"/>
        <v>24.90666666666641</v>
      </c>
      <c r="K1213" s="5">
        <f t="shared" si="218"/>
        <v>151.30000000000308</v>
      </c>
      <c r="L1213" s="5">
        <f t="shared" si="222"/>
        <v>0</v>
      </c>
      <c r="M1213" s="5"/>
      <c r="N1213" s="5">
        <f t="shared" si="221"/>
        <v>17810.500000000087</v>
      </c>
      <c r="O1213" s="5">
        <f t="shared" si="215"/>
        <v>16090.900000000056</v>
      </c>
      <c r="P1213" s="29" t="str">
        <f t="shared" si="219"/>
        <v/>
      </c>
      <c r="Q1213" s="30">
        <f t="shared" si="220"/>
        <v>1719.6000000000313</v>
      </c>
      <c r="R1213" s="27"/>
    </row>
    <row r="1214" spans="1:18" x14ac:dyDescent="0.25">
      <c r="A1214" s="5">
        <v>1213</v>
      </c>
      <c r="B1214" s="28">
        <v>42971.958333333336</v>
      </c>
      <c r="C1214" s="5">
        <v>1.1798999999999999</v>
      </c>
      <c r="D1214" s="5">
        <v>1.19414</v>
      </c>
      <c r="E1214" s="5">
        <v>1.17733</v>
      </c>
      <c r="F1214" s="5">
        <v>1.1921900000000001</v>
      </c>
      <c r="G1214" s="5">
        <f t="shared" si="213"/>
        <v>1</v>
      </c>
      <c r="H1214" s="5">
        <f t="shared" si="214"/>
        <v>-60.099999999998488</v>
      </c>
      <c r="I1214" s="31">
        <f t="shared" si="216"/>
        <v>1.1784019999999997</v>
      </c>
      <c r="J1214" s="31">
        <f t="shared" si="217"/>
        <v>137.88000000000355</v>
      </c>
      <c r="K1214" s="5">
        <f t="shared" si="218"/>
        <v>0</v>
      </c>
      <c r="L1214" s="5">
        <f t="shared" si="222"/>
        <v>0</v>
      </c>
      <c r="M1214" s="5"/>
      <c r="N1214" s="5">
        <f t="shared" si="221"/>
        <v>17810.500000000087</v>
      </c>
      <c r="O1214" s="5">
        <f t="shared" si="215"/>
        <v>16090.900000000056</v>
      </c>
      <c r="P1214" s="29" t="str">
        <f t="shared" si="219"/>
        <v/>
      </c>
      <c r="Q1214" s="30">
        <f t="shared" si="220"/>
        <v>1719.6000000000313</v>
      </c>
      <c r="R1214" s="27"/>
    </row>
    <row r="1215" spans="1:18" x14ac:dyDescent="0.25">
      <c r="A1215" s="5">
        <v>1214</v>
      </c>
      <c r="B1215" s="28">
        <v>42974.958333333336</v>
      </c>
      <c r="C1215" s="5">
        <v>1.19431</v>
      </c>
      <c r="D1215" s="5">
        <v>1.1983600000000001</v>
      </c>
      <c r="E1215" s="5">
        <v>1.1916800000000001</v>
      </c>
      <c r="F1215" s="5">
        <v>1.19784</v>
      </c>
      <c r="G1215" s="5">
        <f t="shared" si="213"/>
        <v>1</v>
      </c>
      <c r="H1215" s="5">
        <f t="shared" si="214"/>
        <v>-69.399999999999451</v>
      </c>
      <c r="I1215" s="31">
        <f t="shared" si="216"/>
        <v>1.179624</v>
      </c>
      <c r="J1215" s="31">
        <f t="shared" si="217"/>
        <v>182.16000000000011</v>
      </c>
      <c r="K1215" s="5">
        <f t="shared" si="218"/>
        <v>0</v>
      </c>
      <c r="L1215" s="5">
        <f t="shared" si="222"/>
        <v>69.399999999999451</v>
      </c>
      <c r="M1215" s="5"/>
      <c r="N1215" s="5">
        <f t="shared" si="221"/>
        <v>17879.900000000085</v>
      </c>
      <c r="O1215" s="5">
        <f t="shared" si="215"/>
        <v>16090.900000000056</v>
      </c>
      <c r="P1215" s="29" t="str">
        <f t="shared" si="219"/>
        <v/>
      </c>
      <c r="Q1215" s="30">
        <f t="shared" si="220"/>
        <v>1789.0000000000291</v>
      </c>
      <c r="R1215" s="27"/>
    </row>
    <row r="1216" spans="1:18" x14ac:dyDescent="0.25">
      <c r="A1216" s="5">
        <v>1215</v>
      </c>
      <c r="B1216" s="28">
        <v>42975.958333333336</v>
      </c>
      <c r="C1216" s="5">
        <v>1.1978599999999999</v>
      </c>
      <c r="D1216" s="5">
        <v>1.2070099999999999</v>
      </c>
      <c r="E1216" s="5">
        <v>1.19465</v>
      </c>
      <c r="F1216" s="5">
        <v>1.1971700000000001</v>
      </c>
      <c r="G1216" s="5">
        <f t="shared" si="213"/>
        <v>0</v>
      </c>
      <c r="H1216" s="5">
        <f t="shared" si="214"/>
        <v>-111.80000000000189</v>
      </c>
      <c r="I1216" s="31">
        <f t="shared" si="216"/>
        <v>1.1810959999999999</v>
      </c>
      <c r="J1216" s="31">
        <f t="shared" si="217"/>
        <v>160.74000000000143</v>
      </c>
      <c r="K1216" s="5">
        <f t="shared" si="218"/>
        <v>0</v>
      </c>
      <c r="L1216" s="5">
        <f t="shared" si="222"/>
        <v>111.80000000000189</v>
      </c>
      <c r="M1216" s="5"/>
      <c r="N1216" s="5">
        <f t="shared" si="221"/>
        <v>17991.700000000088</v>
      </c>
      <c r="O1216" s="5">
        <f t="shared" si="215"/>
        <v>16090.900000000056</v>
      </c>
      <c r="P1216" s="29" t="str">
        <f t="shared" si="219"/>
        <v/>
      </c>
      <c r="Q1216" s="30">
        <f t="shared" si="220"/>
        <v>1900.800000000032</v>
      </c>
      <c r="R1216" s="27"/>
    </row>
    <row r="1217" spans="1:18" x14ac:dyDescent="0.25">
      <c r="A1217" s="5">
        <v>1216</v>
      </c>
      <c r="B1217" s="28">
        <v>42976.958333333336</v>
      </c>
      <c r="C1217" s="5">
        <v>1.1971700000000001</v>
      </c>
      <c r="D1217" s="5">
        <v>1.1984300000000001</v>
      </c>
      <c r="E1217" s="5">
        <v>1.18804</v>
      </c>
      <c r="F1217" s="5">
        <v>1.18832</v>
      </c>
      <c r="G1217" s="5">
        <f t="shared" si="213"/>
        <v>0</v>
      </c>
      <c r="H1217" s="5">
        <f t="shared" si="214"/>
        <v>-8.3000000000010807</v>
      </c>
      <c r="I1217" s="31">
        <f t="shared" si="216"/>
        <v>1.1819266666666666</v>
      </c>
      <c r="J1217" s="31">
        <f t="shared" si="217"/>
        <v>63.93333333333473</v>
      </c>
      <c r="K1217" s="5">
        <f t="shared" si="218"/>
        <v>0</v>
      </c>
      <c r="L1217" s="5">
        <f t="shared" si="222"/>
        <v>8.3000000000010807</v>
      </c>
      <c r="M1217" s="5"/>
      <c r="N1217" s="5">
        <f t="shared" si="221"/>
        <v>18000.000000000087</v>
      </c>
      <c r="O1217" s="5">
        <f t="shared" si="215"/>
        <v>16090.900000000056</v>
      </c>
      <c r="P1217" s="29" t="str">
        <f t="shared" si="219"/>
        <v/>
      </c>
      <c r="Q1217" s="30">
        <f t="shared" si="220"/>
        <v>1909.1000000000313</v>
      </c>
      <c r="R1217" s="27"/>
    </row>
    <row r="1218" spans="1:18" x14ac:dyDescent="0.25">
      <c r="A1218" s="5">
        <v>1217</v>
      </c>
      <c r="B1218" s="28">
        <v>42977.958333333336</v>
      </c>
      <c r="C1218" s="5">
        <v>1.1883300000000001</v>
      </c>
      <c r="D1218" s="5">
        <v>1.19126</v>
      </c>
      <c r="E1218" s="5">
        <v>1.18231</v>
      </c>
      <c r="F1218" s="5">
        <v>1.19093</v>
      </c>
      <c r="G1218" s="5">
        <f t="shared" si="213"/>
        <v>1</v>
      </c>
      <c r="H1218" s="5">
        <f t="shared" si="214"/>
        <v>-17.30000000000231</v>
      </c>
      <c r="I1218" s="31">
        <f t="shared" si="216"/>
        <v>1.1828460000000001</v>
      </c>
      <c r="J1218" s="31">
        <f t="shared" si="217"/>
        <v>80.839999999999804</v>
      </c>
      <c r="K1218" s="5">
        <f t="shared" si="218"/>
        <v>0</v>
      </c>
      <c r="L1218" s="5">
        <f t="shared" si="222"/>
        <v>0</v>
      </c>
      <c r="M1218" s="5"/>
      <c r="N1218" s="5">
        <f t="shared" si="221"/>
        <v>18000.000000000087</v>
      </c>
      <c r="O1218" s="5">
        <f t="shared" si="215"/>
        <v>16090.900000000056</v>
      </c>
      <c r="P1218" s="29" t="str">
        <f t="shared" si="219"/>
        <v/>
      </c>
      <c r="Q1218" s="30">
        <f t="shared" si="220"/>
        <v>1909.1000000000313</v>
      </c>
      <c r="R1218" s="27"/>
    </row>
    <row r="1219" spans="1:18" x14ac:dyDescent="0.25">
      <c r="A1219" s="5">
        <v>1218</v>
      </c>
      <c r="B1219" s="28">
        <v>42978.958333333336</v>
      </c>
      <c r="C1219" s="5">
        <v>1.1909000000000001</v>
      </c>
      <c r="D1219" s="5">
        <v>1.19798</v>
      </c>
      <c r="E1219" s="5">
        <v>1.18499</v>
      </c>
      <c r="F1219" s="5">
        <v>1.18597</v>
      </c>
      <c r="G1219" s="5">
        <f t="shared" ref="G1219:G1282" si="223">IF(F1219&gt;F1218,1,0)</f>
        <v>0</v>
      </c>
      <c r="H1219" s="5">
        <f t="shared" si="214"/>
        <v>34.999999999998366</v>
      </c>
      <c r="I1219" s="31">
        <f t="shared" si="216"/>
        <v>1.1831113333333334</v>
      </c>
      <c r="J1219" s="31">
        <f t="shared" si="217"/>
        <v>28.58666666666565</v>
      </c>
      <c r="K1219" s="5">
        <f t="shared" si="218"/>
        <v>34.999999999998366</v>
      </c>
      <c r="L1219" s="5">
        <f t="shared" si="222"/>
        <v>0</v>
      </c>
      <c r="M1219" s="5"/>
      <c r="N1219" s="5">
        <f t="shared" si="221"/>
        <v>18035.000000000087</v>
      </c>
      <c r="O1219" s="5">
        <f t="shared" si="215"/>
        <v>16090.900000000056</v>
      </c>
      <c r="P1219" s="29" t="str">
        <f t="shared" si="219"/>
        <v/>
      </c>
      <c r="Q1219" s="30">
        <f t="shared" si="220"/>
        <v>1944.1000000000313</v>
      </c>
      <c r="R1219" s="27"/>
    </row>
    <row r="1220" spans="1:18" x14ac:dyDescent="0.25">
      <c r="A1220" s="5">
        <v>1219</v>
      </c>
      <c r="B1220" s="28">
        <v>42981.958333333336</v>
      </c>
      <c r="C1220" s="5">
        <v>1.18815</v>
      </c>
      <c r="D1220" s="5">
        <v>1.19218</v>
      </c>
      <c r="E1220" s="5">
        <v>1.1873800000000001</v>
      </c>
      <c r="F1220" s="5">
        <v>1.1896500000000001</v>
      </c>
      <c r="G1220" s="5">
        <f t="shared" si="223"/>
        <v>1</v>
      </c>
      <c r="H1220" s="5">
        <f t="shared" ref="H1220:H1283" si="224">(F1221-C1221)*10000+(F1222-C1222)*10000+(F1223-C1223)*10000</f>
        <v>126.19999999999854</v>
      </c>
      <c r="I1220" s="31">
        <f t="shared" si="216"/>
        <v>1.1838973333333334</v>
      </c>
      <c r="J1220" s="31">
        <f t="shared" si="217"/>
        <v>57.526666666667396</v>
      </c>
      <c r="K1220" s="5">
        <f t="shared" si="218"/>
        <v>0</v>
      </c>
      <c r="L1220" s="5">
        <v>-101</v>
      </c>
      <c r="M1220" s="5"/>
      <c r="N1220" s="5">
        <f t="shared" si="221"/>
        <v>17934.000000000087</v>
      </c>
      <c r="O1220" s="5">
        <f t="shared" ref="O1220:O1283" si="225">MAX(M1220,O1219)</f>
        <v>16090.900000000056</v>
      </c>
      <c r="P1220" s="29">
        <f t="shared" si="219"/>
        <v>-0.11454300256666961</v>
      </c>
      <c r="Q1220" s="30">
        <f t="shared" si="220"/>
        <v>1843.1000000000313</v>
      </c>
      <c r="R1220" s="27"/>
    </row>
    <row r="1221" spans="1:18" x14ac:dyDescent="0.25">
      <c r="A1221" s="5">
        <v>1220</v>
      </c>
      <c r="B1221" s="28">
        <v>42982.958333333336</v>
      </c>
      <c r="C1221" s="5">
        <v>1.1896500000000001</v>
      </c>
      <c r="D1221" s="5">
        <v>1.1940599999999999</v>
      </c>
      <c r="E1221" s="5">
        <v>1.18682</v>
      </c>
      <c r="F1221" s="5">
        <v>1.1913499999999999</v>
      </c>
      <c r="G1221" s="5">
        <f t="shared" si="223"/>
        <v>1</v>
      </c>
      <c r="H1221" s="5">
        <f t="shared" si="224"/>
        <v>122.30000000000186</v>
      </c>
      <c r="I1221" s="31">
        <f t="shared" si="216"/>
        <v>1.1850913333333333</v>
      </c>
      <c r="J1221" s="31">
        <f t="shared" si="217"/>
        <v>62.586666666666346</v>
      </c>
      <c r="K1221" s="5">
        <f t="shared" si="218"/>
        <v>0</v>
      </c>
      <c r="L1221" s="5">
        <v>-101</v>
      </c>
      <c r="M1221" s="5"/>
      <c r="N1221" s="5">
        <f t="shared" si="221"/>
        <v>17833.000000000087</v>
      </c>
      <c r="O1221" s="5">
        <f t="shared" si="225"/>
        <v>16090.900000000056</v>
      </c>
      <c r="P1221" s="29">
        <f t="shared" si="219"/>
        <v>-0.10826616286224056</v>
      </c>
      <c r="Q1221" s="30">
        <f t="shared" si="220"/>
        <v>1742.1000000000313</v>
      </c>
      <c r="R1221" s="27"/>
    </row>
    <row r="1222" spans="1:18" x14ac:dyDescent="0.25">
      <c r="A1222" s="5">
        <v>1221</v>
      </c>
      <c r="B1222" s="28">
        <v>42983.958333333336</v>
      </c>
      <c r="C1222" s="5">
        <v>1.19136</v>
      </c>
      <c r="D1222" s="5">
        <v>1.19499</v>
      </c>
      <c r="E1222" s="5">
        <v>1.19028</v>
      </c>
      <c r="F1222" s="5">
        <v>1.1916599999999999</v>
      </c>
      <c r="G1222" s="5">
        <f t="shared" si="223"/>
        <v>1</v>
      </c>
      <c r="H1222" s="5">
        <f t="shared" si="224"/>
        <v>57.700000000002753</v>
      </c>
      <c r="I1222" s="31">
        <f t="shared" si="216"/>
        <v>1.1860919999999997</v>
      </c>
      <c r="J1222" s="31">
        <f t="shared" si="217"/>
        <v>55.680000000002394</v>
      </c>
      <c r="K1222" s="5">
        <f t="shared" si="218"/>
        <v>0</v>
      </c>
      <c r="L1222" s="5">
        <f t="shared" ref="L1222:L1274" si="226">IF(OR(AND(J1222&gt;-188.3,J1222&lt;=-122.467),AND(J1222&gt;-85.94,J1222&lt;=-67.6767),AND(J1222&gt;42.69,J1222&lt;=64.57),AND(J1222&gt;144.6933)),-H1222,0)</f>
        <v>-57.700000000002753</v>
      </c>
      <c r="M1222" s="5"/>
      <c r="N1222" s="5">
        <f t="shared" si="221"/>
        <v>17775.300000000083</v>
      </c>
      <c r="O1222" s="5">
        <f t="shared" si="225"/>
        <v>16090.900000000056</v>
      </c>
      <c r="P1222" s="29">
        <f t="shared" si="219"/>
        <v>-0.10468028513010585</v>
      </c>
      <c r="Q1222" s="30">
        <f t="shared" si="220"/>
        <v>1684.4000000000269</v>
      </c>
      <c r="R1222" s="27"/>
    </row>
    <row r="1223" spans="1:18" x14ac:dyDescent="0.25">
      <c r="A1223" s="5">
        <v>1222</v>
      </c>
      <c r="B1223" s="28">
        <v>42984.958333333336</v>
      </c>
      <c r="C1223" s="5">
        <v>1.19164</v>
      </c>
      <c r="D1223" s="5">
        <v>1.2059200000000001</v>
      </c>
      <c r="E1223" s="5">
        <v>1.1914</v>
      </c>
      <c r="F1223" s="5">
        <v>1.2022600000000001</v>
      </c>
      <c r="G1223" s="5">
        <f t="shared" si="223"/>
        <v>1</v>
      </c>
      <c r="H1223" s="5">
        <f t="shared" si="224"/>
        <v>-34.299999999998221</v>
      </c>
      <c r="I1223" s="31">
        <f t="shared" si="216"/>
        <v>1.1880919999999999</v>
      </c>
      <c r="J1223" s="31">
        <f t="shared" si="217"/>
        <v>141.6800000000018</v>
      </c>
      <c r="K1223" s="5">
        <f t="shared" si="218"/>
        <v>0</v>
      </c>
      <c r="L1223" s="5">
        <f t="shared" si="226"/>
        <v>0</v>
      </c>
      <c r="M1223" s="5"/>
      <c r="N1223" s="5">
        <f t="shared" si="221"/>
        <v>17775.300000000083</v>
      </c>
      <c r="O1223" s="5">
        <f t="shared" si="225"/>
        <v>16090.900000000056</v>
      </c>
      <c r="P1223" s="29" t="str">
        <f t="shared" si="219"/>
        <v/>
      </c>
      <c r="Q1223" s="30">
        <f t="shared" si="220"/>
        <v>1684.4000000000269</v>
      </c>
      <c r="R1223" s="27"/>
    </row>
    <row r="1224" spans="1:18" x14ac:dyDescent="0.25">
      <c r="A1224" s="5">
        <v>1223</v>
      </c>
      <c r="B1224" s="28">
        <v>42985.958333333336</v>
      </c>
      <c r="C1224" s="5">
        <v>1.2021599999999999</v>
      </c>
      <c r="D1224" s="5">
        <v>1.20923</v>
      </c>
      <c r="E1224" s="5">
        <v>1.20146</v>
      </c>
      <c r="F1224" s="5">
        <v>1.20347</v>
      </c>
      <c r="G1224" s="5">
        <f t="shared" si="223"/>
        <v>1</v>
      </c>
      <c r="H1224" s="5">
        <f t="shared" si="224"/>
        <v>-128.39999999999964</v>
      </c>
      <c r="I1224" s="31">
        <f t="shared" si="216"/>
        <v>1.1899293333333334</v>
      </c>
      <c r="J1224" s="31">
        <f t="shared" si="217"/>
        <v>135.40666666666647</v>
      </c>
      <c r="K1224" s="5">
        <f t="shared" si="218"/>
        <v>0</v>
      </c>
      <c r="L1224" s="5">
        <f t="shared" si="226"/>
        <v>0</v>
      </c>
      <c r="M1224" s="5"/>
      <c r="N1224" s="5">
        <f t="shared" si="221"/>
        <v>17775.300000000083</v>
      </c>
      <c r="O1224" s="5">
        <f t="shared" si="225"/>
        <v>16090.900000000056</v>
      </c>
      <c r="P1224" s="29" t="str">
        <f t="shared" si="219"/>
        <v/>
      </c>
      <c r="Q1224" s="30">
        <f t="shared" si="220"/>
        <v>1684.4000000000269</v>
      </c>
      <c r="R1224" s="27"/>
    </row>
    <row r="1225" spans="1:18" x14ac:dyDescent="0.25">
      <c r="A1225" s="5">
        <v>1224</v>
      </c>
      <c r="B1225" s="28">
        <v>42988.958333333336</v>
      </c>
      <c r="C1225" s="5">
        <v>1.2013799999999999</v>
      </c>
      <c r="D1225" s="5">
        <v>1.20295</v>
      </c>
      <c r="E1225" s="5">
        <v>1.19476</v>
      </c>
      <c r="F1225" s="5">
        <v>1.1952199999999999</v>
      </c>
      <c r="G1225" s="5">
        <f t="shared" si="223"/>
        <v>0</v>
      </c>
      <c r="H1225" s="5">
        <f t="shared" si="224"/>
        <v>-33.000000000000796</v>
      </c>
      <c r="I1225" s="31">
        <f t="shared" si="216"/>
        <v>1.1908473333333334</v>
      </c>
      <c r="J1225" s="31">
        <f t="shared" si="217"/>
        <v>43.726666666665807</v>
      </c>
      <c r="K1225" s="5">
        <f t="shared" si="218"/>
        <v>0</v>
      </c>
      <c r="L1225" s="5">
        <f t="shared" si="226"/>
        <v>33.000000000000796</v>
      </c>
      <c r="M1225" s="5"/>
      <c r="N1225" s="5">
        <f t="shared" si="221"/>
        <v>17808.300000000083</v>
      </c>
      <c r="O1225" s="5">
        <f t="shared" si="225"/>
        <v>16090.900000000056</v>
      </c>
      <c r="P1225" s="29" t="str">
        <f t="shared" si="219"/>
        <v/>
      </c>
      <c r="Q1225" s="30">
        <f t="shared" si="220"/>
        <v>1717.4000000000269</v>
      </c>
      <c r="R1225" s="27"/>
    </row>
    <row r="1226" spans="1:18" x14ac:dyDescent="0.25">
      <c r="A1226" s="5">
        <v>1225</v>
      </c>
      <c r="B1226" s="28">
        <v>42989.958333333336</v>
      </c>
      <c r="C1226" s="5">
        <v>1.1952</v>
      </c>
      <c r="D1226" s="5">
        <v>1.1978</v>
      </c>
      <c r="E1226" s="5">
        <v>1.19262</v>
      </c>
      <c r="F1226" s="5">
        <v>1.19662</v>
      </c>
      <c r="G1226" s="5">
        <f t="shared" si="223"/>
        <v>1</v>
      </c>
      <c r="H1226" s="5">
        <f t="shared" si="224"/>
        <v>-20.900000000001469</v>
      </c>
      <c r="I1226" s="31">
        <f t="shared" si="216"/>
        <v>1.1922139999999999</v>
      </c>
      <c r="J1226" s="31">
        <f t="shared" si="217"/>
        <v>44.060000000001324</v>
      </c>
      <c r="K1226" s="5">
        <f t="shared" si="218"/>
        <v>0</v>
      </c>
      <c r="L1226" s="5">
        <f t="shared" si="226"/>
        <v>20.900000000001469</v>
      </c>
      <c r="M1226" s="5"/>
      <c r="N1226" s="5">
        <f t="shared" si="221"/>
        <v>17829.200000000084</v>
      </c>
      <c r="O1226" s="5">
        <f t="shared" si="225"/>
        <v>16090.900000000056</v>
      </c>
      <c r="P1226" s="29" t="str">
        <f t="shared" si="219"/>
        <v/>
      </c>
      <c r="Q1226" s="30">
        <f t="shared" si="220"/>
        <v>1738.3000000000284</v>
      </c>
      <c r="R1226" s="27"/>
    </row>
    <row r="1227" spans="1:18" x14ac:dyDescent="0.25">
      <c r="A1227" s="5">
        <v>1226</v>
      </c>
      <c r="B1227" s="28">
        <v>42990.958333333336</v>
      </c>
      <c r="C1227" s="5">
        <v>1.19658</v>
      </c>
      <c r="D1227" s="5">
        <v>1.19947</v>
      </c>
      <c r="E1227" s="5">
        <v>1.1873</v>
      </c>
      <c r="F1227" s="5">
        <v>1.18848</v>
      </c>
      <c r="G1227" s="5">
        <f t="shared" si="223"/>
        <v>0</v>
      </c>
      <c r="H1227" s="5">
        <f t="shared" si="224"/>
        <v>93.999999999998522</v>
      </c>
      <c r="I1227" s="31">
        <f t="shared" si="216"/>
        <v>1.192735333333333</v>
      </c>
      <c r="J1227" s="31">
        <f t="shared" si="217"/>
        <v>-42.553333333330556</v>
      </c>
      <c r="K1227" s="5">
        <f t="shared" si="218"/>
        <v>93.999999999998522</v>
      </c>
      <c r="L1227" s="5">
        <f t="shared" si="226"/>
        <v>0</v>
      </c>
      <c r="M1227" s="5"/>
      <c r="N1227" s="5">
        <f t="shared" si="221"/>
        <v>17923.200000000084</v>
      </c>
      <c r="O1227" s="5">
        <f t="shared" si="225"/>
        <v>16090.900000000056</v>
      </c>
      <c r="P1227" s="29" t="str">
        <f t="shared" si="219"/>
        <v/>
      </c>
      <c r="Q1227" s="30">
        <f t="shared" si="220"/>
        <v>1832.3000000000284</v>
      </c>
      <c r="R1227" s="27"/>
    </row>
    <row r="1228" spans="1:18" x14ac:dyDescent="0.25">
      <c r="A1228" s="5">
        <v>1227</v>
      </c>
      <c r="B1228" s="28">
        <v>42991.958333333336</v>
      </c>
      <c r="C1228" s="5">
        <v>1.18848</v>
      </c>
      <c r="D1228" s="5">
        <v>1.1921999999999999</v>
      </c>
      <c r="E1228" s="5">
        <v>1.1838</v>
      </c>
      <c r="F1228" s="5">
        <v>1.1918599999999999</v>
      </c>
      <c r="G1228" s="5">
        <f t="shared" si="223"/>
        <v>1</v>
      </c>
      <c r="H1228" s="5">
        <f t="shared" si="224"/>
        <v>102.19999999999897</v>
      </c>
      <c r="I1228" s="31">
        <f t="shared" si="216"/>
        <v>1.1935326666666664</v>
      </c>
      <c r="J1228" s="31">
        <f t="shared" si="217"/>
        <v>-16.726666666664336</v>
      </c>
      <c r="K1228" s="5">
        <f t="shared" si="218"/>
        <v>102.19999999999897</v>
      </c>
      <c r="L1228" s="5">
        <f t="shared" si="226"/>
        <v>0</v>
      </c>
      <c r="M1228" s="5"/>
      <c r="N1228" s="5">
        <f t="shared" si="221"/>
        <v>18025.400000000085</v>
      </c>
      <c r="O1228" s="5">
        <f t="shared" si="225"/>
        <v>16090.900000000056</v>
      </c>
      <c r="P1228" s="29" t="str">
        <f t="shared" si="219"/>
        <v/>
      </c>
      <c r="Q1228" s="30">
        <f t="shared" si="220"/>
        <v>1934.5000000000291</v>
      </c>
      <c r="R1228" s="27"/>
    </row>
    <row r="1229" spans="1:18" x14ac:dyDescent="0.25">
      <c r="A1229" s="5">
        <v>1228</v>
      </c>
      <c r="B1229" s="28">
        <v>42992.958333333336</v>
      </c>
      <c r="C1229" s="5">
        <v>1.19184</v>
      </c>
      <c r="D1229" s="5">
        <v>1.1987300000000001</v>
      </c>
      <c r="E1229" s="5">
        <v>1.19011</v>
      </c>
      <c r="F1229" s="5">
        <v>1.1944699999999999</v>
      </c>
      <c r="G1229" s="5">
        <f t="shared" si="223"/>
        <v>1</v>
      </c>
      <c r="H1229" s="5">
        <f t="shared" si="224"/>
        <v>-25.599999999998943</v>
      </c>
      <c r="I1229" s="31">
        <f t="shared" si="216"/>
        <v>1.1936846666666665</v>
      </c>
      <c r="J1229" s="31">
        <f t="shared" si="217"/>
        <v>7.853333333334156</v>
      </c>
      <c r="K1229" s="5">
        <f t="shared" si="218"/>
        <v>-25.599999999998943</v>
      </c>
      <c r="L1229" s="5">
        <f t="shared" si="226"/>
        <v>0</v>
      </c>
      <c r="M1229" s="5"/>
      <c r="N1229" s="5">
        <f t="shared" si="221"/>
        <v>17999.800000000087</v>
      </c>
      <c r="O1229" s="5">
        <f t="shared" si="225"/>
        <v>16090.900000000056</v>
      </c>
      <c r="P1229" s="29">
        <f t="shared" si="219"/>
        <v>-0.11863227041371349</v>
      </c>
      <c r="Q1229" s="30">
        <f t="shared" si="220"/>
        <v>1908.9000000000306</v>
      </c>
      <c r="R1229" s="27"/>
    </row>
    <row r="1230" spans="1:18" x14ac:dyDescent="0.25">
      <c r="A1230" s="5">
        <v>1229</v>
      </c>
      <c r="B1230" s="28">
        <v>42995.958333333336</v>
      </c>
      <c r="C1230" s="5">
        <v>1.1919599999999999</v>
      </c>
      <c r="D1230" s="5">
        <v>1.19692</v>
      </c>
      <c r="E1230" s="5">
        <v>1.1915</v>
      </c>
      <c r="F1230" s="5">
        <v>1.1953499999999999</v>
      </c>
      <c r="G1230" s="5">
        <f t="shared" si="223"/>
        <v>1</v>
      </c>
      <c r="H1230" s="5">
        <f t="shared" si="224"/>
        <v>-10.999999999998778</v>
      </c>
      <c r="I1230" s="31">
        <f t="shared" si="216"/>
        <v>1.1935186666666666</v>
      </c>
      <c r="J1230" s="31">
        <f t="shared" si="217"/>
        <v>18.31333333333296</v>
      </c>
      <c r="K1230" s="5">
        <f t="shared" si="218"/>
        <v>-10.999999999998778</v>
      </c>
      <c r="L1230" s="5">
        <f t="shared" si="226"/>
        <v>0</v>
      </c>
      <c r="M1230" s="5"/>
      <c r="N1230" s="5">
        <f t="shared" si="221"/>
        <v>17988.800000000087</v>
      </c>
      <c r="O1230" s="5">
        <f t="shared" si="225"/>
        <v>16090.900000000056</v>
      </c>
      <c r="P1230" s="29">
        <f t="shared" si="219"/>
        <v>-0.1179486542082806</v>
      </c>
      <c r="Q1230" s="30">
        <f t="shared" si="220"/>
        <v>1897.9000000000306</v>
      </c>
      <c r="R1230" s="27"/>
    </row>
    <row r="1231" spans="1:18" x14ac:dyDescent="0.25">
      <c r="A1231" s="5">
        <v>1230</v>
      </c>
      <c r="B1231" s="28">
        <v>42996.958333333336</v>
      </c>
      <c r="C1231" s="5">
        <v>1.1952</v>
      </c>
      <c r="D1231" s="5">
        <v>1.2006399999999999</v>
      </c>
      <c r="E1231" s="5">
        <v>1.19499</v>
      </c>
      <c r="F1231" s="5">
        <v>1.1994</v>
      </c>
      <c r="G1231" s="5">
        <f t="shared" si="223"/>
        <v>1</v>
      </c>
      <c r="H1231" s="5">
        <f t="shared" si="224"/>
        <v>-47.299999999999002</v>
      </c>
      <c r="I1231" s="31">
        <f t="shared" si="216"/>
        <v>1.1936673333333334</v>
      </c>
      <c r="J1231" s="31">
        <f t="shared" si="217"/>
        <v>57.326666666666085</v>
      </c>
      <c r="K1231" s="5">
        <f t="shared" si="218"/>
        <v>0</v>
      </c>
      <c r="L1231" s="5">
        <f t="shared" si="226"/>
        <v>47.299999999999002</v>
      </c>
      <c r="M1231" s="5"/>
      <c r="N1231" s="5">
        <f t="shared" si="221"/>
        <v>18036.100000000086</v>
      </c>
      <c r="O1231" s="5">
        <f t="shared" si="225"/>
        <v>16090.900000000056</v>
      </c>
      <c r="P1231" s="29" t="str">
        <f t="shared" si="219"/>
        <v/>
      </c>
      <c r="Q1231" s="30">
        <f t="shared" si="220"/>
        <v>1945.2000000000298</v>
      </c>
      <c r="R1231" s="27"/>
    </row>
    <row r="1232" spans="1:18" x14ac:dyDescent="0.25">
      <c r="A1232" s="5">
        <v>1231</v>
      </c>
      <c r="B1232" s="28">
        <v>42997.958333333336</v>
      </c>
      <c r="C1232" s="5">
        <v>1.19939</v>
      </c>
      <c r="D1232" s="5">
        <v>1.2034199999999999</v>
      </c>
      <c r="E1232" s="5">
        <v>1.1861299999999999</v>
      </c>
      <c r="F1232" s="5">
        <v>1.1892400000000001</v>
      </c>
      <c r="G1232" s="5">
        <f t="shared" si="223"/>
        <v>0</v>
      </c>
      <c r="H1232" s="5">
        <f t="shared" si="224"/>
        <v>7.0999999999998806</v>
      </c>
      <c r="I1232" s="31">
        <f t="shared" si="216"/>
        <v>1.1937286666666664</v>
      </c>
      <c r="J1232" s="31">
        <f t="shared" si="217"/>
        <v>-44.886666666663629</v>
      </c>
      <c r="K1232" s="5">
        <f t="shared" si="218"/>
        <v>7.0999999999998806</v>
      </c>
      <c r="L1232" s="5">
        <f t="shared" si="226"/>
        <v>0</v>
      </c>
      <c r="M1232" s="5"/>
      <c r="N1232" s="5">
        <f t="shared" si="221"/>
        <v>18043.200000000084</v>
      </c>
      <c r="O1232" s="5">
        <f t="shared" si="225"/>
        <v>16090.900000000056</v>
      </c>
      <c r="P1232" s="29" t="str">
        <f t="shared" si="219"/>
        <v/>
      </c>
      <c r="Q1232" s="30">
        <f t="shared" si="220"/>
        <v>1952.3000000000284</v>
      </c>
      <c r="R1232" s="27"/>
    </row>
    <row r="1233" spans="1:18" x14ac:dyDescent="0.25">
      <c r="A1233" s="5">
        <v>1232</v>
      </c>
      <c r="B1233" s="28">
        <v>42998.958333333336</v>
      </c>
      <c r="C1233" s="5">
        <v>1.18923</v>
      </c>
      <c r="D1233" s="5">
        <v>1.1953499999999999</v>
      </c>
      <c r="E1233" s="5">
        <v>1.1865600000000001</v>
      </c>
      <c r="F1233" s="5">
        <v>1.19408</v>
      </c>
      <c r="G1233" s="5">
        <f t="shared" si="223"/>
        <v>1</v>
      </c>
      <c r="H1233" s="5">
        <f t="shared" si="224"/>
        <v>-96.500000000001592</v>
      </c>
      <c r="I1233" s="31">
        <f t="shared" ref="I1233:I1296" si="227">AVERAGE(F1219:F1233)</f>
        <v>1.1939386666666667</v>
      </c>
      <c r="J1233" s="31">
        <f t="shared" ref="J1233:J1296" si="228">(F1233-I1233)*10000</f>
        <v>1.4133333333332665</v>
      </c>
      <c r="K1233" s="5">
        <f t="shared" si="218"/>
        <v>-96.500000000001592</v>
      </c>
      <c r="L1233" s="5">
        <f t="shared" si="226"/>
        <v>0</v>
      </c>
      <c r="M1233" s="5"/>
      <c r="N1233" s="5">
        <f t="shared" si="221"/>
        <v>17946.700000000084</v>
      </c>
      <c r="O1233" s="5">
        <f t="shared" si="225"/>
        <v>16090.900000000056</v>
      </c>
      <c r="P1233" s="29">
        <f t="shared" si="219"/>
        <v>-0.11533226854930567</v>
      </c>
      <c r="Q1233" s="30">
        <f t="shared" si="220"/>
        <v>1855.8000000000284</v>
      </c>
      <c r="R1233" s="27"/>
    </row>
    <row r="1234" spans="1:18" x14ac:dyDescent="0.25">
      <c r="A1234" s="5">
        <v>1233</v>
      </c>
      <c r="B1234" s="28">
        <v>42999.958333333336</v>
      </c>
      <c r="C1234" s="5">
        <v>1.1940900000000001</v>
      </c>
      <c r="D1234" s="5">
        <v>1.20044</v>
      </c>
      <c r="E1234" s="5">
        <v>1.1936899999999999</v>
      </c>
      <c r="F1234" s="5">
        <v>1.1946600000000001</v>
      </c>
      <c r="G1234" s="5">
        <f t="shared" si="223"/>
        <v>1</v>
      </c>
      <c r="H1234" s="5">
        <f t="shared" si="224"/>
        <v>-150.40000000000165</v>
      </c>
      <c r="I1234" s="31">
        <f t="shared" si="227"/>
        <v>1.1945179999999997</v>
      </c>
      <c r="J1234" s="31">
        <f t="shared" si="228"/>
        <v>1.4200000000030855</v>
      </c>
      <c r="K1234" s="5">
        <v>-101</v>
      </c>
      <c r="L1234" s="5">
        <f t="shared" si="226"/>
        <v>0</v>
      </c>
      <c r="M1234" s="5"/>
      <c r="N1234" s="5">
        <f t="shared" si="221"/>
        <v>17845.700000000084</v>
      </c>
      <c r="O1234" s="5">
        <f t="shared" si="225"/>
        <v>16090.900000000056</v>
      </c>
      <c r="P1234" s="29">
        <f t="shared" si="219"/>
        <v>-0.1090554288448764</v>
      </c>
      <c r="Q1234" s="30">
        <f t="shared" si="220"/>
        <v>1754.8000000000284</v>
      </c>
      <c r="R1234" s="27"/>
    </row>
    <row r="1235" spans="1:18" x14ac:dyDescent="0.25">
      <c r="A1235" s="5">
        <v>1234</v>
      </c>
      <c r="B1235" s="28">
        <v>43002.958333333336</v>
      </c>
      <c r="C1235" s="5">
        <v>1.18947</v>
      </c>
      <c r="D1235" s="5">
        <v>1.1936500000000001</v>
      </c>
      <c r="E1235" s="5">
        <v>1.18319</v>
      </c>
      <c r="F1235" s="5">
        <v>1.18476</v>
      </c>
      <c r="G1235" s="5">
        <f t="shared" si="223"/>
        <v>0</v>
      </c>
      <c r="H1235" s="5">
        <f t="shared" si="224"/>
        <v>-62.40000000000245</v>
      </c>
      <c r="I1235" s="31">
        <f t="shared" si="227"/>
        <v>1.1941919999999999</v>
      </c>
      <c r="J1235" s="31">
        <f t="shared" si="228"/>
        <v>-94.319999999998856</v>
      </c>
      <c r="K1235" s="5">
        <f t="shared" ref="K1235:K1255" si="229">IF(OR(AND(J1235&gt;-122.467,J1235&lt;=-101.893),AND(J1235&gt;-67.6767,J1235&lt;=-16.6267),AND(J1235&gt;-1.10667,J1235&lt;=30.97333)),H1235,0)</f>
        <v>0</v>
      </c>
      <c r="L1235" s="5">
        <f t="shared" si="226"/>
        <v>0</v>
      </c>
      <c r="M1235" s="5"/>
      <c r="N1235" s="5">
        <f t="shared" si="221"/>
        <v>17845.700000000084</v>
      </c>
      <c r="O1235" s="5">
        <f t="shared" si="225"/>
        <v>16090.900000000056</v>
      </c>
      <c r="P1235" s="29" t="str">
        <f t="shared" si="219"/>
        <v/>
      </c>
      <c r="Q1235" s="30">
        <f t="shared" si="220"/>
        <v>1754.8000000000284</v>
      </c>
      <c r="R1235" s="27"/>
    </row>
    <row r="1236" spans="1:18" x14ac:dyDescent="0.25">
      <c r="A1236" s="5">
        <v>1235</v>
      </c>
      <c r="B1236" s="28">
        <v>43003.958333333336</v>
      </c>
      <c r="C1236" s="5">
        <v>1.18476</v>
      </c>
      <c r="D1236" s="5">
        <v>1.18615</v>
      </c>
      <c r="E1236" s="5">
        <v>1.17574</v>
      </c>
      <c r="F1236" s="5">
        <v>1.1792499999999999</v>
      </c>
      <c r="G1236" s="5">
        <f t="shared" si="223"/>
        <v>0</v>
      </c>
      <c r="H1236" s="5">
        <f t="shared" si="224"/>
        <v>20.199999999999104</v>
      </c>
      <c r="I1236" s="31">
        <f t="shared" si="227"/>
        <v>1.1933853333333331</v>
      </c>
      <c r="J1236" s="31">
        <f t="shared" si="228"/>
        <v>-141.35333333333168</v>
      </c>
      <c r="K1236" s="5">
        <f t="shared" si="229"/>
        <v>0</v>
      </c>
      <c r="L1236" s="5">
        <f t="shared" si="226"/>
        <v>-20.199999999999104</v>
      </c>
      <c r="M1236" s="5"/>
      <c r="N1236" s="5">
        <f t="shared" si="221"/>
        <v>17825.500000000084</v>
      </c>
      <c r="O1236" s="5">
        <f t="shared" si="225"/>
        <v>16090.900000000056</v>
      </c>
      <c r="P1236" s="29">
        <f t="shared" si="219"/>
        <v>-0.10780006090399064</v>
      </c>
      <c r="Q1236" s="30">
        <f t="shared" si="220"/>
        <v>1734.6000000000276</v>
      </c>
      <c r="R1236" s="27"/>
    </row>
    <row r="1237" spans="1:18" x14ac:dyDescent="0.25">
      <c r="A1237" s="5">
        <v>1236</v>
      </c>
      <c r="B1237" s="28">
        <v>43004.958333333336</v>
      </c>
      <c r="C1237" s="5">
        <v>1.1792800000000001</v>
      </c>
      <c r="D1237" s="5">
        <v>1.1795</v>
      </c>
      <c r="E1237" s="5">
        <v>1.17171</v>
      </c>
      <c r="F1237" s="5">
        <v>1.1744600000000001</v>
      </c>
      <c r="G1237" s="5">
        <f t="shared" si="223"/>
        <v>0</v>
      </c>
      <c r="H1237" s="5">
        <f t="shared" si="224"/>
        <v>12.199999999999982</v>
      </c>
      <c r="I1237" s="31">
        <f t="shared" si="227"/>
        <v>1.1922386666666669</v>
      </c>
      <c r="J1237" s="31">
        <f t="shared" si="228"/>
        <v>-177.78666666666831</v>
      </c>
      <c r="K1237" s="5">
        <f t="shared" si="229"/>
        <v>0</v>
      </c>
      <c r="L1237" s="5">
        <f t="shared" si="226"/>
        <v>-12.199999999999982</v>
      </c>
      <c r="M1237" s="5"/>
      <c r="N1237" s="5">
        <f t="shared" si="221"/>
        <v>17813.300000000083</v>
      </c>
      <c r="O1237" s="5">
        <f t="shared" si="225"/>
        <v>16090.900000000056</v>
      </c>
      <c r="P1237" s="29">
        <f t="shared" si="219"/>
        <v>-0.10704186838523766</v>
      </c>
      <c r="Q1237" s="30">
        <f t="shared" si="220"/>
        <v>1722.4000000000269</v>
      </c>
      <c r="R1237" s="27"/>
    </row>
    <row r="1238" spans="1:18" x14ac:dyDescent="0.25">
      <c r="A1238" s="5">
        <v>1237</v>
      </c>
      <c r="B1238" s="28">
        <v>43005.958333333336</v>
      </c>
      <c r="C1238" s="5">
        <v>1.1744600000000001</v>
      </c>
      <c r="D1238" s="5">
        <v>1.1803999999999999</v>
      </c>
      <c r="E1238" s="5">
        <v>1.1721200000000001</v>
      </c>
      <c r="F1238" s="5">
        <v>1.17855</v>
      </c>
      <c r="G1238" s="5">
        <f t="shared" si="223"/>
        <v>1</v>
      </c>
      <c r="H1238" s="5">
        <f t="shared" si="224"/>
        <v>-17.899999999999583</v>
      </c>
      <c r="I1238" s="31">
        <f t="shared" si="227"/>
        <v>1.1906580000000002</v>
      </c>
      <c r="J1238" s="31">
        <f t="shared" si="228"/>
        <v>-121.0800000000023</v>
      </c>
      <c r="K1238" s="5">
        <f t="shared" si="229"/>
        <v>-17.899999999999583</v>
      </c>
      <c r="L1238" s="5">
        <f t="shared" si="226"/>
        <v>0</v>
      </c>
      <c r="M1238" s="5"/>
      <c r="N1238" s="5">
        <f t="shared" si="221"/>
        <v>17795.400000000085</v>
      </c>
      <c r="O1238" s="5">
        <f t="shared" si="225"/>
        <v>16090.900000000056</v>
      </c>
      <c r="P1238" s="29">
        <f t="shared" ref="P1238:P1301" si="230">IF(N1238 &lt; N1237, 1-N1238/O1238,"")</f>
        <v>-0.10592943837821522</v>
      </c>
      <c r="Q1238" s="30">
        <f t="shared" ref="Q1238:Q1301" si="231">IF(O1238=N1238,Q1237,N1238-O1238)</f>
        <v>1704.5000000000291</v>
      </c>
      <c r="R1238" s="27"/>
    </row>
    <row r="1239" spans="1:18" x14ac:dyDescent="0.25">
      <c r="A1239" s="5">
        <v>1238</v>
      </c>
      <c r="B1239" s="28">
        <v>43006.958333333336</v>
      </c>
      <c r="C1239" s="5">
        <v>1.17862</v>
      </c>
      <c r="D1239" s="5">
        <v>1.1832499999999999</v>
      </c>
      <c r="E1239" s="5">
        <v>1.17726</v>
      </c>
      <c r="F1239" s="5">
        <v>1.18137</v>
      </c>
      <c r="G1239" s="5">
        <f t="shared" si="223"/>
        <v>1</v>
      </c>
      <c r="H1239" s="5">
        <f t="shared" si="224"/>
        <v>-29.799999999999827</v>
      </c>
      <c r="I1239" s="31">
        <f t="shared" si="227"/>
        <v>1.1891846666666668</v>
      </c>
      <c r="J1239" s="31">
        <f t="shared" si="228"/>
        <v>-78.146666666667471</v>
      </c>
      <c r="K1239" s="5">
        <f t="shared" si="229"/>
        <v>0</v>
      </c>
      <c r="L1239" s="5">
        <f t="shared" si="226"/>
        <v>29.799999999999827</v>
      </c>
      <c r="M1239" s="5"/>
      <c r="N1239" s="5">
        <f t="shared" ref="N1239:N1302" si="232">L1239+K1239+N1238</f>
        <v>17825.200000000084</v>
      </c>
      <c r="O1239" s="5">
        <f t="shared" si="225"/>
        <v>16090.900000000056</v>
      </c>
      <c r="P1239" s="29" t="str">
        <f t="shared" si="230"/>
        <v/>
      </c>
      <c r="Q1239" s="30">
        <f t="shared" si="231"/>
        <v>1734.3000000000284</v>
      </c>
      <c r="R1239" s="27"/>
    </row>
    <row r="1240" spans="1:18" x14ac:dyDescent="0.25">
      <c r="A1240" s="5">
        <v>1239</v>
      </c>
      <c r="B1240" s="28">
        <v>43009.958333333336</v>
      </c>
      <c r="C1240" s="5">
        <v>1.17886</v>
      </c>
      <c r="D1240" s="5">
        <v>1.1815100000000001</v>
      </c>
      <c r="E1240" s="5">
        <v>1.1730100000000001</v>
      </c>
      <c r="F1240" s="5">
        <v>1.1732400000000001</v>
      </c>
      <c r="G1240" s="5">
        <f t="shared" si="223"/>
        <v>0</v>
      </c>
      <c r="H1240" s="5">
        <f t="shared" si="224"/>
        <v>-22.100000000000456</v>
      </c>
      <c r="I1240" s="31">
        <f t="shared" si="227"/>
        <v>1.1877193333333333</v>
      </c>
      <c r="J1240" s="31">
        <f t="shared" si="228"/>
        <v>-144.7933333333329</v>
      </c>
      <c r="K1240" s="5">
        <f t="shared" si="229"/>
        <v>0</v>
      </c>
      <c r="L1240" s="5">
        <f t="shared" si="226"/>
        <v>22.100000000000456</v>
      </c>
      <c r="M1240" s="5"/>
      <c r="N1240" s="5">
        <f t="shared" si="232"/>
        <v>17847.300000000087</v>
      </c>
      <c r="O1240" s="5">
        <f t="shared" si="225"/>
        <v>16090.900000000056</v>
      </c>
      <c r="P1240" s="29" t="str">
        <f t="shared" si="230"/>
        <v/>
      </c>
      <c r="Q1240" s="30">
        <f t="shared" si="231"/>
        <v>1756.4000000000306</v>
      </c>
      <c r="R1240" s="27"/>
    </row>
    <row r="1241" spans="1:18" x14ac:dyDescent="0.25">
      <c r="A1241" s="5">
        <v>1240</v>
      </c>
      <c r="B1241" s="28">
        <v>43010.958333333336</v>
      </c>
      <c r="C1241" s="5">
        <v>1.1732400000000001</v>
      </c>
      <c r="D1241" s="5">
        <v>1.1773199999999999</v>
      </c>
      <c r="E1241" s="5">
        <v>1.16961</v>
      </c>
      <c r="F1241" s="5">
        <v>1.17432</v>
      </c>
      <c r="G1241" s="5">
        <f t="shared" si="223"/>
        <v>1</v>
      </c>
      <c r="H1241" s="5">
        <f t="shared" si="224"/>
        <v>-14.300000000000427</v>
      </c>
      <c r="I1241" s="31">
        <f t="shared" si="227"/>
        <v>1.1862326666666667</v>
      </c>
      <c r="J1241" s="31">
        <f t="shared" si="228"/>
        <v>-119.12666666666682</v>
      </c>
      <c r="K1241" s="5">
        <f t="shared" si="229"/>
        <v>-14.300000000000427</v>
      </c>
      <c r="L1241" s="5">
        <f t="shared" si="226"/>
        <v>0</v>
      </c>
      <c r="M1241" s="5"/>
      <c r="N1241" s="5">
        <f t="shared" si="232"/>
        <v>17833.000000000087</v>
      </c>
      <c r="O1241" s="5">
        <f t="shared" si="225"/>
        <v>16090.900000000056</v>
      </c>
      <c r="P1241" s="29">
        <f t="shared" si="230"/>
        <v>-0.10826616286224056</v>
      </c>
      <c r="Q1241" s="30">
        <f t="shared" si="231"/>
        <v>1742.1000000000313</v>
      </c>
      <c r="R1241" s="27"/>
    </row>
    <row r="1242" spans="1:18" x14ac:dyDescent="0.25">
      <c r="A1242" s="5">
        <v>1241</v>
      </c>
      <c r="B1242" s="28">
        <v>43011.958333333336</v>
      </c>
      <c r="C1242" s="5">
        <v>1.17431</v>
      </c>
      <c r="D1242" s="5">
        <v>1.1787700000000001</v>
      </c>
      <c r="E1242" s="5">
        <v>1.1735</v>
      </c>
      <c r="F1242" s="5">
        <v>1.17587</v>
      </c>
      <c r="G1242" s="5">
        <f t="shared" si="223"/>
        <v>1</v>
      </c>
      <c r="H1242" s="5">
        <f t="shared" si="224"/>
        <v>-16.899999999999697</v>
      </c>
      <c r="I1242" s="31">
        <f t="shared" si="227"/>
        <v>1.185392</v>
      </c>
      <c r="J1242" s="31">
        <f t="shared" si="228"/>
        <v>-95.220000000000312</v>
      </c>
      <c r="K1242" s="5">
        <f t="shared" si="229"/>
        <v>0</v>
      </c>
      <c r="L1242" s="5">
        <f t="shared" si="226"/>
        <v>0</v>
      </c>
      <c r="M1242" s="5"/>
      <c r="N1242" s="5">
        <f t="shared" si="232"/>
        <v>17833.000000000087</v>
      </c>
      <c r="O1242" s="5">
        <f t="shared" si="225"/>
        <v>16090.900000000056</v>
      </c>
      <c r="P1242" s="29" t="str">
        <f t="shared" si="230"/>
        <v/>
      </c>
      <c r="Q1242" s="30">
        <f t="shared" si="231"/>
        <v>1742.1000000000313</v>
      </c>
      <c r="R1242" s="27"/>
    </row>
    <row r="1243" spans="1:18" x14ac:dyDescent="0.25">
      <c r="A1243" s="5">
        <v>1242</v>
      </c>
      <c r="B1243" s="28">
        <v>43012.958333333336</v>
      </c>
      <c r="C1243" s="5">
        <v>1.1758999999999999</v>
      </c>
      <c r="D1243" s="5">
        <v>1.17787</v>
      </c>
      <c r="E1243" s="5">
        <v>1.1698999999999999</v>
      </c>
      <c r="F1243" s="5">
        <v>1.1710499999999999</v>
      </c>
      <c r="G1243" s="5">
        <f t="shared" si="223"/>
        <v>0</v>
      </c>
      <c r="H1243" s="5">
        <f t="shared" si="224"/>
        <v>98.900000000001768</v>
      </c>
      <c r="I1243" s="31">
        <f t="shared" si="227"/>
        <v>1.1840046666666666</v>
      </c>
      <c r="J1243" s="31">
        <f t="shared" si="228"/>
        <v>-129.54666666666671</v>
      </c>
      <c r="K1243" s="5">
        <f t="shared" si="229"/>
        <v>0</v>
      </c>
      <c r="L1243" s="5">
        <f t="shared" si="226"/>
        <v>-98.900000000001768</v>
      </c>
      <c r="M1243" s="5"/>
      <c r="N1243" s="5">
        <f t="shared" si="232"/>
        <v>17734.100000000086</v>
      </c>
      <c r="O1243" s="5">
        <f t="shared" si="225"/>
        <v>16090.900000000056</v>
      </c>
      <c r="P1243" s="29">
        <f t="shared" si="230"/>
        <v>-0.10211983170612116</v>
      </c>
      <c r="Q1243" s="30">
        <f t="shared" si="231"/>
        <v>1643.2000000000298</v>
      </c>
      <c r="R1243" s="27"/>
    </row>
    <row r="1244" spans="1:18" x14ac:dyDescent="0.25">
      <c r="A1244" s="5">
        <v>1243</v>
      </c>
      <c r="B1244" s="28">
        <v>43013.958333333336</v>
      </c>
      <c r="C1244" s="5">
        <v>1.17113</v>
      </c>
      <c r="D1244" s="5">
        <v>1.17387</v>
      </c>
      <c r="E1244" s="5">
        <v>1.16692</v>
      </c>
      <c r="F1244" s="5">
        <v>1.17299</v>
      </c>
      <c r="G1244" s="5">
        <f t="shared" si="223"/>
        <v>1</v>
      </c>
      <c r="H1244" s="5">
        <f t="shared" si="224"/>
        <v>130.90000000000268</v>
      </c>
      <c r="I1244" s="31">
        <f t="shared" si="227"/>
        <v>1.1825726666666663</v>
      </c>
      <c r="J1244" s="31">
        <f t="shared" si="228"/>
        <v>-95.826666666662959</v>
      </c>
      <c r="K1244" s="5">
        <f t="shared" si="229"/>
        <v>0</v>
      </c>
      <c r="L1244" s="5">
        <f t="shared" si="226"/>
        <v>0</v>
      </c>
      <c r="M1244" s="5"/>
      <c r="N1244" s="5">
        <f t="shared" si="232"/>
        <v>17734.100000000086</v>
      </c>
      <c r="O1244" s="5">
        <f t="shared" si="225"/>
        <v>16090.900000000056</v>
      </c>
      <c r="P1244" s="29" t="str">
        <f t="shared" si="230"/>
        <v/>
      </c>
      <c r="Q1244" s="30">
        <f t="shared" si="231"/>
        <v>1643.2000000000298</v>
      </c>
      <c r="R1244" s="27"/>
    </row>
    <row r="1245" spans="1:18" x14ac:dyDescent="0.25">
      <c r="A1245" s="5">
        <v>1244</v>
      </c>
      <c r="B1245" s="28">
        <v>43016.958333333336</v>
      </c>
      <c r="C1245" s="5">
        <v>1.1727099999999999</v>
      </c>
      <c r="D1245" s="5">
        <v>1.17561</v>
      </c>
      <c r="E1245" s="5">
        <v>1.17195</v>
      </c>
      <c r="F1245" s="5">
        <v>1.17401</v>
      </c>
      <c r="G1245" s="5">
        <f t="shared" si="223"/>
        <v>1</v>
      </c>
      <c r="H1245" s="5">
        <f t="shared" si="224"/>
        <v>90.600000000002908</v>
      </c>
      <c r="I1245" s="31">
        <f t="shared" si="227"/>
        <v>1.1811499999999997</v>
      </c>
      <c r="J1245" s="31">
        <f t="shared" si="228"/>
        <v>-71.399999999997021</v>
      </c>
      <c r="K1245" s="5">
        <f t="shared" si="229"/>
        <v>0</v>
      </c>
      <c r="L1245" s="5">
        <f t="shared" si="226"/>
        <v>-90.600000000002908</v>
      </c>
      <c r="M1245" s="5"/>
      <c r="N1245" s="5">
        <f t="shared" si="232"/>
        <v>17643.500000000084</v>
      </c>
      <c r="O1245" s="5">
        <f t="shared" si="225"/>
        <v>16090.900000000056</v>
      </c>
      <c r="P1245" s="29">
        <f t="shared" si="230"/>
        <v>-9.6489320050464622E-2</v>
      </c>
      <c r="Q1245" s="30">
        <f t="shared" si="231"/>
        <v>1552.6000000000276</v>
      </c>
      <c r="R1245" s="27"/>
    </row>
    <row r="1246" spans="1:18" x14ac:dyDescent="0.25">
      <c r="A1246" s="5">
        <v>1245</v>
      </c>
      <c r="B1246" s="28">
        <v>43017.958333333336</v>
      </c>
      <c r="C1246" s="5">
        <v>1.1740299999999999</v>
      </c>
      <c r="D1246" s="5">
        <v>1.1825399999999999</v>
      </c>
      <c r="E1246" s="5">
        <v>1.1739200000000001</v>
      </c>
      <c r="F1246" s="5">
        <v>1.18076</v>
      </c>
      <c r="G1246" s="5">
        <f t="shared" si="223"/>
        <v>1</v>
      </c>
      <c r="H1246" s="5">
        <f t="shared" si="224"/>
        <v>13.200000000002102</v>
      </c>
      <c r="I1246" s="31">
        <f t="shared" si="227"/>
        <v>1.1799073333333332</v>
      </c>
      <c r="J1246" s="31">
        <f t="shared" si="228"/>
        <v>8.5266666666683477</v>
      </c>
      <c r="K1246" s="5">
        <f t="shared" si="229"/>
        <v>13.200000000002102</v>
      </c>
      <c r="L1246" s="5">
        <f t="shared" si="226"/>
        <v>0</v>
      </c>
      <c r="M1246" s="5"/>
      <c r="N1246" s="5">
        <f t="shared" si="232"/>
        <v>17656.700000000084</v>
      </c>
      <c r="O1246" s="5">
        <f t="shared" si="225"/>
        <v>16090.900000000056</v>
      </c>
      <c r="P1246" s="29" t="str">
        <f t="shared" si="230"/>
        <v/>
      </c>
      <c r="Q1246" s="30">
        <f t="shared" si="231"/>
        <v>1565.8000000000284</v>
      </c>
      <c r="R1246" s="27"/>
    </row>
    <row r="1247" spans="1:18" x14ac:dyDescent="0.25">
      <c r="A1247" s="5">
        <v>1246</v>
      </c>
      <c r="B1247" s="28">
        <v>43018.958333333336</v>
      </c>
      <c r="C1247" s="5">
        <v>1.1807399999999999</v>
      </c>
      <c r="D1247" s="5">
        <v>1.1869000000000001</v>
      </c>
      <c r="E1247" s="5">
        <v>1.1795199999999999</v>
      </c>
      <c r="F1247" s="5">
        <v>1.1858</v>
      </c>
      <c r="G1247" s="5">
        <f t="shared" si="223"/>
        <v>1</v>
      </c>
      <c r="H1247" s="5">
        <f t="shared" si="224"/>
        <v>-52.499999999999766</v>
      </c>
      <c r="I1247" s="31">
        <f t="shared" si="227"/>
        <v>1.1796779999999998</v>
      </c>
      <c r="J1247" s="31">
        <f t="shared" si="228"/>
        <v>61.220000000001832</v>
      </c>
      <c r="K1247" s="5">
        <f t="shared" si="229"/>
        <v>0</v>
      </c>
      <c r="L1247" s="5">
        <f t="shared" si="226"/>
        <v>52.499999999999766</v>
      </c>
      <c r="M1247" s="5"/>
      <c r="N1247" s="5">
        <f t="shared" si="232"/>
        <v>17709.200000000084</v>
      </c>
      <c r="O1247" s="5">
        <f t="shared" si="225"/>
        <v>16090.900000000056</v>
      </c>
      <c r="P1247" s="29" t="str">
        <f t="shared" si="230"/>
        <v/>
      </c>
      <c r="Q1247" s="30">
        <f t="shared" si="231"/>
        <v>1618.3000000000284</v>
      </c>
      <c r="R1247" s="27"/>
    </row>
    <row r="1248" spans="1:18" x14ac:dyDescent="0.25">
      <c r="A1248" s="5">
        <v>1247</v>
      </c>
      <c r="B1248" s="28">
        <v>43019.958333333336</v>
      </c>
      <c r="C1248" s="5">
        <v>1.18567</v>
      </c>
      <c r="D1248" s="5">
        <v>1.18797</v>
      </c>
      <c r="E1248" s="5">
        <v>1.18269</v>
      </c>
      <c r="F1248" s="5">
        <v>1.1829400000000001</v>
      </c>
      <c r="G1248" s="5">
        <f t="shared" si="223"/>
        <v>0</v>
      </c>
      <c r="H1248" s="5">
        <f t="shared" si="224"/>
        <v>-55.200000000001914</v>
      </c>
      <c r="I1248" s="31">
        <f t="shared" si="227"/>
        <v>1.1789353333333332</v>
      </c>
      <c r="J1248" s="31">
        <f t="shared" si="228"/>
        <v>40.046666666668784</v>
      </c>
      <c r="K1248" s="5">
        <f t="shared" si="229"/>
        <v>0</v>
      </c>
      <c r="L1248" s="5">
        <f t="shared" si="226"/>
        <v>0</v>
      </c>
      <c r="M1248" s="5"/>
      <c r="N1248" s="5">
        <f t="shared" si="232"/>
        <v>17709.200000000084</v>
      </c>
      <c r="O1248" s="5">
        <f t="shared" si="225"/>
        <v>16090.900000000056</v>
      </c>
      <c r="P1248" s="29" t="str">
        <f t="shared" si="230"/>
        <v/>
      </c>
      <c r="Q1248" s="30">
        <f t="shared" si="231"/>
        <v>1618.3000000000284</v>
      </c>
      <c r="R1248" s="27"/>
    </row>
    <row r="1249" spans="1:18" x14ac:dyDescent="0.25">
      <c r="A1249" s="5">
        <v>1248</v>
      </c>
      <c r="B1249" s="28">
        <v>43020.958333333336</v>
      </c>
      <c r="C1249" s="5">
        <v>1.18292</v>
      </c>
      <c r="D1249" s="5">
        <v>1.1874800000000001</v>
      </c>
      <c r="E1249" s="5">
        <v>1.1805300000000001</v>
      </c>
      <c r="F1249" s="5">
        <v>1.18191</v>
      </c>
      <c r="G1249" s="5">
        <f t="shared" si="223"/>
        <v>0</v>
      </c>
      <c r="H1249" s="5">
        <f t="shared" si="224"/>
        <v>-24.100000000002453</v>
      </c>
      <c r="I1249" s="31">
        <f t="shared" si="227"/>
        <v>1.178085333333333</v>
      </c>
      <c r="J1249" s="31">
        <f t="shared" si="228"/>
        <v>38.246666666670315</v>
      </c>
      <c r="K1249" s="5">
        <f t="shared" si="229"/>
        <v>0</v>
      </c>
      <c r="L1249" s="5">
        <f t="shared" si="226"/>
        <v>0</v>
      </c>
      <c r="M1249" s="5"/>
      <c r="N1249" s="5">
        <f t="shared" si="232"/>
        <v>17709.200000000084</v>
      </c>
      <c r="O1249" s="5">
        <f t="shared" si="225"/>
        <v>16090.900000000056</v>
      </c>
      <c r="P1249" s="29" t="str">
        <f t="shared" si="230"/>
        <v/>
      </c>
      <c r="Q1249" s="30">
        <f t="shared" si="231"/>
        <v>1618.3000000000284</v>
      </c>
      <c r="R1249" s="27"/>
    </row>
    <row r="1250" spans="1:18" x14ac:dyDescent="0.25">
      <c r="A1250" s="5">
        <v>1249</v>
      </c>
      <c r="B1250" s="28">
        <v>43023.958333333336</v>
      </c>
      <c r="C1250" s="5">
        <v>1.1810700000000001</v>
      </c>
      <c r="D1250" s="5">
        <v>1.1819599999999999</v>
      </c>
      <c r="E1250" s="5">
        <v>1.17805</v>
      </c>
      <c r="F1250" s="5">
        <v>1.1795599999999999</v>
      </c>
      <c r="G1250" s="5">
        <f t="shared" si="223"/>
        <v>0</v>
      </c>
      <c r="H1250" s="5">
        <f t="shared" si="224"/>
        <v>55.59999999999787</v>
      </c>
      <c r="I1250" s="31">
        <f t="shared" si="227"/>
        <v>1.1777386666666665</v>
      </c>
      <c r="J1250" s="31">
        <f t="shared" si="228"/>
        <v>18.213333333334525</v>
      </c>
      <c r="K1250" s="5">
        <f t="shared" si="229"/>
        <v>55.59999999999787</v>
      </c>
      <c r="L1250" s="5">
        <f t="shared" si="226"/>
        <v>0</v>
      </c>
      <c r="M1250" s="5"/>
      <c r="N1250" s="5">
        <f t="shared" si="232"/>
        <v>17764.800000000083</v>
      </c>
      <c r="O1250" s="5">
        <f t="shared" si="225"/>
        <v>16090.900000000056</v>
      </c>
      <c r="P1250" s="29" t="str">
        <f t="shared" si="230"/>
        <v/>
      </c>
      <c r="Q1250" s="30">
        <f t="shared" si="231"/>
        <v>1673.9000000000269</v>
      </c>
      <c r="R1250" s="27"/>
    </row>
    <row r="1251" spans="1:18" x14ac:dyDescent="0.25">
      <c r="A1251" s="5">
        <v>1250</v>
      </c>
      <c r="B1251" s="28">
        <v>43024.958333333336</v>
      </c>
      <c r="C1251" s="5">
        <v>1.1795800000000001</v>
      </c>
      <c r="D1251" s="5">
        <v>1.18</v>
      </c>
      <c r="E1251" s="5">
        <v>1.17361</v>
      </c>
      <c r="F1251" s="5">
        <v>1.17658</v>
      </c>
      <c r="G1251" s="5">
        <f t="shared" si="223"/>
        <v>0</v>
      </c>
      <c r="H1251" s="5">
        <f t="shared" si="224"/>
        <v>15.499999999999389</v>
      </c>
      <c r="I1251" s="31">
        <f t="shared" si="227"/>
        <v>1.1775606666666667</v>
      </c>
      <c r="J1251" s="31">
        <f t="shared" si="228"/>
        <v>-9.8066666666674074</v>
      </c>
      <c r="K1251" s="5">
        <f t="shared" si="229"/>
        <v>0</v>
      </c>
      <c r="L1251" s="5">
        <f t="shared" si="226"/>
        <v>0</v>
      </c>
      <c r="M1251" s="5"/>
      <c r="N1251" s="5">
        <f t="shared" si="232"/>
        <v>17764.800000000083</v>
      </c>
      <c r="O1251" s="5">
        <f t="shared" si="225"/>
        <v>16090.900000000056</v>
      </c>
      <c r="P1251" s="29" t="str">
        <f t="shared" si="230"/>
        <v/>
      </c>
      <c r="Q1251" s="30">
        <f t="shared" si="231"/>
        <v>1673.9000000000269</v>
      </c>
      <c r="R1251" s="27"/>
    </row>
    <row r="1252" spans="1:18" x14ac:dyDescent="0.25">
      <c r="A1252" s="5">
        <v>1251</v>
      </c>
      <c r="B1252" s="28">
        <v>43025.958333333336</v>
      </c>
      <c r="C1252" s="5">
        <v>1.1766000000000001</v>
      </c>
      <c r="D1252" s="5">
        <v>1.1805300000000001</v>
      </c>
      <c r="E1252" s="5">
        <v>1.17302</v>
      </c>
      <c r="F1252" s="5">
        <v>1.1787000000000001</v>
      </c>
      <c r="G1252" s="5">
        <f t="shared" si="223"/>
        <v>1</v>
      </c>
      <c r="H1252" s="5">
        <f t="shared" si="224"/>
        <v>-21.10000000000057</v>
      </c>
      <c r="I1252" s="31">
        <f t="shared" si="227"/>
        <v>1.1778433333333331</v>
      </c>
      <c r="J1252" s="31">
        <f t="shared" si="228"/>
        <v>8.5666666666694979</v>
      </c>
      <c r="K1252" s="5">
        <f t="shared" si="229"/>
        <v>-21.10000000000057</v>
      </c>
      <c r="L1252" s="5">
        <f t="shared" si="226"/>
        <v>0</v>
      </c>
      <c r="M1252" s="5"/>
      <c r="N1252" s="5">
        <f t="shared" si="232"/>
        <v>17743.700000000081</v>
      </c>
      <c r="O1252" s="5">
        <f t="shared" si="225"/>
        <v>16090.900000000056</v>
      </c>
      <c r="P1252" s="29">
        <f t="shared" si="230"/>
        <v>-0.1027164422126805</v>
      </c>
      <c r="Q1252" s="30">
        <f t="shared" si="231"/>
        <v>1652.8000000000247</v>
      </c>
      <c r="R1252" s="27"/>
    </row>
    <row r="1253" spans="1:18" x14ac:dyDescent="0.25">
      <c r="A1253" s="5">
        <v>1252</v>
      </c>
      <c r="B1253" s="28">
        <v>43026.958333333336</v>
      </c>
      <c r="C1253" s="5">
        <v>1.17872</v>
      </c>
      <c r="D1253" s="5">
        <v>1.1857899999999999</v>
      </c>
      <c r="E1253" s="5">
        <v>1.17679</v>
      </c>
      <c r="F1253" s="5">
        <v>1.1851799999999999</v>
      </c>
      <c r="G1253" s="5">
        <f t="shared" si="223"/>
        <v>1</v>
      </c>
      <c r="H1253" s="5">
        <f t="shared" si="224"/>
        <v>-73.399999999999039</v>
      </c>
      <c r="I1253" s="31">
        <f t="shared" si="227"/>
        <v>1.1782853333333334</v>
      </c>
      <c r="J1253" s="31">
        <f t="shared" si="228"/>
        <v>68.946666666664939</v>
      </c>
      <c r="K1253" s="5">
        <f t="shared" si="229"/>
        <v>0</v>
      </c>
      <c r="L1253" s="5">
        <f t="shared" si="226"/>
        <v>0</v>
      </c>
      <c r="M1253" s="5"/>
      <c r="N1253" s="5">
        <f t="shared" si="232"/>
        <v>17743.700000000081</v>
      </c>
      <c r="O1253" s="5">
        <f t="shared" si="225"/>
        <v>16090.900000000056</v>
      </c>
      <c r="P1253" s="29" t="str">
        <f t="shared" si="230"/>
        <v/>
      </c>
      <c r="Q1253" s="30">
        <f t="shared" si="231"/>
        <v>1652.8000000000247</v>
      </c>
      <c r="R1253" s="27"/>
    </row>
    <row r="1254" spans="1:18" x14ac:dyDescent="0.25">
      <c r="A1254" s="5">
        <v>1253</v>
      </c>
      <c r="B1254" s="28">
        <v>43027.958333333336</v>
      </c>
      <c r="C1254" s="5">
        <v>1.1851799999999999</v>
      </c>
      <c r="D1254" s="5">
        <v>1.1857899999999999</v>
      </c>
      <c r="E1254" s="5">
        <v>1.17624</v>
      </c>
      <c r="F1254" s="5">
        <v>1.1781699999999999</v>
      </c>
      <c r="G1254" s="5">
        <f t="shared" si="223"/>
        <v>0</v>
      </c>
      <c r="H1254" s="5">
        <f t="shared" si="224"/>
        <v>48.699999999999299</v>
      </c>
      <c r="I1254" s="31">
        <f t="shared" si="227"/>
        <v>1.1780720000000002</v>
      </c>
      <c r="J1254" s="31">
        <f t="shared" si="228"/>
        <v>0.97999999999709431</v>
      </c>
      <c r="K1254" s="5">
        <f t="shared" si="229"/>
        <v>48.699999999999299</v>
      </c>
      <c r="L1254" s="5">
        <f t="shared" si="226"/>
        <v>0</v>
      </c>
      <c r="M1254" s="5"/>
      <c r="N1254" s="5">
        <f t="shared" si="232"/>
        <v>17792.400000000081</v>
      </c>
      <c r="O1254" s="5">
        <f t="shared" si="225"/>
        <v>16090.900000000056</v>
      </c>
      <c r="P1254" s="29" t="str">
        <f t="shared" si="230"/>
        <v/>
      </c>
      <c r="Q1254" s="30">
        <f t="shared" si="231"/>
        <v>1701.5000000000255</v>
      </c>
      <c r="R1254" s="27"/>
    </row>
    <row r="1255" spans="1:18" x14ac:dyDescent="0.25">
      <c r="A1255" s="5">
        <v>1254</v>
      </c>
      <c r="B1255" s="28">
        <v>43030.958333333336</v>
      </c>
      <c r="C1255" s="5">
        <v>1.17641</v>
      </c>
      <c r="D1255" s="5">
        <v>1.17774</v>
      </c>
      <c r="E1255" s="5">
        <v>1.1725000000000001</v>
      </c>
      <c r="F1255" s="5">
        <v>1.1748499999999999</v>
      </c>
      <c r="G1255" s="5">
        <f t="shared" si="223"/>
        <v>0</v>
      </c>
      <c r="H1255" s="5">
        <f t="shared" si="224"/>
        <v>-98.000000000000313</v>
      </c>
      <c r="I1255" s="31">
        <f t="shared" si="227"/>
        <v>1.1781793333333332</v>
      </c>
      <c r="J1255" s="31">
        <f t="shared" si="228"/>
        <v>-33.293333333332953</v>
      </c>
      <c r="K1255" s="5">
        <f t="shared" si="229"/>
        <v>-98.000000000000313</v>
      </c>
      <c r="L1255" s="5">
        <f t="shared" si="226"/>
        <v>0</v>
      </c>
      <c r="M1255" s="5"/>
      <c r="N1255" s="5">
        <f t="shared" si="232"/>
        <v>17694.400000000081</v>
      </c>
      <c r="O1255" s="5">
        <f t="shared" si="225"/>
        <v>16090.900000000056</v>
      </c>
      <c r="P1255" s="29">
        <f t="shared" si="230"/>
        <v>-9.9652598673785731E-2</v>
      </c>
      <c r="Q1255" s="30">
        <f t="shared" si="231"/>
        <v>1603.5000000000255</v>
      </c>
      <c r="R1255" s="27"/>
    </row>
    <row r="1256" spans="1:18" x14ac:dyDescent="0.25">
      <c r="A1256" s="5">
        <v>1255</v>
      </c>
      <c r="B1256" s="28">
        <v>43031.958333333336</v>
      </c>
      <c r="C1256" s="5">
        <v>1.17486</v>
      </c>
      <c r="D1256" s="5">
        <v>1.17927</v>
      </c>
      <c r="E1256" s="5">
        <v>1.17428</v>
      </c>
      <c r="F1256" s="5">
        <v>1.1760900000000001</v>
      </c>
      <c r="G1256" s="5">
        <f t="shared" si="223"/>
        <v>1</v>
      </c>
      <c r="H1256" s="5">
        <f t="shared" si="224"/>
        <v>-152.49999999999986</v>
      </c>
      <c r="I1256" s="31">
        <f t="shared" si="227"/>
        <v>1.1782973333333333</v>
      </c>
      <c r="J1256" s="31">
        <f t="shared" si="228"/>
        <v>-22.073333333332279</v>
      </c>
      <c r="K1256" s="5">
        <v>-101</v>
      </c>
      <c r="L1256" s="5">
        <f t="shared" si="226"/>
        <v>0</v>
      </c>
      <c r="M1256" s="5"/>
      <c r="N1256" s="5">
        <f t="shared" si="232"/>
        <v>17593.400000000081</v>
      </c>
      <c r="O1256" s="5">
        <f t="shared" si="225"/>
        <v>16090.900000000056</v>
      </c>
      <c r="P1256" s="29">
        <f t="shared" si="230"/>
        <v>-9.3375758969356681E-2</v>
      </c>
      <c r="Q1256" s="30">
        <f t="shared" si="231"/>
        <v>1502.5000000000255</v>
      </c>
      <c r="R1256" s="27"/>
    </row>
    <row r="1257" spans="1:18" x14ac:dyDescent="0.25">
      <c r="A1257" s="5">
        <v>1256</v>
      </c>
      <c r="B1257" s="28">
        <v>43032.958333333336</v>
      </c>
      <c r="C1257" s="5">
        <v>1.17605</v>
      </c>
      <c r="D1257" s="5">
        <v>1.1817599999999999</v>
      </c>
      <c r="E1257" s="5">
        <v>1.1753</v>
      </c>
      <c r="F1257" s="5">
        <v>1.1812499999999999</v>
      </c>
      <c r="G1257" s="5">
        <f t="shared" si="223"/>
        <v>1</v>
      </c>
      <c r="H1257" s="5">
        <f t="shared" si="224"/>
        <v>-160.7000000000003</v>
      </c>
      <c r="I1257" s="31">
        <f t="shared" si="227"/>
        <v>1.1786559999999999</v>
      </c>
      <c r="J1257" s="31">
        <f t="shared" si="228"/>
        <v>25.939999999999852</v>
      </c>
      <c r="K1257" s="5">
        <v>-101</v>
      </c>
      <c r="L1257" s="5">
        <f t="shared" si="226"/>
        <v>0</v>
      </c>
      <c r="M1257" s="5"/>
      <c r="N1257" s="5">
        <f t="shared" si="232"/>
        <v>17492.400000000081</v>
      </c>
      <c r="O1257" s="5">
        <f t="shared" si="225"/>
        <v>16090.900000000056</v>
      </c>
      <c r="P1257" s="29">
        <f t="shared" si="230"/>
        <v>-8.709891926492741E-2</v>
      </c>
      <c r="Q1257" s="30">
        <f t="shared" si="231"/>
        <v>1401.5000000000255</v>
      </c>
      <c r="R1257" s="27"/>
    </row>
    <row r="1258" spans="1:18" x14ac:dyDescent="0.25">
      <c r="A1258" s="5">
        <v>1257</v>
      </c>
      <c r="B1258" s="28">
        <v>43033.958333333336</v>
      </c>
      <c r="C1258" s="5">
        <v>1.18126</v>
      </c>
      <c r="D1258" s="5">
        <v>1.18367</v>
      </c>
      <c r="E1258" s="5">
        <v>1.16404</v>
      </c>
      <c r="F1258" s="5">
        <v>1.16503</v>
      </c>
      <c r="G1258" s="5">
        <f t="shared" si="223"/>
        <v>0</v>
      </c>
      <c r="H1258" s="5">
        <f t="shared" si="224"/>
        <v>-3.3000000000016385</v>
      </c>
      <c r="I1258" s="31">
        <f t="shared" si="227"/>
        <v>1.1782546666666667</v>
      </c>
      <c r="J1258" s="31">
        <f t="shared" si="228"/>
        <v>-132.24666666666661</v>
      </c>
      <c r="K1258" s="5">
        <f t="shared" ref="K1258:K1321" si="233">IF(OR(AND(J1258&gt;-122.467,J1258&lt;=-101.893),AND(J1258&gt;-67.6767,J1258&lt;=-16.6267),AND(J1258&gt;-1.10667,J1258&lt;=30.97333)),H1258,0)</f>
        <v>0</v>
      </c>
      <c r="L1258" s="5">
        <f t="shared" si="226"/>
        <v>3.3000000000016385</v>
      </c>
      <c r="M1258" s="5"/>
      <c r="N1258" s="5">
        <f t="shared" si="232"/>
        <v>17495.700000000084</v>
      </c>
      <c r="O1258" s="5">
        <f t="shared" si="225"/>
        <v>16090.900000000056</v>
      </c>
      <c r="P1258" s="29" t="str">
        <f t="shared" si="230"/>
        <v/>
      </c>
      <c r="Q1258" s="30">
        <f t="shared" si="231"/>
        <v>1404.8000000000284</v>
      </c>
      <c r="R1258" s="27"/>
    </row>
    <row r="1259" spans="1:18" x14ac:dyDescent="0.25">
      <c r="A1259" s="5">
        <v>1258</v>
      </c>
      <c r="B1259" s="28">
        <v>43034.958333333336</v>
      </c>
      <c r="C1259" s="5">
        <v>1.1650499999999999</v>
      </c>
      <c r="D1259" s="5">
        <v>1.16571</v>
      </c>
      <c r="E1259" s="5">
        <v>1.15741</v>
      </c>
      <c r="F1259" s="5">
        <v>1.16083</v>
      </c>
      <c r="G1259" s="5">
        <f t="shared" si="223"/>
        <v>0</v>
      </c>
      <c r="H1259" s="5">
        <f t="shared" si="224"/>
        <v>11.899999999995803</v>
      </c>
      <c r="I1259" s="31">
        <f t="shared" si="227"/>
        <v>1.1774439999999999</v>
      </c>
      <c r="J1259" s="31">
        <f t="shared" si="228"/>
        <v>-166.13999999999908</v>
      </c>
      <c r="K1259" s="5">
        <f t="shared" si="233"/>
        <v>0</v>
      </c>
      <c r="L1259" s="5">
        <f t="shared" si="226"/>
        <v>-11.899999999995803</v>
      </c>
      <c r="M1259" s="5"/>
      <c r="N1259" s="5">
        <f t="shared" si="232"/>
        <v>17483.80000000009</v>
      </c>
      <c r="O1259" s="5">
        <f t="shared" si="225"/>
        <v>16090.900000000056</v>
      </c>
      <c r="P1259" s="29">
        <f t="shared" si="230"/>
        <v>-8.6564455686134911E-2</v>
      </c>
      <c r="Q1259" s="30">
        <f t="shared" si="231"/>
        <v>1392.9000000000342</v>
      </c>
      <c r="R1259" s="27"/>
    </row>
    <row r="1260" spans="1:18" x14ac:dyDescent="0.25">
      <c r="A1260" s="5">
        <v>1259</v>
      </c>
      <c r="B1260" s="28">
        <v>43037.958333333336</v>
      </c>
      <c r="C1260" s="5">
        <v>1.1606700000000001</v>
      </c>
      <c r="D1260" s="5">
        <v>1.1657900000000001</v>
      </c>
      <c r="E1260" s="5">
        <v>1.15937</v>
      </c>
      <c r="F1260" s="5">
        <v>1.1650499999999999</v>
      </c>
      <c r="G1260" s="5">
        <f t="shared" si="223"/>
        <v>1</v>
      </c>
      <c r="H1260" s="5">
        <f t="shared" si="224"/>
        <v>8.1999999999982087</v>
      </c>
      <c r="I1260" s="31">
        <f t="shared" si="227"/>
        <v>1.1768466666666666</v>
      </c>
      <c r="J1260" s="31">
        <f t="shared" si="228"/>
        <v>-117.96666666666678</v>
      </c>
      <c r="K1260" s="5">
        <f t="shared" si="233"/>
        <v>8.1999999999982087</v>
      </c>
      <c r="L1260" s="5">
        <f t="shared" si="226"/>
        <v>0</v>
      </c>
      <c r="M1260" s="5"/>
      <c r="N1260" s="5">
        <f t="shared" si="232"/>
        <v>17492.000000000087</v>
      </c>
      <c r="O1260" s="5">
        <f t="shared" si="225"/>
        <v>16090.900000000056</v>
      </c>
      <c r="P1260" s="29" t="str">
        <f t="shared" si="230"/>
        <v/>
      </c>
      <c r="Q1260" s="30">
        <f t="shared" si="231"/>
        <v>1401.1000000000313</v>
      </c>
      <c r="R1260" s="27"/>
    </row>
    <row r="1261" spans="1:18" x14ac:dyDescent="0.25">
      <c r="A1261" s="5">
        <v>1260</v>
      </c>
      <c r="B1261" s="28">
        <v>43038.958333333336</v>
      </c>
      <c r="C1261" s="5">
        <v>1.16503</v>
      </c>
      <c r="D1261" s="5">
        <v>1.1661300000000001</v>
      </c>
      <c r="E1261" s="5">
        <v>1.16248</v>
      </c>
      <c r="F1261" s="5">
        <v>1.1645399999999999</v>
      </c>
      <c r="G1261" s="5">
        <f t="shared" si="223"/>
        <v>0</v>
      </c>
      <c r="H1261" s="5">
        <f t="shared" si="224"/>
        <v>-38.700000000000401</v>
      </c>
      <c r="I1261" s="31">
        <f t="shared" si="227"/>
        <v>1.1757653333333333</v>
      </c>
      <c r="J1261" s="31">
        <f t="shared" si="228"/>
        <v>-112.25333333333421</v>
      </c>
      <c r="K1261" s="5">
        <f t="shared" si="233"/>
        <v>-38.700000000000401</v>
      </c>
      <c r="L1261" s="5">
        <f t="shared" si="226"/>
        <v>0</v>
      </c>
      <c r="M1261" s="5"/>
      <c r="N1261" s="5">
        <f t="shared" si="232"/>
        <v>17453.300000000087</v>
      </c>
      <c r="O1261" s="5">
        <f t="shared" si="225"/>
        <v>16090.900000000056</v>
      </c>
      <c r="P1261" s="29">
        <f t="shared" si="230"/>
        <v>-8.4668974389252583E-2</v>
      </c>
      <c r="Q1261" s="30">
        <f t="shared" si="231"/>
        <v>1362.4000000000306</v>
      </c>
      <c r="R1261" s="27"/>
    </row>
    <row r="1262" spans="1:18" x14ac:dyDescent="0.25">
      <c r="A1262" s="5">
        <v>1261</v>
      </c>
      <c r="B1262" s="28">
        <v>43039.958333333336</v>
      </c>
      <c r="C1262" s="5">
        <v>1.1645300000000001</v>
      </c>
      <c r="D1262" s="5">
        <v>1.1657</v>
      </c>
      <c r="E1262" s="5">
        <v>1.1606399999999999</v>
      </c>
      <c r="F1262" s="5">
        <v>1.1618299999999999</v>
      </c>
      <c r="G1262" s="5">
        <f t="shared" si="223"/>
        <v>0</v>
      </c>
      <c r="H1262" s="5">
        <f t="shared" si="224"/>
        <v>-17.899999999999586</v>
      </c>
      <c r="I1262" s="31">
        <f t="shared" si="227"/>
        <v>1.1741673333333331</v>
      </c>
      <c r="J1262" s="31">
        <f t="shared" si="228"/>
        <v>-123.373333333332</v>
      </c>
      <c r="K1262" s="5">
        <f t="shared" si="233"/>
        <v>0</v>
      </c>
      <c r="L1262" s="5">
        <f t="shared" si="226"/>
        <v>17.899999999999586</v>
      </c>
      <c r="M1262" s="5"/>
      <c r="N1262" s="5">
        <f t="shared" si="232"/>
        <v>17471.200000000084</v>
      </c>
      <c r="O1262" s="5">
        <f t="shared" si="225"/>
        <v>16090.900000000056</v>
      </c>
      <c r="P1262" s="29" t="str">
        <f t="shared" si="230"/>
        <v/>
      </c>
      <c r="Q1262" s="30">
        <f t="shared" si="231"/>
        <v>1380.3000000000284</v>
      </c>
      <c r="R1262" s="27"/>
    </row>
    <row r="1263" spans="1:18" x14ac:dyDescent="0.25">
      <c r="A1263" s="5">
        <v>1262</v>
      </c>
      <c r="B1263" s="28">
        <v>43040.958333333336</v>
      </c>
      <c r="C1263" s="5">
        <v>1.16178</v>
      </c>
      <c r="D1263" s="5">
        <v>1.16873</v>
      </c>
      <c r="E1263" s="5">
        <v>1.1613</v>
      </c>
      <c r="F1263" s="5">
        <v>1.1657900000000001</v>
      </c>
      <c r="G1263" s="5">
        <f t="shared" si="223"/>
        <v>1</v>
      </c>
      <c r="H1263" s="5">
        <f t="shared" si="224"/>
        <v>-81.400000000000361</v>
      </c>
      <c r="I1263" s="31">
        <f t="shared" si="227"/>
        <v>1.1730240000000003</v>
      </c>
      <c r="J1263" s="31">
        <f t="shared" si="228"/>
        <v>-72.340000000001851</v>
      </c>
      <c r="K1263" s="5">
        <f t="shared" si="233"/>
        <v>0</v>
      </c>
      <c r="L1263" s="5">
        <f t="shared" si="226"/>
        <v>81.400000000000361</v>
      </c>
      <c r="M1263" s="5"/>
      <c r="N1263" s="5">
        <f t="shared" si="232"/>
        <v>17552.600000000086</v>
      </c>
      <c r="O1263" s="5">
        <f t="shared" si="225"/>
        <v>16090.900000000056</v>
      </c>
      <c r="P1263" s="29" t="str">
        <f t="shared" si="230"/>
        <v/>
      </c>
      <c r="Q1263" s="30">
        <f t="shared" si="231"/>
        <v>1461.7000000000298</v>
      </c>
      <c r="R1263" s="27"/>
    </row>
    <row r="1264" spans="1:18" x14ac:dyDescent="0.25">
      <c r="A1264" s="5">
        <v>1263</v>
      </c>
      <c r="B1264" s="28">
        <v>43041.958333333336</v>
      </c>
      <c r="C1264" s="5">
        <v>1.16578</v>
      </c>
      <c r="D1264" s="5">
        <v>1.1690400000000001</v>
      </c>
      <c r="E1264" s="5">
        <v>1.15991</v>
      </c>
      <c r="F1264" s="5">
        <v>1.1606000000000001</v>
      </c>
      <c r="G1264" s="5">
        <f t="shared" si="223"/>
        <v>0</v>
      </c>
      <c r="H1264" s="5">
        <f t="shared" si="224"/>
        <v>-21.200000000001218</v>
      </c>
      <c r="I1264" s="31">
        <f t="shared" si="227"/>
        <v>1.1716033333333333</v>
      </c>
      <c r="J1264" s="31">
        <f t="shared" si="228"/>
        <v>-110.03333333333254</v>
      </c>
      <c r="K1264" s="5">
        <f t="shared" si="233"/>
        <v>-21.200000000001218</v>
      </c>
      <c r="L1264" s="5">
        <f t="shared" si="226"/>
        <v>0</v>
      </c>
      <c r="M1264" s="5"/>
      <c r="N1264" s="5">
        <f t="shared" si="232"/>
        <v>17531.400000000085</v>
      </c>
      <c r="O1264" s="5">
        <f t="shared" si="225"/>
        <v>16090.900000000056</v>
      </c>
      <c r="P1264" s="29">
        <f t="shared" si="230"/>
        <v>-8.9522649447826064E-2</v>
      </c>
      <c r="Q1264" s="30">
        <f t="shared" si="231"/>
        <v>1440.5000000000291</v>
      </c>
      <c r="R1264" s="27"/>
    </row>
    <row r="1265" spans="1:18" x14ac:dyDescent="0.25">
      <c r="A1265" s="5">
        <v>1264</v>
      </c>
      <c r="B1265" s="28">
        <v>43045</v>
      </c>
      <c r="C1265" s="5">
        <v>1.1615500000000001</v>
      </c>
      <c r="D1265" s="5">
        <v>1.1624000000000001</v>
      </c>
      <c r="E1265" s="5">
        <v>1.15802</v>
      </c>
      <c r="F1265" s="5">
        <v>1.16093</v>
      </c>
      <c r="G1265" s="5">
        <f t="shared" si="223"/>
        <v>1</v>
      </c>
      <c r="H1265" s="5">
        <f t="shared" si="224"/>
        <v>32.000000000000917</v>
      </c>
      <c r="I1265" s="31">
        <f t="shared" si="227"/>
        <v>1.1703613333333334</v>
      </c>
      <c r="J1265" s="31">
        <f t="shared" si="228"/>
        <v>-94.313333333333475</v>
      </c>
      <c r="K1265" s="5">
        <f t="shared" si="233"/>
        <v>0</v>
      </c>
      <c r="L1265" s="5">
        <f t="shared" si="226"/>
        <v>0</v>
      </c>
      <c r="M1265" s="5"/>
      <c r="N1265" s="5">
        <f t="shared" si="232"/>
        <v>17531.400000000085</v>
      </c>
      <c r="O1265" s="5">
        <f t="shared" si="225"/>
        <v>16090.900000000056</v>
      </c>
      <c r="P1265" s="29" t="str">
        <f t="shared" si="230"/>
        <v/>
      </c>
      <c r="Q1265" s="30">
        <f t="shared" si="231"/>
        <v>1440.5000000000291</v>
      </c>
      <c r="R1265" s="27"/>
    </row>
    <row r="1266" spans="1:18" x14ac:dyDescent="0.25">
      <c r="A1266" s="5">
        <v>1265</v>
      </c>
      <c r="B1266" s="28">
        <v>43046</v>
      </c>
      <c r="C1266" s="5">
        <v>1.1609100000000001</v>
      </c>
      <c r="D1266" s="5">
        <v>1.16154</v>
      </c>
      <c r="E1266" s="5">
        <v>1.1553899999999999</v>
      </c>
      <c r="F1266" s="5">
        <v>1.1585700000000001</v>
      </c>
      <c r="G1266" s="5">
        <f t="shared" si="223"/>
        <v>0</v>
      </c>
      <c r="H1266" s="5">
        <f t="shared" si="224"/>
        <v>78.200000000001594</v>
      </c>
      <c r="I1266" s="31">
        <f t="shared" si="227"/>
        <v>1.1691606666666667</v>
      </c>
      <c r="J1266" s="31">
        <f t="shared" si="228"/>
        <v>-105.90666666666637</v>
      </c>
      <c r="K1266" s="5">
        <f t="shared" si="233"/>
        <v>78.200000000001594</v>
      </c>
      <c r="L1266" s="5">
        <f t="shared" si="226"/>
        <v>0</v>
      </c>
      <c r="M1266" s="5"/>
      <c r="N1266" s="5">
        <f t="shared" si="232"/>
        <v>17609.600000000086</v>
      </c>
      <c r="O1266" s="5">
        <f t="shared" si="225"/>
        <v>16090.900000000056</v>
      </c>
      <c r="P1266" s="29" t="str">
        <f t="shared" si="230"/>
        <v/>
      </c>
      <c r="Q1266" s="30">
        <f t="shared" si="231"/>
        <v>1518.7000000000298</v>
      </c>
      <c r="R1266" s="27"/>
    </row>
    <row r="1267" spans="1:18" x14ac:dyDescent="0.25">
      <c r="A1267" s="5">
        <v>1266</v>
      </c>
      <c r="B1267" s="28">
        <v>43047</v>
      </c>
      <c r="C1267" s="5">
        <v>1.15859</v>
      </c>
      <c r="D1267" s="5">
        <v>1.1611100000000001</v>
      </c>
      <c r="E1267" s="5">
        <v>1.1579200000000001</v>
      </c>
      <c r="F1267" s="5">
        <v>1.15943</v>
      </c>
      <c r="G1267" s="5">
        <f t="shared" si="223"/>
        <v>1</v>
      </c>
      <c r="H1267" s="5">
        <f t="shared" si="224"/>
        <v>79.600000000001899</v>
      </c>
      <c r="I1267" s="31">
        <f t="shared" si="227"/>
        <v>1.1678760000000001</v>
      </c>
      <c r="J1267" s="31">
        <f t="shared" si="228"/>
        <v>-84.460000000001756</v>
      </c>
      <c r="K1267" s="5">
        <f t="shared" si="233"/>
        <v>0</v>
      </c>
      <c r="L1267" s="5">
        <f t="shared" si="226"/>
        <v>-79.600000000001899</v>
      </c>
      <c r="M1267" s="5"/>
      <c r="N1267" s="5">
        <f t="shared" si="232"/>
        <v>17530.000000000084</v>
      </c>
      <c r="O1267" s="5">
        <f t="shared" si="225"/>
        <v>16090.900000000056</v>
      </c>
      <c r="P1267" s="29">
        <f t="shared" si="230"/>
        <v>-8.9435643748952742E-2</v>
      </c>
      <c r="Q1267" s="30">
        <f t="shared" si="231"/>
        <v>1439.1000000000276</v>
      </c>
      <c r="R1267" s="27"/>
    </row>
    <row r="1268" spans="1:18" x14ac:dyDescent="0.25">
      <c r="A1268" s="5">
        <v>1267</v>
      </c>
      <c r="B1268" s="28">
        <v>43048</v>
      </c>
      <c r="C1268" s="5">
        <v>1.1594199999999999</v>
      </c>
      <c r="D1268" s="5">
        <v>1.1654800000000001</v>
      </c>
      <c r="E1268" s="5">
        <v>1.15856</v>
      </c>
      <c r="F1268" s="5">
        <v>1.16412</v>
      </c>
      <c r="G1268" s="5">
        <f t="shared" si="223"/>
        <v>1</v>
      </c>
      <c r="H1268" s="5">
        <f t="shared" si="224"/>
        <v>163.50000000000085</v>
      </c>
      <c r="I1268" s="31">
        <f t="shared" si="227"/>
        <v>1.166472</v>
      </c>
      <c r="J1268" s="31">
        <f t="shared" si="228"/>
        <v>-23.519999999999097</v>
      </c>
      <c r="K1268" s="5">
        <f t="shared" si="233"/>
        <v>163.50000000000085</v>
      </c>
      <c r="L1268" s="5">
        <f t="shared" si="226"/>
        <v>0</v>
      </c>
      <c r="M1268" s="5"/>
      <c r="N1268" s="5">
        <f t="shared" si="232"/>
        <v>17693.500000000084</v>
      </c>
      <c r="O1268" s="5">
        <f t="shared" si="225"/>
        <v>16090.900000000056</v>
      </c>
      <c r="P1268" s="29" t="str">
        <f t="shared" si="230"/>
        <v/>
      </c>
      <c r="Q1268" s="30">
        <f t="shared" si="231"/>
        <v>1602.6000000000276</v>
      </c>
      <c r="R1268" s="27"/>
    </row>
    <row r="1269" spans="1:18" x14ac:dyDescent="0.25">
      <c r="A1269" s="5">
        <v>1268</v>
      </c>
      <c r="B1269" s="28">
        <v>43049</v>
      </c>
      <c r="C1269" s="5">
        <v>1.1640999999999999</v>
      </c>
      <c r="D1269" s="5">
        <v>1.16778</v>
      </c>
      <c r="E1269" s="5">
        <v>1.1622699999999999</v>
      </c>
      <c r="F1269" s="5">
        <v>1.16638</v>
      </c>
      <c r="G1269" s="5">
        <f t="shared" si="223"/>
        <v>1</v>
      </c>
      <c r="H1269" s="5">
        <f t="shared" si="224"/>
        <v>133.90000000000015</v>
      </c>
      <c r="I1269" s="31">
        <f t="shared" si="227"/>
        <v>1.1656860000000002</v>
      </c>
      <c r="J1269" s="31">
        <f t="shared" si="228"/>
        <v>6.9399999999975037</v>
      </c>
      <c r="K1269" s="5">
        <f t="shared" si="233"/>
        <v>133.90000000000015</v>
      </c>
      <c r="L1269" s="5">
        <f t="shared" si="226"/>
        <v>0</v>
      </c>
      <c r="M1269" s="5"/>
      <c r="N1269" s="5">
        <f t="shared" si="232"/>
        <v>17827.400000000085</v>
      </c>
      <c r="O1269" s="5">
        <f t="shared" si="225"/>
        <v>16090.900000000056</v>
      </c>
      <c r="P1269" s="29" t="str">
        <f t="shared" si="230"/>
        <v/>
      </c>
      <c r="Q1269" s="30">
        <f t="shared" si="231"/>
        <v>1736.5000000000291</v>
      </c>
      <c r="R1269" s="27"/>
    </row>
    <row r="1270" spans="1:18" x14ac:dyDescent="0.25">
      <c r="A1270" s="5">
        <v>1269</v>
      </c>
      <c r="B1270" s="28">
        <v>43052</v>
      </c>
      <c r="C1270" s="5">
        <v>1.1657200000000001</v>
      </c>
      <c r="D1270" s="5">
        <v>1.16751</v>
      </c>
      <c r="E1270" s="5">
        <v>1.1637299999999999</v>
      </c>
      <c r="F1270" s="5">
        <v>1.1667000000000001</v>
      </c>
      <c r="G1270" s="5">
        <f t="shared" si="223"/>
        <v>1</v>
      </c>
      <c r="H1270" s="5">
        <f t="shared" si="224"/>
        <v>103.30000000000172</v>
      </c>
      <c r="I1270" s="31">
        <f t="shared" si="227"/>
        <v>1.1651426666666667</v>
      </c>
      <c r="J1270" s="31">
        <f t="shared" si="228"/>
        <v>15.573333333334105</v>
      </c>
      <c r="K1270" s="5">
        <f t="shared" si="233"/>
        <v>103.30000000000172</v>
      </c>
      <c r="L1270" s="5">
        <f t="shared" si="226"/>
        <v>0</v>
      </c>
      <c r="M1270" s="5"/>
      <c r="N1270" s="5">
        <f t="shared" si="232"/>
        <v>17930.700000000088</v>
      </c>
      <c r="O1270" s="5">
        <f t="shared" si="225"/>
        <v>16090.900000000056</v>
      </c>
      <c r="P1270" s="29" t="str">
        <f t="shared" si="230"/>
        <v/>
      </c>
      <c r="Q1270" s="30">
        <f t="shared" si="231"/>
        <v>1839.800000000032</v>
      </c>
      <c r="R1270" s="27"/>
    </row>
    <row r="1271" spans="1:18" x14ac:dyDescent="0.25">
      <c r="A1271" s="5">
        <v>1270</v>
      </c>
      <c r="B1271" s="28">
        <v>43053</v>
      </c>
      <c r="C1271" s="5">
        <v>1.16666</v>
      </c>
      <c r="D1271" s="5">
        <v>1.1805000000000001</v>
      </c>
      <c r="E1271" s="5">
        <v>1.16614</v>
      </c>
      <c r="F1271" s="5">
        <v>1.1797500000000001</v>
      </c>
      <c r="G1271" s="5">
        <f t="shared" si="223"/>
        <v>1</v>
      </c>
      <c r="H1271" s="5">
        <f t="shared" si="224"/>
        <v>-9.0999999999996639</v>
      </c>
      <c r="I1271" s="31">
        <f t="shared" si="227"/>
        <v>1.1653866666666666</v>
      </c>
      <c r="J1271" s="31">
        <f t="shared" si="228"/>
        <v>143.63333333333506</v>
      </c>
      <c r="K1271" s="5">
        <f t="shared" si="233"/>
        <v>0</v>
      </c>
      <c r="L1271" s="5">
        <f t="shared" si="226"/>
        <v>0</v>
      </c>
      <c r="M1271" s="5"/>
      <c r="N1271" s="5">
        <f t="shared" si="232"/>
        <v>17930.700000000088</v>
      </c>
      <c r="O1271" s="5">
        <f t="shared" si="225"/>
        <v>16090.900000000056</v>
      </c>
      <c r="P1271" s="29" t="str">
        <f t="shared" si="230"/>
        <v/>
      </c>
      <c r="Q1271" s="30">
        <f t="shared" si="231"/>
        <v>1839.800000000032</v>
      </c>
      <c r="R1271" s="27"/>
    </row>
    <row r="1272" spans="1:18" x14ac:dyDescent="0.25">
      <c r="A1272" s="5">
        <v>1271</v>
      </c>
      <c r="B1272" s="28">
        <v>43054</v>
      </c>
      <c r="C1272" s="5">
        <v>1.1797500000000001</v>
      </c>
      <c r="D1272" s="5">
        <v>1.18604</v>
      </c>
      <c r="E1272" s="5">
        <v>1.1784600000000001</v>
      </c>
      <c r="F1272" s="5">
        <v>1.1790700000000001</v>
      </c>
      <c r="G1272" s="5">
        <f t="shared" si="223"/>
        <v>0</v>
      </c>
      <c r="H1272" s="5">
        <f t="shared" si="224"/>
        <v>-55.199999999997473</v>
      </c>
      <c r="I1272" s="31">
        <f t="shared" si="227"/>
        <v>1.1652413333333336</v>
      </c>
      <c r="J1272" s="31">
        <f t="shared" si="228"/>
        <v>138.2866666666649</v>
      </c>
      <c r="K1272" s="5">
        <f t="shared" si="233"/>
        <v>0</v>
      </c>
      <c r="L1272" s="5">
        <f t="shared" si="226"/>
        <v>0</v>
      </c>
      <c r="M1272" s="5"/>
      <c r="N1272" s="5">
        <f t="shared" si="232"/>
        <v>17930.700000000088</v>
      </c>
      <c r="O1272" s="5">
        <f t="shared" si="225"/>
        <v>16090.900000000056</v>
      </c>
      <c r="P1272" s="29" t="str">
        <f t="shared" si="230"/>
        <v/>
      </c>
      <c r="Q1272" s="30">
        <f t="shared" si="231"/>
        <v>1839.800000000032</v>
      </c>
      <c r="R1272" s="27"/>
    </row>
    <row r="1273" spans="1:18" x14ac:dyDescent="0.25">
      <c r="A1273" s="5">
        <v>1272</v>
      </c>
      <c r="B1273" s="28">
        <v>43055</v>
      </c>
      <c r="C1273" s="5">
        <v>1.1790499999999999</v>
      </c>
      <c r="D1273" s="5">
        <v>1.18008</v>
      </c>
      <c r="E1273" s="5">
        <v>1.1756899999999999</v>
      </c>
      <c r="F1273" s="5">
        <v>1.1769700000000001</v>
      </c>
      <c r="G1273" s="5">
        <f t="shared" si="223"/>
        <v>0</v>
      </c>
      <c r="H1273" s="5">
        <f t="shared" si="224"/>
        <v>-28.899999999998364</v>
      </c>
      <c r="I1273" s="31">
        <f t="shared" si="227"/>
        <v>1.1660373333333334</v>
      </c>
      <c r="J1273" s="31">
        <f t="shared" si="228"/>
        <v>109.32666666666702</v>
      </c>
      <c r="K1273" s="5">
        <f t="shared" si="233"/>
        <v>0</v>
      </c>
      <c r="L1273" s="5">
        <f t="shared" si="226"/>
        <v>0</v>
      </c>
      <c r="M1273" s="5"/>
      <c r="N1273" s="5">
        <f t="shared" si="232"/>
        <v>17930.700000000088</v>
      </c>
      <c r="O1273" s="5">
        <f t="shared" si="225"/>
        <v>16090.900000000056</v>
      </c>
      <c r="P1273" s="29" t="str">
        <f t="shared" si="230"/>
        <v/>
      </c>
      <c r="Q1273" s="30">
        <f t="shared" si="231"/>
        <v>1839.800000000032</v>
      </c>
      <c r="R1273" s="27"/>
    </row>
    <row r="1274" spans="1:18" x14ac:dyDescent="0.25">
      <c r="A1274" s="5">
        <v>1273</v>
      </c>
      <c r="B1274" s="28">
        <v>43056</v>
      </c>
      <c r="C1274" s="5">
        <v>1.1769400000000001</v>
      </c>
      <c r="D1274" s="5">
        <v>1.1821699999999999</v>
      </c>
      <c r="E1274" s="5">
        <v>1.1765300000000001</v>
      </c>
      <c r="F1274" s="5">
        <v>1.17879</v>
      </c>
      <c r="G1274" s="5">
        <f t="shared" si="223"/>
        <v>1</v>
      </c>
      <c r="H1274" s="5">
        <f t="shared" si="224"/>
        <v>36.300000000002449</v>
      </c>
      <c r="I1274" s="31">
        <f t="shared" si="227"/>
        <v>1.1672346666666666</v>
      </c>
      <c r="J1274" s="31">
        <f t="shared" si="228"/>
        <v>115.55333333333363</v>
      </c>
      <c r="K1274" s="5">
        <f t="shared" si="233"/>
        <v>0</v>
      </c>
      <c r="L1274" s="5">
        <f t="shared" si="226"/>
        <v>0</v>
      </c>
      <c r="M1274" s="5"/>
      <c r="N1274" s="5">
        <f t="shared" si="232"/>
        <v>17930.700000000088</v>
      </c>
      <c r="O1274" s="5">
        <f t="shared" si="225"/>
        <v>16090.900000000056</v>
      </c>
      <c r="P1274" s="29" t="str">
        <f t="shared" si="230"/>
        <v/>
      </c>
      <c r="Q1274" s="30">
        <f t="shared" si="231"/>
        <v>1839.800000000032</v>
      </c>
      <c r="R1274" s="27"/>
    </row>
    <row r="1275" spans="1:18" x14ac:dyDescent="0.25">
      <c r="A1275" s="5">
        <v>1274</v>
      </c>
      <c r="B1275" s="28">
        <v>43059</v>
      </c>
      <c r="C1275" s="5">
        <v>1.1785699999999999</v>
      </c>
      <c r="D1275" s="5">
        <v>1.18085</v>
      </c>
      <c r="E1275" s="5">
        <v>1.1722300000000001</v>
      </c>
      <c r="F1275" s="5">
        <v>1.1732800000000001</v>
      </c>
      <c r="G1275" s="5">
        <f t="shared" si="223"/>
        <v>0</v>
      </c>
      <c r="H1275" s="5">
        <f t="shared" si="224"/>
        <v>116.89999999999978</v>
      </c>
      <c r="I1275" s="31">
        <f t="shared" si="227"/>
        <v>1.1677833333333334</v>
      </c>
      <c r="J1275" s="31">
        <f t="shared" si="228"/>
        <v>54.966666666667052</v>
      </c>
      <c r="K1275" s="5">
        <f t="shared" si="233"/>
        <v>0</v>
      </c>
      <c r="L1275" s="5">
        <v>-101</v>
      </c>
      <c r="M1275" s="5"/>
      <c r="N1275" s="5">
        <f t="shared" si="232"/>
        <v>17829.700000000088</v>
      </c>
      <c r="O1275" s="5">
        <f t="shared" si="225"/>
        <v>16090.900000000056</v>
      </c>
      <c r="P1275" s="29">
        <f t="shared" si="230"/>
        <v>-0.1080610780006106</v>
      </c>
      <c r="Q1275" s="30">
        <f t="shared" si="231"/>
        <v>1738.800000000032</v>
      </c>
      <c r="R1275" s="27"/>
    </row>
    <row r="1276" spans="1:18" x14ac:dyDescent="0.25">
      <c r="A1276" s="5">
        <v>1275</v>
      </c>
      <c r="B1276" s="28">
        <v>43060</v>
      </c>
      <c r="C1276" s="5">
        <v>1.17323</v>
      </c>
      <c r="D1276" s="5">
        <v>1.17577</v>
      </c>
      <c r="E1276" s="5">
        <v>1.1712800000000001</v>
      </c>
      <c r="F1276" s="5">
        <v>1.17378</v>
      </c>
      <c r="G1276" s="5">
        <f t="shared" si="223"/>
        <v>1</v>
      </c>
      <c r="H1276" s="5">
        <f t="shared" si="224"/>
        <v>190.90000000000052</v>
      </c>
      <c r="I1276" s="31">
        <f t="shared" si="227"/>
        <v>1.1683993333333333</v>
      </c>
      <c r="J1276" s="31">
        <f t="shared" si="228"/>
        <v>53.806666666666999</v>
      </c>
      <c r="K1276" s="5">
        <f t="shared" si="233"/>
        <v>0</v>
      </c>
      <c r="L1276" s="5">
        <v>-101</v>
      </c>
      <c r="M1276" s="5"/>
      <c r="N1276" s="5">
        <f t="shared" si="232"/>
        <v>17728.700000000088</v>
      </c>
      <c r="O1276" s="5">
        <f t="shared" si="225"/>
        <v>16090.900000000056</v>
      </c>
      <c r="P1276" s="29">
        <f t="shared" si="230"/>
        <v>-0.10178423829618155</v>
      </c>
      <c r="Q1276" s="30">
        <f t="shared" si="231"/>
        <v>1637.800000000032</v>
      </c>
      <c r="R1276" s="27"/>
    </row>
    <row r="1277" spans="1:18" x14ac:dyDescent="0.25">
      <c r="A1277" s="5">
        <v>1276</v>
      </c>
      <c r="B1277" s="28">
        <v>43061</v>
      </c>
      <c r="C1277" s="5">
        <v>1.17378</v>
      </c>
      <c r="D1277" s="5">
        <v>1.18269</v>
      </c>
      <c r="E1277" s="5">
        <v>1.1732100000000001</v>
      </c>
      <c r="F1277" s="5">
        <v>1.18215</v>
      </c>
      <c r="G1277" s="5">
        <f t="shared" si="223"/>
        <v>1</v>
      </c>
      <c r="H1277" s="5">
        <f t="shared" si="224"/>
        <v>79.90000000000164</v>
      </c>
      <c r="I1277" s="31">
        <f t="shared" si="227"/>
        <v>1.1697540000000002</v>
      </c>
      <c r="J1277" s="31">
        <f t="shared" si="228"/>
        <v>123.95999999999852</v>
      </c>
      <c r="K1277" s="5">
        <f t="shared" si="233"/>
        <v>0</v>
      </c>
      <c r="L1277" s="5">
        <f t="shared" ref="L1277:L1293" si="234">IF(OR(AND(J1277&gt;-188.3,J1277&lt;=-122.467),AND(J1277&gt;-85.94,J1277&lt;=-67.6767),AND(J1277&gt;42.69,J1277&lt;=64.57),AND(J1277&gt;144.6933)),-H1277,0)</f>
        <v>0</v>
      </c>
      <c r="M1277" s="5"/>
      <c r="N1277" s="5">
        <f t="shared" si="232"/>
        <v>17728.700000000088</v>
      </c>
      <c r="O1277" s="5">
        <f t="shared" si="225"/>
        <v>16090.900000000056</v>
      </c>
      <c r="P1277" s="29" t="str">
        <f t="shared" si="230"/>
        <v/>
      </c>
      <c r="Q1277" s="30">
        <f t="shared" si="231"/>
        <v>1637.800000000032</v>
      </c>
      <c r="R1277" s="27"/>
    </row>
    <row r="1278" spans="1:18" x14ac:dyDescent="0.25">
      <c r="A1278" s="5">
        <v>1277</v>
      </c>
      <c r="B1278" s="28">
        <v>43062</v>
      </c>
      <c r="C1278" s="5">
        <v>1.18214</v>
      </c>
      <c r="D1278" s="5">
        <v>1.1855899999999999</v>
      </c>
      <c r="E1278" s="5">
        <v>1.1813199999999999</v>
      </c>
      <c r="F1278" s="5">
        <v>1.1849099999999999</v>
      </c>
      <c r="G1278" s="5">
        <f t="shared" si="223"/>
        <v>1</v>
      </c>
      <c r="H1278" s="5">
        <f t="shared" si="224"/>
        <v>-6.7999999999979153</v>
      </c>
      <c r="I1278" s="31">
        <f t="shared" si="227"/>
        <v>1.1710286666666669</v>
      </c>
      <c r="J1278" s="31">
        <f t="shared" si="228"/>
        <v>138.81333333332969</v>
      </c>
      <c r="K1278" s="5">
        <f t="shared" si="233"/>
        <v>0</v>
      </c>
      <c r="L1278" s="5">
        <f t="shared" si="234"/>
        <v>0</v>
      </c>
      <c r="M1278" s="5"/>
      <c r="N1278" s="5">
        <f t="shared" si="232"/>
        <v>17728.700000000088</v>
      </c>
      <c r="O1278" s="5">
        <f t="shared" si="225"/>
        <v>16090.900000000056</v>
      </c>
      <c r="P1278" s="29" t="str">
        <f t="shared" si="230"/>
        <v/>
      </c>
      <c r="Q1278" s="30">
        <f t="shared" si="231"/>
        <v>1637.800000000032</v>
      </c>
      <c r="R1278" s="27"/>
    </row>
    <row r="1279" spans="1:18" x14ac:dyDescent="0.25">
      <c r="A1279" s="5">
        <v>1278</v>
      </c>
      <c r="B1279" s="28">
        <v>43063</v>
      </c>
      <c r="C1279" s="5">
        <v>1.1849099999999999</v>
      </c>
      <c r="D1279" s="5">
        <v>1.1944300000000001</v>
      </c>
      <c r="E1279" s="5">
        <v>1.18367</v>
      </c>
      <c r="F1279" s="5">
        <v>1.19286</v>
      </c>
      <c r="G1279" s="5">
        <f t="shared" si="223"/>
        <v>1</v>
      </c>
      <c r="H1279" s="5">
        <f t="shared" si="224"/>
        <v>-77.700000000000557</v>
      </c>
      <c r="I1279" s="31">
        <f t="shared" si="227"/>
        <v>1.1731793333333334</v>
      </c>
      <c r="J1279" s="31">
        <f t="shared" si="228"/>
        <v>196.80666666666679</v>
      </c>
      <c r="K1279" s="5">
        <f t="shared" si="233"/>
        <v>0</v>
      </c>
      <c r="L1279" s="5">
        <f t="shared" si="234"/>
        <v>77.700000000000557</v>
      </c>
      <c r="M1279" s="5"/>
      <c r="N1279" s="5">
        <f t="shared" si="232"/>
        <v>17806.400000000089</v>
      </c>
      <c r="O1279" s="5">
        <f t="shared" si="225"/>
        <v>16090.900000000056</v>
      </c>
      <c r="P1279" s="29" t="str">
        <f t="shared" si="230"/>
        <v/>
      </c>
      <c r="Q1279" s="30">
        <f t="shared" si="231"/>
        <v>1715.5000000000327</v>
      </c>
      <c r="R1279" s="27"/>
    </row>
    <row r="1280" spans="1:18" x14ac:dyDescent="0.25">
      <c r="A1280" s="5">
        <v>1279</v>
      </c>
      <c r="B1280" s="28">
        <v>43066</v>
      </c>
      <c r="C1280" s="5">
        <v>1.19255</v>
      </c>
      <c r="D1280" s="5">
        <v>1.19611</v>
      </c>
      <c r="E1280" s="5">
        <v>1.18956</v>
      </c>
      <c r="F1280" s="5">
        <v>1.1898200000000001</v>
      </c>
      <c r="G1280" s="5">
        <f t="shared" si="223"/>
        <v>0</v>
      </c>
      <c r="H1280" s="5">
        <f t="shared" si="224"/>
        <v>6.3999999999997357</v>
      </c>
      <c r="I1280" s="31">
        <f t="shared" si="227"/>
        <v>1.1751053333333337</v>
      </c>
      <c r="J1280" s="31">
        <f t="shared" si="228"/>
        <v>147.14666666666432</v>
      </c>
      <c r="K1280" s="5">
        <f t="shared" si="233"/>
        <v>0</v>
      </c>
      <c r="L1280" s="5">
        <f t="shared" si="234"/>
        <v>-6.3999999999997357</v>
      </c>
      <c r="M1280" s="5"/>
      <c r="N1280" s="5">
        <f t="shared" si="232"/>
        <v>17800.000000000087</v>
      </c>
      <c r="O1280" s="5">
        <f t="shared" si="225"/>
        <v>16090.900000000056</v>
      </c>
      <c r="P1280" s="29">
        <f t="shared" si="230"/>
        <v>-0.10621531424594188</v>
      </c>
      <c r="Q1280" s="30">
        <f t="shared" si="231"/>
        <v>1709.1000000000313</v>
      </c>
      <c r="R1280" s="27"/>
    </row>
    <row r="1281" spans="1:18" x14ac:dyDescent="0.25">
      <c r="A1281" s="5">
        <v>1280</v>
      </c>
      <c r="B1281" s="28">
        <v>43067</v>
      </c>
      <c r="C1281" s="5">
        <v>1.18977</v>
      </c>
      <c r="D1281" s="5">
        <v>1.19198</v>
      </c>
      <c r="E1281" s="5">
        <v>1.1827099999999999</v>
      </c>
      <c r="F1281" s="5">
        <v>1.18387</v>
      </c>
      <c r="G1281" s="5">
        <f t="shared" si="223"/>
        <v>0</v>
      </c>
      <c r="H1281" s="5">
        <f t="shared" si="224"/>
        <v>55.999999999998266</v>
      </c>
      <c r="I1281" s="31">
        <f t="shared" si="227"/>
        <v>1.1767919999999998</v>
      </c>
      <c r="J1281" s="31">
        <f t="shared" si="228"/>
        <v>70.780000000001394</v>
      </c>
      <c r="K1281" s="5">
        <f t="shared" si="233"/>
        <v>0</v>
      </c>
      <c r="L1281" s="5">
        <f t="shared" si="234"/>
        <v>0</v>
      </c>
      <c r="M1281" s="5"/>
      <c r="N1281" s="5">
        <f t="shared" si="232"/>
        <v>17800.000000000087</v>
      </c>
      <c r="O1281" s="5">
        <f t="shared" si="225"/>
        <v>16090.900000000056</v>
      </c>
      <c r="P1281" s="29" t="str">
        <f t="shared" si="230"/>
        <v/>
      </c>
      <c r="Q1281" s="30">
        <f t="shared" si="231"/>
        <v>1709.1000000000313</v>
      </c>
      <c r="R1281" s="27"/>
    </row>
    <row r="1282" spans="1:18" x14ac:dyDescent="0.25">
      <c r="A1282" s="5">
        <v>1281</v>
      </c>
      <c r="B1282" s="28">
        <v>43068</v>
      </c>
      <c r="C1282" s="5">
        <v>1.1838200000000001</v>
      </c>
      <c r="D1282" s="5">
        <v>1.1882699999999999</v>
      </c>
      <c r="E1282" s="5">
        <v>1.18167</v>
      </c>
      <c r="F1282" s="5">
        <v>1.18468</v>
      </c>
      <c r="G1282" s="5">
        <f t="shared" si="223"/>
        <v>1</v>
      </c>
      <c r="H1282" s="5">
        <f t="shared" si="224"/>
        <v>52.200000000000024</v>
      </c>
      <c r="I1282" s="31">
        <f t="shared" si="227"/>
        <v>1.1784753333333333</v>
      </c>
      <c r="J1282" s="31">
        <f t="shared" si="228"/>
        <v>62.046666666666361</v>
      </c>
      <c r="K1282" s="5">
        <f t="shared" si="233"/>
        <v>0</v>
      </c>
      <c r="L1282" s="5">
        <f t="shared" si="234"/>
        <v>-52.200000000000024</v>
      </c>
      <c r="M1282" s="5"/>
      <c r="N1282" s="5">
        <f t="shared" si="232"/>
        <v>17747.800000000087</v>
      </c>
      <c r="O1282" s="5">
        <f t="shared" si="225"/>
        <v>16090.900000000056</v>
      </c>
      <c r="P1282" s="29">
        <f t="shared" si="230"/>
        <v>-0.10297124461652385</v>
      </c>
      <c r="Q1282" s="30">
        <f t="shared" si="231"/>
        <v>1656.9000000000306</v>
      </c>
      <c r="R1282" s="27"/>
    </row>
    <row r="1283" spans="1:18" x14ac:dyDescent="0.25">
      <c r="A1283" s="5">
        <v>1282</v>
      </c>
      <c r="B1283" s="28">
        <v>43069</v>
      </c>
      <c r="C1283" s="5">
        <v>1.18468</v>
      </c>
      <c r="D1283" s="5">
        <v>1.1931499999999999</v>
      </c>
      <c r="E1283" s="5">
        <v>1.1809000000000001</v>
      </c>
      <c r="F1283" s="5">
        <v>1.1903600000000001</v>
      </c>
      <c r="G1283" s="5">
        <f t="shared" ref="G1283:G1346" si="235">IF(F1283&gt;F1282,1,0)</f>
        <v>1</v>
      </c>
      <c r="H1283" s="5">
        <f t="shared" si="224"/>
        <v>-44.200000000000912</v>
      </c>
      <c r="I1283" s="31">
        <f t="shared" si="227"/>
        <v>1.1802246666666667</v>
      </c>
      <c r="J1283" s="31">
        <f t="shared" si="228"/>
        <v>101.35333333333385</v>
      </c>
      <c r="K1283" s="5">
        <f t="shared" si="233"/>
        <v>0</v>
      </c>
      <c r="L1283" s="5">
        <f t="shared" si="234"/>
        <v>0</v>
      </c>
      <c r="M1283" s="5"/>
      <c r="N1283" s="5">
        <f t="shared" si="232"/>
        <v>17747.800000000087</v>
      </c>
      <c r="O1283" s="5">
        <f t="shared" si="225"/>
        <v>16090.900000000056</v>
      </c>
      <c r="P1283" s="29" t="str">
        <f t="shared" si="230"/>
        <v/>
      </c>
      <c r="Q1283" s="30">
        <f t="shared" si="231"/>
        <v>1656.9000000000306</v>
      </c>
      <c r="R1283" s="27"/>
    </row>
    <row r="1284" spans="1:18" x14ac:dyDescent="0.25">
      <c r="A1284" s="5">
        <v>1283</v>
      </c>
      <c r="B1284" s="28">
        <v>43070</v>
      </c>
      <c r="C1284" s="5">
        <v>1.1903600000000001</v>
      </c>
      <c r="D1284" s="5">
        <v>1.1940299999999999</v>
      </c>
      <c r="E1284" s="5">
        <v>1.1850799999999999</v>
      </c>
      <c r="F1284" s="5">
        <v>1.1894199999999999</v>
      </c>
      <c r="G1284" s="5">
        <f t="shared" si="235"/>
        <v>0</v>
      </c>
      <c r="H1284" s="5">
        <f t="shared" ref="H1284:H1347" si="236">(F1285-C1285)*10000+(F1286-C1286)*10000+(F1287-C1287)*10000</f>
        <v>-65.299999999999244</v>
      </c>
      <c r="I1284" s="31">
        <f t="shared" si="227"/>
        <v>1.1817606666666667</v>
      </c>
      <c r="J1284" s="31">
        <f t="shared" si="228"/>
        <v>76.593333333332396</v>
      </c>
      <c r="K1284" s="5">
        <f t="shared" si="233"/>
        <v>0</v>
      </c>
      <c r="L1284" s="5">
        <f t="shared" si="234"/>
        <v>0</v>
      </c>
      <c r="M1284" s="5"/>
      <c r="N1284" s="5">
        <f t="shared" si="232"/>
        <v>17747.800000000087</v>
      </c>
      <c r="O1284" s="5">
        <f t="shared" ref="O1284:O1347" si="237">MAX(M1284,O1283)</f>
        <v>16090.900000000056</v>
      </c>
      <c r="P1284" s="29" t="str">
        <f t="shared" si="230"/>
        <v/>
      </c>
      <c r="Q1284" s="30">
        <f t="shared" si="231"/>
        <v>1656.9000000000306</v>
      </c>
      <c r="R1284" s="27"/>
    </row>
    <row r="1285" spans="1:18" x14ac:dyDescent="0.25">
      <c r="A1285" s="5">
        <v>1284</v>
      </c>
      <c r="B1285" s="28">
        <v>43073</v>
      </c>
      <c r="C1285" s="5">
        <v>1.18607</v>
      </c>
      <c r="D1285" s="5">
        <v>1.1878500000000001</v>
      </c>
      <c r="E1285" s="5">
        <v>1.1829099999999999</v>
      </c>
      <c r="F1285" s="5">
        <v>1.18655</v>
      </c>
      <c r="G1285" s="5">
        <f t="shared" si="235"/>
        <v>0</v>
      </c>
      <c r="H1285" s="5">
        <f t="shared" si="236"/>
        <v>-92.600000000000463</v>
      </c>
      <c r="I1285" s="31">
        <f t="shared" si="227"/>
        <v>1.183084</v>
      </c>
      <c r="J1285" s="31">
        <f t="shared" si="228"/>
        <v>34.659999999999691</v>
      </c>
      <c r="K1285" s="5">
        <f t="shared" si="233"/>
        <v>0</v>
      </c>
      <c r="L1285" s="5">
        <f t="shared" si="234"/>
        <v>0</v>
      </c>
      <c r="M1285" s="5"/>
      <c r="N1285" s="5">
        <f t="shared" si="232"/>
        <v>17747.800000000087</v>
      </c>
      <c r="O1285" s="5">
        <f t="shared" si="237"/>
        <v>16090.900000000056</v>
      </c>
      <c r="P1285" s="29" t="str">
        <f t="shared" si="230"/>
        <v/>
      </c>
      <c r="Q1285" s="30">
        <f t="shared" si="231"/>
        <v>1656.9000000000306</v>
      </c>
      <c r="R1285" s="27"/>
    </row>
    <row r="1286" spans="1:18" x14ac:dyDescent="0.25">
      <c r="A1286" s="5">
        <v>1285</v>
      </c>
      <c r="B1286" s="28">
        <v>43074</v>
      </c>
      <c r="C1286" s="5">
        <v>1.18655</v>
      </c>
      <c r="D1286" s="5">
        <v>1.1876599999999999</v>
      </c>
      <c r="E1286" s="5">
        <v>1.18007</v>
      </c>
      <c r="F1286" s="5">
        <v>1.18259</v>
      </c>
      <c r="G1286" s="5">
        <f t="shared" si="235"/>
        <v>0</v>
      </c>
      <c r="H1286" s="5">
        <f t="shared" si="236"/>
        <v>-53.700000000000969</v>
      </c>
      <c r="I1286" s="31">
        <f t="shared" si="227"/>
        <v>1.1832733333333334</v>
      </c>
      <c r="J1286" s="31">
        <f t="shared" si="228"/>
        <v>-6.833333333333691</v>
      </c>
      <c r="K1286" s="5">
        <f t="shared" si="233"/>
        <v>0</v>
      </c>
      <c r="L1286" s="5">
        <f t="shared" si="234"/>
        <v>0</v>
      </c>
      <c r="M1286" s="5"/>
      <c r="N1286" s="5">
        <f t="shared" si="232"/>
        <v>17747.800000000087</v>
      </c>
      <c r="O1286" s="5">
        <f t="shared" si="237"/>
        <v>16090.900000000056</v>
      </c>
      <c r="P1286" s="29" t="str">
        <f t="shared" si="230"/>
        <v/>
      </c>
      <c r="Q1286" s="30">
        <f t="shared" si="231"/>
        <v>1656.9000000000306</v>
      </c>
      <c r="R1286" s="27"/>
    </row>
    <row r="1287" spans="1:18" x14ac:dyDescent="0.25">
      <c r="A1287" s="5">
        <v>1286</v>
      </c>
      <c r="B1287" s="28">
        <v>43075</v>
      </c>
      <c r="C1287" s="5">
        <v>1.1825699999999999</v>
      </c>
      <c r="D1287" s="5">
        <v>1.1848000000000001</v>
      </c>
      <c r="E1287" s="5">
        <v>1.1780600000000001</v>
      </c>
      <c r="F1287" s="5">
        <v>1.1795199999999999</v>
      </c>
      <c r="G1287" s="5">
        <f t="shared" si="235"/>
        <v>0</v>
      </c>
      <c r="H1287" s="5">
        <f t="shared" si="236"/>
        <v>-19.800000000000928</v>
      </c>
      <c r="I1287" s="31">
        <f t="shared" si="227"/>
        <v>1.1833033333333334</v>
      </c>
      <c r="J1287" s="31">
        <f t="shared" si="228"/>
        <v>-37.833333333334721</v>
      </c>
      <c r="K1287" s="5">
        <f t="shared" si="233"/>
        <v>-19.800000000000928</v>
      </c>
      <c r="L1287" s="5">
        <f t="shared" si="234"/>
        <v>0</v>
      </c>
      <c r="M1287" s="5"/>
      <c r="N1287" s="5">
        <f t="shared" si="232"/>
        <v>17728.000000000087</v>
      </c>
      <c r="O1287" s="5">
        <f t="shared" si="237"/>
        <v>16090.900000000056</v>
      </c>
      <c r="P1287" s="29">
        <f t="shared" si="230"/>
        <v>-0.10174073544674478</v>
      </c>
      <c r="Q1287" s="30">
        <f t="shared" si="231"/>
        <v>1637.1000000000313</v>
      </c>
      <c r="R1287" s="27"/>
    </row>
    <row r="1288" spans="1:18" x14ac:dyDescent="0.25">
      <c r="A1288" s="5">
        <v>1287</v>
      </c>
      <c r="B1288" s="28">
        <v>43076</v>
      </c>
      <c r="C1288" s="5">
        <v>1.1795</v>
      </c>
      <c r="D1288" s="5">
        <v>1.18146</v>
      </c>
      <c r="E1288" s="5">
        <v>1.1771799999999999</v>
      </c>
      <c r="F1288" s="5">
        <v>1.1772499999999999</v>
      </c>
      <c r="G1288" s="5">
        <f t="shared" si="235"/>
        <v>0</v>
      </c>
      <c r="H1288" s="5">
        <f t="shared" si="236"/>
        <v>-24.500000000000632</v>
      </c>
      <c r="I1288" s="31">
        <f t="shared" si="227"/>
        <v>1.1833220000000002</v>
      </c>
      <c r="J1288" s="31">
        <f t="shared" si="228"/>
        <v>-60.720000000002997</v>
      </c>
      <c r="K1288" s="5">
        <f t="shared" si="233"/>
        <v>-24.500000000000632</v>
      </c>
      <c r="L1288" s="5">
        <f t="shared" si="234"/>
        <v>0</v>
      </c>
      <c r="M1288" s="5"/>
      <c r="N1288" s="5">
        <f t="shared" si="232"/>
        <v>17703.500000000087</v>
      </c>
      <c r="O1288" s="5">
        <f t="shared" si="237"/>
        <v>16090.900000000056</v>
      </c>
      <c r="P1288" s="29">
        <f t="shared" si="230"/>
        <v>-0.10021813571646243</v>
      </c>
      <c r="Q1288" s="30">
        <f t="shared" si="231"/>
        <v>1612.6000000000313</v>
      </c>
      <c r="R1288" s="27"/>
    </row>
    <row r="1289" spans="1:18" x14ac:dyDescent="0.25">
      <c r="A1289" s="5">
        <v>1288</v>
      </c>
      <c r="B1289" s="28">
        <v>43077</v>
      </c>
      <c r="C1289" s="5">
        <v>1.17727</v>
      </c>
      <c r="D1289" s="5">
        <v>1.1776500000000001</v>
      </c>
      <c r="E1289" s="5">
        <v>1.1730100000000001</v>
      </c>
      <c r="F1289" s="5">
        <v>1.1772</v>
      </c>
      <c r="G1289" s="5">
        <f t="shared" si="235"/>
        <v>0</v>
      </c>
      <c r="H1289" s="5">
        <f t="shared" si="236"/>
        <v>60.599999999999547</v>
      </c>
      <c r="I1289" s="31">
        <f t="shared" si="227"/>
        <v>1.183216</v>
      </c>
      <c r="J1289" s="31">
        <f t="shared" si="228"/>
        <v>-60.16000000000021</v>
      </c>
      <c r="K1289" s="5">
        <f t="shared" si="233"/>
        <v>60.599999999999547</v>
      </c>
      <c r="L1289" s="5">
        <f t="shared" si="234"/>
        <v>0</v>
      </c>
      <c r="M1289" s="5"/>
      <c r="N1289" s="5">
        <f t="shared" si="232"/>
        <v>17764.100000000086</v>
      </c>
      <c r="O1289" s="5">
        <f t="shared" si="237"/>
        <v>16090.900000000056</v>
      </c>
      <c r="P1289" s="29" t="str">
        <f t="shared" si="230"/>
        <v/>
      </c>
      <c r="Q1289" s="30">
        <f t="shared" si="231"/>
        <v>1673.2000000000298</v>
      </c>
      <c r="R1289" s="27"/>
    </row>
    <row r="1290" spans="1:18" x14ac:dyDescent="0.25">
      <c r="A1290" s="5">
        <v>1289</v>
      </c>
      <c r="B1290" s="28">
        <v>43080</v>
      </c>
      <c r="C1290" s="5">
        <v>1.1765099999999999</v>
      </c>
      <c r="D1290" s="5">
        <v>1.1811700000000001</v>
      </c>
      <c r="E1290" s="5">
        <v>1.1763600000000001</v>
      </c>
      <c r="F1290" s="5">
        <v>1.17685</v>
      </c>
      <c r="G1290" s="5">
        <f t="shared" si="235"/>
        <v>0</v>
      </c>
      <c r="H1290" s="5">
        <f t="shared" si="236"/>
        <v>9.0999999999996675</v>
      </c>
      <c r="I1290" s="31">
        <f t="shared" si="227"/>
        <v>1.183454</v>
      </c>
      <c r="J1290" s="31">
        <f t="shared" si="228"/>
        <v>-66.040000000000546</v>
      </c>
      <c r="K1290" s="5">
        <f t="shared" si="233"/>
        <v>9.0999999999996675</v>
      </c>
      <c r="L1290" s="5">
        <f t="shared" si="234"/>
        <v>0</v>
      </c>
      <c r="M1290" s="5"/>
      <c r="N1290" s="5">
        <f t="shared" si="232"/>
        <v>17773.200000000084</v>
      </c>
      <c r="O1290" s="5">
        <f t="shared" si="237"/>
        <v>16090.900000000056</v>
      </c>
      <c r="P1290" s="29" t="str">
        <f t="shared" si="230"/>
        <v/>
      </c>
      <c r="Q1290" s="30">
        <f t="shared" si="231"/>
        <v>1682.3000000000284</v>
      </c>
      <c r="R1290" s="27"/>
    </row>
    <row r="1291" spans="1:18" x14ac:dyDescent="0.25">
      <c r="A1291" s="5">
        <v>1290</v>
      </c>
      <c r="B1291" s="28">
        <v>43081</v>
      </c>
      <c r="C1291" s="5">
        <v>1.17685</v>
      </c>
      <c r="D1291" s="5">
        <v>1.17926</v>
      </c>
      <c r="E1291" s="5">
        <v>1.17174</v>
      </c>
      <c r="F1291" s="5">
        <v>1.1741299999999999</v>
      </c>
      <c r="G1291" s="5">
        <f t="shared" si="235"/>
        <v>0</v>
      </c>
      <c r="H1291" s="5">
        <f t="shared" si="236"/>
        <v>7.5000000000002878</v>
      </c>
      <c r="I1291" s="31">
        <f t="shared" si="227"/>
        <v>1.183477333333333</v>
      </c>
      <c r="J1291" s="31">
        <f t="shared" si="228"/>
        <v>-93.473333333331524</v>
      </c>
      <c r="K1291" s="5">
        <f t="shared" si="233"/>
        <v>0</v>
      </c>
      <c r="L1291" s="5">
        <f t="shared" si="234"/>
        <v>0</v>
      </c>
      <c r="M1291" s="5"/>
      <c r="N1291" s="5">
        <f t="shared" si="232"/>
        <v>17773.200000000084</v>
      </c>
      <c r="O1291" s="5">
        <f t="shared" si="237"/>
        <v>16090.900000000056</v>
      </c>
      <c r="P1291" s="29" t="str">
        <f t="shared" si="230"/>
        <v/>
      </c>
      <c r="Q1291" s="30">
        <f t="shared" si="231"/>
        <v>1682.3000000000284</v>
      </c>
      <c r="R1291" s="27"/>
    </row>
    <row r="1292" spans="1:18" x14ac:dyDescent="0.25">
      <c r="A1292" s="5">
        <v>1291</v>
      </c>
      <c r="B1292" s="28">
        <v>43082</v>
      </c>
      <c r="C1292" s="5">
        <v>1.1741200000000001</v>
      </c>
      <c r="D1292" s="5">
        <v>1.18316</v>
      </c>
      <c r="E1292" s="5">
        <v>1.1729400000000001</v>
      </c>
      <c r="F1292" s="5">
        <v>1.1825600000000001</v>
      </c>
      <c r="G1292" s="5">
        <f t="shared" si="235"/>
        <v>1</v>
      </c>
      <c r="H1292" s="5">
        <f t="shared" si="236"/>
        <v>-39.700000000000294</v>
      </c>
      <c r="I1292" s="31">
        <f t="shared" si="227"/>
        <v>1.1835046666666666</v>
      </c>
      <c r="J1292" s="31">
        <f t="shared" si="228"/>
        <v>-9.4466666666659371</v>
      </c>
      <c r="K1292" s="5">
        <f t="shared" si="233"/>
        <v>0</v>
      </c>
      <c r="L1292" s="5">
        <f t="shared" si="234"/>
        <v>0</v>
      </c>
      <c r="M1292" s="5"/>
      <c r="N1292" s="5">
        <f t="shared" si="232"/>
        <v>17773.200000000084</v>
      </c>
      <c r="O1292" s="5">
        <f t="shared" si="237"/>
        <v>16090.900000000056</v>
      </c>
      <c r="P1292" s="29" t="str">
        <f t="shared" si="230"/>
        <v/>
      </c>
      <c r="Q1292" s="30">
        <f t="shared" si="231"/>
        <v>1682.3000000000284</v>
      </c>
      <c r="R1292" s="27"/>
    </row>
    <row r="1293" spans="1:18" x14ac:dyDescent="0.25">
      <c r="A1293" s="5">
        <v>1292</v>
      </c>
      <c r="B1293" s="28">
        <v>43083</v>
      </c>
      <c r="C1293" s="5">
        <v>1.1825399999999999</v>
      </c>
      <c r="D1293" s="5">
        <v>1.18625</v>
      </c>
      <c r="E1293" s="5">
        <v>1.1770700000000001</v>
      </c>
      <c r="F1293" s="5">
        <v>1.1777299999999999</v>
      </c>
      <c r="G1293" s="5">
        <f t="shared" si="235"/>
        <v>0</v>
      </c>
      <c r="H1293" s="5">
        <f t="shared" si="236"/>
        <v>66.00000000000162</v>
      </c>
      <c r="I1293" s="31">
        <f t="shared" si="227"/>
        <v>1.1830259999999997</v>
      </c>
      <c r="J1293" s="31">
        <f t="shared" si="228"/>
        <v>-52.95999999999745</v>
      </c>
      <c r="K1293" s="5">
        <f t="shared" si="233"/>
        <v>66.00000000000162</v>
      </c>
      <c r="L1293" s="5">
        <f t="shared" si="234"/>
        <v>0</v>
      </c>
      <c r="M1293" s="5"/>
      <c r="N1293" s="5">
        <f t="shared" si="232"/>
        <v>17839.200000000084</v>
      </c>
      <c r="O1293" s="5">
        <f t="shared" si="237"/>
        <v>16090.900000000056</v>
      </c>
      <c r="P1293" s="29" t="str">
        <f t="shared" si="230"/>
        <v/>
      </c>
      <c r="Q1293" s="30">
        <f t="shared" si="231"/>
        <v>1748.3000000000284</v>
      </c>
      <c r="R1293" s="27"/>
    </row>
    <row r="1294" spans="1:18" x14ac:dyDescent="0.25">
      <c r="A1294" s="5">
        <v>1293</v>
      </c>
      <c r="B1294" s="28">
        <v>43084</v>
      </c>
      <c r="C1294" s="5">
        <v>1.1778</v>
      </c>
      <c r="D1294" s="5">
        <v>1.18123</v>
      </c>
      <c r="E1294" s="5">
        <v>1.1748799999999999</v>
      </c>
      <c r="F1294" s="5">
        <v>1.17492</v>
      </c>
      <c r="G1294" s="5">
        <f t="shared" si="235"/>
        <v>0</v>
      </c>
      <c r="H1294" s="5">
        <f t="shared" si="236"/>
        <v>126.70000000000181</v>
      </c>
      <c r="I1294" s="31">
        <f t="shared" si="227"/>
        <v>1.1818299999999999</v>
      </c>
      <c r="J1294" s="31">
        <f t="shared" si="228"/>
        <v>-69.09999999999971</v>
      </c>
      <c r="K1294" s="5">
        <f t="shared" si="233"/>
        <v>0</v>
      </c>
      <c r="L1294" s="5">
        <v>-101</v>
      </c>
      <c r="M1294" s="5"/>
      <c r="N1294" s="5">
        <f t="shared" si="232"/>
        <v>17738.200000000084</v>
      </c>
      <c r="O1294" s="5">
        <f t="shared" si="237"/>
        <v>16090.900000000056</v>
      </c>
      <c r="P1294" s="29">
        <f t="shared" si="230"/>
        <v>-0.10237463410996428</v>
      </c>
      <c r="Q1294" s="30">
        <f t="shared" si="231"/>
        <v>1647.3000000000284</v>
      </c>
      <c r="R1294" s="27"/>
    </row>
    <row r="1295" spans="1:18" x14ac:dyDescent="0.25">
      <c r="A1295" s="5">
        <v>1294</v>
      </c>
      <c r="B1295" s="28">
        <v>43087</v>
      </c>
      <c r="C1295" s="5">
        <v>1.17441</v>
      </c>
      <c r="D1295" s="5">
        <v>1.1834199999999999</v>
      </c>
      <c r="E1295" s="5">
        <v>1.17377</v>
      </c>
      <c r="F1295" s="5">
        <v>1.1781299999999999</v>
      </c>
      <c r="G1295" s="5">
        <f t="shared" si="235"/>
        <v>1</v>
      </c>
      <c r="H1295" s="5">
        <f t="shared" si="236"/>
        <v>92.60000000000268</v>
      </c>
      <c r="I1295" s="31">
        <f t="shared" si="227"/>
        <v>1.1810506666666665</v>
      </c>
      <c r="J1295" s="31">
        <f t="shared" si="228"/>
        <v>-29.206666666665715</v>
      </c>
      <c r="K1295" s="5">
        <f t="shared" si="233"/>
        <v>92.60000000000268</v>
      </c>
      <c r="L1295" s="5">
        <f t="shared" ref="L1295:L1300" si="238">IF(OR(AND(J1295&gt;-188.3,J1295&lt;=-122.467),AND(J1295&gt;-85.94,J1295&lt;=-67.6767),AND(J1295&gt;42.69,J1295&lt;=64.57),AND(J1295&gt;144.6933)),-H1295,0)</f>
        <v>0</v>
      </c>
      <c r="M1295" s="5"/>
      <c r="N1295" s="5">
        <f t="shared" si="232"/>
        <v>17830.800000000087</v>
      </c>
      <c r="O1295" s="5">
        <f t="shared" si="237"/>
        <v>16090.900000000056</v>
      </c>
      <c r="P1295" s="29" t="str">
        <f t="shared" si="230"/>
        <v/>
      </c>
      <c r="Q1295" s="30">
        <f t="shared" si="231"/>
        <v>1739.9000000000306</v>
      </c>
      <c r="R1295" s="27"/>
    </row>
    <row r="1296" spans="1:18" x14ac:dyDescent="0.25">
      <c r="A1296" s="5">
        <v>1295</v>
      </c>
      <c r="B1296" s="28">
        <v>43088</v>
      </c>
      <c r="C1296" s="5">
        <v>1.1781299999999999</v>
      </c>
      <c r="D1296" s="5">
        <v>1.1848700000000001</v>
      </c>
      <c r="E1296" s="5">
        <v>1.17764</v>
      </c>
      <c r="F1296" s="5">
        <v>1.1838900000000001</v>
      </c>
      <c r="G1296" s="5">
        <f t="shared" si="235"/>
        <v>1</v>
      </c>
      <c r="H1296" s="5">
        <f t="shared" si="236"/>
        <v>22.800000000000594</v>
      </c>
      <c r="I1296" s="31">
        <f t="shared" si="227"/>
        <v>1.1810520000000004</v>
      </c>
      <c r="J1296" s="31">
        <f t="shared" si="228"/>
        <v>28.379999999996741</v>
      </c>
      <c r="K1296" s="5">
        <f t="shared" si="233"/>
        <v>22.800000000000594</v>
      </c>
      <c r="L1296" s="5">
        <f t="shared" si="238"/>
        <v>0</v>
      </c>
      <c r="M1296" s="5"/>
      <c r="N1296" s="5">
        <f t="shared" si="232"/>
        <v>17853.600000000086</v>
      </c>
      <c r="O1296" s="5">
        <f t="shared" si="237"/>
        <v>16090.900000000056</v>
      </c>
      <c r="P1296" s="29" t="str">
        <f t="shared" si="230"/>
        <v/>
      </c>
      <c r="Q1296" s="30">
        <f t="shared" si="231"/>
        <v>1762.7000000000298</v>
      </c>
      <c r="R1296" s="27"/>
    </row>
    <row r="1297" spans="1:18" x14ac:dyDescent="0.25">
      <c r="A1297" s="5">
        <v>1296</v>
      </c>
      <c r="B1297" s="28">
        <v>43089</v>
      </c>
      <c r="C1297" s="5">
        <v>1.18388</v>
      </c>
      <c r="D1297" s="5">
        <v>1.19017</v>
      </c>
      <c r="E1297" s="5">
        <v>1.18289</v>
      </c>
      <c r="F1297" s="5">
        <v>1.1870700000000001</v>
      </c>
      <c r="G1297" s="5">
        <f t="shared" si="235"/>
        <v>1</v>
      </c>
      <c r="H1297" s="5">
        <f t="shared" si="236"/>
        <v>22.400000000002418</v>
      </c>
      <c r="I1297" s="31">
        <f t="shared" ref="I1297:I1360" si="239">AVERAGE(F1283:F1297)</f>
        <v>1.1812113333333334</v>
      </c>
      <c r="J1297" s="31">
        <f t="shared" ref="J1297:J1360" si="240">(F1297-I1297)*10000</f>
        <v>58.586666666666787</v>
      </c>
      <c r="K1297" s="5">
        <f t="shared" si="233"/>
        <v>0</v>
      </c>
      <c r="L1297" s="5">
        <f t="shared" si="238"/>
        <v>-22.400000000002418</v>
      </c>
      <c r="M1297" s="5"/>
      <c r="N1297" s="5">
        <f t="shared" si="232"/>
        <v>17831.200000000084</v>
      </c>
      <c r="O1297" s="5">
        <f t="shared" si="237"/>
        <v>16090.900000000056</v>
      </c>
      <c r="P1297" s="29">
        <f t="shared" si="230"/>
        <v>-0.10815429839226032</v>
      </c>
      <c r="Q1297" s="30">
        <f t="shared" si="231"/>
        <v>1740.3000000000284</v>
      </c>
      <c r="R1297" s="27"/>
    </row>
    <row r="1298" spans="1:18" x14ac:dyDescent="0.25">
      <c r="A1298" s="5">
        <v>1297</v>
      </c>
      <c r="B1298" s="28">
        <v>43090</v>
      </c>
      <c r="C1298" s="5">
        <v>1.18703</v>
      </c>
      <c r="D1298" s="5">
        <v>1.18895</v>
      </c>
      <c r="E1298" s="5">
        <v>1.18493</v>
      </c>
      <c r="F1298" s="5">
        <v>1.1873400000000001</v>
      </c>
      <c r="G1298" s="5">
        <f t="shared" si="235"/>
        <v>1</v>
      </c>
      <c r="H1298" s="5">
        <f t="shared" si="236"/>
        <v>6.3000000000013046</v>
      </c>
      <c r="I1298" s="31">
        <f t="shared" si="239"/>
        <v>1.1810099999999999</v>
      </c>
      <c r="J1298" s="31">
        <f t="shared" si="240"/>
        <v>63.300000000001688</v>
      </c>
      <c r="K1298" s="5">
        <f t="shared" si="233"/>
        <v>0</v>
      </c>
      <c r="L1298" s="5">
        <f t="shared" si="238"/>
        <v>-6.3000000000013046</v>
      </c>
      <c r="M1298" s="5"/>
      <c r="N1298" s="5">
        <f t="shared" si="232"/>
        <v>17824.900000000081</v>
      </c>
      <c r="O1298" s="5">
        <f t="shared" si="237"/>
        <v>16090.900000000056</v>
      </c>
      <c r="P1298" s="29">
        <f t="shared" si="230"/>
        <v>-0.10776277274733048</v>
      </c>
      <c r="Q1298" s="30">
        <f t="shared" si="231"/>
        <v>1734.0000000000255</v>
      </c>
      <c r="R1298" s="27"/>
    </row>
    <row r="1299" spans="1:18" x14ac:dyDescent="0.25">
      <c r="A1299" s="5">
        <v>1298</v>
      </c>
      <c r="B1299" s="28">
        <v>43091</v>
      </c>
      <c r="C1299" s="5">
        <v>1.18729</v>
      </c>
      <c r="D1299" s="5">
        <v>1.18754</v>
      </c>
      <c r="E1299" s="5">
        <v>1.1816899999999999</v>
      </c>
      <c r="F1299" s="5">
        <v>1.18607</v>
      </c>
      <c r="G1299" s="5">
        <f t="shared" si="235"/>
        <v>0</v>
      </c>
      <c r="H1299" s="5">
        <f t="shared" si="236"/>
        <v>47.800000000002285</v>
      </c>
      <c r="I1299" s="31">
        <f t="shared" si="239"/>
        <v>1.1807866666666667</v>
      </c>
      <c r="J1299" s="31">
        <f t="shared" si="240"/>
        <v>52.833333333333066</v>
      </c>
      <c r="K1299" s="5">
        <f t="shared" si="233"/>
        <v>0</v>
      </c>
      <c r="L1299" s="5">
        <f t="shared" si="238"/>
        <v>-47.800000000002285</v>
      </c>
      <c r="M1299" s="5"/>
      <c r="N1299" s="5">
        <f t="shared" si="232"/>
        <v>17777.100000000079</v>
      </c>
      <c r="O1299" s="5">
        <f t="shared" si="237"/>
        <v>16090.900000000056</v>
      </c>
      <c r="P1299" s="29">
        <f t="shared" si="230"/>
        <v>-0.10479214960008565</v>
      </c>
      <c r="Q1299" s="30">
        <f t="shared" si="231"/>
        <v>1686.2000000000226</v>
      </c>
      <c r="R1299" s="27"/>
    </row>
    <row r="1300" spans="1:18" x14ac:dyDescent="0.25">
      <c r="A1300" s="5">
        <v>1299</v>
      </c>
      <c r="B1300" s="28">
        <v>43094</v>
      </c>
      <c r="C1300" s="5">
        <v>1.1843999999999999</v>
      </c>
      <c r="D1300" s="5">
        <v>1.1876599999999999</v>
      </c>
      <c r="E1300" s="5">
        <v>1.1842900000000001</v>
      </c>
      <c r="F1300" s="5">
        <v>1.1875500000000001</v>
      </c>
      <c r="G1300" s="5">
        <f t="shared" si="235"/>
        <v>1</v>
      </c>
      <c r="H1300" s="5">
        <f t="shared" si="236"/>
        <v>71.499999999999886</v>
      </c>
      <c r="I1300" s="31">
        <f t="shared" si="239"/>
        <v>1.1808533333333335</v>
      </c>
      <c r="J1300" s="31">
        <f t="shared" si="240"/>
        <v>66.966666666665731</v>
      </c>
      <c r="K1300" s="5">
        <f t="shared" si="233"/>
        <v>0</v>
      </c>
      <c r="L1300" s="5">
        <f t="shared" si="238"/>
        <v>0</v>
      </c>
      <c r="M1300" s="5"/>
      <c r="N1300" s="5">
        <f t="shared" si="232"/>
        <v>17777.100000000079</v>
      </c>
      <c r="O1300" s="5">
        <f t="shared" si="237"/>
        <v>16090.900000000056</v>
      </c>
      <c r="P1300" s="29" t="str">
        <f t="shared" si="230"/>
        <v/>
      </c>
      <c r="Q1300" s="30">
        <f t="shared" si="231"/>
        <v>1686.2000000000226</v>
      </c>
      <c r="R1300" s="27"/>
    </row>
    <row r="1301" spans="1:18" x14ac:dyDescent="0.25">
      <c r="A1301" s="5">
        <v>1300</v>
      </c>
      <c r="B1301" s="28">
        <v>43095</v>
      </c>
      <c r="C1301" s="5">
        <v>1.1871100000000001</v>
      </c>
      <c r="D1301" s="5">
        <v>1.18787</v>
      </c>
      <c r="E1301" s="5">
        <v>1.18465</v>
      </c>
      <c r="F1301" s="5">
        <v>1.18581</v>
      </c>
      <c r="G1301" s="5">
        <f t="shared" si="235"/>
        <v>0</v>
      </c>
      <c r="H1301" s="5">
        <f t="shared" si="236"/>
        <v>140.80000000000092</v>
      </c>
      <c r="I1301" s="31">
        <f t="shared" si="239"/>
        <v>1.1810680000000002</v>
      </c>
      <c r="J1301" s="31">
        <f t="shared" si="240"/>
        <v>47.419999999998019</v>
      </c>
      <c r="K1301" s="5">
        <f t="shared" si="233"/>
        <v>0</v>
      </c>
      <c r="L1301" s="5">
        <v>-101</v>
      </c>
      <c r="M1301" s="5"/>
      <c r="N1301" s="5">
        <f t="shared" si="232"/>
        <v>17676.100000000079</v>
      </c>
      <c r="O1301" s="5">
        <f t="shared" si="237"/>
        <v>16090.900000000056</v>
      </c>
      <c r="P1301" s="29">
        <f t="shared" si="230"/>
        <v>-9.8515309895656378E-2</v>
      </c>
      <c r="Q1301" s="30">
        <f t="shared" si="231"/>
        <v>1585.2000000000226</v>
      </c>
      <c r="R1301" s="27"/>
    </row>
    <row r="1302" spans="1:18" x14ac:dyDescent="0.25">
      <c r="A1302" s="5">
        <v>1301</v>
      </c>
      <c r="B1302" s="28">
        <v>43096</v>
      </c>
      <c r="C1302" s="5">
        <v>1.1857899999999999</v>
      </c>
      <c r="D1302" s="5">
        <v>1.19102</v>
      </c>
      <c r="E1302" s="5">
        <v>1.1855</v>
      </c>
      <c r="F1302" s="5">
        <v>1.18872</v>
      </c>
      <c r="G1302" s="5">
        <f t="shared" si="235"/>
        <v>1</v>
      </c>
      <c r="H1302" s="5">
        <f t="shared" si="236"/>
        <v>159.59999999999974</v>
      </c>
      <c r="I1302" s="31">
        <f t="shared" si="239"/>
        <v>1.1816813333333336</v>
      </c>
      <c r="J1302" s="31">
        <f t="shared" si="240"/>
        <v>70.386666666664155</v>
      </c>
      <c r="K1302" s="5">
        <f t="shared" si="233"/>
        <v>0</v>
      </c>
      <c r="L1302" s="5">
        <f t="shared" ref="L1302:L1318" si="241">IF(OR(AND(J1302&gt;-188.3,J1302&lt;=-122.467),AND(J1302&gt;-85.94,J1302&lt;=-67.6767),AND(J1302&gt;42.69,J1302&lt;=64.57),AND(J1302&gt;144.6933)),-H1302,0)</f>
        <v>0</v>
      </c>
      <c r="M1302" s="5"/>
      <c r="N1302" s="5">
        <f t="shared" si="232"/>
        <v>17676.100000000079</v>
      </c>
      <c r="O1302" s="5">
        <f t="shared" si="237"/>
        <v>16090.900000000056</v>
      </c>
      <c r="P1302" s="29" t="str">
        <f t="shared" ref="P1302:P1365" si="242">IF(N1302 &lt; N1301, 1-N1302/O1302,"")</f>
        <v/>
      </c>
      <c r="Q1302" s="30">
        <f t="shared" ref="Q1302:Q1365" si="243">IF(O1302=N1302,Q1301,N1302-O1302)</f>
        <v>1585.2000000000226</v>
      </c>
      <c r="R1302" s="27"/>
    </row>
    <row r="1303" spans="1:18" x14ac:dyDescent="0.25">
      <c r="A1303" s="5">
        <v>1302</v>
      </c>
      <c r="B1303" s="28">
        <v>43097</v>
      </c>
      <c r="C1303" s="5">
        <v>1.1887000000000001</v>
      </c>
      <c r="D1303" s="5">
        <v>1.1958899999999999</v>
      </c>
      <c r="E1303" s="5">
        <v>1.18865</v>
      </c>
      <c r="F1303" s="5">
        <v>1.1942200000000001</v>
      </c>
      <c r="G1303" s="5">
        <f t="shared" si="235"/>
        <v>1</v>
      </c>
      <c r="H1303" s="5">
        <f t="shared" si="236"/>
        <v>60.400000000000453</v>
      </c>
      <c r="I1303" s="31">
        <f t="shared" si="239"/>
        <v>1.1828126666666667</v>
      </c>
      <c r="J1303" s="31">
        <f t="shared" si="240"/>
        <v>114.07333333333325</v>
      </c>
      <c r="K1303" s="5">
        <f t="shared" si="233"/>
        <v>0</v>
      </c>
      <c r="L1303" s="5">
        <f t="shared" si="241"/>
        <v>0</v>
      </c>
      <c r="M1303" s="5"/>
      <c r="N1303" s="5">
        <f t="shared" ref="N1303:N1366" si="244">L1303+K1303+N1302</f>
        <v>17676.100000000079</v>
      </c>
      <c r="O1303" s="5">
        <f t="shared" si="237"/>
        <v>16090.900000000056</v>
      </c>
      <c r="P1303" s="29" t="str">
        <f t="shared" si="242"/>
        <v/>
      </c>
      <c r="Q1303" s="30">
        <f t="shared" si="243"/>
        <v>1585.2000000000226</v>
      </c>
      <c r="R1303" s="27"/>
    </row>
    <row r="1304" spans="1:18" x14ac:dyDescent="0.25">
      <c r="A1304" s="5">
        <v>1303</v>
      </c>
      <c r="B1304" s="28">
        <v>43098</v>
      </c>
      <c r="C1304" s="5">
        <v>1.1942200000000001</v>
      </c>
      <c r="D1304" s="5">
        <v>1.2025399999999999</v>
      </c>
      <c r="E1304" s="5">
        <v>1.1936</v>
      </c>
      <c r="F1304" s="5">
        <v>1.1998500000000001</v>
      </c>
      <c r="G1304" s="5">
        <f t="shared" si="235"/>
        <v>1</v>
      </c>
      <c r="H1304" s="5">
        <f t="shared" si="236"/>
        <v>57.900000000001839</v>
      </c>
      <c r="I1304" s="31">
        <f t="shared" si="239"/>
        <v>1.1843226666666669</v>
      </c>
      <c r="J1304" s="31">
        <f t="shared" si="240"/>
        <v>155.27333333333226</v>
      </c>
      <c r="K1304" s="5">
        <f t="shared" si="233"/>
        <v>0</v>
      </c>
      <c r="L1304" s="5">
        <f t="shared" si="241"/>
        <v>-57.900000000001839</v>
      </c>
      <c r="M1304" s="5"/>
      <c r="N1304" s="5">
        <f t="shared" si="244"/>
        <v>17618.200000000077</v>
      </c>
      <c r="O1304" s="5">
        <f t="shared" si="237"/>
        <v>16090.900000000056</v>
      </c>
      <c r="P1304" s="29">
        <f t="shared" si="242"/>
        <v>-9.4917002777968662E-2</v>
      </c>
      <c r="Q1304" s="30">
        <f t="shared" si="243"/>
        <v>1527.3000000000211</v>
      </c>
      <c r="R1304" s="27"/>
    </row>
    <row r="1305" spans="1:18" x14ac:dyDescent="0.25">
      <c r="A1305" s="5">
        <v>1304</v>
      </c>
      <c r="B1305" s="28">
        <v>43102</v>
      </c>
      <c r="C1305" s="5">
        <v>1.20102</v>
      </c>
      <c r="D1305" s="5">
        <v>1.20811</v>
      </c>
      <c r="E1305" s="5">
        <v>1.20007</v>
      </c>
      <c r="F1305" s="5">
        <v>1.20583</v>
      </c>
      <c r="G1305" s="5">
        <f t="shared" si="235"/>
        <v>1</v>
      </c>
      <c r="H1305" s="5">
        <f t="shared" si="236"/>
        <v>-27.699999999997175</v>
      </c>
      <c r="I1305" s="31">
        <f t="shared" si="239"/>
        <v>1.1862546666666667</v>
      </c>
      <c r="J1305" s="31">
        <f t="shared" si="240"/>
        <v>195.75333333333279</v>
      </c>
      <c r="K1305" s="5">
        <f t="shared" si="233"/>
        <v>0</v>
      </c>
      <c r="L1305" s="5">
        <f t="shared" si="241"/>
        <v>27.699999999997175</v>
      </c>
      <c r="M1305" s="5"/>
      <c r="N1305" s="5">
        <f t="shared" si="244"/>
        <v>17645.900000000074</v>
      </c>
      <c r="O1305" s="5">
        <f t="shared" si="237"/>
        <v>16090.900000000056</v>
      </c>
      <c r="P1305" s="29" t="str">
        <f t="shared" si="242"/>
        <v/>
      </c>
      <c r="Q1305" s="30">
        <f t="shared" si="243"/>
        <v>1555.0000000000182</v>
      </c>
      <c r="R1305" s="27"/>
    </row>
    <row r="1306" spans="1:18" x14ac:dyDescent="0.25">
      <c r="A1306" s="5">
        <v>1305</v>
      </c>
      <c r="B1306" s="28">
        <v>43103</v>
      </c>
      <c r="C1306" s="5">
        <v>1.20581</v>
      </c>
      <c r="D1306" s="5">
        <v>1.20662</v>
      </c>
      <c r="E1306" s="5">
        <v>1.20011</v>
      </c>
      <c r="F1306" s="5">
        <v>1.2014100000000001</v>
      </c>
      <c r="G1306" s="5">
        <f t="shared" si="235"/>
        <v>0</v>
      </c>
      <c r="H1306" s="5">
        <f t="shared" si="236"/>
        <v>-43.599999999996975</v>
      </c>
      <c r="I1306" s="31">
        <f t="shared" si="239"/>
        <v>1.1880733333333333</v>
      </c>
      <c r="J1306" s="31">
        <f t="shared" si="240"/>
        <v>133.36666666666775</v>
      </c>
      <c r="K1306" s="5">
        <f t="shared" si="233"/>
        <v>0</v>
      </c>
      <c r="L1306" s="5">
        <f t="shared" si="241"/>
        <v>0</v>
      </c>
      <c r="M1306" s="5"/>
      <c r="N1306" s="5">
        <f t="shared" si="244"/>
        <v>17645.900000000074</v>
      </c>
      <c r="O1306" s="5">
        <f t="shared" si="237"/>
        <v>16090.900000000056</v>
      </c>
      <c r="P1306" s="29" t="str">
        <f t="shared" si="242"/>
        <v/>
      </c>
      <c r="Q1306" s="30">
        <f t="shared" si="243"/>
        <v>1555.0000000000182</v>
      </c>
      <c r="R1306" s="27"/>
    </row>
    <row r="1307" spans="1:18" x14ac:dyDescent="0.25">
      <c r="A1307" s="5">
        <v>1306</v>
      </c>
      <c r="B1307" s="28">
        <v>43104</v>
      </c>
      <c r="C1307" s="5">
        <v>1.2014199999999999</v>
      </c>
      <c r="D1307" s="5">
        <v>1.20889</v>
      </c>
      <c r="E1307" s="5">
        <v>1.20044</v>
      </c>
      <c r="F1307" s="5">
        <v>1.2068000000000001</v>
      </c>
      <c r="G1307" s="5">
        <f t="shared" si="235"/>
        <v>1</v>
      </c>
      <c r="H1307" s="5">
        <f t="shared" si="236"/>
        <v>-127.69999999999948</v>
      </c>
      <c r="I1307" s="31">
        <f t="shared" si="239"/>
        <v>1.1896893333333334</v>
      </c>
      <c r="J1307" s="31">
        <f t="shared" si="240"/>
        <v>171.10666666666719</v>
      </c>
      <c r="K1307" s="5">
        <f t="shared" si="233"/>
        <v>0</v>
      </c>
      <c r="L1307" s="5">
        <f t="shared" si="241"/>
        <v>127.69999999999948</v>
      </c>
      <c r="M1307" s="5"/>
      <c r="N1307" s="5">
        <f t="shared" si="244"/>
        <v>17773.600000000075</v>
      </c>
      <c r="O1307" s="5">
        <f t="shared" si="237"/>
        <v>16090.900000000056</v>
      </c>
      <c r="P1307" s="29" t="str">
        <f t="shared" si="242"/>
        <v/>
      </c>
      <c r="Q1307" s="30">
        <f t="shared" si="243"/>
        <v>1682.7000000000189</v>
      </c>
      <c r="R1307" s="27"/>
    </row>
    <row r="1308" spans="1:18" x14ac:dyDescent="0.25">
      <c r="A1308" s="5">
        <v>1307</v>
      </c>
      <c r="B1308" s="28">
        <v>43105</v>
      </c>
      <c r="C1308" s="5">
        <v>1.20679</v>
      </c>
      <c r="D1308" s="5">
        <v>1.2082900000000001</v>
      </c>
      <c r="E1308" s="5">
        <v>1.2020500000000001</v>
      </c>
      <c r="F1308" s="5">
        <v>1.2030400000000001</v>
      </c>
      <c r="G1308" s="5">
        <f t="shared" si="235"/>
        <v>0</v>
      </c>
      <c r="H1308" s="5">
        <f t="shared" si="236"/>
        <v>-79.400000000000574</v>
      </c>
      <c r="I1308" s="31">
        <f t="shared" si="239"/>
        <v>1.1913766666666668</v>
      </c>
      <c r="J1308" s="31">
        <f t="shared" si="240"/>
        <v>116.63333333333358</v>
      </c>
      <c r="K1308" s="5">
        <f t="shared" si="233"/>
        <v>0</v>
      </c>
      <c r="L1308" s="5">
        <f t="shared" si="241"/>
        <v>0</v>
      </c>
      <c r="M1308" s="5"/>
      <c r="N1308" s="5">
        <f t="shared" si="244"/>
        <v>17773.600000000075</v>
      </c>
      <c r="O1308" s="5">
        <f t="shared" si="237"/>
        <v>16090.900000000056</v>
      </c>
      <c r="P1308" s="29" t="str">
        <f t="shared" si="242"/>
        <v/>
      </c>
      <c r="Q1308" s="30">
        <f t="shared" si="243"/>
        <v>1682.7000000000189</v>
      </c>
      <c r="R1308" s="27"/>
    </row>
    <row r="1309" spans="1:18" x14ac:dyDescent="0.25">
      <c r="A1309" s="5">
        <v>1308</v>
      </c>
      <c r="B1309" s="28">
        <v>43108</v>
      </c>
      <c r="C1309" s="5">
        <v>1.20265</v>
      </c>
      <c r="D1309" s="5">
        <v>1.2052099999999999</v>
      </c>
      <c r="E1309" s="5">
        <v>1.1956</v>
      </c>
      <c r="F1309" s="5">
        <v>1.1966600000000001</v>
      </c>
      <c r="G1309" s="5">
        <f t="shared" si="235"/>
        <v>0</v>
      </c>
      <c r="H1309" s="5">
        <f t="shared" si="236"/>
        <v>65.399999999997689</v>
      </c>
      <c r="I1309" s="31">
        <f t="shared" si="239"/>
        <v>1.1928260000000002</v>
      </c>
      <c r="J1309" s="31">
        <f t="shared" si="240"/>
        <v>38.33999999999893</v>
      </c>
      <c r="K1309" s="5">
        <f t="shared" si="233"/>
        <v>0</v>
      </c>
      <c r="L1309" s="5">
        <f t="shared" si="241"/>
        <v>0</v>
      </c>
      <c r="M1309" s="5"/>
      <c r="N1309" s="5">
        <f t="shared" si="244"/>
        <v>17773.600000000075</v>
      </c>
      <c r="O1309" s="5">
        <f t="shared" si="237"/>
        <v>16090.900000000056</v>
      </c>
      <c r="P1309" s="29" t="str">
        <f t="shared" si="242"/>
        <v/>
      </c>
      <c r="Q1309" s="30">
        <f t="shared" si="243"/>
        <v>1682.7000000000189</v>
      </c>
      <c r="R1309" s="27"/>
    </row>
    <row r="1310" spans="1:18" x14ac:dyDescent="0.25">
      <c r="A1310" s="5">
        <v>1309</v>
      </c>
      <c r="B1310" s="28">
        <v>43109</v>
      </c>
      <c r="C1310" s="5">
        <v>1.1966600000000001</v>
      </c>
      <c r="D1310" s="5">
        <v>1.1975499999999999</v>
      </c>
      <c r="E1310" s="5">
        <v>1.19156</v>
      </c>
      <c r="F1310" s="5">
        <v>1.19363</v>
      </c>
      <c r="G1310" s="5">
        <f t="shared" si="235"/>
        <v>0</v>
      </c>
      <c r="H1310" s="5">
        <f t="shared" si="236"/>
        <v>263.09999999999832</v>
      </c>
      <c r="I1310" s="31">
        <f t="shared" si="239"/>
        <v>1.1938593333333332</v>
      </c>
      <c r="J1310" s="31">
        <f t="shared" si="240"/>
        <v>-2.2933333333319261</v>
      </c>
      <c r="K1310" s="5">
        <f t="shared" si="233"/>
        <v>0</v>
      </c>
      <c r="L1310" s="5">
        <f t="shared" si="241"/>
        <v>0</v>
      </c>
      <c r="M1310" s="5"/>
      <c r="N1310" s="5">
        <f t="shared" si="244"/>
        <v>17773.600000000075</v>
      </c>
      <c r="O1310" s="5">
        <f t="shared" si="237"/>
        <v>16090.900000000056</v>
      </c>
      <c r="P1310" s="29" t="str">
        <f t="shared" si="242"/>
        <v/>
      </c>
      <c r="Q1310" s="30">
        <f t="shared" si="243"/>
        <v>1682.7000000000189</v>
      </c>
      <c r="R1310" s="27"/>
    </row>
    <row r="1311" spans="1:18" x14ac:dyDescent="0.25">
      <c r="A1311" s="5">
        <v>1310</v>
      </c>
      <c r="B1311" s="28">
        <v>43110</v>
      </c>
      <c r="C1311" s="5">
        <v>1.19363</v>
      </c>
      <c r="D1311" s="5">
        <v>1.2017899999999999</v>
      </c>
      <c r="E1311" s="5">
        <v>1.19231</v>
      </c>
      <c r="F1311" s="5">
        <v>1.1947099999999999</v>
      </c>
      <c r="G1311" s="5">
        <f t="shared" si="235"/>
        <v>1</v>
      </c>
      <c r="H1311" s="5">
        <f t="shared" si="236"/>
        <v>322.39999999999827</v>
      </c>
      <c r="I1311" s="31">
        <f t="shared" si="239"/>
        <v>1.1945806666666667</v>
      </c>
      <c r="J1311" s="31">
        <f t="shared" si="240"/>
        <v>1.2933333333320363</v>
      </c>
      <c r="K1311" s="5">
        <f t="shared" si="233"/>
        <v>322.39999999999827</v>
      </c>
      <c r="L1311" s="5">
        <f t="shared" si="241"/>
        <v>0</v>
      </c>
      <c r="M1311" s="5"/>
      <c r="N1311" s="5">
        <f t="shared" si="244"/>
        <v>18096.000000000073</v>
      </c>
      <c r="O1311" s="5">
        <f t="shared" si="237"/>
        <v>16090.900000000056</v>
      </c>
      <c r="P1311" s="29" t="str">
        <f t="shared" si="242"/>
        <v/>
      </c>
      <c r="Q1311" s="30">
        <f t="shared" si="243"/>
        <v>2005.1000000000167</v>
      </c>
      <c r="R1311" s="27"/>
    </row>
    <row r="1312" spans="1:18" x14ac:dyDescent="0.25">
      <c r="A1312" s="5">
        <v>1311</v>
      </c>
      <c r="B1312" s="28">
        <v>43111</v>
      </c>
      <c r="C1312" s="5">
        <v>1.1947000000000001</v>
      </c>
      <c r="D1312" s="5">
        <v>1.2058899999999999</v>
      </c>
      <c r="E1312" s="5">
        <v>1.1929099999999999</v>
      </c>
      <c r="F1312" s="5">
        <v>1.20319</v>
      </c>
      <c r="G1312" s="5">
        <f t="shared" si="235"/>
        <v>1</v>
      </c>
      <c r="H1312" s="5">
        <f t="shared" si="236"/>
        <v>234.19999999999996</v>
      </c>
      <c r="I1312" s="31">
        <f t="shared" si="239"/>
        <v>1.1956553333333333</v>
      </c>
      <c r="J1312" s="31">
        <f t="shared" si="240"/>
        <v>75.346666666666891</v>
      </c>
      <c r="K1312" s="5">
        <f t="shared" si="233"/>
        <v>0</v>
      </c>
      <c r="L1312" s="5">
        <f t="shared" si="241"/>
        <v>0</v>
      </c>
      <c r="M1312" s="5"/>
      <c r="N1312" s="5">
        <f t="shared" si="244"/>
        <v>18096.000000000073</v>
      </c>
      <c r="O1312" s="5">
        <f t="shared" si="237"/>
        <v>16090.900000000056</v>
      </c>
      <c r="P1312" s="29" t="str">
        <f t="shared" si="242"/>
        <v/>
      </c>
      <c r="Q1312" s="30">
        <f t="shared" si="243"/>
        <v>2005.1000000000167</v>
      </c>
      <c r="R1312" s="27"/>
    </row>
    <row r="1313" spans="1:18" x14ac:dyDescent="0.25">
      <c r="A1313" s="5">
        <v>1312</v>
      </c>
      <c r="B1313" s="28">
        <v>43112</v>
      </c>
      <c r="C1313" s="5">
        <v>1.20319</v>
      </c>
      <c r="D1313" s="5">
        <v>1.22184</v>
      </c>
      <c r="E1313" s="5">
        <v>1.2030799999999999</v>
      </c>
      <c r="F1313" s="5">
        <v>1.21993</v>
      </c>
      <c r="G1313" s="5">
        <f t="shared" si="235"/>
        <v>1</v>
      </c>
      <c r="H1313" s="5">
        <f t="shared" si="236"/>
        <v>-7.6000000000009322</v>
      </c>
      <c r="I1313" s="31">
        <f t="shared" si="239"/>
        <v>1.1978280000000001</v>
      </c>
      <c r="J1313" s="31">
        <f t="shared" si="240"/>
        <v>221.01999999999845</v>
      </c>
      <c r="K1313" s="5">
        <f t="shared" si="233"/>
        <v>0</v>
      </c>
      <c r="L1313" s="5">
        <f t="shared" si="241"/>
        <v>7.6000000000009322</v>
      </c>
      <c r="M1313" s="5"/>
      <c r="N1313" s="5">
        <f t="shared" si="244"/>
        <v>18103.600000000075</v>
      </c>
      <c r="O1313" s="5">
        <f t="shared" si="237"/>
        <v>16090.900000000056</v>
      </c>
      <c r="P1313" s="29" t="str">
        <f t="shared" si="242"/>
        <v/>
      </c>
      <c r="Q1313" s="30">
        <f t="shared" si="243"/>
        <v>2012.7000000000189</v>
      </c>
      <c r="R1313" s="27"/>
    </row>
    <row r="1314" spans="1:18" x14ac:dyDescent="0.25">
      <c r="A1314" s="5">
        <v>1313</v>
      </c>
      <c r="B1314" s="28">
        <v>43115</v>
      </c>
      <c r="C1314" s="5">
        <v>1.21933</v>
      </c>
      <c r="D1314" s="5">
        <v>1.2296400000000001</v>
      </c>
      <c r="E1314" s="5">
        <v>1.2187600000000001</v>
      </c>
      <c r="F1314" s="5">
        <v>1.22634</v>
      </c>
      <c r="G1314" s="5">
        <f t="shared" si="235"/>
        <v>1</v>
      </c>
      <c r="H1314" s="5">
        <f t="shared" si="236"/>
        <v>-24.600000000001288</v>
      </c>
      <c r="I1314" s="31">
        <f t="shared" si="239"/>
        <v>1.2005126666666668</v>
      </c>
      <c r="J1314" s="31">
        <f t="shared" si="240"/>
        <v>258.273333333332</v>
      </c>
      <c r="K1314" s="5">
        <f t="shared" si="233"/>
        <v>0</v>
      </c>
      <c r="L1314" s="5">
        <f t="shared" si="241"/>
        <v>24.600000000001288</v>
      </c>
      <c r="M1314" s="5"/>
      <c r="N1314" s="5">
        <f t="shared" si="244"/>
        <v>18128.200000000077</v>
      </c>
      <c r="O1314" s="5">
        <f t="shared" si="237"/>
        <v>16090.900000000056</v>
      </c>
      <c r="P1314" s="29" t="str">
        <f t="shared" si="242"/>
        <v/>
      </c>
      <c r="Q1314" s="30">
        <f t="shared" si="243"/>
        <v>2037.3000000000211</v>
      </c>
      <c r="R1314" s="27"/>
    </row>
    <row r="1315" spans="1:18" x14ac:dyDescent="0.25">
      <c r="A1315" s="5">
        <v>1314</v>
      </c>
      <c r="B1315" s="28">
        <v>43116</v>
      </c>
      <c r="C1315" s="5">
        <v>1.22634</v>
      </c>
      <c r="D1315" s="5">
        <v>1.22828</v>
      </c>
      <c r="E1315" s="5">
        <v>1.2195199999999999</v>
      </c>
      <c r="F1315" s="5">
        <v>1.22601</v>
      </c>
      <c r="G1315" s="5">
        <f t="shared" si="235"/>
        <v>0</v>
      </c>
      <c r="H1315" s="5">
        <f t="shared" si="236"/>
        <v>-44.200000000003129</v>
      </c>
      <c r="I1315" s="31">
        <f t="shared" si="239"/>
        <v>1.2030766666666666</v>
      </c>
      <c r="J1315" s="31">
        <f t="shared" si="240"/>
        <v>229.33333333333474</v>
      </c>
      <c r="K1315" s="5">
        <f t="shared" si="233"/>
        <v>0</v>
      </c>
      <c r="L1315" s="5">
        <f t="shared" si="241"/>
        <v>44.200000000003129</v>
      </c>
      <c r="M1315" s="5"/>
      <c r="N1315" s="5">
        <f t="shared" si="244"/>
        <v>18172.400000000081</v>
      </c>
      <c r="O1315" s="5">
        <f t="shared" si="237"/>
        <v>16090.900000000056</v>
      </c>
      <c r="P1315" s="29" t="str">
        <f t="shared" si="242"/>
        <v/>
      </c>
      <c r="Q1315" s="30">
        <f t="shared" si="243"/>
        <v>2081.5000000000255</v>
      </c>
      <c r="R1315" s="27"/>
    </row>
    <row r="1316" spans="1:18" x14ac:dyDescent="0.25">
      <c r="A1316" s="5">
        <v>1315</v>
      </c>
      <c r="B1316" s="28">
        <v>43117</v>
      </c>
      <c r="C1316" s="5">
        <v>1.2259500000000001</v>
      </c>
      <c r="D1316" s="5">
        <v>1.23231</v>
      </c>
      <c r="E1316" s="5">
        <v>1.2177</v>
      </c>
      <c r="F1316" s="5">
        <v>1.21851</v>
      </c>
      <c r="G1316" s="5">
        <f t="shared" si="235"/>
        <v>0</v>
      </c>
      <c r="H1316" s="5">
        <f t="shared" si="236"/>
        <v>21.399999999998084</v>
      </c>
      <c r="I1316" s="31">
        <f t="shared" si="239"/>
        <v>1.2052566666666666</v>
      </c>
      <c r="J1316" s="31">
        <f t="shared" si="240"/>
        <v>132.53333333333339</v>
      </c>
      <c r="K1316" s="5">
        <f t="shared" si="233"/>
        <v>0</v>
      </c>
      <c r="L1316" s="5">
        <f t="shared" si="241"/>
        <v>0</v>
      </c>
      <c r="M1316" s="5"/>
      <c r="N1316" s="5">
        <f t="shared" si="244"/>
        <v>18172.400000000081</v>
      </c>
      <c r="O1316" s="5">
        <f t="shared" si="237"/>
        <v>16090.900000000056</v>
      </c>
      <c r="P1316" s="29" t="str">
        <f t="shared" si="242"/>
        <v/>
      </c>
      <c r="Q1316" s="30">
        <f t="shared" si="243"/>
        <v>2081.5000000000255</v>
      </c>
      <c r="R1316" s="27"/>
    </row>
    <row r="1317" spans="1:18" x14ac:dyDescent="0.25">
      <c r="A1317" s="5">
        <v>1316</v>
      </c>
      <c r="B1317" s="28">
        <v>43118</v>
      </c>
      <c r="C1317" s="5">
        <v>1.2184600000000001</v>
      </c>
      <c r="D1317" s="5">
        <v>1.22648</v>
      </c>
      <c r="E1317" s="5">
        <v>1.2164999999999999</v>
      </c>
      <c r="F1317" s="5">
        <v>1.22377</v>
      </c>
      <c r="G1317" s="5">
        <f t="shared" si="235"/>
        <v>1</v>
      </c>
      <c r="H1317" s="5">
        <f t="shared" si="236"/>
        <v>5.2999999999969738</v>
      </c>
      <c r="I1317" s="31">
        <f t="shared" si="239"/>
        <v>1.2075933333333333</v>
      </c>
      <c r="J1317" s="31">
        <f t="shared" si="240"/>
        <v>161.76666666666728</v>
      </c>
      <c r="K1317" s="5">
        <f t="shared" si="233"/>
        <v>0</v>
      </c>
      <c r="L1317" s="5">
        <f t="shared" si="241"/>
        <v>-5.2999999999969738</v>
      </c>
      <c r="M1317" s="5"/>
      <c r="N1317" s="5">
        <f t="shared" si="244"/>
        <v>18167.100000000086</v>
      </c>
      <c r="O1317" s="5">
        <f t="shared" si="237"/>
        <v>16090.900000000056</v>
      </c>
      <c r="P1317" s="29">
        <f t="shared" si="242"/>
        <v>-0.12902945142906996</v>
      </c>
      <c r="Q1317" s="30">
        <f t="shared" si="243"/>
        <v>2076.2000000000298</v>
      </c>
      <c r="R1317" s="27"/>
    </row>
    <row r="1318" spans="1:18" x14ac:dyDescent="0.25">
      <c r="A1318" s="5">
        <v>1317</v>
      </c>
      <c r="B1318" s="28">
        <v>43119</v>
      </c>
      <c r="C1318" s="5">
        <v>1.22374</v>
      </c>
      <c r="D1318" s="5">
        <v>1.22953</v>
      </c>
      <c r="E1318" s="5">
        <v>1.2214499999999999</v>
      </c>
      <c r="F1318" s="5">
        <v>1.2214499999999999</v>
      </c>
      <c r="G1318" s="5">
        <f t="shared" si="235"/>
        <v>0</v>
      </c>
      <c r="H1318" s="5">
        <f t="shared" si="236"/>
        <v>137.39999999999864</v>
      </c>
      <c r="I1318" s="31">
        <f t="shared" si="239"/>
        <v>1.2094086666666668</v>
      </c>
      <c r="J1318" s="31">
        <f t="shared" si="240"/>
        <v>120.41333333333127</v>
      </c>
      <c r="K1318" s="5">
        <f t="shared" si="233"/>
        <v>0</v>
      </c>
      <c r="L1318" s="5">
        <f t="shared" si="241"/>
        <v>0</v>
      </c>
      <c r="M1318" s="5"/>
      <c r="N1318" s="5">
        <f t="shared" si="244"/>
        <v>18167.100000000086</v>
      </c>
      <c r="O1318" s="5">
        <f t="shared" si="237"/>
        <v>16090.900000000056</v>
      </c>
      <c r="P1318" s="29" t="str">
        <f t="shared" si="242"/>
        <v/>
      </c>
      <c r="Q1318" s="30">
        <f t="shared" si="243"/>
        <v>2076.2000000000298</v>
      </c>
      <c r="R1318" s="27"/>
    </row>
    <row r="1319" spans="1:18" x14ac:dyDescent="0.25">
      <c r="A1319" s="5">
        <v>1318</v>
      </c>
      <c r="B1319" s="28">
        <v>43122</v>
      </c>
      <c r="C1319" s="5">
        <v>1.22702</v>
      </c>
      <c r="D1319" s="5">
        <v>1.22726</v>
      </c>
      <c r="E1319" s="5">
        <v>1.2213799999999999</v>
      </c>
      <c r="F1319" s="5">
        <v>1.22614</v>
      </c>
      <c r="G1319" s="5">
        <f t="shared" si="235"/>
        <v>1</v>
      </c>
      <c r="H1319" s="5">
        <f t="shared" si="236"/>
        <v>131.89999999999816</v>
      </c>
      <c r="I1319" s="31">
        <f t="shared" si="239"/>
        <v>1.2111613333333333</v>
      </c>
      <c r="J1319" s="31">
        <f t="shared" si="240"/>
        <v>149.78666666666695</v>
      </c>
      <c r="K1319" s="5">
        <f t="shared" si="233"/>
        <v>0</v>
      </c>
      <c r="L1319" s="5">
        <v>-101</v>
      </c>
      <c r="M1319" s="5"/>
      <c r="N1319" s="5">
        <f t="shared" si="244"/>
        <v>18066.100000000086</v>
      </c>
      <c r="O1319" s="5">
        <f t="shared" si="237"/>
        <v>16090.900000000056</v>
      </c>
      <c r="P1319" s="29">
        <f t="shared" si="242"/>
        <v>-0.12275261172464091</v>
      </c>
      <c r="Q1319" s="30">
        <f t="shared" si="243"/>
        <v>1975.2000000000298</v>
      </c>
      <c r="R1319" s="27"/>
    </row>
    <row r="1320" spans="1:18" x14ac:dyDescent="0.25">
      <c r="A1320" s="5">
        <v>1319</v>
      </c>
      <c r="B1320" s="28">
        <v>43123</v>
      </c>
      <c r="C1320" s="5">
        <v>1.2261200000000001</v>
      </c>
      <c r="D1320" s="5">
        <v>1.23061</v>
      </c>
      <c r="E1320" s="5">
        <v>1.2222999999999999</v>
      </c>
      <c r="F1320" s="5">
        <v>1.2298199999999999</v>
      </c>
      <c r="G1320" s="5">
        <f t="shared" si="235"/>
        <v>1</v>
      </c>
      <c r="H1320" s="5">
        <f t="shared" si="236"/>
        <v>130.40000000000163</v>
      </c>
      <c r="I1320" s="31">
        <f t="shared" si="239"/>
        <v>1.2127606666666668</v>
      </c>
      <c r="J1320" s="31">
        <f t="shared" si="240"/>
        <v>170.59333333333092</v>
      </c>
      <c r="K1320" s="5">
        <f t="shared" si="233"/>
        <v>0</v>
      </c>
      <c r="L1320" s="5">
        <v>-101</v>
      </c>
      <c r="M1320" s="5"/>
      <c r="N1320" s="5">
        <f t="shared" si="244"/>
        <v>17965.100000000086</v>
      </c>
      <c r="O1320" s="5">
        <f t="shared" si="237"/>
        <v>16090.900000000056</v>
      </c>
      <c r="P1320" s="29">
        <f t="shared" si="242"/>
        <v>-0.11647577202021164</v>
      </c>
      <c r="Q1320" s="30">
        <f t="shared" si="243"/>
        <v>1874.2000000000298</v>
      </c>
      <c r="R1320" s="27"/>
    </row>
    <row r="1321" spans="1:18" x14ac:dyDescent="0.25">
      <c r="A1321" s="5">
        <v>1320</v>
      </c>
      <c r="B1321" s="28">
        <v>43124</v>
      </c>
      <c r="C1321" s="5">
        <v>1.22984</v>
      </c>
      <c r="D1321" s="5">
        <v>1.24149</v>
      </c>
      <c r="E1321" s="5">
        <v>1.2292000000000001</v>
      </c>
      <c r="F1321" s="5">
        <v>1.2407600000000001</v>
      </c>
      <c r="G1321" s="5">
        <f t="shared" si="235"/>
        <v>1</v>
      </c>
      <c r="H1321" s="5">
        <f t="shared" si="236"/>
        <v>-19.700000000000273</v>
      </c>
      <c r="I1321" s="31">
        <f t="shared" si="239"/>
        <v>1.2153840000000002</v>
      </c>
      <c r="J1321" s="31">
        <f t="shared" si="240"/>
        <v>253.75999999999843</v>
      </c>
      <c r="K1321" s="5">
        <f t="shared" si="233"/>
        <v>0</v>
      </c>
      <c r="L1321" s="5">
        <f>IF(OR(AND(J1321&gt;-188.3,J1321&lt;=-122.467),AND(J1321&gt;-85.94,J1321&lt;=-67.6767),AND(J1321&gt;42.69,J1321&lt;=64.57),AND(J1321&gt;144.6933)),-H1321,0)</f>
        <v>19.700000000000273</v>
      </c>
      <c r="M1321" s="5"/>
      <c r="N1321" s="5">
        <f t="shared" si="244"/>
        <v>17984.800000000087</v>
      </c>
      <c r="O1321" s="5">
        <f t="shared" si="237"/>
        <v>16090.900000000056</v>
      </c>
      <c r="P1321" s="29" t="str">
        <f t="shared" si="242"/>
        <v/>
      </c>
      <c r="Q1321" s="30">
        <f t="shared" si="243"/>
        <v>1893.9000000000306</v>
      </c>
      <c r="R1321" s="27"/>
    </row>
    <row r="1322" spans="1:18" x14ac:dyDescent="0.25">
      <c r="A1322" s="5">
        <v>1321</v>
      </c>
      <c r="B1322" s="28">
        <v>43125</v>
      </c>
      <c r="C1322" s="5">
        <v>1.24071</v>
      </c>
      <c r="D1322" s="5">
        <v>1.25373</v>
      </c>
      <c r="E1322" s="5">
        <v>1.2363900000000001</v>
      </c>
      <c r="F1322" s="5">
        <v>1.2392799999999999</v>
      </c>
      <c r="G1322" s="5">
        <f t="shared" si="235"/>
        <v>0</v>
      </c>
      <c r="H1322" s="5">
        <f t="shared" si="236"/>
        <v>15.099999999999003</v>
      </c>
      <c r="I1322" s="31">
        <f t="shared" si="239"/>
        <v>1.2175493333333336</v>
      </c>
      <c r="J1322" s="31">
        <f t="shared" si="240"/>
        <v>217.30666666666343</v>
      </c>
      <c r="K1322" s="5">
        <f t="shared" ref="K1322:K1328" si="245">IF(OR(AND(J1322&gt;-122.467,J1322&lt;=-101.893),AND(J1322&gt;-67.6767,J1322&lt;=-16.6267),AND(J1322&gt;-1.10667,J1322&lt;=30.97333)),H1322,0)</f>
        <v>0</v>
      </c>
      <c r="L1322" s="5">
        <f>IF(OR(AND(J1322&gt;-188.3,J1322&lt;=-122.467),AND(J1322&gt;-85.94,J1322&lt;=-67.6767),AND(J1322&gt;42.69,J1322&lt;=64.57),AND(J1322&gt;144.6933)),-H1322,0)</f>
        <v>-15.099999999999003</v>
      </c>
      <c r="M1322" s="5"/>
      <c r="N1322" s="5">
        <f t="shared" si="244"/>
        <v>17969.700000000088</v>
      </c>
      <c r="O1322" s="5">
        <f t="shared" si="237"/>
        <v>16090.900000000056</v>
      </c>
      <c r="P1322" s="29">
        <f t="shared" si="242"/>
        <v>-0.1167616478879383</v>
      </c>
      <c r="Q1322" s="30">
        <f t="shared" si="243"/>
        <v>1878.800000000032</v>
      </c>
      <c r="R1322" s="27"/>
    </row>
    <row r="1323" spans="1:18" x14ac:dyDescent="0.25">
      <c r="A1323" s="5">
        <v>1322</v>
      </c>
      <c r="B1323" s="28">
        <v>43126</v>
      </c>
      <c r="C1323" s="5">
        <v>1.2392799999999999</v>
      </c>
      <c r="D1323" s="5">
        <v>1.24936</v>
      </c>
      <c r="E1323" s="5">
        <v>1.23699</v>
      </c>
      <c r="F1323" s="5">
        <v>1.2428300000000001</v>
      </c>
      <c r="G1323" s="5">
        <f t="shared" si="235"/>
        <v>1</v>
      </c>
      <c r="H1323" s="5">
        <f t="shared" si="236"/>
        <v>-9.2000000000025395</v>
      </c>
      <c r="I1323" s="31">
        <f t="shared" si="239"/>
        <v>1.2202020000000002</v>
      </c>
      <c r="J1323" s="31">
        <f t="shared" si="240"/>
        <v>226.27999999999869</v>
      </c>
      <c r="K1323" s="5">
        <f t="shared" si="245"/>
        <v>0</v>
      </c>
      <c r="L1323" s="5">
        <f>IF(OR(AND(J1323&gt;-188.3,J1323&lt;=-122.467),AND(J1323&gt;-85.94,J1323&lt;=-67.6767),AND(J1323&gt;42.69,J1323&lt;=64.57),AND(J1323&gt;144.6933)),-H1323,0)</f>
        <v>9.2000000000025395</v>
      </c>
      <c r="M1323" s="5"/>
      <c r="N1323" s="5">
        <f t="shared" si="244"/>
        <v>17978.900000000089</v>
      </c>
      <c r="O1323" s="5">
        <f t="shared" si="237"/>
        <v>16090.900000000056</v>
      </c>
      <c r="P1323" s="29" t="str">
        <f t="shared" si="242"/>
        <v/>
      </c>
      <c r="Q1323" s="30">
        <f t="shared" si="243"/>
        <v>1888.0000000000327</v>
      </c>
      <c r="R1323" s="27"/>
    </row>
    <row r="1324" spans="1:18" x14ac:dyDescent="0.25">
      <c r="A1324" s="5">
        <v>1323</v>
      </c>
      <c r="B1324" s="28">
        <v>43129</v>
      </c>
      <c r="C1324" s="5">
        <v>1.2423200000000001</v>
      </c>
      <c r="D1324" s="5">
        <v>1.24322</v>
      </c>
      <c r="E1324" s="5">
        <v>1.23367</v>
      </c>
      <c r="F1324" s="5">
        <v>1.2382299999999999</v>
      </c>
      <c r="G1324" s="5">
        <f t="shared" si="235"/>
        <v>0</v>
      </c>
      <c r="H1324" s="5">
        <f t="shared" si="236"/>
        <v>126.20000000000076</v>
      </c>
      <c r="I1324" s="31">
        <f t="shared" si="239"/>
        <v>1.2229733333333335</v>
      </c>
      <c r="J1324" s="31">
        <f t="shared" si="240"/>
        <v>152.56666666666473</v>
      </c>
      <c r="K1324" s="5">
        <f t="shared" si="245"/>
        <v>0</v>
      </c>
      <c r="L1324" s="5">
        <v>-101</v>
      </c>
      <c r="M1324" s="5"/>
      <c r="N1324" s="5">
        <f t="shared" si="244"/>
        <v>17877.900000000089</v>
      </c>
      <c r="O1324" s="5">
        <f t="shared" si="237"/>
        <v>16090.900000000056</v>
      </c>
      <c r="P1324" s="29">
        <f t="shared" si="242"/>
        <v>-0.11105655991896213</v>
      </c>
      <c r="Q1324" s="30">
        <f t="shared" si="243"/>
        <v>1787.0000000000327</v>
      </c>
      <c r="R1324" s="27"/>
    </row>
    <row r="1325" spans="1:18" x14ac:dyDescent="0.25">
      <c r="A1325" s="5">
        <v>1324</v>
      </c>
      <c r="B1325" s="28">
        <v>43130</v>
      </c>
      <c r="C1325" s="5">
        <v>1.2381800000000001</v>
      </c>
      <c r="D1325" s="5">
        <v>1.2453799999999999</v>
      </c>
      <c r="E1325" s="5">
        <v>1.2335</v>
      </c>
      <c r="F1325" s="5">
        <v>1.2402299999999999</v>
      </c>
      <c r="G1325" s="5">
        <f t="shared" si="235"/>
        <v>1</v>
      </c>
      <c r="H1325" s="5">
        <f t="shared" si="236"/>
        <v>54.100000000001373</v>
      </c>
      <c r="I1325" s="31">
        <f t="shared" si="239"/>
        <v>1.2260800000000001</v>
      </c>
      <c r="J1325" s="31">
        <f t="shared" si="240"/>
        <v>141.49999999999886</v>
      </c>
      <c r="K1325" s="5">
        <f t="shared" si="245"/>
        <v>0</v>
      </c>
      <c r="L1325" s="5">
        <f t="shared" ref="L1325:L1333" si="246">IF(OR(AND(J1325&gt;-188.3,J1325&lt;=-122.467),AND(J1325&gt;-85.94,J1325&lt;=-67.6767),AND(J1325&gt;42.69,J1325&lt;=64.57),AND(J1325&gt;144.6933)),-H1325,0)</f>
        <v>0</v>
      </c>
      <c r="M1325" s="5"/>
      <c r="N1325" s="5">
        <f t="shared" si="244"/>
        <v>17877.900000000089</v>
      </c>
      <c r="O1325" s="5">
        <f t="shared" si="237"/>
        <v>16090.900000000056</v>
      </c>
      <c r="P1325" s="29" t="str">
        <f t="shared" si="242"/>
        <v/>
      </c>
      <c r="Q1325" s="30">
        <f t="shared" si="243"/>
        <v>1787.0000000000327</v>
      </c>
      <c r="R1325" s="27"/>
    </row>
    <row r="1326" spans="1:18" x14ac:dyDescent="0.25">
      <c r="A1326" s="5">
        <v>1325</v>
      </c>
      <c r="B1326" s="28">
        <v>43131</v>
      </c>
      <c r="C1326" s="5">
        <v>1.2401800000000001</v>
      </c>
      <c r="D1326" s="5">
        <v>1.2474799999999999</v>
      </c>
      <c r="E1326" s="5">
        <v>1.23868</v>
      </c>
      <c r="F1326" s="5">
        <v>1.2413000000000001</v>
      </c>
      <c r="G1326" s="5">
        <f t="shared" si="235"/>
        <v>1</v>
      </c>
      <c r="H1326" s="5">
        <f t="shared" si="236"/>
        <v>-22.999999999999687</v>
      </c>
      <c r="I1326" s="31">
        <f t="shared" si="239"/>
        <v>1.2291859999999999</v>
      </c>
      <c r="J1326" s="31">
        <f t="shared" si="240"/>
        <v>121.14000000000181</v>
      </c>
      <c r="K1326" s="5">
        <f t="shared" si="245"/>
        <v>0</v>
      </c>
      <c r="L1326" s="5">
        <f t="shared" si="246"/>
        <v>0</v>
      </c>
      <c r="M1326" s="5"/>
      <c r="N1326" s="5">
        <f t="shared" si="244"/>
        <v>17877.900000000089</v>
      </c>
      <c r="O1326" s="5">
        <f t="shared" si="237"/>
        <v>16090.900000000056</v>
      </c>
      <c r="P1326" s="29" t="str">
        <f t="shared" si="242"/>
        <v/>
      </c>
      <c r="Q1326" s="30">
        <f t="shared" si="243"/>
        <v>1787.0000000000327</v>
      </c>
      <c r="R1326" s="27"/>
    </row>
    <row r="1327" spans="1:18" x14ac:dyDescent="0.25">
      <c r="A1327" s="5">
        <v>1326</v>
      </c>
      <c r="B1327" s="28">
        <v>43132</v>
      </c>
      <c r="C1327" s="5">
        <v>1.2413099999999999</v>
      </c>
      <c r="D1327" s="5">
        <v>1.2522899999999999</v>
      </c>
      <c r="E1327" s="5">
        <v>1.23854</v>
      </c>
      <c r="F1327" s="5">
        <v>1.2507600000000001</v>
      </c>
      <c r="G1327" s="5">
        <f t="shared" si="235"/>
        <v>1</v>
      </c>
      <c r="H1327" s="5">
        <f t="shared" si="236"/>
        <v>-107.00000000000153</v>
      </c>
      <c r="I1327" s="31">
        <f t="shared" si="239"/>
        <v>1.2323573333333331</v>
      </c>
      <c r="J1327" s="31">
        <f t="shared" si="240"/>
        <v>184.02666666667011</v>
      </c>
      <c r="K1327" s="5">
        <f t="shared" si="245"/>
        <v>0</v>
      </c>
      <c r="L1327" s="5">
        <f t="shared" si="246"/>
        <v>107.00000000000153</v>
      </c>
      <c r="M1327" s="5"/>
      <c r="N1327" s="5">
        <f t="shared" si="244"/>
        <v>17984.900000000089</v>
      </c>
      <c r="O1327" s="5">
        <f t="shared" si="237"/>
        <v>16090.900000000056</v>
      </c>
      <c r="P1327" s="29" t="str">
        <f t="shared" si="242"/>
        <v/>
      </c>
      <c r="Q1327" s="30">
        <f t="shared" si="243"/>
        <v>1894.0000000000327</v>
      </c>
      <c r="R1327" s="27"/>
    </row>
    <row r="1328" spans="1:18" x14ac:dyDescent="0.25">
      <c r="A1328" s="5">
        <v>1327</v>
      </c>
      <c r="B1328" s="28">
        <v>43133</v>
      </c>
      <c r="C1328" s="5">
        <v>1.25075</v>
      </c>
      <c r="D1328" s="5">
        <v>1.2518199999999999</v>
      </c>
      <c r="E1328" s="5">
        <v>1.24092</v>
      </c>
      <c r="F1328" s="5">
        <v>1.24559</v>
      </c>
      <c r="G1328" s="5">
        <f t="shared" si="235"/>
        <v>0</v>
      </c>
      <c r="H1328" s="5">
        <f t="shared" si="236"/>
        <v>-169.40000000000177</v>
      </c>
      <c r="I1328" s="31">
        <f t="shared" si="239"/>
        <v>1.2340679999999999</v>
      </c>
      <c r="J1328" s="31">
        <f t="shared" si="240"/>
        <v>115.22000000000033</v>
      </c>
      <c r="K1328" s="5">
        <f t="shared" si="245"/>
        <v>0</v>
      </c>
      <c r="L1328" s="5">
        <f t="shared" si="246"/>
        <v>0</v>
      </c>
      <c r="M1328" s="5"/>
      <c r="N1328" s="5">
        <f t="shared" si="244"/>
        <v>17984.900000000089</v>
      </c>
      <c r="O1328" s="5">
        <f t="shared" si="237"/>
        <v>16090.900000000056</v>
      </c>
      <c r="P1328" s="29" t="str">
        <f t="shared" si="242"/>
        <v/>
      </c>
      <c r="Q1328" s="30">
        <f t="shared" si="243"/>
        <v>1894.0000000000327</v>
      </c>
      <c r="R1328" s="27"/>
    </row>
    <row r="1329" spans="1:18" x14ac:dyDescent="0.25">
      <c r="A1329" s="5">
        <v>1328</v>
      </c>
      <c r="B1329" s="28">
        <v>43136</v>
      </c>
      <c r="C1329" s="5">
        <v>1.2432000000000001</v>
      </c>
      <c r="D1329" s="5">
        <v>1.2474799999999999</v>
      </c>
      <c r="E1329" s="5">
        <v>1.2362599999999999</v>
      </c>
      <c r="F1329" s="5">
        <v>1.23661</v>
      </c>
      <c r="G1329" s="5">
        <f t="shared" si="235"/>
        <v>0</v>
      </c>
      <c r="H1329" s="5">
        <f t="shared" si="236"/>
        <v>-119.50000000000126</v>
      </c>
      <c r="I1329" s="31">
        <f t="shared" si="239"/>
        <v>1.2347526666666666</v>
      </c>
      <c r="J1329" s="31">
        <f t="shared" si="240"/>
        <v>18.573333333333775</v>
      </c>
      <c r="K1329" s="5">
        <v>-101</v>
      </c>
      <c r="L1329" s="5">
        <f t="shared" si="246"/>
        <v>0</v>
      </c>
      <c r="M1329" s="5"/>
      <c r="N1329" s="5">
        <f t="shared" si="244"/>
        <v>17883.900000000089</v>
      </c>
      <c r="O1329" s="5">
        <f t="shared" si="237"/>
        <v>16090.900000000056</v>
      </c>
      <c r="P1329" s="29">
        <f t="shared" si="242"/>
        <v>-0.11142944148556189</v>
      </c>
      <c r="Q1329" s="30">
        <f t="shared" si="243"/>
        <v>1793.0000000000327</v>
      </c>
      <c r="R1329" s="27"/>
    </row>
    <row r="1330" spans="1:18" x14ac:dyDescent="0.25">
      <c r="A1330" s="5">
        <v>1329</v>
      </c>
      <c r="B1330" s="28">
        <v>43137</v>
      </c>
      <c r="C1330" s="5">
        <v>1.23661</v>
      </c>
      <c r="D1330" s="5">
        <v>1.24343</v>
      </c>
      <c r="E1330" s="5">
        <v>1.2313799999999999</v>
      </c>
      <c r="F1330" s="5">
        <v>1.23766</v>
      </c>
      <c r="G1330" s="5">
        <f t="shared" si="235"/>
        <v>1</v>
      </c>
      <c r="H1330" s="5">
        <f t="shared" si="236"/>
        <v>-125.60000000000126</v>
      </c>
      <c r="I1330" s="31">
        <f t="shared" si="239"/>
        <v>1.235529333333333</v>
      </c>
      <c r="J1330" s="31">
        <f t="shared" si="240"/>
        <v>21.306666666669472</v>
      </c>
      <c r="K1330" s="5">
        <v>-101</v>
      </c>
      <c r="L1330" s="5">
        <f t="shared" si="246"/>
        <v>0</v>
      </c>
      <c r="M1330" s="5"/>
      <c r="N1330" s="5">
        <f t="shared" si="244"/>
        <v>17782.900000000089</v>
      </c>
      <c r="O1330" s="5">
        <f t="shared" si="237"/>
        <v>16090.900000000056</v>
      </c>
      <c r="P1330" s="29">
        <f t="shared" si="242"/>
        <v>-0.10515260178113262</v>
      </c>
      <c r="Q1330" s="30">
        <f t="shared" si="243"/>
        <v>1692.0000000000327</v>
      </c>
      <c r="R1330" s="27"/>
    </row>
    <row r="1331" spans="1:18" x14ac:dyDescent="0.25">
      <c r="A1331" s="5">
        <v>1330</v>
      </c>
      <c r="B1331" s="28">
        <v>43138</v>
      </c>
      <c r="C1331" s="5">
        <v>1.23766</v>
      </c>
      <c r="D1331" s="5">
        <v>1.24055</v>
      </c>
      <c r="E1331" s="5">
        <v>1.2245900000000001</v>
      </c>
      <c r="F1331" s="5">
        <v>1.2262599999999999</v>
      </c>
      <c r="G1331" s="5">
        <f t="shared" si="235"/>
        <v>0</v>
      </c>
      <c r="H1331" s="5">
        <f t="shared" si="236"/>
        <v>31.499999999997641</v>
      </c>
      <c r="I1331" s="31">
        <f t="shared" si="239"/>
        <v>1.2360460000000002</v>
      </c>
      <c r="J1331" s="31">
        <f t="shared" si="240"/>
        <v>-97.860000000002941</v>
      </c>
      <c r="K1331" s="5">
        <f t="shared" ref="K1331:K1337" si="247">IF(OR(AND(J1331&gt;-122.467,J1331&lt;=-101.893),AND(J1331&gt;-67.6767,J1331&lt;=-16.6267),AND(J1331&gt;-1.10667,J1331&lt;=30.97333)),H1331,0)</f>
        <v>0</v>
      </c>
      <c r="L1331" s="5">
        <f t="shared" si="246"/>
        <v>0</v>
      </c>
      <c r="M1331" s="5"/>
      <c r="N1331" s="5">
        <f t="shared" si="244"/>
        <v>17782.900000000089</v>
      </c>
      <c r="O1331" s="5">
        <f t="shared" si="237"/>
        <v>16090.900000000056</v>
      </c>
      <c r="P1331" s="29" t="str">
        <f t="shared" si="242"/>
        <v/>
      </c>
      <c r="Q1331" s="30">
        <f t="shared" si="243"/>
        <v>1692.0000000000327</v>
      </c>
      <c r="R1331" s="27"/>
    </row>
    <row r="1332" spans="1:18" x14ac:dyDescent="0.25">
      <c r="A1332" s="5">
        <v>1331</v>
      </c>
      <c r="B1332" s="28">
        <v>43139</v>
      </c>
      <c r="C1332" s="5">
        <v>1.2262500000000001</v>
      </c>
      <c r="D1332" s="5">
        <v>1.2294799999999999</v>
      </c>
      <c r="E1332" s="5">
        <v>1.2212000000000001</v>
      </c>
      <c r="F1332" s="5">
        <v>1.22465</v>
      </c>
      <c r="G1332" s="5">
        <f t="shared" si="235"/>
        <v>0</v>
      </c>
      <c r="H1332" s="5">
        <f t="shared" si="236"/>
        <v>106.39999999999982</v>
      </c>
      <c r="I1332" s="31">
        <f t="shared" si="239"/>
        <v>1.2361046666666666</v>
      </c>
      <c r="J1332" s="31">
        <f t="shared" si="240"/>
        <v>-114.54666666666613</v>
      </c>
      <c r="K1332" s="5">
        <f t="shared" si="247"/>
        <v>106.39999999999982</v>
      </c>
      <c r="L1332" s="5">
        <f t="shared" si="246"/>
        <v>0</v>
      </c>
      <c r="M1332" s="5"/>
      <c r="N1332" s="5">
        <f t="shared" si="244"/>
        <v>17889.30000000009</v>
      </c>
      <c r="O1332" s="5">
        <f t="shared" si="237"/>
        <v>16090.900000000056</v>
      </c>
      <c r="P1332" s="29" t="str">
        <f t="shared" si="242"/>
        <v/>
      </c>
      <c r="Q1332" s="30">
        <f t="shared" si="243"/>
        <v>1798.4000000000342</v>
      </c>
      <c r="R1332" s="27"/>
    </row>
    <row r="1333" spans="1:18" x14ac:dyDescent="0.25">
      <c r="A1333" s="5">
        <v>1332</v>
      </c>
      <c r="B1333" s="28">
        <v>43140</v>
      </c>
      <c r="C1333" s="5">
        <v>1.2246600000000001</v>
      </c>
      <c r="D1333" s="5">
        <v>1.2287300000000001</v>
      </c>
      <c r="E1333" s="5">
        <v>1.22054</v>
      </c>
      <c r="F1333" s="5">
        <v>1.2251000000000001</v>
      </c>
      <c r="G1333" s="5">
        <f t="shared" si="235"/>
        <v>1</v>
      </c>
      <c r="H1333" s="5">
        <f t="shared" si="236"/>
        <v>200.70000000000033</v>
      </c>
      <c r="I1333" s="31">
        <f t="shared" si="239"/>
        <v>1.236348</v>
      </c>
      <c r="J1333" s="31">
        <f t="shared" si="240"/>
        <v>-112.47999999999925</v>
      </c>
      <c r="K1333" s="5">
        <f t="shared" si="247"/>
        <v>200.70000000000033</v>
      </c>
      <c r="L1333" s="5">
        <f t="shared" si="246"/>
        <v>0</v>
      </c>
      <c r="M1333" s="5"/>
      <c r="N1333" s="5">
        <f t="shared" si="244"/>
        <v>18090.000000000091</v>
      </c>
      <c r="O1333" s="5">
        <f t="shared" si="237"/>
        <v>16090.900000000056</v>
      </c>
      <c r="P1333" s="29" t="str">
        <f t="shared" si="242"/>
        <v/>
      </c>
      <c r="Q1333" s="30">
        <f t="shared" si="243"/>
        <v>1999.1000000000349</v>
      </c>
      <c r="R1333" s="27"/>
    </row>
    <row r="1334" spans="1:18" x14ac:dyDescent="0.25">
      <c r="A1334" s="5">
        <v>1333</v>
      </c>
      <c r="B1334" s="28">
        <v>43143</v>
      </c>
      <c r="C1334" s="5">
        <v>1.2248300000000001</v>
      </c>
      <c r="D1334" s="5">
        <v>1.2297</v>
      </c>
      <c r="E1334" s="5">
        <v>1.2235</v>
      </c>
      <c r="F1334" s="5">
        <v>1.2291399999999999</v>
      </c>
      <c r="G1334" s="5">
        <f t="shared" si="235"/>
        <v>1</v>
      </c>
      <c r="H1334" s="5">
        <f t="shared" si="236"/>
        <v>213.80000000000177</v>
      </c>
      <c r="I1334" s="31">
        <f t="shared" si="239"/>
        <v>1.2365480000000002</v>
      </c>
      <c r="J1334" s="31">
        <f t="shared" si="240"/>
        <v>-74.080000000003025</v>
      </c>
      <c r="K1334" s="5">
        <f t="shared" si="247"/>
        <v>0</v>
      </c>
      <c r="L1334" s="5">
        <v>-101</v>
      </c>
      <c r="M1334" s="5"/>
      <c r="N1334" s="5">
        <f t="shared" si="244"/>
        <v>17989.000000000091</v>
      </c>
      <c r="O1334" s="5">
        <f t="shared" si="237"/>
        <v>16090.900000000056</v>
      </c>
      <c r="P1334" s="29">
        <f t="shared" si="242"/>
        <v>-0.11796108359383428</v>
      </c>
      <c r="Q1334" s="30">
        <f t="shared" si="243"/>
        <v>1898.1000000000349</v>
      </c>
      <c r="R1334" s="27"/>
    </row>
    <row r="1335" spans="1:18" x14ac:dyDescent="0.25">
      <c r="A1335" s="5">
        <v>1334</v>
      </c>
      <c r="B1335" s="28">
        <v>43144</v>
      </c>
      <c r="C1335" s="5">
        <v>1.2291399999999999</v>
      </c>
      <c r="D1335" s="5">
        <v>1.2371000000000001</v>
      </c>
      <c r="E1335" s="5">
        <v>1.22844</v>
      </c>
      <c r="F1335" s="5">
        <v>1.2350300000000001</v>
      </c>
      <c r="G1335" s="5">
        <f t="shared" si="235"/>
        <v>1</v>
      </c>
      <c r="H1335" s="5">
        <f t="shared" si="236"/>
        <v>53.400000000001228</v>
      </c>
      <c r="I1335" s="31">
        <f t="shared" si="239"/>
        <v>1.2368953333333337</v>
      </c>
      <c r="J1335" s="31">
        <f t="shared" si="240"/>
        <v>-18.653333333336075</v>
      </c>
      <c r="K1335" s="5">
        <f t="shared" si="247"/>
        <v>53.400000000001228</v>
      </c>
      <c r="L1335" s="5">
        <f t="shared" ref="L1335:L1345" si="248">IF(OR(AND(J1335&gt;-188.3,J1335&lt;=-122.467),AND(J1335&gt;-85.94,J1335&lt;=-67.6767),AND(J1335&gt;42.69,J1335&lt;=64.57),AND(J1335&gt;144.6933)),-H1335,0)</f>
        <v>0</v>
      </c>
      <c r="M1335" s="5"/>
      <c r="N1335" s="5">
        <f t="shared" si="244"/>
        <v>18042.400000000092</v>
      </c>
      <c r="O1335" s="5">
        <f t="shared" si="237"/>
        <v>16090.900000000056</v>
      </c>
      <c r="P1335" s="29" t="str">
        <f t="shared" si="242"/>
        <v/>
      </c>
      <c r="Q1335" s="30">
        <f t="shared" si="243"/>
        <v>1951.5000000000364</v>
      </c>
      <c r="R1335" s="27"/>
    </row>
    <row r="1336" spans="1:18" x14ac:dyDescent="0.25">
      <c r="A1336" s="5">
        <v>1335</v>
      </c>
      <c r="B1336" s="28">
        <v>43145</v>
      </c>
      <c r="C1336" s="5">
        <v>1.23499</v>
      </c>
      <c r="D1336" s="5">
        <v>1.24651</v>
      </c>
      <c r="E1336" s="5">
        <v>1.2275799999999999</v>
      </c>
      <c r="F1336" s="5">
        <v>1.2448600000000001</v>
      </c>
      <c r="G1336" s="5">
        <f t="shared" si="235"/>
        <v>1</v>
      </c>
      <c r="H1336" s="5">
        <f t="shared" si="236"/>
        <v>-40.29999999999977</v>
      </c>
      <c r="I1336" s="31">
        <f t="shared" si="239"/>
        <v>1.2371686666666668</v>
      </c>
      <c r="J1336" s="31">
        <f t="shared" si="240"/>
        <v>76.91333333333273</v>
      </c>
      <c r="K1336" s="5">
        <f t="shared" si="247"/>
        <v>0</v>
      </c>
      <c r="L1336" s="5">
        <f t="shared" si="248"/>
        <v>0</v>
      </c>
      <c r="M1336" s="5"/>
      <c r="N1336" s="5">
        <f t="shared" si="244"/>
        <v>18042.400000000092</v>
      </c>
      <c r="O1336" s="5">
        <f t="shared" si="237"/>
        <v>16090.900000000056</v>
      </c>
      <c r="P1336" s="29" t="str">
        <f t="shared" si="242"/>
        <v/>
      </c>
      <c r="Q1336" s="30">
        <f t="shared" si="243"/>
        <v>1951.5000000000364</v>
      </c>
      <c r="R1336" s="27"/>
    </row>
    <row r="1337" spans="1:18" x14ac:dyDescent="0.25">
      <c r="A1337" s="5">
        <v>1336</v>
      </c>
      <c r="B1337" s="28">
        <v>43146</v>
      </c>
      <c r="C1337" s="5">
        <v>1.2449600000000001</v>
      </c>
      <c r="D1337" s="5">
        <v>1.2510300000000001</v>
      </c>
      <c r="E1337" s="5">
        <v>1.24478</v>
      </c>
      <c r="F1337" s="5">
        <v>1.25058</v>
      </c>
      <c r="G1337" s="5">
        <f t="shared" si="235"/>
        <v>1</v>
      </c>
      <c r="H1337" s="5">
        <f t="shared" si="236"/>
        <v>-165.59999999999906</v>
      </c>
      <c r="I1337" s="31">
        <f t="shared" si="239"/>
        <v>1.237922</v>
      </c>
      <c r="J1337" s="31">
        <f t="shared" si="240"/>
        <v>126.58000000000058</v>
      </c>
      <c r="K1337" s="5">
        <f t="shared" si="247"/>
        <v>0</v>
      </c>
      <c r="L1337" s="5">
        <f t="shared" si="248"/>
        <v>0</v>
      </c>
      <c r="M1337" s="5"/>
      <c r="N1337" s="5">
        <f t="shared" si="244"/>
        <v>18042.400000000092</v>
      </c>
      <c r="O1337" s="5">
        <f t="shared" si="237"/>
        <v>16090.900000000056</v>
      </c>
      <c r="P1337" s="29" t="str">
        <f t="shared" si="242"/>
        <v/>
      </c>
      <c r="Q1337" s="30">
        <f t="shared" si="243"/>
        <v>1951.5000000000364</v>
      </c>
      <c r="R1337" s="27"/>
    </row>
    <row r="1338" spans="1:18" x14ac:dyDescent="0.25">
      <c r="A1338" s="5">
        <v>1337</v>
      </c>
      <c r="B1338" s="28">
        <v>43147</v>
      </c>
      <c r="C1338" s="5">
        <v>1.2505599999999999</v>
      </c>
      <c r="D1338" s="5">
        <v>1.25553</v>
      </c>
      <c r="E1338" s="5">
        <v>1.2393099999999999</v>
      </c>
      <c r="F1338" s="5">
        <v>1.24041</v>
      </c>
      <c r="G1338" s="5">
        <f t="shared" si="235"/>
        <v>0</v>
      </c>
      <c r="H1338" s="5">
        <f t="shared" si="236"/>
        <v>-118.7999999999989</v>
      </c>
      <c r="I1338" s="31">
        <f t="shared" si="239"/>
        <v>1.2377606666666667</v>
      </c>
      <c r="J1338" s="31">
        <f t="shared" si="240"/>
        <v>26.493333333332814</v>
      </c>
      <c r="K1338" s="5">
        <v>-101</v>
      </c>
      <c r="L1338" s="5">
        <f t="shared" si="248"/>
        <v>0</v>
      </c>
      <c r="M1338" s="5"/>
      <c r="N1338" s="5">
        <f t="shared" si="244"/>
        <v>17941.400000000092</v>
      </c>
      <c r="O1338" s="5">
        <f t="shared" si="237"/>
        <v>16090.900000000056</v>
      </c>
      <c r="P1338" s="29">
        <f t="shared" si="242"/>
        <v>-0.11500288983214291</v>
      </c>
      <c r="Q1338" s="30">
        <f t="shared" si="243"/>
        <v>1850.5000000000364</v>
      </c>
      <c r="R1338" s="27"/>
    </row>
    <row r="1339" spans="1:18" x14ac:dyDescent="0.25">
      <c r="A1339" s="5">
        <v>1338</v>
      </c>
      <c r="B1339" s="28">
        <v>43150</v>
      </c>
      <c r="C1339" s="5">
        <v>1.2401500000000001</v>
      </c>
      <c r="D1339" s="5">
        <v>1.24349</v>
      </c>
      <c r="E1339" s="5">
        <v>1.2369000000000001</v>
      </c>
      <c r="F1339" s="5">
        <v>1.24065</v>
      </c>
      <c r="G1339" s="5">
        <f t="shared" si="235"/>
        <v>1</v>
      </c>
      <c r="H1339" s="5">
        <f t="shared" si="236"/>
        <v>-76.099999999998943</v>
      </c>
      <c r="I1339" s="31">
        <f t="shared" si="239"/>
        <v>1.237922</v>
      </c>
      <c r="J1339" s="31">
        <f t="shared" si="240"/>
        <v>27.280000000000637</v>
      </c>
      <c r="K1339" s="5">
        <f>IF(OR(AND(J1339&gt;-122.467,J1339&lt;=-101.893),AND(J1339&gt;-67.6767,J1339&lt;=-16.6267),AND(J1339&gt;-1.10667,J1339&lt;=30.97333)),H1339,0)</f>
        <v>-76.099999999998943</v>
      </c>
      <c r="L1339" s="5">
        <f t="shared" si="248"/>
        <v>0</v>
      </c>
      <c r="M1339" s="5"/>
      <c r="N1339" s="5">
        <f t="shared" si="244"/>
        <v>17865.300000000094</v>
      </c>
      <c r="O1339" s="5">
        <f t="shared" si="237"/>
        <v>16090.900000000056</v>
      </c>
      <c r="P1339" s="29">
        <f t="shared" si="242"/>
        <v>-0.1102735086291029</v>
      </c>
      <c r="Q1339" s="30">
        <f t="shared" si="243"/>
        <v>1774.4000000000378</v>
      </c>
      <c r="R1339" s="27"/>
    </row>
    <row r="1340" spans="1:18" x14ac:dyDescent="0.25">
      <c r="A1340" s="5">
        <v>1339</v>
      </c>
      <c r="B1340" s="28">
        <v>43151</v>
      </c>
      <c r="C1340" s="5">
        <v>1.24064</v>
      </c>
      <c r="D1340" s="5">
        <v>1.24122</v>
      </c>
      <c r="E1340" s="5">
        <v>1.2319899999999999</v>
      </c>
      <c r="F1340" s="5">
        <v>1.23373</v>
      </c>
      <c r="G1340" s="5">
        <f t="shared" si="235"/>
        <v>0</v>
      </c>
      <c r="H1340" s="5">
        <f t="shared" si="236"/>
        <v>-43.399999999997888</v>
      </c>
      <c r="I1340" s="31">
        <f t="shared" si="239"/>
        <v>1.2374886666666667</v>
      </c>
      <c r="J1340" s="31">
        <f t="shared" si="240"/>
        <v>-37.586666666666879</v>
      </c>
      <c r="K1340" s="5">
        <f>IF(OR(AND(J1340&gt;-122.467,J1340&lt;=-101.893),AND(J1340&gt;-67.6767,J1340&lt;=-16.6267),AND(J1340&gt;-1.10667,J1340&lt;=30.97333)),H1340,0)</f>
        <v>-43.399999999997888</v>
      </c>
      <c r="L1340" s="5">
        <f t="shared" si="248"/>
        <v>0</v>
      </c>
      <c r="M1340" s="5"/>
      <c r="N1340" s="5">
        <f t="shared" si="244"/>
        <v>17821.900000000096</v>
      </c>
      <c r="O1340" s="5">
        <f t="shared" si="237"/>
        <v>16090.900000000056</v>
      </c>
      <c r="P1340" s="29">
        <f t="shared" si="242"/>
        <v>-0.10757633196403149</v>
      </c>
      <c r="Q1340" s="30">
        <f t="shared" si="243"/>
        <v>1731.00000000004</v>
      </c>
      <c r="R1340" s="27"/>
    </row>
    <row r="1341" spans="1:18" x14ac:dyDescent="0.25">
      <c r="A1341" s="5">
        <v>1340</v>
      </c>
      <c r="B1341" s="28">
        <v>43152</v>
      </c>
      <c r="C1341" s="5">
        <v>1.23376</v>
      </c>
      <c r="D1341" s="5">
        <v>1.2359800000000001</v>
      </c>
      <c r="E1341" s="5">
        <v>1.2281</v>
      </c>
      <c r="F1341" s="5">
        <v>1.2282900000000001</v>
      </c>
      <c r="G1341" s="5">
        <f t="shared" si="235"/>
        <v>0</v>
      </c>
      <c r="H1341" s="5">
        <f t="shared" si="236"/>
        <v>37.300000000002328</v>
      </c>
      <c r="I1341" s="31">
        <f t="shared" si="239"/>
        <v>1.2366213333333334</v>
      </c>
      <c r="J1341" s="31">
        <f t="shared" si="240"/>
        <v>-83.313333333332466</v>
      </c>
      <c r="K1341" s="5">
        <f>IF(OR(AND(J1341&gt;-122.467,J1341&lt;=-101.893),AND(J1341&gt;-67.6767,J1341&lt;=-16.6267),AND(J1341&gt;-1.10667,J1341&lt;=30.97333)),H1341,0)</f>
        <v>0</v>
      </c>
      <c r="L1341" s="5">
        <f t="shared" si="248"/>
        <v>-37.300000000002328</v>
      </c>
      <c r="M1341" s="5"/>
      <c r="N1341" s="5">
        <f t="shared" si="244"/>
        <v>17784.600000000093</v>
      </c>
      <c r="O1341" s="5">
        <f t="shared" si="237"/>
        <v>16090.900000000056</v>
      </c>
      <c r="P1341" s="29">
        <f t="shared" si="242"/>
        <v>-0.10525825155833624</v>
      </c>
      <c r="Q1341" s="30">
        <f t="shared" si="243"/>
        <v>1693.7000000000371</v>
      </c>
      <c r="R1341" s="27"/>
    </row>
    <row r="1342" spans="1:18" x14ac:dyDescent="0.25">
      <c r="A1342" s="5">
        <v>1341</v>
      </c>
      <c r="B1342" s="28">
        <v>43153</v>
      </c>
      <c r="C1342" s="5">
        <v>1.22828</v>
      </c>
      <c r="D1342" s="5">
        <v>1.2352000000000001</v>
      </c>
      <c r="E1342" s="5">
        <v>1.22597</v>
      </c>
      <c r="F1342" s="5">
        <v>1.23305</v>
      </c>
      <c r="G1342" s="5">
        <f t="shared" si="235"/>
        <v>1</v>
      </c>
      <c r="H1342" s="5">
        <f t="shared" si="236"/>
        <v>-98.69999999999601</v>
      </c>
      <c r="I1342" s="31">
        <f t="shared" si="239"/>
        <v>1.2354406666666666</v>
      </c>
      <c r="J1342" s="31">
        <f t="shared" si="240"/>
        <v>-23.906666666666521</v>
      </c>
      <c r="K1342" s="5">
        <f>IF(OR(AND(J1342&gt;-122.467,J1342&lt;=-101.893),AND(J1342&gt;-67.6767,J1342&lt;=-16.6267),AND(J1342&gt;-1.10667,J1342&lt;=30.97333)),H1342,0)</f>
        <v>-98.69999999999601</v>
      </c>
      <c r="L1342" s="5">
        <f t="shared" si="248"/>
        <v>0</v>
      </c>
      <c r="M1342" s="5"/>
      <c r="N1342" s="5">
        <f t="shared" si="244"/>
        <v>17685.900000000096</v>
      </c>
      <c r="O1342" s="5">
        <f t="shared" si="237"/>
        <v>16090.900000000056</v>
      </c>
      <c r="P1342" s="29">
        <f t="shared" si="242"/>
        <v>-9.9124349787770294E-2</v>
      </c>
      <c r="Q1342" s="30">
        <f t="shared" si="243"/>
        <v>1595.00000000004</v>
      </c>
      <c r="R1342" s="27"/>
    </row>
    <row r="1343" spans="1:18" x14ac:dyDescent="0.25">
      <c r="A1343" s="5">
        <v>1342</v>
      </c>
      <c r="B1343" s="28">
        <v>43154</v>
      </c>
      <c r="C1343" s="5">
        <v>1.2330099999999999</v>
      </c>
      <c r="D1343" s="5">
        <v>1.2337199999999999</v>
      </c>
      <c r="E1343" s="5">
        <v>1.2297800000000001</v>
      </c>
      <c r="F1343" s="5">
        <v>1.2293700000000001</v>
      </c>
      <c r="G1343" s="5">
        <f t="shared" si="235"/>
        <v>0</v>
      </c>
      <c r="H1343" s="5">
        <f t="shared" si="236"/>
        <v>-101.39999999999816</v>
      </c>
      <c r="I1343" s="31">
        <f t="shared" si="239"/>
        <v>1.2343593333333334</v>
      </c>
      <c r="J1343" s="31">
        <f t="shared" si="240"/>
        <v>-49.893333333332905</v>
      </c>
      <c r="K1343" s="5">
        <v>-101</v>
      </c>
      <c r="L1343" s="5">
        <f t="shared" si="248"/>
        <v>0</v>
      </c>
      <c r="M1343" s="5"/>
      <c r="N1343" s="5">
        <f t="shared" si="244"/>
        <v>17584.900000000096</v>
      </c>
      <c r="O1343" s="5">
        <f t="shared" si="237"/>
        <v>16090.900000000056</v>
      </c>
      <c r="P1343" s="29">
        <f t="shared" si="242"/>
        <v>-9.2847510083341245E-2</v>
      </c>
      <c r="Q1343" s="30">
        <f t="shared" si="243"/>
        <v>1494.00000000004</v>
      </c>
      <c r="R1343" s="27"/>
    </row>
    <row r="1344" spans="1:18" x14ac:dyDescent="0.25">
      <c r="A1344" s="5">
        <v>1343</v>
      </c>
      <c r="B1344" s="28">
        <v>43157</v>
      </c>
      <c r="C1344" s="5">
        <v>1.2292799999999999</v>
      </c>
      <c r="D1344" s="5">
        <v>1.2355</v>
      </c>
      <c r="E1344" s="5">
        <v>1.22776</v>
      </c>
      <c r="F1344" s="5">
        <v>1.2318800000000001</v>
      </c>
      <c r="G1344" s="5">
        <f t="shared" si="235"/>
        <v>1</v>
      </c>
      <c r="H1344" s="5">
        <f t="shared" si="236"/>
        <v>-53.900000000000063</v>
      </c>
      <c r="I1344" s="31">
        <f t="shared" si="239"/>
        <v>1.2340439999999999</v>
      </c>
      <c r="J1344" s="31">
        <f t="shared" si="240"/>
        <v>-21.639999999998327</v>
      </c>
      <c r="K1344" s="5">
        <f t="shared" ref="K1344:K1382" si="249">IF(OR(AND(J1344&gt;-122.467,J1344&lt;=-101.893),AND(J1344&gt;-67.6767,J1344&lt;=-16.6267),AND(J1344&gt;-1.10667,J1344&lt;=30.97333)),H1344,0)</f>
        <v>-53.900000000000063</v>
      </c>
      <c r="L1344" s="5">
        <f t="shared" si="248"/>
        <v>0</v>
      </c>
      <c r="M1344" s="5"/>
      <c r="N1344" s="5">
        <f t="shared" si="244"/>
        <v>17531.000000000095</v>
      </c>
      <c r="O1344" s="5">
        <f t="shared" si="237"/>
        <v>16090.900000000056</v>
      </c>
      <c r="P1344" s="29">
        <f t="shared" si="242"/>
        <v>-8.9497790676720035E-2</v>
      </c>
      <c r="Q1344" s="30">
        <f t="shared" si="243"/>
        <v>1440.1000000000386</v>
      </c>
      <c r="R1344" s="27"/>
    </row>
    <row r="1345" spans="1:18" x14ac:dyDescent="0.25">
      <c r="A1345" s="5">
        <v>1344</v>
      </c>
      <c r="B1345" s="28">
        <v>43158</v>
      </c>
      <c r="C1345" s="5">
        <v>1.23169</v>
      </c>
      <c r="D1345" s="5">
        <v>1.2346200000000001</v>
      </c>
      <c r="E1345" s="5">
        <v>1.2221599999999999</v>
      </c>
      <c r="F1345" s="5">
        <v>1.2228600000000001</v>
      </c>
      <c r="G1345" s="5">
        <f t="shared" si="235"/>
        <v>0</v>
      </c>
      <c r="H1345" s="5">
        <f t="shared" si="236"/>
        <v>87.199999999998383</v>
      </c>
      <c r="I1345" s="31">
        <f t="shared" si="239"/>
        <v>1.2330573333333334</v>
      </c>
      <c r="J1345" s="31">
        <f t="shared" si="240"/>
        <v>-101.97333333333391</v>
      </c>
      <c r="K1345" s="5">
        <f t="shared" si="249"/>
        <v>87.199999999998383</v>
      </c>
      <c r="L1345" s="5">
        <f t="shared" si="248"/>
        <v>0</v>
      </c>
      <c r="M1345" s="5"/>
      <c r="N1345" s="5">
        <f t="shared" si="244"/>
        <v>17618.200000000092</v>
      </c>
      <c r="O1345" s="5">
        <f t="shared" si="237"/>
        <v>16090.900000000056</v>
      </c>
      <c r="P1345" s="29" t="str">
        <f t="shared" si="242"/>
        <v/>
      </c>
      <c r="Q1345" s="30">
        <f t="shared" si="243"/>
        <v>1527.3000000000357</v>
      </c>
      <c r="R1345" s="27"/>
    </row>
    <row r="1346" spans="1:18" x14ac:dyDescent="0.25">
      <c r="A1346" s="5">
        <v>1345</v>
      </c>
      <c r="B1346" s="28">
        <v>43159</v>
      </c>
      <c r="C1346" s="5">
        <v>1.2233000000000001</v>
      </c>
      <c r="D1346" s="5">
        <v>1.2241200000000001</v>
      </c>
      <c r="E1346" s="5">
        <v>1.21878</v>
      </c>
      <c r="F1346" s="5">
        <v>1.21939</v>
      </c>
      <c r="G1346" s="5">
        <f t="shared" si="235"/>
        <v>0</v>
      </c>
      <c r="H1346" s="5">
        <f t="shared" si="236"/>
        <v>137.09999999999889</v>
      </c>
      <c r="I1346" s="31">
        <f t="shared" si="239"/>
        <v>1.2325993333333334</v>
      </c>
      <c r="J1346" s="31">
        <f t="shared" si="240"/>
        <v>-132.09333333333407</v>
      </c>
      <c r="K1346" s="5">
        <f t="shared" si="249"/>
        <v>0</v>
      </c>
      <c r="L1346" s="5">
        <v>-101</v>
      </c>
      <c r="M1346" s="5"/>
      <c r="N1346" s="5">
        <f t="shared" si="244"/>
        <v>17517.200000000092</v>
      </c>
      <c r="O1346" s="5">
        <f t="shared" si="237"/>
        <v>16090.900000000056</v>
      </c>
      <c r="P1346" s="29">
        <f t="shared" si="242"/>
        <v>-8.8640163073540279E-2</v>
      </c>
      <c r="Q1346" s="30">
        <f t="shared" si="243"/>
        <v>1426.3000000000357</v>
      </c>
      <c r="R1346" s="27"/>
    </row>
    <row r="1347" spans="1:18" x14ac:dyDescent="0.25">
      <c r="A1347" s="5">
        <v>1346</v>
      </c>
      <c r="B1347" s="28">
        <v>43160</v>
      </c>
      <c r="C1347" s="5">
        <v>1.21936</v>
      </c>
      <c r="D1347" s="5">
        <v>1.2222200000000001</v>
      </c>
      <c r="E1347" s="5">
        <v>1.21546</v>
      </c>
      <c r="F1347" s="5">
        <v>1.22671</v>
      </c>
      <c r="G1347" s="5">
        <f t="shared" ref="G1347:G1403" si="250">IF(F1347&gt;F1346,1,0)</f>
        <v>1</v>
      </c>
      <c r="H1347" s="5">
        <f t="shared" si="236"/>
        <v>131.7999999999997</v>
      </c>
      <c r="I1347" s="31">
        <f t="shared" si="239"/>
        <v>1.2327366666666668</v>
      </c>
      <c r="J1347" s="31">
        <f t="shared" si="240"/>
        <v>-60.26666666666847</v>
      </c>
      <c r="K1347" s="5">
        <f t="shared" si="249"/>
        <v>131.7999999999997</v>
      </c>
      <c r="L1347" s="5">
        <f t="shared" ref="L1347:L1359" si="251">IF(OR(AND(J1347&gt;-188.3,J1347&lt;=-122.467),AND(J1347&gt;-85.94,J1347&lt;=-67.6767),AND(J1347&gt;42.69,J1347&lt;=64.57),AND(J1347&gt;144.6933)),-H1347,0)</f>
        <v>0</v>
      </c>
      <c r="M1347" s="5"/>
      <c r="N1347" s="5">
        <f t="shared" si="244"/>
        <v>17649.000000000091</v>
      </c>
      <c r="O1347" s="5">
        <f t="shared" si="237"/>
        <v>16090.900000000056</v>
      </c>
      <c r="P1347" s="29" t="str">
        <f t="shared" si="242"/>
        <v/>
      </c>
      <c r="Q1347" s="30">
        <f t="shared" si="243"/>
        <v>1558.1000000000349</v>
      </c>
      <c r="R1347" s="27"/>
    </row>
    <row r="1348" spans="1:18" x14ac:dyDescent="0.25">
      <c r="A1348" s="5">
        <v>1347</v>
      </c>
      <c r="B1348" s="28">
        <v>43161</v>
      </c>
      <c r="C1348" s="5">
        <v>1.22658</v>
      </c>
      <c r="D1348" s="5">
        <v>1.2335799999999999</v>
      </c>
      <c r="E1348" s="5">
        <v>1.2251399999999999</v>
      </c>
      <c r="F1348" s="5">
        <v>1.23186</v>
      </c>
      <c r="G1348" s="5">
        <f t="shared" si="250"/>
        <v>1</v>
      </c>
      <c r="H1348" s="5">
        <f t="shared" ref="H1348:H1403" si="252">(F1349-C1349)*10000+(F1350-C1350)*10000+(F1351-C1351)*10000</f>
        <v>86.300000000001376</v>
      </c>
      <c r="I1348" s="31">
        <f t="shared" si="239"/>
        <v>1.2331873333333334</v>
      </c>
      <c r="J1348" s="31">
        <f t="shared" si="240"/>
        <v>-13.27333333333458</v>
      </c>
      <c r="K1348" s="5">
        <f t="shared" si="249"/>
        <v>0</v>
      </c>
      <c r="L1348" s="5">
        <f t="shared" si="251"/>
        <v>0</v>
      </c>
      <c r="M1348" s="5"/>
      <c r="N1348" s="5">
        <f t="shared" si="244"/>
        <v>17649.000000000091</v>
      </c>
      <c r="O1348" s="5">
        <f t="shared" ref="O1348:O1403" si="253">MAX(M1348,O1347)</f>
        <v>16090.900000000056</v>
      </c>
      <c r="P1348" s="29" t="str">
        <f t="shared" si="242"/>
        <v/>
      </c>
      <c r="Q1348" s="30">
        <f t="shared" si="243"/>
        <v>1558.1000000000349</v>
      </c>
      <c r="R1348" s="27"/>
    </row>
    <row r="1349" spans="1:18" x14ac:dyDescent="0.25">
      <c r="A1349" s="5">
        <v>1348</v>
      </c>
      <c r="B1349" s="28">
        <v>43164</v>
      </c>
      <c r="C1349" s="5">
        <v>1.23248</v>
      </c>
      <c r="D1349" s="5">
        <v>1.23641</v>
      </c>
      <c r="E1349" s="5">
        <v>1.22688</v>
      </c>
      <c r="F1349" s="5">
        <v>1.23356</v>
      </c>
      <c r="G1349" s="5">
        <f t="shared" si="250"/>
        <v>1</v>
      </c>
      <c r="H1349" s="5">
        <f t="shared" si="252"/>
        <v>-24.899999999998812</v>
      </c>
      <c r="I1349" s="31">
        <f t="shared" si="239"/>
        <v>1.233482</v>
      </c>
      <c r="J1349" s="31">
        <f t="shared" si="240"/>
        <v>0.78000000000022496</v>
      </c>
      <c r="K1349" s="5">
        <f t="shared" si="249"/>
        <v>-24.899999999998812</v>
      </c>
      <c r="L1349" s="5">
        <f t="shared" si="251"/>
        <v>0</v>
      </c>
      <c r="M1349" s="5"/>
      <c r="N1349" s="5">
        <f t="shared" si="244"/>
        <v>17624.100000000093</v>
      </c>
      <c r="O1349" s="5">
        <f t="shared" si="253"/>
        <v>16090.900000000056</v>
      </c>
      <c r="P1349" s="29">
        <f t="shared" si="242"/>
        <v>-9.5283669651792691E-2</v>
      </c>
      <c r="Q1349" s="30">
        <f t="shared" si="243"/>
        <v>1533.2000000000371</v>
      </c>
      <c r="R1349" s="27"/>
    </row>
    <row r="1350" spans="1:18" x14ac:dyDescent="0.25">
      <c r="A1350" s="5">
        <v>1349</v>
      </c>
      <c r="B1350" s="28">
        <v>43165</v>
      </c>
      <c r="C1350" s="5">
        <v>1.23356</v>
      </c>
      <c r="D1350" s="5">
        <v>1.2419899999999999</v>
      </c>
      <c r="E1350" s="5">
        <v>1.23281</v>
      </c>
      <c r="F1350" s="5">
        <v>1.24038</v>
      </c>
      <c r="G1350" s="5">
        <f t="shared" si="250"/>
        <v>1</v>
      </c>
      <c r="H1350" s="5">
        <f t="shared" si="252"/>
        <v>-99.299999999999955</v>
      </c>
      <c r="I1350" s="31">
        <f t="shared" si="239"/>
        <v>1.233838666666667</v>
      </c>
      <c r="J1350" s="31">
        <f t="shared" si="240"/>
        <v>65.413333333330655</v>
      </c>
      <c r="K1350" s="5">
        <f t="shared" si="249"/>
        <v>0</v>
      </c>
      <c r="L1350" s="5">
        <f t="shared" si="251"/>
        <v>0</v>
      </c>
      <c r="M1350" s="5"/>
      <c r="N1350" s="5">
        <f t="shared" si="244"/>
        <v>17624.100000000093</v>
      </c>
      <c r="O1350" s="5">
        <f t="shared" si="253"/>
        <v>16090.900000000056</v>
      </c>
      <c r="P1350" s="29" t="str">
        <f t="shared" si="242"/>
        <v/>
      </c>
      <c r="Q1350" s="30">
        <f t="shared" si="243"/>
        <v>1533.2000000000371</v>
      </c>
      <c r="R1350" s="27"/>
    </row>
    <row r="1351" spans="1:18" x14ac:dyDescent="0.25">
      <c r="A1351" s="5">
        <v>1350</v>
      </c>
      <c r="B1351" s="28">
        <v>43166</v>
      </c>
      <c r="C1351" s="5">
        <v>1.24037</v>
      </c>
      <c r="D1351" s="5">
        <v>1.2444999999999999</v>
      </c>
      <c r="E1351" s="5">
        <v>1.23847</v>
      </c>
      <c r="F1351" s="5">
        <v>1.2411000000000001</v>
      </c>
      <c r="G1351" s="5">
        <f t="shared" si="250"/>
        <v>1</v>
      </c>
      <c r="H1351" s="5">
        <f t="shared" si="252"/>
        <v>-82.100000000000506</v>
      </c>
      <c r="I1351" s="31">
        <f t="shared" si="239"/>
        <v>1.2335880000000001</v>
      </c>
      <c r="J1351" s="31">
        <f t="shared" si="240"/>
        <v>75.119999999999635</v>
      </c>
      <c r="K1351" s="5">
        <f t="shared" si="249"/>
        <v>0</v>
      </c>
      <c r="L1351" s="5">
        <f t="shared" si="251"/>
        <v>0</v>
      </c>
      <c r="M1351" s="5"/>
      <c r="N1351" s="5">
        <f t="shared" si="244"/>
        <v>17624.100000000093</v>
      </c>
      <c r="O1351" s="5">
        <f t="shared" si="253"/>
        <v>16090.900000000056</v>
      </c>
      <c r="P1351" s="29" t="str">
        <f t="shared" si="242"/>
        <v/>
      </c>
      <c r="Q1351" s="30">
        <f t="shared" si="243"/>
        <v>1533.2000000000371</v>
      </c>
      <c r="R1351" s="27"/>
    </row>
    <row r="1352" spans="1:18" x14ac:dyDescent="0.25">
      <c r="A1352" s="5">
        <v>1351</v>
      </c>
      <c r="B1352" s="28">
        <v>43167</v>
      </c>
      <c r="C1352" s="5">
        <v>1.24108</v>
      </c>
      <c r="D1352" s="5">
        <v>1.2445999999999999</v>
      </c>
      <c r="E1352" s="5">
        <v>1.2297899999999999</v>
      </c>
      <c r="F1352" s="5">
        <v>1.2310399999999999</v>
      </c>
      <c r="G1352" s="5">
        <f t="shared" si="250"/>
        <v>0</v>
      </c>
      <c r="H1352" s="5">
        <f t="shared" si="252"/>
        <v>75.699999999998539</v>
      </c>
      <c r="I1352" s="31">
        <f t="shared" si="239"/>
        <v>1.2322853333333335</v>
      </c>
      <c r="J1352" s="31">
        <f t="shared" si="240"/>
        <v>-12.453333333335426</v>
      </c>
      <c r="K1352" s="5">
        <f t="shared" si="249"/>
        <v>0</v>
      </c>
      <c r="L1352" s="5">
        <f t="shared" si="251"/>
        <v>0</v>
      </c>
      <c r="M1352" s="5"/>
      <c r="N1352" s="5">
        <f t="shared" si="244"/>
        <v>17624.100000000093</v>
      </c>
      <c r="O1352" s="5">
        <f t="shared" si="253"/>
        <v>16090.900000000056</v>
      </c>
      <c r="P1352" s="29" t="str">
        <f t="shared" si="242"/>
        <v/>
      </c>
      <c r="Q1352" s="30">
        <f t="shared" si="243"/>
        <v>1533.2000000000371</v>
      </c>
      <c r="R1352" s="27"/>
    </row>
    <row r="1353" spans="1:18" x14ac:dyDescent="0.25">
      <c r="A1353" s="5">
        <v>1352</v>
      </c>
      <c r="B1353" s="28">
        <v>43168</v>
      </c>
      <c r="C1353" s="5">
        <v>1.2310300000000001</v>
      </c>
      <c r="D1353" s="5">
        <v>1.23342</v>
      </c>
      <c r="E1353" s="5">
        <v>1.2273000000000001</v>
      </c>
      <c r="F1353" s="5">
        <v>1.23041</v>
      </c>
      <c r="G1353" s="5">
        <f t="shared" si="250"/>
        <v>0</v>
      </c>
      <c r="H1353" s="5">
        <f t="shared" si="252"/>
        <v>59.899999999999395</v>
      </c>
      <c r="I1353" s="31">
        <f t="shared" si="239"/>
        <v>1.2316186666666666</v>
      </c>
      <c r="J1353" s="31">
        <f t="shared" si="240"/>
        <v>-12.086666666666357</v>
      </c>
      <c r="K1353" s="5">
        <f t="shared" si="249"/>
        <v>0</v>
      </c>
      <c r="L1353" s="5">
        <f t="shared" si="251"/>
        <v>0</v>
      </c>
      <c r="M1353" s="5"/>
      <c r="N1353" s="5">
        <f t="shared" si="244"/>
        <v>17624.100000000093</v>
      </c>
      <c r="O1353" s="5">
        <f t="shared" si="253"/>
        <v>16090.900000000056</v>
      </c>
      <c r="P1353" s="29" t="str">
        <f t="shared" si="242"/>
        <v/>
      </c>
      <c r="Q1353" s="30">
        <f t="shared" si="243"/>
        <v>1533.2000000000371</v>
      </c>
      <c r="R1353" s="27"/>
    </row>
    <row r="1354" spans="1:18" x14ac:dyDescent="0.25">
      <c r="A1354" s="5">
        <v>1353</v>
      </c>
      <c r="B1354" s="28">
        <v>43171</v>
      </c>
      <c r="C1354" s="5">
        <v>1.2309399999999999</v>
      </c>
      <c r="D1354" s="5">
        <v>1.23455</v>
      </c>
      <c r="E1354" s="5">
        <v>1.2290300000000001</v>
      </c>
      <c r="F1354" s="5">
        <v>1.23339</v>
      </c>
      <c r="G1354" s="5">
        <f t="shared" si="250"/>
        <v>1</v>
      </c>
      <c r="H1354" s="5">
        <f t="shared" si="252"/>
        <v>-27.400000000001867</v>
      </c>
      <c r="I1354" s="31">
        <f t="shared" si="239"/>
        <v>1.2311346666666665</v>
      </c>
      <c r="J1354" s="31">
        <f t="shared" si="240"/>
        <v>22.553333333334979</v>
      </c>
      <c r="K1354" s="5">
        <f t="shared" si="249"/>
        <v>-27.400000000001867</v>
      </c>
      <c r="L1354" s="5">
        <f t="shared" si="251"/>
        <v>0</v>
      </c>
      <c r="M1354" s="5"/>
      <c r="N1354" s="5">
        <f t="shared" si="244"/>
        <v>17596.700000000092</v>
      </c>
      <c r="O1354" s="5">
        <f t="shared" si="253"/>
        <v>16090.900000000056</v>
      </c>
      <c r="P1354" s="29">
        <f t="shared" si="242"/>
        <v>-9.3580843830987082E-2</v>
      </c>
      <c r="Q1354" s="30">
        <f t="shared" si="243"/>
        <v>1505.8000000000357</v>
      </c>
      <c r="R1354" s="27"/>
    </row>
    <row r="1355" spans="1:18" x14ac:dyDescent="0.25">
      <c r="A1355" s="5">
        <v>1354</v>
      </c>
      <c r="B1355" s="28">
        <v>43172</v>
      </c>
      <c r="C1355" s="5">
        <v>1.2332000000000001</v>
      </c>
      <c r="D1355" s="5">
        <v>1.24074</v>
      </c>
      <c r="E1355" s="5">
        <v>1.2314499999999999</v>
      </c>
      <c r="F1355" s="5">
        <v>1.2389399999999999</v>
      </c>
      <c r="G1355" s="5">
        <f t="shared" si="250"/>
        <v>1</v>
      </c>
      <c r="H1355" s="5">
        <f t="shared" si="252"/>
        <v>-99.800000000001006</v>
      </c>
      <c r="I1355" s="31">
        <f t="shared" si="239"/>
        <v>1.231482</v>
      </c>
      <c r="J1355" s="31">
        <f t="shared" si="240"/>
        <v>74.579999999999643</v>
      </c>
      <c r="K1355" s="5">
        <f t="shared" si="249"/>
        <v>0</v>
      </c>
      <c r="L1355" s="5">
        <f t="shared" si="251"/>
        <v>0</v>
      </c>
      <c r="M1355" s="5"/>
      <c r="N1355" s="5">
        <f t="shared" si="244"/>
        <v>17596.700000000092</v>
      </c>
      <c r="O1355" s="5">
        <f t="shared" si="253"/>
        <v>16090.900000000056</v>
      </c>
      <c r="P1355" s="29" t="str">
        <f t="shared" si="242"/>
        <v/>
      </c>
      <c r="Q1355" s="30">
        <f t="shared" si="243"/>
        <v>1505.8000000000357</v>
      </c>
      <c r="R1355" s="27"/>
    </row>
    <row r="1356" spans="1:18" x14ac:dyDescent="0.25">
      <c r="A1356" s="5">
        <v>1355</v>
      </c>
      <c r="B1356" s="28">
        <v>43173</v>
      </c>
      <c r="C1356" s="5">
        <v>1.2389300000000001</v>
      </c>
      <c r="D1356" s="5">
        <v>1.24125</v>
      </c>
      <c r="E1356" s="5">
        <v>1.23471</v>
      </c>
      <c r="F1356" s="5">
        <v>1.2367300000000001</v>
      </c>
      <c r="G1356" s="5">
        <f t="shared" si="250"/>
        <v>0</v>
      </c>
      <c r="H1356" s="5">
        <f t="shared" si="252"/>
        <v>-24.70000000000195</v>
      </c>
      <c r="I1356" s="31">
        <f t="shared" si="239"/>
        <v>1.2320446666666667</v>
      </c>
      <c r="J1356" s="31">
        <f t="shared" si="240"/>
        <v>46.853333333334305</v>
      </c>
      <c r="K1356" s="5">
        <f t="shared" si="249"/>
        <v>0</v>
      </c>
      <c r="L1356" s="5">
        <f t="shared" si="251"/>
        <v>24.70000000000195</v>
      </c>
      <c r="M1356" s="5"/>
      <c r="N1356" s="5">
        <f t="shared" si="244"/>
        <v>17621.400000000092</v>
      </c>
      <c r="O1356" s="5">
        <f t="shared" si="253"/>
        <v>16090.900000000056</v>
      </c>
      <c r="P1356" s="29" t="str">
        <f t="shared" si="242"/>
        <v/>
      </c>
      <c r="Q1356" s="30">
        <f t="shared" si="243"/>
        <v>1530.5000000000364</v>
      </c>
      <c r="R1356" s="27"/>
    </row>
    <row r="1357" spans="1:18" x14ac:dyDescent="0.25">
      <c r="A1357" s="5">
        <v>1356</v>
      </c>
      <c r="B1357" s="28">
        <v>43174</v>
      </c>
      <c r="C1357" s="5">
        <v>1.23671</v>
      </c>
      <c r="D1357" s="5">
        <v>1.2383599999999999</v>
      </c>
      <c r="E1357" s="5">
        <v>1.23001</v>
      </c>
      <c r="F1357" s="5">
        <v>1.2304299999999999</v>
      </c>
      <c r="G1357" s="5">
        <f t="shared" si="250"/>
        <v>0</v>
      </c>
      <c r="H1357" s="5">
        <f t="shared" si="252"/>
        <v>-55.400000000001</v>
      </c>
      <c r="I1357" s="31">
        <f t="shared" si="239"/>
        <v>1.23187</v>
      </c>
      <c r="J1357" s="31">
        <f t="shared" si="240"/>
        <v>-14.400000000001079</v>
      </c>
      <c r="K1357" s="5">
        <f t="shared" si="249"/>
        <v>0</v>
      </c>
      <c r="L1357" s="5">
        <f t="shared" si="251"/>
        <v>0</v>
      </c>
      <c r="M1357" s="5"/>
      <c r="N1357" s="5">
        <f t="shared" si="244"/>
        <v>17621.400000000092</v>
      </c>
      <c r="O1357" s="5">
        <f t="shared" si="253"/>
        <v>16090.900000000056</v>
      </c>
      <c r="P1357" s="29" t="str">
        <f t="shared" si="242"/>
        <v/>
      </c>
      <c r="Q1357" s="30">
        <f t="shared" si="243"/>
        <v>1530.5000000000364</v>
      </c>
      <c r="R1357" s="27"/>
    </row>
    <row r="1358" spans="1:18" x14ac:dyDescent="0.25">
      <c r="A1358" s="5">
        <v>1357</v>
      </c>
      <c r="B1358" s="28">
        <v>43175</v>
      </c>
      <c r="C1358" s="5">
        <v>1.2303900000000001</v>
      </c>
      <c r="D1358" s="5">
        <v>1.2336</v>
      </c>
      <c r="E1358" s="5">
        <v>1.2260200000000001</v>
      </c>
      <c r="F1358" s="5">
        <v>1.22889</v>
      </c>
      <c r="G1358" s="5">
        <f t="shared" si="250"/>
        <v>0</v>
      </c>
      <c r="H1358" s="5">
        <f t="shared" si="252"/>
        <v>56.199999999999591</v>
      </c>
      <c r="I1358" s="31">
        <f t="shared" si="239"/>
        <v>1.2318379999999998</v>
      </c>
      <c r="J1358" s="31">
        <f t="shared" si="240"/>
        <v>-29.479999999997286</v>
      </c>
      <c r="K1358" s="5">
        <f t="shared" si="249"/>
        <v>56.199999999999591</v>
      </c>
      <c r="L1358" s="5">
        <f t="shared" si="251"/>
        <v>0</v>
      </c>
      <c r="M1358" s="5"/>
      <c r="N1358" s="5">
        <f t="shared" si="244"/>
        <v>17677.600000000093</v>
      </c>
      <c r="O1358" s="5">
        <f t="shared" si="253"/>
        <v>16090.900000000056</v>
      </c>
      <c r="P1358" s="29" t="str">
        <f t="shared" si="242"/>
        <v/>
      </c>
      <c r="Q1358" s="30">
        <f t="shared" si="243"/>
        <v>1586.7000000000371</v>
      </c>
      <c r="R1358" s="27"/>
    </row>
    <row r="1359" spans="1:18" x14ac:dyDescent="0.25">
      <c r="A1359" s="5">
        <v>1358</v>
      </c>
      <c r="B1359" s="28">
        <v>43178</v>
      </c>
      <c r="C1359" s="5">
        <v>1.22817</v>
      </c>
      <c r="D1359" s="5">
        <v>1.23586</v>
      </c>
      <c r="E1359" s="5">
        <v>1.2257899999999999</v>
      </c>
      <c r="F1359" s="5">
        <v>1.2334799999999999</v>
      </c>
      <c r="G1359" s="5">
        <f t="shared" si="250"/>
        <v>1</v>
      </c>
      <c r="H1359" s="5">
        <f t="shared" si="252"/>
        <v>-22.699999999999932</v>
      </c>
      <c r="I1359" s="31">
        <f t="shared" si="239"/>
        <v>1.2319446666666667</v>
      </c>
      <c r="J1359" s="31">
        <f t="shared" si="240"/>
        <v>15.35333333333222</v>
      </c>
      <c r="K1359" s="5">
        <f t="shared" si="249"/>
        <v>-22.699999999999932</v>
      </c>
      <c r="L1359" s="5">
        <f t="shared" si="251"/>
        <v>0</v>
      </c>
      <c r="M1359" s="5"/>
      <c r="N1359" s="5">
        <f t="shared" si="244"/>
        <v>17654.900000000092</v>
      </c>
      <c r="O1359" s="5">
        <f t="shared" si="253"/>
        <v>16090.900000000056</v>
      </c>
      <c r="P1359" s="29">
        <f t="shared" si="242"/>
        <v>-9.7197795027004652E-2</v>
      </c>
      <c r="Q1359" s="30">
        <f t="shared" si="243"/>
        <v>1564.0000000000364</v>
      </c>
      <c r="R1359" s="27"/>
    </row>
    <row r="1360" spans="1:18" x14ac:dyDescent="0.25">
      <c r="A1360" s="5">
        <v>1359</v>
      </c>
      <c r="B1360" s="28">
        <v>43179</v>
      </c>
      <c r="C1360" s="5">
        <v>1.2334799999999999</v>
      </c>
      <c r="D1360" s="5">
        <v>1.2354499999999999</v>
      </c>
      <c r="E1360" s="5">
        <v>1.2239899999999999</v>
      </c>
      <c r="F1360" s="5">
        <v>1.2241299999999999</v>
      </c>
      <c r="G1360" s="5">
        <f t="shared" si="250"/>
        <v>0</v>
      </c>
      <c r="H1360" s="5">
        <f t="shared" si="252"/>
        <v>121.29999999999974</v>
      </c>
      <c r="I1360" s="31">
        <f t="shared" si="239"/>
        <v>1.2320293333333332</v>
      </c>
      <c r="J1360" s="31">
        <f t="shared" si="240"/>
        <v>-78.993333333332586</v>
      </c>
      <c r="K1360" s="5">
        <f t="shared" si="249"/>
        <v>0</v>
      </c>
      <c r="L1360" s="5">
        <v>-101</v>
      </c>
      <c r="M1360" s="5"/>
      <c r="N1360" s="5">
        <f t="shared" si="244"/>
        <v>17553.900000000092</v>
      </c>
      <c r="O1360" s="5">
        <f t="shared" si="253"/>
        <v>16090.900000000056</v>
      </c>
      <c r="P1360" s="29">
        <f t="shared" si="242"/>
        <v>-9.0920955322575603E-2</v>
      </c>
      <c r="Q1360" s="30">
        <f t="shared" si="243"/>
        <v>1463.0000000000364</v>
      </c>
      <c r="R1360" s="27"/>
    </row>
    <row r="1361" spans="1:18" x14ac:dyDescent="0.25">
      <c r="A1361" s="5">
        <v>1360</v>
      </c>
      <c r="B1361" s="28">
        <v>43180</v>
      </c>
      <c r="C1361" s="5">
        <v>1.2241200000000001</v>
      </c>
      <c r="D1361" s="5">
        <v>1.23499</v>
      </c>
      <c r="E1361" s="5">
        <v>1.224</v>
      </c>
      <c r="F1361" s="5">
        <v>1.2337800000000001</v>
      </c>
      <c r="G1361" s="5">
        <f t="shared" si="250"/>
        <v>1</v>
      </c>
      <c r="H1361" s="5">
        <f t="shared" si="252"/>
        <v>121.29999999999974</v>
      </c>
      <c r="I1361" s="31">
        <f t="shared" ref="I1361:I1403" si="254">AVERAGE(F1347:F1361)</f>
        <v>1.2329886666666665</v>
      </c>
      <c r="J1361" s="31">
        <f t="shared" ref="J1361:J1403" si="255">(F1361-I1361)*10000</f>
        <v>7.9133333333358813</v>
      </c>
      <c r="K1361" s="5">
        <f t="shared" si="249"/>
        <v>121.29999999999974</v>
      </c>
      <c r="L1361" s="5">
        <f t="shared" ref="L1361:L1371" si="256">IF(OR(AND(J1361&gt;-188.3,J1361&lt;=-122.467),AND(J1361&gt;-85.94,J1361&lt;=-67.6767),AND(J1361&gt;42.69,J1361&lt;=64.57),AND(J1361&gt;144.6933)),-H1361,0)</f>
        <v>0</v>
      </c>
      <c r="M1361" s="5"/>
      <c r="N1361" s="5">
        <f t="shared" si="244"/>
        <v>17675.200000000092</v>
      </c>
      <c r="O1361" s="5">
        <f t="shared" si="253"/>
        <v>16090.900000000056</v>
      </c>
      <c r="P1361" s="29" t="str">
        <f t="shared" si="242"/>
        <v/>
      </c>
      <c r="Q1361" s="30">
        <f t="shared" si="243"/>
        <v>1584.3000000000357</v>
      </c>
      <c r="R1361" s="27"/>
    </row>
    <row r="1362" spans="1:18" x14ac:dyDescent="0.25">
      <c r="A1362" s="5">
        <v>1361</v>
      </c>
      <c r="B1362" s="28">
        <v>43181</v>
      </c>
      <c r="C1362" s="5">
        <v>1.23376</v>
      </c>
      <c r="D1362" s="5">
        <v>1.2388399999999999</v>
      </c>
      <c r="E1362" s="5">
        <v>1.22855</v>
      </c>
      <c r="F1362" s="5">
        <v>1.2311799999999999</v>
      </c>
      <c r="G1362" s="5">
        <f t="shared" si="250"/>
        <v>0</v>
      </c>
      <c r="H1362" s="5">
        <f t="shared" si="252"/>
        <v>106.00000000000166</v>
      </c>
      <c r="I1362" s="31">
        <f t="shared" si="254"/>
        <v>1.2332866666666666</v>
      </c>
      <c r="J1362" s="31">
        <f t="shared" si="255"/>
        <v>-21.066666666667011</v>
      </c>
      <c r="K1362" s="5">
        <f t="shared" si="249"/>
        <v>106.00000000000166</v>
      </c>
      <c r="L1362" s="5">
        <f t="shared" si="256"/>
        <v>0</v>
      </c>
      <c r="M1362" s="5"/>
      <c r="N1362" s="5">
        <f t="shared" si="244"/>
        <v>17781.200000000092</v>
      </c>
      <c r="O1362" s="5">
        <f t="shared" si="253"/>
        <v>16090.900000000056</v>
      </c>
      <c r="P1362" s="29" t="str">
        <f t="shared" si="242"/>
        <v/>
      </c>
      <c r="Q1362" s="30">
        <f t="shared" si="243"/>
        <v>1690.3000000000357</v>
      </c>
      <c r="R1362" s="27"/>
    </row>
    <row r="1363" spans="1:18" x14ac:dyDescent="0.25">
      <c r="A1363" s="5">
        <v>1362</v>
      </c>
      <c r="B1363" s="28">
        <v>43182</v>
      </c>
      <c r="C1363" s="5">
        <v>1.23017</v>
      </c>
      <c r="D1363" s="5">
        <v>1.23733</v>
      </c>
      <c r="E1363" s="5">
        <v>1.23001</v>
      </c>
      <c r="F1363" s="5">
        <v>1.23522</v>
      </c>
      <c r="G1363" s="5">
        <f t="shared" si="250"/>
        <v>1</v>
      </c>
      <c r="H1363" s="5">
        <f t="shared" si="252"/>
        <v>-37.799999999998946</v>
      </c>
      <c r="I1363" s="31">
        <f t="shared" si="254"/>
        <v>1.2335106666666666</v>
      </c>
      <c r="J1363" s="31">
        <f t="shared" si="255"/>
        <v>17.093333333333405</v>
      </c>
      <c r="K1363" s="5">
        <f t="shared" si="249"/>
        <v>-37.799999999998946</v>
      </c>
      <c r="L1363" s="5">
        <f t="shared" si="256"/>
        <v>0</v>
      </c>
      <c r="M1363" s="5"/>
      <c r="N1363" s="5">
        <f t="shared" si="244"/>
        <v>17743.400000000092</v>
      </c>
      <c r="O1363" s="5">
        <f t="shared" si="253"/>
        <v>16090.900000000056</v>
      </c>
      <c r="P1363" s="29">
        <f t="shared" si="242"/>
        <v>-0.10269779813435109</v>
      </c>
      <c r="Q1363" s="30">
        <f t="shared" si="243"/>
        <v>1652.5000000000364</v>
      </c>
      <c r="R1363" s="27"/>
    </row>
    <row r="1364" spans="1:18" x14ac:dyDescent="0.25">
      <c r="A1364" s="5">
        <v>1363</v>
      </c>
      <c r="B1364" s="28">
        <v>43185</v>
      </c>
      <c r="C1364" s="5">
        <v>1.2346999999999999</v>
      </c>
      <c r="D1364" s="5">
        <v>1.2461500000000001</v>
      </c>
      <c r="E1364" s="5">
        <v>1.2346999999999999</v>
      </c>
      <c r="F1364" s="5">
        <v>1.2443599999999999</v>
      </c>
      <c r="G1364" s="5">
        <f t="shared" si="250"/>
        <v>1</v>
      </c>
      <c r="H1364" s="5">
        <f t="shared" si="252"/>
        <v>-142.29999999999964</v>
      </c>
      <c r="I1364" s="31">
        <f t="shared" si="254"/>
        <v>1.2342306666666667</v>
      </c>
      <c r="J1364" s="31">
        <f t="shared" si="255"/>
        <v>101.29333333333213</v>
      </c>
      <c r="K1364" s="5">
        <f t="shared" si="249"/>
        <v>0</v>
      </c>
      <c r="L1364" s="5">
        <f t="shared" si="256"/>
        <v>0</v>
      </c>
      <c r="M1364" s="5"/>
      <c r="N1364" s="5">
        <f t="shared" si="244"/>
        <v>17743.400000000092</v>
      </c>
      <c r="O1364" s="5">
        <f t="shared" si="253"/>
        <v>16090.900000000056</v>
      </c>
      <c r="P1364" s="29" t="str">
        <f t="shared" si="242"/>
        <v/>
      </c>
      <c r="Q1364" s="30">
        <f t="shared" si="243"/>
        <v>1652.5000000000364</v>
      </c>
      <c r="R1364" s="27"/>
    </row>
    <row r="1365" spans="1:18" x14ac:dyDescent="0.25">
      <c r="A1365" s="5">
        <v>1364</v>
      </c>
      <c r="B1365" s="28">
        <v>43186</v>
      </c>
      <c r="C1365" s="5">
        <v>1.2443299999999999</v>
      </c>
      <c r="D1365" s="5">
        <v>1.2476499999999999</v>
      </c>
      <c r="E1365" s="5">
        <v>1.2372300000000001</v>
      </c>
      <c r="F1365" s="5">
        <v>1.2402200000000001</v>
      </c>
      <c r="G1365" s="5">
        <f t="shared" si="250"/>
        <v>0</v>
      </c>
      <c r="H1365" s="5">
        <f t="shared" si="252"/>
        <v>-81.500000000001023</v>
      </c>
      <c r="I1365" s="31">
        <f t="shared" si="254"/>
        <v>1.2342200000000001</v>
      </c>
      <c r="J1365" s="31">
        <f t="shared" si="255"/>
        <v>60.000000000000057</v>
      </c>
      <c r="K1365" s="5">
        <f t="shared" si="249"/>
        <v>0</v>
      </c>
      <c r="L1365" s="5">
        <f t="shared" si="256"/>
        <v>81.500000000001023</v>
      </c>
      <c r="M1365" s="5"/>
      <c r="N1365" s="5">
        <f t="shared" si="244"/>
        <v>17824.900000000092</v>
      </c>
      <c r="O1365" s="5">
        <f t="shared" si="253"/>
        <v>16090.900000000056</v>
      </c>
      <c r="P1365" s="29" t="str">
        <f t="shared" si="242"/>
        <v/>
      </c>
      <c r="Q1365" s="30">
        <f t="shared" si="243"/>
        <v>1734.0000000000364</v>
      </c>
      <c r="R1365" s="27"/>
    </row>
    <row r="1366" spans="1:18" x14ac:dyDescent="0.25">
      <c r="A1366" s="5">
        <v>1365</v>
      </c>
      <c r="B1366" s="28">
        <v>43187</v>
      </c>
      <c r="C1366" s="5">
        <v>1.2401800000000001</v>
      </c>
      <c r="D1366" s="5">
        <v>1.2421500000000001</v>
      </c>
      <c r="E1366" s="5">
        <v>1.23001</v>
      </c>
      <c r="F1366" s="5">
        <v>1.23085</v>
      </c>
      <c r="G1366" s="5">
        <f t="shared" si="250"/>
        <v>0</v>
      </c>
      <c r="H1366" s="5">
        <f t="shared" si="252"/>
        <v>-7.0999999999998842</v>
      </c>
      <c r="I1366" s="31">
        <f t="shared" si="254"/>
        <v>1.2335366666666667</v>
      </c>
      <c r="J1366" s="31">
        <f t="shared" si="255"/>
        <v>-26.86666666666726</v>
      </c>
      <c r="K1366" s="5">
        <f t="shared" si="249"/>
        <v>-7.0999999999998842</v>
      </c>
      <c r="L1366" s="5">
        <f t="shared" si="256"/>
        <v>0</v>
      </c>
      <c r="M1366" s="5"/>
      <c r="N1366" s="5">
        <f t="shared" si="244"/>
        <v>17817.800000000094</v>
      </c>
      <c r="O1366" s="5">
        <f t="shared" si="253"/>
        <v>16090.900000000056</v>
      </c>
      <c r="P1366" s="29">
        <f t="shared" ref="P1366:P1403" si="257">IF(N1366 &lt; N1365, 1-N1366/O1366,"")</f>
        <v>-0.10732152956018814</v>
      </c>
      <c r="Q1366" s="30">
        <f t="shared" ref="Q1366:Q1403" si="258">IF(O1366=N1366,Q1365,N1366-O1366)</f>
        <v>1726.9000000000378</v>
      </c>
      <c r="R1366" s="27"/>
    </row>
    <row r="1367" spans="1:18" x14ac:dyDescent="0.25">
      <c r="A1367" s="5">
        <v>1366</v>
      </c>
      <c r="B1367" s="28">
        <v>43188</v>
      </c>
      <c r="C1367" s="5">
        <v>1.23081</v>
      </c>
      <c r="D1367" s="5">
        <v>1.2335199999999999</v>
      </c>
      <c r="E1367" s="5">
        <v>1.22838</v>
      </c>
      <c r="F1367" s="5">
        <v>1.2300199999999999</v>
      </c>
      <c r="G1367" s="5">
        <f t="shared" si="250"/>
        <v>0</v>
      </c>
      <c r="H1367" s="5">
        <f t="shared" si="252"/>
        <v>-29.500000000000082</v>
      </c>
      <c r="I1367" s="31">
        <f t="shared" si="254"/>
        <v>1.2334686666666668</v>
      </c>
      <c r="J1367" s="31">
        <f t="shared" si="255"/>
        <v>-34.486666666668775</v>
      </c>
      <c r="K1367" s="5">
        <f t="shared" si="249"/>
        <v>-29.500000000000082</v>
      </c>
      <c r="L1367" s="5">
        <f t="shared" si="256"/>
        <v>0</v>
      </c>
      <c r="M1367" s="5"/>
      <c r="N1367" s="5">
        <f t="shared" ref="N1367:N1403" si="259">L1367+K1367+N1366</f>
        <v>17788.300000000094</v>
      </c>
      <c r="O1367" s="5">
        <f t="shared" si="253"/>
        <v>16090.900000000056</v>
      </c>
      <c r="P1367" s="29">
        <f t="shared" si="257"/>
        <v>-0.10548819519107266</v>
      </c>
      <c r="Q1367" s="30">
        <f t="shared" si="258"/>
        <v>1697.4000000000378</v>
      </c>
      <c r="R1367" s="27"/>
    </row>
    <row r="1368" spans="1:18" x14ac:dyDescent="0.25">
      <c r="A1368" s="5">
        <v>1367</v>
      </c>
      <c r="B1368" s="28">
        <v>43189</v>
      </c>
      <c r="C1368" s="5">
        <v>1.23003</v>
      </c>
      <c r="D1368" s="5">
        <v>1.23305</v>
      </c>
      <c r="E1368" s="5">
        <v>1.22898</v>
      </c>
      <c r="F1368" s="5">
        <v>1.232</v>
      </c>
      <c r="G1368" s="5">
        <f t="shared" si="250"/>
        <v>1</v>
      </c>
      <c r="H1368" s="5">
        <f t="shared" si="252"/>
        <v>-41.999999999999815</v>
      </c>
      <c r="I1368" s="31">
        <f t="shared" si="254"/>
        <v>1.2335746666666665</v>
      </c>
      <c r="J1368" s="31">
        <f t="shared" si="255"/>
        <v>-15.746666666665021</v>
      </c>
      <c r="K1368" s="5">
        <f t="shared" si="249"/>
        <v>0</v>
      </c>
      <c r="L1368" s="5">
        <f t="shared" si="256"/>
        <v>0</v>
      </c>
      <c r="M1368" s="5"/>
      <c r="N1368" s="5">
        <f t="shared" si="259"/>
        <v>17788.300000000094</v>
      </c>
      <c r="O1368" s="5">
        <f t="shared" si="253"/>
        <v>16090.900000000056</v>
      </c>
      <c r="P1368" s="29" t="str">
        <f t="shared" si="257"/>
        <v/>
      </c>
      <c r="Q1368" s="30">
        <f t="shared" si="258"/>
        <v>1697.4000000000378</v>
      </c>
      <c r="R1368" s="27"/>
    </row>
    <row r="1369" spans="1:18" x14ac:dyDescent="0.25">
      <c r="A1369" s="5">
        <v>1368</v>
      </c>
      <c r="B1369" s="28">
        <v>43192</v>
      </c>
      <c r="C1369" s="5">
        <v>1.2319899999999999</v>
      </c>
      <c r="D1369" s="5">
        <v>1.2344900000000001</v>
      </c>
      <c r="E1369" s="5">
        <v>1.2282</v>
      </c>
      <c r="F1369" s="5">
        <v>1.2301</v>
      </c>
      <c r="G1369" s="5">
        <f t="shared" si="250"/>
        <v>0</v>
      </c>
      <c r="H1369" s="5">
        <f t="shared" si="252"/>
        <v>-60.599999999999547</v>
      </c>
      <c r="I1369" s="31">
        <f t="shared" si="254"/>
        <v>1.2333553333333334</v>
      </c>
      <c r="J1369" s="31">
        <f t="shared" si="255"/>
        <v>-32.553333333333882</v>
      </c>
      <c r="K1369" s="5">
        <f t="shared" si="249"/>
        <v>-60.599999999999547</v>
      </c>
      <c r="L1369" s="5">
        <f t="shared" si="256"/>
        <v>0</v>
      </c>
      <c r="M1369" s="5"/>
      <c r="N1369" s="5">
        <f t="shared" si="259"/>
        <v>17727.700000000095</v>
      </c>
      <c r="O1369" s="5">
        <f t="shared" si="253"/>
        <v>16090.900000000056</v>
      </c>
      <c r="P1369" s="29">
        <f t="shared" si="257"/>
        <v>-0.10172209136841537</v>
      </c>
      <c r="Q1369" s="30">
        <f t="shared" si="258"/>
        <v>1636.8000000000393</v>
      </c>
      <c r="R1369" s="27"/>
    </row>
    <row r="1370" spans="1:18" x14ac:dyDescent="0.25">
      <c r="A1370" s="5">
        <v>1369</v>
      </c>
      <c r="B1370" s="28">
        <v>43193</v>
      </c>
      <c r="C1370" s="5">
        <v>1.2300800000000001</v>
      </c>
      <c r="D1370" s="5">
        <v>1.2335199999999999</v>
      </c>
      <c r="E1370" s="5">
        <v>1.2253700000000001</v>
      </c>
      <c r="F1370" s="5">
        <v>1.22705</v>
      </c>
      <c r="G1370" s="5">
        <f t="shared" si="250"/>
        <v>0</v>
      </c>
      <c r="H1370" s="5">
        <f t="shared" si="252"/>
        <v>9.0999999999996639</v>
      </c>
      <c r="I1370" s="31">
        <f t="shared" si="254"/>
        <v>1.2325626666666667</v>
      </c>
      <c r="J1370" s="31">
        <f t="shared" si="255"/>
        <v>-55.126666666667212</v>
      </c>
      <c r="K1370" s="5">
        <f t="shared" si="249"/>
        <v>9.0999999999996639</v>
      </c>
      <c r="L1370" s="5">
        <f t="shared" si="256"/>
        <v>0</v>
      </c>
      <c r="M1370" s="5"/>
      <c r="N1370" s="5">
        <f t="shared" si="259"/>
        <v>17736.800000000094</v>
      </c>
      <c r="O1370" s="5">
        <f t="shared" si="253"/>
        <v>16090.900000000056</v>
      </c>
      <c r="P1370" s="29" t="str">
        <f t="shared" si="257"/>
        <v/>
      </c>
      <c r="Q1370" s="30">
        <f t="shared" si="258"/>
        <v>1645.9000000000378</v>
      </c>
      <c r="R1370" s="27"/>
    </row>
    <row r="1371" spans="1:18" x14ac:dyDescent="0.25">
      <c r="A1371" s="5">
        <v>1370</v>
      </c>
      <c r="B1371" s="28">
        <v>43194</v>
      </c>
      <c r="C1371" s="5">
        <v>1.2270399999999999</v>
      </c>
      <c r="D1371" s="5">
        <v>1.2314499999999999</v>
      </c>
      <c r="E1371" s="5">
        <v>1.2257</v>
      </c>
      <c r="F1371" s="5">
        <v>1.22776</v>
      </c>
      <c r="G1371" s="5">
        <f t="shared" si="250"/>
        <v>1</v>
      </c>
      <c r="H1371" s="5">
        <f t="shared" si="252"/>
        <v>59.799999999998747</v>
      </c>
      <c r="I1371" s="31">
        <f t="shared" si="254"/>
        <v>1.2319646666666666</v>
      </c>
      <c r="J1371" s="31">
        <f t="shared" si="255"/>
        <v>-42.04666666666634</v>
      </c>
      <c r="K1371" s="5">
        <f t="shared" si="249"/>
        <v>59.799999999998747</v>
      </c>
      <c r="L1371" s="5">
        <f t="shared" si="256"/>
        <v>0</v>
      </c>
      <c r="M1371" s="5"/>
      <c r="N1371" s="5">
        <f t="shared" si="259"/>
        <v>17796.600000000093</v>
      </c>
      <c r="O1371" s="5">
        <f t="shared" si="253"/>
        <v>16090.900000000056</v>
      </c>
      <c r="P1371" s="29" t="str">
        <f t="shared" si="257"/>
        <v/>
      </c>
      <c r="Q1371" s="30">
        <f t="shared" si="258"/>
        <v>1705.7000000000371</v>
      </c>
      <c r="R1371" s="27"/>
    </row>
    <row r="1372" spans="1:18" x14ac:dyDescent="0.25">
      <c r="A1372" s="5">
        <v>1371</v>
      </c>
      <c r="B1372" s="28">
        <v>43195</v>
      </c>
      <c r="C1372" s="31">
        <v>1.2277199999999999</v>
      </c>
      <c r="D1372" s="31">
        <v>1.2218199999999999</v>
      </c>
      <c r="E1372" s="31">
        <v>1.2290099999999999</v>
      </c>
      <c r="F1372" s="31">
        <v>1.22397</v>
      </c>
      <c r="G1372" s="5">
        <f t="shared" si="250"/>
        <v>0</v>
      </c>
      <c r="H1372" s="5">
        <f t="shared" si="252"/>
        <v>132.29999999999632</v>
      </c>
      <c r="I1372" s="31">
        <f t="shared" si="254"/>
        <v>1.2315340000000001</v>
      </c>
      <c r="J1372" s="31">
        <f t="shared" si="255"/>
        <v>-75.640000000001265</v>
      </c>
      <c r="K1372" s="5">
        <f t="shared" si="249"/>
        <v>0</v>
      </c>
      <c r="L1372" s="5">
        <v>-101</v>
      </c>
      <c r="M1372" s="5"/>
      <c r="N1372" s="5">
        <f t="shared" si="259"/>
        <v>17695.600000000093</v>
      </c>
      <c r="O1372" s="5">
        <f t="shared" si="253"/>
        <v>16090.900000000056</v>
      </c>
      <c r="P1372" s="29">
        <f t="shared" si="257"/>
        <v>-9.9727174987106482E-2</v>
      </c>
      <c r="Q1372" s="30">
        <f t="shared" si="258"/>
        <v>1604.7000000000371</v>
      </c>
      <c r="R1372" s="27"/>
    </row>
    <row r="1373" spans="1:18" x14ac:dyDescent="0.25">
      <c r="A1373" s="5">
        <v>1372</v>
      </c>
      <c r="B1373" s="28">
        <v>43196</v>
      </c>
      <c r="C1373" s="31">
        <v>1.2239800000000001</v>
      </c>
      <c r="D1373" s="31">
        <v>1.2290700000000001</v>
      </c>
      <c r="E1373" s="31">
        <v>1.2215100000000001</v>
      </c>
      <c r="F1373" s="31">
        <v>1.2279199999999999</v>
      </c>
      <c r="G1373" s="5">
        <f t="shared" si="250"/>
        <v>1</v>
      </c>
      <c r="H1373" s="5">
        <f t="shared" si="252"/>
        <v>104.09999999999809</v>
      </c>
      <c r="I1373" s="31">
        <f t="shared" si="254"/>
        <v>1.2314693333333335</v>
      </c>
      <c r="J1373" s="31">
        <f t="shared" si="255"/>
        <v>-35.493333333336267</v>
      </c>
      <c r="K1373" s="5">
        <f t="shared" si="249"/>
        <v>104.09999999999809</v>
      </c>
      <c r="L1373" s="5">
        <f t="shared" ref="L1373:L1403" si="260">IF(OR(AND(J1373&gt;-188.3,J1373&lt;=-122.467),AND(J1373&gt;-85.94,J1373&lt;=-67.6767),AND(J1373&gt;42.69,J1373&lt;=64.57),AND(J1373&gt;144.6933)),-H1373,0)</f>
        <v>0</v>
      </c>
      <c r="M1373" s="5"/>
      <c r="N1373" s="5">
        <f t="shared" si="259"/>
        <v>17799.700000000092</v>
      </c>
      <c r="O1373" s="5">
        <f t="shared" si="253"/>
        <v>16090.900000000056</v>
      </c>
      <c r="P1373" s="29" t="str">
        <f t="shared" si="257"/>
        <v/>
      </c>
      <c r="Q1373" s="30">
        <f t="shared" si="258"/>
        <v>1708.8000000000357</v>
      </c>
      <c r="R1373" s="27"/>
    </row>
    <row r="1374" spans="1:18" x14ac:dyDescent="0.25">
      <c r="A1374" s="5">
        <v>1373</v>
      </c>
      <c r="B1374" s="28">
        <v>43199</v>
      </c>
      <c r="C1374" s="31">
        <v>1.2262500000000001</v>
      </c>
      <c r="D1374" s="31">
        <v>1.2294799999999999</v>
      </c>
      <c r="E1374" s="31">
        <v>1.2212000000000001</v>
      </c>
      <c r="F1374" s="31">
        <v>1.23204</v>
      </c>
      <c r="G1374" s="5">
        <f t="shared" si="250"/>
        <v>1</v>
      </c>
      <c r="H1374" s="5">
        <f t="shared" si="252"/>
        <v>6.1999999999984325</v>
      </c>
      <c r="I1374" s="31">
        <f t="shared" si="254"/>
        <v>1.2313733333333334</v>
      </c>
      <c r="J1374" s="31">
        <f t="shared" si="255"/>
        <v>6.6666666666659324</v>
      </c>
      <c r="K1374" s="5">
        <f t="shared" si="249"/>
        <v>6.1999999999984325</v>
      </c>
      <c r="L1374" s="5">
        <f t="shared" si="260"/>
        <v>0</v>
      </c>
      <c r="M1374" s="5"/>
      <c r="N1374" s="5">
        <f t="shared" si="259"/>
        <v>17805.900000000089</v>
      </c>
      <c r="O1374" s="5">
        <f t="shared" si="253"/>
        <v>16090.900000000056</v>
      </c>
      <c r="P1374" s="29" t="str">
        <f t="shared" si="257"/>
        <v/>
      </c>
      <c r="Q1374" s="30">
        <f t="shared" si="258"/>
        <v>1715.0000000000327</v>
      </c>
      <c r="R1374" s="27"/>
    </row>
    <row r="1375" spans="1:18" x14ac:dyDescent="0.25">
      <c r="A1375" s="5">
        <v>1374</v>
      </c>
      <c r="B1375" s="28">
        <v>43200</v>
      </c>
      <c r="C1375" s="31">
        <v>1.2320500000000001</v>
      </c>
      <c r="D1375" s="31">
        <v>1.23776</v>
      </c>
      <c r="E1375" s="31">
        <v>1.23027</v>
      </c>
      <c r="F1375" s="31">
        <v>1.2355499999999999</v>
      </c>
      <c r="G1375" s="5">
        <f t="shared" si="250"/>
        <v>1</v>
      </c>
      <c r="H1375" s="5">
        <f t="shared" si="252"/>
        <v>-26.899999999998592</v>
      </c>
      <c r="I1375" s="31">
        <f t="shared" si="254"/>
        <v>1.2321346666666668</v>
      </c>
      <c r="J1375" s="31">
        <f t="shared" si="255"/>
        <v>34.153333333331034</v>
      </c>
      <c r="K1375" s="5">
        <f t="shared" si="249"/>
        <v>0</v>
      </c>
      <c r="L1375" s="5">
        <f t="shared" si="260"/>
        <v>0</v>
      </c>
      <c r="M1375" s="5"/>
      <c r="N1375" s="5">
        <f t="shared" si="259"/>
        <v>17805.900000000089</v>
      </c>
      <c r="O1375" s="5">
        <f t="shared" si="253"/>
        <v>16090.900000000056</v>
      </c>
      <c r="P1375" s="29" t="str">
        <f t="shared" si="257"/>
        <v/>
      </c>
      <c r="Q1375" s="30">
        <f t="shared" si="258"/>
        <v>1715.0000000000327</v>
      </c>
      <c r="R1375" s="27"/>
    </row>
    <row r="1376" spans="1:18" x14ac:dyDescent="0.25">
      <c r="A1376" s="5">
        <v>1375</v>
      </c>
      <c r="B1376" s="28">
        <v>43201</v>
      </c>
      <c r="C1376" s="31">
        <v>1.2355400000000001</v>
      </c>
      <c r="D1376" s="31">
        <v>1.2396100000000001</v>
      </c>
      <c r="E1376" s="31">
        <v>1.2350300000000001</v>
      </c>
      <c r="F1376" s="31">
        <v>1.2366600000000001</v>
      </c>
      <c r="G1376" s="5">
        <f t="shared" si="250"/>
        <v>1</v>
      </c>
      <c r="H1376" s="5">
        <f t="shared" si="252"/>
        <v>13.200000000002106</v>
      </c>
      <c r="I1376" s="31">
        <f t="shared" si="254"/>
        <v>1.2323266666666666</v>
      </c>
      <c r="J1376" s="31">
        <f t="shared" si="255"/>
        <v>43.333333333335219</v>
      </c>
      <c r="K1376" s="5">
        <f t="shared" si="249"/>
        <v>0</v>
      </c>
      <c r="L1376" s="5">
        <f t="shared" si="260"/>
        <v>-13.200000000002106</v>
      </c>
      <c r="M1376" s="5"/>
      <c r="N1376" s="5">
        <f t="shared" si="259"/>
        <v>17792.700000000088</v>
      </c>
      <c r="O1376" s="5">
        <f t="shared" si="253"/>
        <v>16090.900000000056</v>
      </c>
      <c r="P1376" s="29">
        <f t="shared" si="257"/>
        <v>-0.10576164167324542</v>
      </c>
      <c r="Q1376" s="30">
        <f t="shared" si="258"/>
        <v>1701.800000000032</v>
      </c>
      <c r="R1376" s="27"/>
    </row>
    <row r="1377" spans="1:18" x14ac:dyDescent="0.25">
      <c r="A1377" s="5">
        <v>1376</v>
      </c>
      <c r="B1377" s="28">
        <v>43202</v>
      </c>
      <c r="C1377" s="31">
        <v>1.23664</v>
      </c>
      <c r="D1377" s="31">
        <v>1.23797</v>
      </c>
      <c r="E1377" s="31">
        <v>1.22993</v>
      </c>
      <c r="F1377" s="31">
        <v>1.23264</v>
      </c>
      <c r="G1377" s="5">
        <f t="shared" si="250"/>
        <v>0</v>
      </c>
      <c r="H1377" s="5">
        <f t="shared" si="252"/>
        <v>44.500000000002871</v>
      </c>
      <c r="I1377" s="31">
        <f t="shared" si="254"/>
        <v>1.2324240000000002</v>
      </c>
      <c r="J1377" s="31">
        <f t="shared" si="255"/>
        <v>2.1599999999977193</v>
      </c>
      <c r="K1377" s="5">
        <f t="shared" si="249"/>
        <v>44.500000000002871</v>
      </c>
      <c r="L1377" s="5">
        <f t="shared" si="260"/>
        <v>0</v>
      </c>
      <c r="M1377" s="5"/>
      <c r="N1377" s="5">
        <f t="shared" si="259"/>
        <v>17837.200000000092</v>
      </c>
      <c r="O1377" s="5">
        <f t="shared" si="253"/>
        <v>16090.900000000056</v>
      </c>
      <c r="P1377" s="29" t="str">
        <f t="shared" si="257"/>
        <v/>
      </c>
      <c r="Q1377" s="30">
        <f t="shared" si="258"/>
        <v>1746.3000000000357</v>
      </c>
      <c r="R1377" s="27"/>
    </row>
    <row r="1378" spans="1:18" x14ac:dyDescent="0.25">
      <c r="A1378" s="5">
        <v>1377</v>
      </c>
      <c r="B1378" s="28">
        <v>43203</v>
      </c>
      <c r="C1378" s="31">
        <v>1.2326299999999999</v>
      </c>
      <c r="D1378" s="31">
        <v>1.23458</v>
      </c>
      <c r="E1378" s="31">
        <v>1.2306999999999999</v>
      </c>
      <c r="F1378" s="31">
        <v>1.23282</v>
      </c>
      <c r="G1378" s="5">
        <f t="shared" si="250"/>
        <v>1</v>
      </c>
      <c r="H1378" s="5">
        <f t="shared" si="252"/>
        <v>46.90000000000083</v>
      </c>
      <c r="I1378" s="31">
        <f t="shared" si="254"/>
        <v>1.232264</v>
      </c>
      <c r="J1378" s="31">
        <f t="shared" si="255"/>
        <v>5.5600000000000094</v>
      </c>
      <c r="K1378" s="5">
        <f t="shared" si="249"/>
        <v>46.90000000000083</v>
      </c>
      <c r="L1378" s="5">
        <f t="shared" si="260"/>
        <v>0</v>
      </c>
      <c r="M1378" s="5"/>
      <c r="N1378" s="5">
        <f t="shared" si="259"/>
        <v>17884.100000000093</v>
      </c>
      <c r="O1378" s="5">
        <f t="shared" si="253"/>
        <v>16090.900000000056</v>
      </c>
      <c r="P1378" s="29" t="str">
        <f t="shared" si="257"/>
        <v/>
      </c>
      <c r="Q1378" s="30">
        <f t="shared" si="258"/>
        <v>1793.2000000000371</v>
      </c>
      <c r="R1378" s="27"/>
    </row>
    <row r="1379" spans="1:18" x14ac:dyDescent="0.25">
      <c r="A1379" s="5">
        <v>1378</v>
      </c>
      <c r="B1379" s="28">
        <v>43206</v>
      </c>
      <c r="C1379" s="31">
        <v>1.23278</v>
      </c>
      <c r="D1379" s="31">
        <v>1.2394499999999999</v>
      </c>
      <c r="E1379" s="31">
        <v>1.23231</v>
      </c>
      <c r="F1379" s="31">
        <v>1.2379100000000001</v>
      </c>
      <c r="G1379" s="5">
        <f t="shared" si="250"/>
        <v>1</v>
      </c>
      <c r="H1379" s="5">
        <f t="shared" si="252"/>
        <v>-32.800000000001717</v>
      </c>
      <c r="I1379" s="31">
        <f t="shared" si="254"/>
        <v>1.2318339999999999</v>
      </c>
      <c r="J1379" s="31">
        <f t="shared" si="255"/>
        <v>60.760000000001924</v>
      </c>
      <c r="K1379" s="5">
        <f t="shared" si="249"/>
        <v>0</v>
      </c>
      <c r="L1379" s="5">
        <f t="shared" si="260"/>
        <v>32.800000000001717</v>
      </c>
      <c r="M1379" s="5"/>
      <c r="N1379" s="5">
        <f t="shared" si="259"/>
        <v>17916.900000000096</v>
      </c>
      <c r="O1379" s="5">
        <f t="shared" si="253"/>
        <v>16090.900000000056</v>
      </c>
      <c r="P1379" s="29" t="str">
        <f t="shared" si="257"/>
        <v/>
      </c>
      <c r="Q1379" s="30">
        <f t="shared" si="258"/>
        <v>1826.00000000004</v>
      </c>
      <c r="R1379" s="27"/>
    </row>
    <row r="1380" spans="1:18" x14ac:dyDescent="0.25">
      <c r="A1380" s="5">
        <v>1379</v>
      </c>
      <c r="B1380" s="28">
        <v>43207</v>
      </c>
      <c r="C1380" s="31">
        <v>1.23783</v>
      </c>
      <c r="D1380" s="31">
        <v>1.24136</v>
      </c>
      <c r="E1380" s="31">
        <v>1.2336199999999999</v>
      </c>
      <c r="F1380" s="31">
        <v>1.2369600000000001</v>
      </c>
      <c r="G1380" s="5">
        <f t="shared" si="250"/>
        <v>0</v>
      </c>
      <c r="H1380" s="5">
        <f t="shared" si="252"/>
        <v>-84.600000000001344</v>
      </c>
      <c r="I1380" s="31">
        <f t="shared" si="254"/>
        <v>1.2316166666666668</v>
      </c>
      <c r="J1380" s="31">
        <f t="shared" si="255"/>
        <v>53.433333333332556</v>
      </c>
      <c r="K1380" s="5">
        <f t="shared" si="249"/>
        <v>0</v>
      </c>
      <c r="L1380" s="5">
        <f t="shared" si="260"/>
        <v>84.600000000001344</v>
      </c>
      <c r="M1380" s="5"/>
      <c r="N1380" s="5">
        <f t="shared" si="259"/>
        <v>18001.500000000098</v>
      </c>
      <c r="O1380" s="5">
        <f t="shared" si="253"/>
        <v>16090.900000000056</v>
      </c>
      <c r="P1380" s="29" t="str">
        <f t="shared" si="257"/>
        <v/>
      </c>
      <c r="Q1380" s="30">
        <f t="shared" si="258"/>
        <v>1910.6000000000422</v>
      </c>
      <c r="R1380" s="27"/>
    </row>
    <row r="1381" spans="1:18" x14ac:dyDescent="0.25">
      <c r="A1381" s="5">
        <v>1380</v>
      </c>
      <c r="B1381" s="28">
        <v>43208</v>
      </c>
      <c r="C1381" s="31">
        <v>1.2369300000000001</v>
      </c>
      <c r="D1381" s="31">
        <v>1.2397100000000001</v>
      </c>
      <c r="E1381" s="31">
        <v>1.2341800000000001</v>
      </c>
      <c r="F1381" s="31">
        <v>1.23736</v>
      </c>
      <c r="G1381" s="5">
        <f t="shared" si="250"/>
        <v>1</v>
      </c>
      <c r="H1381" s="5">
        <f t="shared" si="252"/>
        <v>-152.10000000000167</v>
      </c>
      <c r="I1381" s="31">
        <f t="shared" si="254"/>
        <v>1.2320506666666666</v>
      </c>
      <c r="J1381" s="31">
        <f t="shared" si="255"/>
        <v>53.093333333333881</v>
      </c>
      <c r="K1381" s="5">
        <f t="shared" si="249"/>
        <v>0</v>
      </c>
      <c r="L1381" s="5">
        <f t="shared" si="260"/>
        <v>152.10000000000167</v>
      </c>
      <c r="M1381" s="5"/>
      <c r="N1381" s="5">
        <f t="shared" si="259"/>
        <v>18153.6000000001</v>
      </c>
      <c r="O1381" s="5">
        <f t="shared" si="253"/>
        <v>16090.900000000056</v>
      </c>
      <c r="P1381" s="29" t="str">
        <f t="shared" si="257"/>
        <v/>
      </c>
      <c r="Q1381" s="30">
        <f t="shared" si="258"/>
        <v>2062.7000000000444</v>
      </c>
      <c r="R1381" s="27"/>
    </row>
    <row r="1382" spans="1:18" x14ac:dyDescent="0.25">
      <c r="A1382" s="5">
        <v>1381</v>
      </c>
      <c r="B1382" s="28">
        <v>43209</v>
      </c>
      <c r="C1382" s="31">
        <v>1.2373700000000001</v>
      </c>
      <c r="D1382" s="31">
        <v>1.2400100000000001</v>
      </c>
      <c r="E1382" s="31">
        <v>1.2329000000000001</v>
      </c>
      <c r="F1382" s="31">
        <v>1.2345299999999999</v>
      </c>
      <c r="G1382" s="5">
        <f t="shared" si="250"/>
        <v>0</v>
      </c>
      <c r="H1382" s="5">
        <f t="shared" si="252"/>
        <v>-99.899999999999437</v>
      </c>
      <c r="I1382" s="31">
        <f t="shared" si="254"/>
        <v>1.2323513333333334</v>
      </c>
      <c r="J1382" s="31">
        <f t="shared" si="255"/>
        <v>21.786666666665511</v>
      </c>
      <c r="K1382" s="5">
        <f t="shared" si="249"/>
        <v>-99.899999999999437</v>
      </c>
      <c r="L1382" s="5">
        <f t="shared" si="260"/>
        <v>0</v>
      </c>
      <c r="M1382" s="5"/>
      <c r="N1382" s="5">
        <f t="shared" si="259"/>
        <v>18053.700000000103</v>
      </c>
      <c r="O1382" s="5">
        <f t="shared" si="253"/>
        <v>16090.900000000056</v>
      </c>
      <c r="P1382" s="29">
        <f t="shared" si="257"/>
        <v>-0.12198198982033559</v>
      </c>
      <c r="Q1382" s="30">
        <f t="shared" si="258"/>
        <v>1962.8000000000466</v>
      </c>
      <c r="R1382" s="27"/>
    </row>
    <row r="1383" spans="1:18" x14ac:dyDescent="0.25">
      <c r="A1383" s="5">
        <v>1382</v>
      </c>
      <c r="B1383" s="28">
        <v>43210</v>
      </c>
      <c r="C1383" s="31">
        <v>1.23451</v>
      </c>
      <c r="D1383" s="31">
        <v>1.23529</v>
      </c>
      <c r="E1383" s="31">
        <v>1.22499</v>
      </c>
      <c r="F1383" s="31">
        <v>1.2284600000000001</v>
      </c>
      <c r="G1383" s="5">
        <f t="shared" si="250"/>
        <v>0</v>
      </c>
      <c r="H1383" s="5">
        <f t="shared" si="252"/>
        <v>-110.69999999999914</v>
      </c>
      <c r="I1383" s="31">
        <f t="shared" si="254"/>
        <v>1.2321153333333332</v>
      </c>
      <c r="J1383" s="31">
        <f t="shared" si="255"/>
        <v>-36.553333333331217</v>
      </c>
      <c r="K1383" s="5">
        <v>-101</v>
      </c>
      <c r="L1383" s="5">
        <f t="shared" si="260"/>
        <v>0</v>
      </c>
      <c r="M1383" s="5"/>
      <c r="N1383" s="5">
        <f t="shared" si="259"/>
        <v>17952.700000000103</v>
      </c>
      <c r="O1383" s="5">
        <f t="shared" si="253"/>
        <v>16090.900000000056</v>
      </c>
      <c r="P1383" s="29">
        <f t="shared" si="257"/>
        <v>-0.11570515011590654</v>
      </c>
      <c r="Q1383" s="30">
        <f t="shared" si="258"/>
        <v>1861.8000000000466</v>
      </c>
      <c r="R1383" s="27"/>
    </row>
    <row r="1384" spans="1:18" x14ac:dyDescent="0.25">
      <c r="A1384" s="5">
        <v>1383</v>
      </c>
      <c r="B1384" s="28">
        <v>43213</v>
      </c>
      <c r="C1384" s="31">
        <v>1.22699</v>
      </c>
      <c r="D1384" s="31">
        <v>1.2289399999999999</v>
      </c>
      <c r="E1384" s="31">
        <v>1.21977</v>
      </c>
      <c r="F1384" s="31">
        <v>1.2206699999999999</v>
      </c>
      <c r="G1384" s="5">
        <f t="shared" si="250"/>
        <v>0</v>
      </c>
      <c r="H1384" s="5">
        <f t="shared" si="252"/>
        <v>-105.09999999999798</v>
      </c>
      <c r="I1384" s="31">
        <f t="shared" si="254"/>
        <v>1.2314866666666664</v>
      </c>
      <c r="J1384" s="31">
        <f t="shared" si="255"/>
        <v>-108.16666666666475</v>
      </c>
      <c r="K1384" s="5">
        <v>-101</v>
      </c>
      <c r="L1384" s="5">
        <f t="shared" si="260"/>
        <v>0</v>
      </c>
      <c r="M1384" s="5"/>
      <c r="N1384" s="5">
        <f t="shared" si="259"/>
        <v>17851.700000000103</v>
      </c>
      <c r="O1384" s="5">
        <f t="shared" si="253"/>
        <v>16090.900000000056</v>
      </c>
      <c r="P1384" s="29">
        <f t="shared" si="257"/>
        <v>-0.10942831041147727</v>
      </c>
      <c r="Q1384" s="30">
        <f t="shared" si="258"/>
        <v>1760.8000000000466</v>
      </c>
      <c r="R1384" s="27"/>
    </row>
    <row r="1385" spans="1:18" x14ac:dyDescent="0.25">
      <c r="A1385" s="5">
        <v>1384</v>
      </c>
      <c r="B1385" s="28">
        <v>43214</v>
      </c>
      <c r="C1385" s="31">
        <v>1.22082</v>
      </c>
      <c r="D1385" s="31">
        <v>1.22237</v>
      </c>
      <c r="E1385" s="31">
        <v>1.21817</v>
      </c>
      <c r="F1385" s="31">
        <v>1.2232000000000001</v>
      </c>
      <c r="G1385" s="5">
        <f t="shared" si="250"/>
        <v>1</v>
      </c>
      <c r="H1385" s="5">
        <f t="shared" si="252"/>
        <v>-137.79999999999905</v>
      </c>
      <c r="I1385" s="31">
        <f t="shared" si="254"/>
        <v>1.2312299999999998</v>
      </c>
      <c r="J1385" s="31">
        <f t="shared" si="255"/>
        <v>-80.299999999997596</v>
      </c>
      <c r="K1385" s="5">
        <f t="shared" ref="K1385:K1403" si="261">IF(OR(AND(J1385&gt;-122.467,J1385&lt;=-101.893),AND(J1385&gt;-67.6767,J1385&lt;=-16.6267),AND(J1385&gt;-1.10667,J1385&lt;=30.97333)),H1385,0)</f>
        <v>0</v>
      </c>
      <c r="L1385" s="5">
        <f t="shared" si="260"/>
        <v>137.79999999999905</v>
      </c>
      <c r="M1385" s="5"/>
      <c r="N1385" s="5">
        <f t="shared" si="259"/>
        <v>17989.500000000102</v>
      </c>
      <c r="O1385" s="5">
        <f t="shared" si="253"/>
        <v>16090.900000000056</v>
      </c>
      <c r="P1385" s="29" t="str">
        <f t="shared" si="257"/>
        <v/>
      </c>
      <c r="Q1385" s="30">
        <f t="shared" si="258"/>
        <v>1898.6000000000458</v>
      </c>
      <c r="R1385" s="27"/>
    </row>
    <row r="1386" spans="1:18" x14ac:dyDescent="0.25">
      <c r="A1386" s="5">
        <v>1385</v>
      </c>
      <c r="B1386" s="28">
        <v>43215</v>
      </c>
      <c r="C1386" s="31">
        <v>1.2231799999999999</v>
      </c>
      <c r="D1386" s="31">
        <v>1.22387</v>
      </c>
      <c r="E1386" s="31">
        <v>1.216</v>
      </c>
      <c r="F1386" s="31">
        <v>1.2160500000000001</v>
      </c>
      <c r="G1386" s="5">
        <f t="shared" si="250"/>
        <v>0</v>
      </c>
      <c r="H1386" s="5">
        <f t="shared" si="252"/>
        <v>-111.20000000000019</v>
      </c>
      <c r="I1386" s="31">
        <f t="shared" si="254"/>
        <v>1.2304493333333331</v>
      </c>
      <c r="J1386" s="31">
        <f t="shared" si="255"/>
        <v>-143.99333333332987</v>
      </c>
      <c r="K1386" s="5">
        <f t="shared" si="261"/>
        <v>0</v>
      </c>
      <c r="L1386" s="5">
        <f t="shared" si="260"/>
        <v>111.20000000000019</v>
      </c>
      <c r="M1386" s="5"/>
      <c r="N1386" s="5">
        <f t="shared" si="259"/>
        <v>18100.700000000103</v>
      </c>
      <c r="O1386" s="5">
        <f t="shared" si="253"/>
        <v>16090.900000000056</v>
      </c>
      <c r="P1386" s="29" t="str">
        <f t="shared" si="257"/>
        <v/>
      </c>
      <c r="Q1386" s="30">
        <f t="shared" si="258"/>
        <v>2009.8000000000466</v>
      </c>
      <c r="R1386" s="27"/>
    </row>
    <row r="1387" spans="1:18" x14ac:dyDescent="0.25">
      <c r="A1387" s="5">
        <v>1386</v>
      </c>
      <c r="B1387" s="28">
        <v>43216</v>
      </c>
      <c r="C1387" s="31">
        <v>1.21608</v>
      </c>
      <c r="D1387" s="31">
        <v>1.22099</v>
      </c>
      <c r="E1387" s="31">
        <v>1.2096199999999999</v>
      </c>
      <c r="F1387" s="31">
        <v>1.2103200000000001</v>
      </c>
      <c r="G1387" s="5">
        <f t="shared" si="250"/>
        <v>0</v>
      </c>
      <c r="H1387" s="5">
        <f t="shared" si="252"/>
        <v>-138.00000000000034</v>
      </c>
      <c r="I1387" s="31">
        <f t="shared" si="254"/>
        <v>1.2295393333333331</v>
      </c>
      <c r="J1387" s="31">
        <f t="shared" si="255"/>
        <v>-192.19333333333032</v>
      </c>
      <c r="K1387" s="5">
        <f t="shared" si="261"/>
        <v>0</v>
      </c>
      <c r="L1387" s="5">
        <f t="shared" si="260"/>
        <v>0</v>
      </c>
      <c r="M1387" s="5"/>
      <c r="N1387" s="5">
        <f t="shared" si="259"/>
        <v>18100.700000000103</v>
      </c>
      <c r="O1387" s="5">
        <f t="shared" si="253"/>
        <v>16090.900000000056</v>
      </c>
      <c r="P1387" s="29" t="str">
        <f t="shared" si="257"/>
        <v/>
      </c>
      <c r="Q1387" s="30">
        <f t="shared" si="258"/>
        <v>2009.8000000000466</v>
      </c>
      <c r="R1387" s="27"/>
    </row>
    <row r="1388" spans="1:18" x14ac:dyDescent="0.25">
      <c r="A1388" s="5">
        <v>1387</v>
      </c>
      <c r="B1388" s="28">
        <v>43217</v>
      </c>
      <c r="C1388" s="31">
        <v>1.2102900000000001</v>
      </c>
      <c r="D1388" s="31">
        <v>1.2116400000000001</v>
      </c>
      <c r="E1388" s="5">
        <v>1.20556</v>
      </c>
      <c r="F1388" s="5">
        <v>1.2094</v>
      </c>
      <c r="G1388" s="5">
        <f t="shared" si="250"/>
        <v>0</v>
      </c>
      <c r="H1388" s="5">
        <f t="shared" si="252"/>
        <v>-170.89999999999827</v>
      </c>
      <c r="I1388" s="31">
        <f t="shared" si="254"/>
        <v>1.2283046666666666</v>
      </c>
      <c r="J1388" s="31">
        <f t="shared" si="255"/>
        <v>-189.04666666666569</v>
      </c>
      <c r="K1388" s="5">
        <f t="shared" si="261"/>
        <v>0</v>
      </c>
      <c r="L1388" s="5">
        <f t="shared" si="260"/>
        <v>0</v>
      </c>
      <c r="M1388" s="5"/>
      <c r="N1388" s="5">
        <f t="shared" si="259"/>
        <v>18100.700000000103</v>
      </c>
      <c r="O1388" s="5">
        <f t="shared" si="253"/>
        <v>16090.900000000056</v>
      </c>
      <c r="P1388" s="29" t="str">
        <f t="shared" si="257"/>
        <v/>
      </c>
      <c r="Q1388" s="30">
        <f t="shared" si="258"/>
        <v>2009.8000000000466</v>
      </c>
      <c r="R1388" s="27"/>
    </row>
    <row r="1389" spans="1:18" x14ac:dyDescent="0.25">
      <c r="A1389" s="5">
        <v>1388</v>
      </c>
      <c r="B1389" s="28">
        <v>43219.958333333336</v>
      </c>
      <c r="C1389" s="5">
        <v>1.21224</v>
      </c>
      <c r="D1389" s="5">
        <v>1.2138599999999999</v>
      </c>
      <c r="E1389" s="5">
        <v>1.2064299999999999</v>
      </c>
      <c r="F1389" s="5">
        <v>1.20777</v>
      </c>
      <c r="G1389" s="5">
        <f t="shared" si="250"/>
        <v>0</v>
      </c>
      <c r="H1389" s="5">
        <f t="shared" si="252"/>
        <v>-88.500000000000256</v>
      </c>
      <c r="I1389" s="31">
        <f t="shared" si="254"/>
        <v>1.2266866666666665</v>
      </c>
      <c r="J1389" s="31">
        <f t="shared" si="255"/>
        <v>-189.1666666666647</v>
      </c>
      <c r="K1389" s="5">
        <f t="shared" si="261"/>
        <v>0</v>
      </c>
      <c r="L1389" s="5">
        <f t="shared" si="260"/>
        <v>0</v>
      </c>
      <c r="M1389" s="5"/>
      <c r="N1389" s="5">
        <f t="shared" si="259"/>
        <v>18100.700000000103</v>
      </c>
      <c r="O1389" s="5">
        <f t="shared" si="253"/>
        <v>16090.900000000056</v>
      </c>
      <c r="P1389" s="29" t="str">
        <f t="shared" si="257"/>
        <v/>
      </c>
      <c r="Q1389" s="30">
        <f t="shared" si="258"/>
        <v>2009.8000000000466</v>
      </c>
      <c r="R1389" s="27"/>
    </row>
    <row r="1390" spans="1:18" x14ac:dyDescent="0.25">
      <c r="A1390" s="5">
        <v>1389</v>
      </c>
      <c r="B1390" s="28">
        <v>43220.958333333336</v>
      </c>
      <c r="C1390" s="5">
        <v>1.2076800000000001</v>
      </c>
      <c r="D1390" s="5">
        <v>1.20841</v>
      </c>
      <c r="E1390" s="5">
        <v>1.19814</v>
      </c>
      <c r="F1390" s="5">
        <v>1.1992400000000001</v>
      </c>
      <c r="G1390" s="5">
        <f t="shared" si="250"/>
        <v>0</v>
      </c>
      <c r="H1390" s="5">
        <f t="shared" si="252"/>
        <v>-36.799999999999052</v>
      </c>
      <c r="I1390" s="31">
        <f t="shared" si="254"/>
        <v>1.2242659999999999</v>
      </c>
      <c r="J1390" s="31">
        <f t="shared" si="255"/>
        <v>-250.25999999999772</v>
      </c>
      <c r="K1390" s="5">
        <f t="shared" si="261"/>
        <v>0</v>
      </c>
      <c r="L1390" s="5">
        <f t="shared" si="260"/>
        <v>0</v>
      </c>
      <c r="M1390" s="5"/>
      <c r="N1390" s="5">
        <f t="shared" si="259"/>
        <v>18100.700000000103</v>
      </c>
      <c r="O1390" s="5">
        <f t="shared" si="253"/>
        <v>16090.900000000056</v>
      </c>
      <c r="P1390" s="29" t="str">
        <f t="shared" si="257"/>
        <v/>
      </c>
      <c r="Q1390" s="30">
        <f t="shared" si="258"/>
        <v>2009.8000000000466</v>
      </c>
      <c r="R1390" s="27"/>
    </row>
    <row r="1391" spans="1:18" x14ac:dyDescent="0.25">
      <c r="A1391" s="5">
        <v>1390</v>
      </c>
      <c r="B1391" s="28">
        <v>43221.958333333336</v>
      </c>
      <c r="C1391" s="5">
        <v>1.19922</v>
      </c>
      <c r="D1391" s="5">
        <v>1.20316</v>
      </c>
      <c r="E1391" s="5">
        <v>1.1937800000000001</v>
      </c>
      <c r="F1391" s="5">
        <v>1.1950400000000001</v>
      </c>
      <c r="G1391" s="5">
        <f t="shared" si="250"/>
        <v>0</v>
      </c>
      <c r="H1391" s="5">
        <f t="shared" si="252"/>
        <v>-28.700000000001502</v>
      </c>
      <c r="I1391" s="31">
        <f t="shared" si="254"/>
        <v>1.2214913333333333</v>
      </c>
      <c r="J1391" s="31">
        <f t="shared" si="255"/>
        <v>-264.51333333333162</v>
      </c>
      <c r="K1391" s="5">
        <f t="shared" si="261"/>
        <v>0</v>
      </c>
      <c r="L1391" s="5">
        <f t="shared" si="260"/>
        <v>0</v>
      </c>
      <c r="M1391" s="5"/>
      <c r="N1391" s="5">
        <f t="shared" si="259"/>
        <v>18100.700000000103</v>
      </c>
      <c r="O1391" s="5">
        <f t="shared" si="253"/>
        <v>16090.900000000056</v>
      </c>
      <c r="P1391" s="29" t="str">
        <f t="shared" si="257"/>
        <v/>
      </c>
      <c r="Q1391" s="30">
        <f t="shared" si="258"/>
        <v>2009.8000000000466</v>
      </c>
      <c r="R1391" s="27"/>
    </row>
    <row r="1392" spans="1:18" x14ac:dyDescent="0.25">
      <c r="A1392" s="5">
        <v>1391</v>
      </c>
      <c r="B1392" s="28">
        <v>43222.958333333336</v>
      </c>
      <c r="C1392" s="5">
        <v>1.1950400000000001</v>
      </c>
      <c r="D1392" s="5">
        <v>1.2008700000000001</v>
      </c>
      <c r="E1392" s="5">
        <v>1.19475</v>
      </c>
      <c r="F1392" s="5">
        <v>1.1988099999999999</v>
      </c>
      <c r="G1392" s="5">
        <f t="shared" si="250"/>
        <v>1</v>
      </c>
      <c r="H1392" s="5">
        <f t="shared" si="252"/>
        <v>-123.80000000000058</v>
      </c>
      <c r="I1392" s="31">
        <f t="shared" si="254"/>
        <v>1.2192359999999998</v>
      </c>
      <c r="J1392" s="31">
        <f t="shared" si="255"/>
        <v>-204.25999999999834</v>
      </c>
      <c r="K1392" s="5">
        <f t="shared" si="261"/>
        <v>0</v>
      </c>
      <c r="L1392" s="5">
        <f t="shared" si="260"/>
        <v>0</v>
      </c>
      <c r="M1392" s="5"/>
      <c r="N1392" s="5">
        <f t="shared" si="259"/>
        <v>18100.700000000103</v>
      </c>
      <c r="O1392" s="5">
        <f t="shared" si="253"/>
        <v>16090.900000000056</v>
      </c>
      <c r="P1392" s="29" t="str">
        <f t="shared" si="257"/>
        <v/>
      </c>
      <c r="Q1392" s="30">
        <f t="shared" si="258"/>
        <v>2009.8000000000466</v>
      </c>
      <c r="R1392" s="27"/>
    </row>
    <row r="1393" spans="1:18" x14ac:dyDescent="0.25">
      <c r="A1393" s="5">
        <v>1392</v>
      </c>
      <c r="B1393" s="28">
        <v>43223.958333333336</v>
      </c>
      <c r="C1393" s="5">
        <v>1.1987699999999999</v>
      </c>
      <c r="D1393" s="5">
        <v>1.1995400000000001</v>
      </c>
      <c r="E1393" s="5">
        <v>1.1910700000000001</v>
      </c>
      <c r="F1393" s="5">
        <v>1.1955</v>
      </c>
      <c r="G1393" s="5">
        <f t="shared" si="250"/>
        <v>0</v>
      </c>
      <c r="H1393" s="5">
        <f t="shared" si="252"/>
        <v>-104.70000000000202</v>
      </c>
      <c r="I1393" s="31">
        <f t="shared" si="254"/>
        <v>1.2167479999999999</v>
      </c>
      <c r="J1393" s="31">
        <f t="shared" si="255"/>
        <v>-212.47999999999934</v>
      </c>
      <c r="K1393" s="5">
        <f t="shared" si="261"/>
        <v>0</v>
      </c>
      <c r="L1393" s="5">
        <f t="shared" si="260"/>
        <v>0</v>
      </c>
      <c r="M1393" s="5"/>
      <c r="N1393" s="5">
        <f t="shared" si="259"/>
        <v>18100.700000000103</v>
      </c>
      <c r="O1393" s="5">
        <f t="shared" si="253"/>
        <v>16090.900000000056</v>
      </c>
      <c r="P1393" s="29" t="str">
        <f t="shared" si="257"/>
        <v/>
      </c>
      <c r="Q1393" s="30">
        <f t="shared" si="258"/>
        <v>2009.8000000000466</v>
      </c>
      <c r="R1393" s="27"/>
    </row>
    <row r="1394" spans="1:18" x14ac:dyDescent="0.25">
      <c r="A1394" s="5">
        <v>1393</v>
      </c>
      <c r="B1394" s="28">
        <v>43226.958333333336</v>
      </c>
      <c r="C1394" s="5">
        <v>1.19557</v>
      </c>
      <c r="D1394" s="5">
        <v>1.1977899999999999</v>
      </c>
      <c r="E1394" s="5">
        <v>1.1897500000000001</v>
      </c>
      <c r="F1394" s="5">
        <v>1.1921999999999999</v>
      </c>
      <c r="G1394" s="5">
        <f t="shared" si="250"/>
        <v>0</v>
      </c>
      <c r="H1394" s="5">
        <f t="shared" si="252"/>
        <v>-6.3000000000013046</v>
      </c>
      <c r="I1394" s="31">
        <f t="shared" si="254"/>
        <v>1.2137006666666668</v>
      </c>
      <c r="J1394" s="31">
        <f t="shared" si="255"/>
        <v>-215.00666666666834</v>
      </c>
      <c r="K1394" s="5">
        <f t="shared" si="261"/>
        <v>0</v>
      </c>
      <c r="L1394" s="5">
        <f t="shared" si="260"/>
        <v>0</v>
      </c>
      <c r="M1394" s="5"/>
      <c r="N1394" s="5">
        <f t="shared" si="259"/>
        <v>18100.700000000103</v>
      </c>
      <c r="O1394" s="5">
        <f t="shared" si="253"/>
        <v>16090.900000000056</v>
      </c>
      <c r="P1394" s="29" t="str">
        <f t="shared" si="257"/>
        <v/>
      </c>
      <c r="Q1394" s="30">
        <f t="shared" si="258"/>
        <v>2009.8000000000466</v>
      </c>
      <c r="R1394" s="27"/>
    </row>
    <row r="1395" spans="1:18" x14ac:dyDescent="0.25">
      <c r="A1395" s="5">
        <v>1394</v>
      </c>
      <c r="B1395" s="28">
        <v>43227.958333333336</v>
      </c>
      <c r="C1395" s="5">
        <v>1.19215</v>
      </c>
      <c r="D1395" s="5">
        <v>1.19387</v>
      </c>
      <c r="E1395" s="5">
        <v>1.1838</v>
      </c>
      <c r="F1395" s="5">
        <v>1.18641</v>
      </c>
      <c r="G1395" s="5">
        <f t="shared" si="250"/>
        <v>0</v>
      </c>
      <c r="H1395" s="5">
        <f t="shared" si="252"/>
        <v>75.49999999999946</v>
      </c>
      <c r="I1395" s="31">
        <f t="shared" si="254"/>
        <v>1.2103306666666667</v>
      </c>
      <c r="J1395" s="31">
        <f t="shared" si="255"/>
        <v>-239.20666666666702</v>
      </c>
      <c r="K1395" s="5">
        <f t="shared" si="261"/>
        <v>0</v>
      </c>
      <c r="L1395" s="5">
        <f t="shared" si="260"/>
        <v>0</v>
      </c>
      <c r="M1395" s="5"/>
      <c r="N1395" s="5">
        <f t="shared" si="259"/>
        <v>18100.700000000103</v>
      </c>
      <c r="O1395" s="5">
        <f t="shared" si="253"/>
        <v>16090.900000000056</v>
      </c>
      <c r="P1395" s="29" t="str">
        <f t="shared" si="257"/>
        <v/>
      </c>
      <c r="Q1395" s="30">
        <f t="shared" si="258"/>
        <v>2009.8000000000466</v>
      </c>
      <c r="R1395" s="27"/>
    </row>
    <row r="1396" spans="1:18" x14ac:dyDescent="0.25">
      <c r="A1396" s="5">
        <v>1395</v>
      </c>
      <c r="B1396" s="28">
        <v>43228.958333333336</v>
      </c>
      <c r="C1396" s="5">
        <v>1.18638</v>
      </c>
      <c r="D1396" s="5">
        <v>1.1896899999999999</v>
      </c>
      <c r="E1396" s="5">
        <v>1.1822699999999999</v>
      </c>
      <c r="F1396" s="5">
        <v>1.18502</v>
      </c>
      <c r="G1396" s="5">
        <f t="shared" si="250"/>
        <v>0</v>
      </c>
      <c r="H1396" s="5">
        <f t="shared" si="252"/>
        <v>76.69999999999844</v>
      </c>
      <c r="I1396" s="31">
        <f t="shared" si="254"/>
        <v>1.2068413333333334</v>
      </c>
      <c r="J1396" s="31">
        <f t="shared" si="255"/>
        <v>-218.2133333333347</v>
      </c>
      <c r="K1396" s="5">
        <f t="shared" si="261"/>
        <v>0</v>
      </c>
      <c r="L1396" s="5">
        <f t="shared" si="260"/>
        <v>0</v>
      </c>
      <c r="M1396" s="5"/>
      <c r="N1396" s="5">
        <f t="shared" si="259"/>
        <v>18100.700000000103</v>
      </c>
      <c r="O1396" s="5">
        <f t="shared" si="253"/>
        <v>16090.900000000056</v>
      </c>
      <c r="P1396" s="29" t="str">
        <f t="shared" si="257"/>
        <v/>
      </c>
      <c r="Q1396" s="30">
        <f t="shared" si="258"/>
        <v>2009.8000000000466</v>
      </c>
      <c r="R1396" s="27"/>
    </row>
    <row r="1397" spans="1:18" x14ac:dyDescent="0.25">
      <c r="A1397" s="5">
        <v>1396</v>
      </c>
      <c r="B1397" s="28">
        <v>43229.958333333336</v>
      </c>
      <c r="C1397" s="5">
        <v>1.18502</v>
      </c>
      <c r="D1397" s="5">
        <v>1.1946300000000001</v>
      </c>
      <c r="E1397" s="5">
        <v>1.1842900000000001</v>
      </c>
      <c r="F1397" s="5">
        <v>1.1914899999999999</v>
      </c>
      <c r="G1397" s="5">
        <f t="shared" si="250"/>
        <v>1</v>
      </c>
      <c r="H1397" s="5">
        <f t="shared" si="252"/>
        <v>-76.500000000001563</v>
      </c>
      <c r="I1397" s="31">
        <f t="shared" si="254"/>
        <v>1.2039720000000003</v>
      </c>
      <c r="J1397" s="31">
        <f t="shared" si="255"/>
        <v>-124.82000000000326</v>
      </c>
      <c r="K1397" s="5">
        <f t="shared" si="261"/>
        <v>0</v>
      </c>
      <c r="L1397" s="5">
        <f t="shared" si="260"/>
        <v>76.500000000001563</v>
      </c>
      <c r="M1397" s="5"/>
      <c r="N1397" s="5">
        <f t="shared" si="259"/>
        <v>18177.200000000103</v>
      </c>
      <c r="O1397" s="5">
        <f t="shared" si="253"/>
        <v>16090.900000000056</v>
      </c>
      <c r="P1397" s="29" t="str">
        <f t="shared" si="257"/>
        <v/>
      </c>
      <c r="Q1397" s="30">
        <f t="shared" si="258"/>
        <v>2086.3000000000466</v>
      </c>
      <c r="R1397" s="27"/>
    </row>
    <row r="1398" spans="1:18" x14ac:dyDescent="0.25">
      <c r="A1398" s="5">
        <v>1397</v>
      </c>
      <c r="B1398" s="28">
        <v>43230.958333333336</v>
      </c>
      <c r="C1398" s="5">
        <v>1.1915100000000001</v>
      </c>
      <c r="D1398" s="5">
        <v>1.19678</v>
      </c>
      <c r="E1398" s="5">
        <v>1.1891099999999999</v>
      </c>
      <c r="F1398" s="5">
        <v>1.1939500000000001</v>
      </c>
      <c r="G1398" s="5">
        <f t="shared" si="250"/>
        <v>1</v>
      </c>
      <c r="H1398" s="5">
        <f t="shared" si="252"/>
        <v>-131.70000000000127</v>
      </c>
      <c r="I1398" s="31">
        <f t="shared" si="254"/>
        <v>1.2016713333333333</v>
      </c>
      <c r="J1398" s="31">
        <f t="shared" si="255"/>
        <v>-77.213333333332471</v>
      </c>
      <c r="K1398" s="5">
        <f t="shared" si="261"/>
        <v>0</v>
      </c>
      <c r="L1398" s="5">
        <f t="shared" si="260"/>
        <v>131.70000000000127</v>
      </c>
      <c r="M1398" s="5"/>
      <c r="N1398" s="5">
        <f t="shared" si="259"/>
        <v>18308.900000000103</v>
      </c>
      <c r="O1398" s="5">
        <f t="shared" si="253"/>
        <v>16090.900000000056</v>
      </c>
      <c r="P1398" s="29" t="str">
        <f t="shared" si="257"/>
        <v/>
      </c>
      <c r="Q1398" s="30">
        <f t="shared" si="258"/>
        <v>2218.0000000000473</v>
      </c>
      <c r="R1398" s="27"/>
    </row>
    <row r="1399" spans="1:18" x14ac:dyDescent="0.25">
      <c r="A1399" s="5">
        <v>1398</v>
      </c>
      <c r="B1399" s="28">
        <v>43233.958333333336</v>
      </c>
      <c r="C1399" s="5">
        <v>1.1938500000000001</v>
      </c>
      <c r="D1399" s="5">
        <v>1.1995899999999999</v>
      </c>
      <c r="E1399" s="5">
        <v>1.1926000000000001</v>
      </c>
      <c r="F1399" s="5">
        <v>1.1926099999999999</v>
      </c>
      <c r="G1399" s="5">
        <f t="shared" si="250"/>
        <v>0</v>
      </c>
      <c r="H1399" s="5">
        <f t="shared" si="252"/>
        <v>-132.4000000000014</v>
      </c>
      <c r="I1399" s="31">
        <f t="shared" si="254"/>
        <v>1.1998006666666667</v>
      </c>
      <c r="J1399" s="31">
        <f t="shared" si="255"/>
        <v>-71.906666666667888</v>
      </c>
      <c r="K1399" s="5">
        <f t="shared" si="261"/>
        <v>0</v>
      </c>
      <c r="L1399" s="5">
        <f t="shared" si="260"/>
        <v>132.4000000000014</v>
      </c>
      <c r="M1399" s="5"/>
      <c r="N1399" s="5">
        <f t="shared" si="259"/>
        <v>18441.300000000105</v>
      </c>
      <c r="O1399" s="5">
        <f t="shared" si="253"/>
        <v>16090.900000000056</v>
      </c>
      <c r="P1399" s="29" t="str">
        <f t="shared" si="257"/>
        <v/>
      </c>
      <c r="Q1399" s="30">
        <f t="shared" si="258"/>
        <v>2350.4000000000487</v>
      </c>
      <c r="R1399" s="27"/>
    </row>
    <row r="1400" spans="1:18" x14ac:dyDescent="0.25">
      <c r="A1400" s="5">
        <v>1399</v>
      </c>
      <c r="B1400" s="28">
        <v>43234.958333333336</v>
      </c>
      <c r="C1400" s="5">
        <v>1.1926099999999999</v>
      </c>
      <c r="D1400" s="5">
        <v>1.19384</v>
      </c>
      <c r="E1400" s="5">
        <v>1.1820200000000001</v>
      </c>
      <c r="F1400" s="5">
        <v>1.1837599999999999</v>
      </c>
      <c r="G1400" s="5">
        <f t="shared" si="250"/>
        <v>0</v>
      </c>
      <c r="H1400" s="5">
        <f t="shared" si="252"/>
        <v>-68.100000000002041</v>
      </c>
      <c r="I1400" s="31">
        <f t="shared" si="254"/>
        <v>1.1971713333333331</v>
      </c>
      <c r="J1400" s="31">
        <f t="shared" si="255"/>
        <v>-134.11333333333221</v>
      </c>
      <c r="K1400" s="5">
        <f t="shared" si="261"/>
        <v>0</v>
      </c>
      <c r="L1400" s="5">
        <f t="shared" si="260"/>
        <v>68.100000000002041</v>
      </c>
      <c r="M1400" s="5"/>
      <c r="N1400" s="5">
        <f t="shared" si="259"/>
        <v>18509.400000000107</v>
      </c>
      <c r="O1400" s="5">
        <f t="shared" si="253"/>
        <v>16090.900000000056</v>
      </c>
      <c r="P1400" s="29" t="str">
        <f t="shared" si="257"/>
        <v/>
      </c>
      <c r="Q1400" s="30">
        <f t="shared" si="258"/>
        <v>2418.5000000000509</v>
      </c>
      <c r="R1400" s="27"/>
    </row>
    <row r="1401" spans="1:18" x14ac:dyDescent="0.25">
      <c r="A1401" s="5">
        <v>1400</v>
      </c>
      <c r="B1401" s="28">
        <v>43235.958333333336</v>
      </c>
      <c r="C1401" s="5">
        <v>1.1837599999999999</v>
      </c>
      <c r="D1401" s="5">
        <v>1.1854100000000001</v>
      </c>
      <c r="E1401" s="5">
        <v>1.17635</v>
      </c>
      <c r="F1401" s="5">
        <v>1.18068</v>
      </c>
      <c r="G1401" s="5">
        <f t="shared" si="250"/>
        <v>0</v>
      </c>
      <c r="H1401" s="5">
        <f t="shared" si="252"/>
        <v>-37.300000000002328</v>
      </c>
      <c r="I1401" s="31">
        <f t="shared" si="254"/>
        <v>1.1948133333333333</v>
      </c>
      <c r="J1401" s="31">
        <f t="shared" si="255"/>
        <v>-141.33333333333331</v>
      </c>
      <c r="K1401" s="5">
        <f t="shared" si="261"/>
        <v>0</v>
      </c>
      <c r="L1401" s="5">
        <f t="shared" si="260"/>
        <v>37.300000000002328</v>
      </c>
      <c r="M1401" s="5"/>
      <c r="N1401" s="5">
        <f t="shared" si="259"/>
        <v>18546.70000000011</v>
      </c>
      <c r="O1401" s="5">
        <f t="shared" si="253"/>
        <v>16090.900000000056</v>
      </c>
      <c r="P1401" s="29" t="str">
        <f t="shared" si="257"/>
        <v/>
      </c>
      <c r="Q1401" s="30">
        <f t="shared" si="258"/>
        <v>2455.8000000000538</v>
      </c>
      <c r="R1401" s="27"/>
    </row>
    <row r="1402" spans="1:18" x14ac:dyDescent="0.25">
      <c r="A1402" s="5">
        <v>1401</v>
      </c>
      <c r="B1402" s="28">
        <v>43236.958333333336</v>
      </c>
      <c r="C1402" s="5">
        <v>1.1806700000000001</v>
      </c>
      <c r="D1402" s="5">
        <v>1.1837299999999999</v>
      </c>
      <c r="E1402" s="5">
        <v>1.1776500000000001</v>
      </c>
      <c r="F1402" s="5">
        <v>1.17936</v>
      </c>
      <c r="G1402" s="5">
        <f t="shared" si="250"/>
        <v>0</v>
      </c>
      <c r="H1402" s="5">
        <f t="shared" si="252"/>
        <v>-24.200000000000887</v>
      </c>
      <c r="I1402" s="31">
        <f t="shared" si="254"/>
        <v>1.1927493333333332</v>
      </c>
      <c r="J1402" s="31">
        <f t="shared" si="255"/>
        <v>-133.89333333333252</v>
      </c>
      <c r="K1402" s="5">
        <f t="shared" si="261"/>
        <v>0</v>
      </c>
      <c r="L1402" s="5">
        <f t="shared" si="260"/>
        <v>24.200000000000887</v>
      </c>
      <c r="M1402" s="5"/>
      <c r="N1402" s="5">
        <f t="shared" si="259"/>
        <v>18570.900000000111</v>
      </c>
      <c r="O1402" s="5">
        <f t="shared" si="253"/>
        <v>16090.900000000056</v>
      </c>
      <c r="P1402" s="29" t="str">
        <f t="shared" si="257"/>
        <v/>
      </c>
      <c r="Q1402" s="30">
        <f t="shared" si="258"/>
        <v>2480.0000000000546</v>
      </c>
      <c r="R1402" s="27"/>
    </row>
    <row r="1403" spans="1:18" x14ac:dyDescent="0.25">
      <c r="A1403" s="5">
        <v>1402</v>
      </c>
      <c r="B1403" s="28">
        <v>43237.958333333336</v>
      </c>
      <c r="C1403" s="5">
        <v>1.1793100000000001</v>
      </c>
      <c r="D1403" s="5">
        <v>1.18221</v>
      </c>
      <c r="E1403" s="5">
        <v>1.1749799999999999</v>
      </c>
      <c r="F1403" s="5">
        <v>1.17689</v>
      </c>
      <c r="G1403" s="5">
        <f t="shared" si="250"/>
        <v>0</v>
      </c>
      <c r="H1403" s="5">
        <f t="shared" si="252"/>
        <v>0</v>
      </c>
      <c r="I1403" s="31">
        <f t="shared" si="254"/>
        <v>1.1905819999999998</v>
      </c>
      <c r="J1403" s="31">
        <f t="shared" si="255"/>
        <v>-136.91999999999814</v>
      </c>
      <c r="K1403" s="5">
        <f t="shared" si="261"/>
        <v>0</v>
      </c>
      <c r="L1403" s="5">
        <f t="shared" si="260"/>
        <v>0</v>
      </c>
      <c r="M1403" s="5"/>
      <c r="N1403" s="5">
        <f t="shared" si="259"/>
        <v>18570.900000000111</v>
      </c>
      <c r="O1403" s="5">
        <f t="shared" si="253"/>
        <v>16090.900000000056</v>
      </c>
      <c r="P1403" s="29" t="str">
        <f t="shared" si="257"/>
        <v/>
      </c>
      <c r="Q1403" s="30">
        <f t="shared" si="258"/>
        <v>2480.0000000000546</v>
      </c>
      <c r="R1403" s="27"/>
    </row>
  </sheetData>
  <mergeCells count="7">
    <mergeCell ref="T53:X53"/>
    <mergeCell ref="S23:T23"/>
    <mergeCell ref="U23:V23"/>
    <mergeCell ref="S24:T24"/>
    <mergeCell ref="U24:V24"/>
    <mergeCell ref="T49:X49"/>
    <mergeCell ref="T52:X52"/>
  </mergeCells>
  <hyperlinks>
    <hyperlink ref="T49" r:id="rId1" xr:uid="{63D01487-4B89-41B1-ABEF-051D0C564264}"/>
    <hyperlink ref="T53" r:id="rId2" xr:uid="{6068EDDD-3AFC-400C-8639-C91D84D74B42}"/>
  </hyperlinks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101FC-4405-4918-B1C3-EAE1CB5A4629}">
  <sheetPr>
    <tabColor theme="9" tint="-0.499984740745262"/>
  </sheetPr>
  <dimension ref="A1:Y5051"/>
  <sheetViews>
    <sheetView topLeftCell="C1" workbookViewId="0">
      <selection activeCell="T18" sqref="T18:X18"/>
    </sheetView>
  </sheetViews>
  <sheetFormatPr defaultRowHeight="15" x14ac:dyDescent="0.25"/>
  <cols>
    <col min="1" max="1" width="6.42578125" style="59" bestFit="1" customWidth="1"/>
    <col min="2" max="2" width="15.85546875" style="59" bestFit="1" customWidth="1"/>
    <col min="3" max="6" width="8" style="59" bestFit="1" customWidth="1"/>
    <col min="7" max="7" width="11.7109375" style="59" bestFit="1" customWidth="1"/>
    <col min="8" max="9" width="12.7109375" style="59" bestFit="1" customWidth="1"/>
    <col min="10" max="10" width="18.42578125" style="59" bestFit="1" customWidth="1"/>
    <col min="11" max="11" width="14.7109375" style="59" customWidth="1"/>
    <col min="12" max="12" width="14.42578125" style="59" customWidth="1"/>
    <col min="13" max="13" width="11.42578125" style="59" bestFit="1" customWidth="1"/>
    <col min="14" max="14" width="12.28515625" style="59" bestFit="1" customWidth="1"/>
    <col min="15" max="15" width="12.28515625" style="59" customWidth="1"/>
    <col min="16" max="16" width="11.42578125" style="59" customWidth="1"/>
    <col min="17" max="16384" width="9.140625" style="59"/>
  </cols>
  <sheetData>
    <row r="1" spans="1:25" ht="30" x14ac:dyDescent="0.25">
      <c r="A1" s="2" t="s">
        <v>0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53</v>
      </c>
      <c r="I1" s="2" t="s">
        <v>54</v>
      </c>
      <c r="J1" s="2" t="s">
        <v>55</v>
      </c>
      <c r="K1" s="3" t="s">
        <v>56</v>
      </c>
      <c r="L1" s="57" t="s">
        <v>57</v>
      </c>
      <c r="M1" s="2" t="s">
        <v>1</v>
      </c>
      <c r="N1" s="2" t="s">
        <v>58</v>
      </c>
      <c r="O1" s="2" t="s">
        <v>59</v>
      </c>
      <c r="P1" s="58" t="s">
        <v>8</v>
      </c>
      <c r="Q1" s="2" t="s">
        <v>60</v>
      </c>
      <c r="R1" s="2">
        <v>15</v>
      </c>
      <c r="S1" s="4"/>
      <c r="T1" s="5"/>
      <c r="U1" s="5"/>
      <c r="V1" s="5"/>
      <c r="W1" s="5"/>
      <c r="X1" s="5"/>
      <c r="Y1" s="4"/>
    </row>
    <row r="2" spans="1:25" x14ac:dyDescent="0.25">
      <c r="A2" s="59">
        <v>1</v>
      </c>
      <c r="B2" s="60">
        <v>41275</v>
      </c>
      <c r="C2" s="59">
        <v>1.31935</v>
      </c>
      <c r="D2" s="59">
        <v>1.3200499999999999</v>
      </c>
      <c r="E2" s="59">
        <v>1.3190299999999999</v>
      </c>
      <c r="F2" s="59">
        <v>1.3195399999999999</v>
      </c>
      <c r="G2" s="59">
        <v>0</v>
      </c>
      <c r="H2" s="61">
        <v>0</v>
      </c>
      <c r="I2" s="61">
        <v>0</v>
      </c>
      <c r="J2" s="61">
        <v>0</v>
      </c>
      <c r="K2" s="61">
        <f>IF(G2=0,-1*J2,J2)</f>
        <v>0</v>
      </c>
      <c r="L2" s="62">
        <f>J2</f>
        <v>0</v>
      </c>
      <c r="M2" s="59">
        <f>(F3-C3)*10000</f>
        <v>-7.9000000000006843</v>
      </c>
      <c r="N2" s="59">
        <f>IF(AND(L2&gt;-1,L2&lt;=-0.0173992495600104),M2,0)</f>
        <v>0</v>
      </c>
      <c r="O2" s="59">
        <f>IF(OR(AND(L2&gt;0.0176007504399896)),-M2,0)</f>
        <v>0</v>
      </c>
      <c r="P2" s="59">
        <f>N1045+O1045</f>
        <v>0</v>
      </c>
      <c r="S2" s="4"/>
      <c r="T2" s="5"/>
      <c r="U2" s="5"/>
      <c r="V2" s="5"/>
      <c r="W2" s="5"/>
      <c r="X2" s="5"/>
      <c r="Y2" s="4"/>
    </row>
    <row r="3" spans="1:25" x14ac:dyDescent="0.25">
      <c r="A3" s="59">
        <v>2</v>
      </c>
      <c r="B3" s="60">
        <v>41276</v>
      </c>
      <c r="C3" s="59">
        <v>1.3193600000000001</v>
      </c>
      <c r="D3" s="59">
        <v>1.3299099999999999</v>
      </c>
      <c r="E3" s="59">
        <v>1.3157000000000001</v>
      </c>
      <c r="F3" s="59">
        <v>1.31857</v>
      </c>
      <c r="G3" s="59">
        <f t="shared" ref="G3:G66" si="0">IF(F3&gt;F2,1,0)</f>
        <v>0</v>
      </c>
      <c r="H3" s="61">
        <f t="shared" ref="H3:H66" si="1">LN(F3/F2)</f>
        <v>-7.3537497959726291E-4</v>
      </c>
      <c r="I3" s="61">
        <v>0</v>
      </c>
      <c r="J3" s="61">
        <v>0</v>
      </c>
      <c r="K3" s="61">
        <f t="shared" ref="K3:K66" si="2">IF(G3=0,-1*J3,J3)</f>
        <v>0</v>
      </c>
      <c r="L3" s="62">
        <f>J3+L2</f>
        <v>0</v>
      </c>
      <c r="M3" s="59">
        <f t="shared" ref="M3:M66" si="3">(F4-C4)*10000</f>
        <v>-137.59999999999994</v>
      </c>
      <c r="N3" s="59">
        <f t="shared" ref="N3:N66" si="4">IF(AND(L3&gt;-1,L3&lt;=-0.0173992495600104),M3,0)</f>
        <v>0</v>
      </c>
      <c r="O3" s="59">
        <f t="shared" ref="O3:O66" si="5">IF(OR(AND(L3&gt;0.0176007504399896)),-M3,0)</f>
        <v>0</v>
      </c>
      <c r="P3" s="59">
        <f>N1045+O1045+P2</f>
        <v>0</v>
      </c>
      <c r="S3" s="4"/>
      <c r="T3" s="5"/>
      <c r="U3" s="5"/>
      <c r="V3" s="5"/>
      <c r="W3" s="5"/>
      <c r="X3" s="5"/>
      <c r="Y3" s="4"/>
    </row>
    <row r="4" spans="1:25" x14ac:dyDescent="0.25">
      <c r="A4" s="59">
        <v>3</v>
      </c>
      <c r="B4" s="60">
        <v>41277</v>
      </c>
      <c r="C4" s="59">
        <v>1.3186</v>
      </c>
      <c r="D4" s="59">
        <v>1.31894</v>
      </c>
      <c r="E4" s="59">
        <v>1.30467</v>
      </c>
      <c r="F4" s="59">
        <v>1.30484</v>
      </c>
      <c r="G4" s="59">
        <f t="shared" si="0"/>
        <v>0</v>
      </c>
      <c r="H4" s="61">
        <f t="shared" si="1"/>
        <v>-1.0467388141221983E-2</v>
      </c>
      <c r="I4" s="61">
        <v>0</v>
      </c>
      <c r="J4" s="61">
        <v>0</v>
      </c>
      <c r="K4" s="61">
        <f t="shared" si="2"/>
        <v>0</v>
      </c>
      <c r="L4" s="62">
        <v>0</v>
      </c>
      <c r="M4" s="59">
        <f t="shared" si="3"/>
        <v>19.200000000001438</v>
      </c>
      <c r="N4" s="59">
        <f t="shared" si="4"/>
        <v>0</v>
      </c>
      <c r="O4" s="59">
        <f t="shared" si="5"/>
        <v>0</v>
      </c>
      <c r="P4" s="59">
        <f t="shared" ref="P4:P67" si="6">N1046+O1046+P3</f>
        <v>0</v>
      </c>
      <c r="S4" s="4"/>
      <c r="T4" s="5"/>
      <c r="U4" s="5"/>
      <c r="V4" s="5"/>
      <c r="W4" s="5"/>
      <c r="X4" s="5"/>
      <c r="Y4" s="4"/>
    </row>
    <row r="5" spans="1:25" x14ac:dyDescent="0.25">
      <c r="A5" s="59">
        <v>4</v>
      </c>
      <c r="B5" s="60">
        <v>41278</v>
      </c>
      <c r="C5" s="59">
        <v>1.3048599999999999</v>
      </c>
      <c r="D5" s="59">
        <v>1.3089200000000001</v>
      </c>
      <c r="E5" s="59">
        <v>1.2997099999999999</v>
      </c>
      <c r="F5" s="59">
        <v>1.3067800000000001</v>
      </c>
      <c r="G5" s="59">
        <f t="shared" si="0"/>
        <v>1</v>
      </c>
      <c r="H5" s="61">
        <f t="shared" si="1"/>
        <v>1.4856681728829045E-3</v>
      </c>
      <c r="I5" s="61">
        <v>0</v>
      </c>
      <c r="J5" s="61">
        <v>0</v>
      </c>
      <c r="K5" s="61">
        <f t="shared" si="2"/>
        <v>0</v>
      </c>
      <c r="L5" s="62">
        <v>0</v>
      </c>
      <c r="M5" s="59">
        <f t="shared" si="3"/>
        <v>41.199999999999015</v>
      </c>
      <c r="N5" s="59">
        <f t="shared" si="4"/>
        <v>0</v>
      </c>
      <c r="O5" s="59">
        <f t="shared" si="5"/>
        <v>0</v>
      </c>
      <c r="P5" s="59">
        <f t="shared" si="6"/>
        <v>0</v>
      </c>
      <c r="S5" s="4"/>
      <c r="T5" s="5"/>
      <c r="U5" s="5"/>
      <c r="V5" s="5"/>
      <c r="W5" s="5"/>
      <c r="X5" s="5"/>
      <c r="Y5" s="4"/>
    </row>
    <row r="6" spans="1:25" x14ac:dyDescent="0.25">
      <c r="A6" s="59">
        <v>5</v>
      </c>
      <c r="B6" s="60">
        <v>41281</v>
      </c>
      <c r="C6" s="59">
        <v>1.30745</v>
      </c>
      <c r="D6" s="59">
        <v>1.31192</v>
      </c>
      <c r="E6" s="59">
        <v>1.30165</v>
      </c>
      <c r="F6" s="59">
        <v>1.3115699999999999</v>
      </c>
      <c r="G6" s="59">
        <f t="shared" si="0"/>
        <v>1</v>
      </c>
      <c r="H6" s="61">
        <f t="shared" si="1"/>
        <v>3.6587968327845138E-3</v>
      </c>
      <c r="I6" s="61">
        <v>0</v>
      </c>
      <c r="J6" s="61">
        <v>0</v>
      </c>
      <c r="K6" s="61">
        <f t="shared" si="2"/>
        <v>0</v>
      </c>
      <c r="L6" s="62">
        <v>0</v>
      </c>
      <c r="M6" s="59">
        <f t="shared" si="3"/>
        <v>-35.000000000000583</v>
      </c>
      <c r="N6" s="59">
        <f t="shared" si="4"/>
        <v>0</v>
      </c>
      <c r="O6" s="59">
        <f t="shared" si="5"/>
        <v>0</v>
      </c>
      <c r="P6" s="59">
        <f t="shared" si="6"/>
        <v>76.300000000000253</v>
      </c>
      <c r="S6" s="4"/>
      <c r="T6" s="5"/>
      <c r="U6" s="5"/>
      <c r="V6" s="5"/>
      <c r="W6" s="5"/>
      <c r="X6" s="5"/>
      <c r="Y6" s="4"/>
    </row>
    <row r="7" spans="1:25" x14ac:dyDescent="0.25">
      <c r="A7" s="59">
        <v>6</v>
      </c>
      <c r="B7" s="60">
        <v>41282</v>
      </c>
      <c r="C7" s="59">
        <v>1.31159</v>
      </c>
      <c r="D7" s="59">
        <v>1.31393</v>
      </c>
      <c r="E7" s="59">
        <v>1.30566</v>
      </c>
      <c r="F7" s="59">
        <v>1.30809</v>
      </c>
      <c r="G7" s="59">
        <f t="shared" si="0"/>
        <v>0</v>
      </c>
      <c r="H7" s="61">
        <f t="shared" si="1"/>
        <v>-2.6568348923474913E-3</v>
      </c>
      <c r="I7" s="61">
        <v>0</v>
      </c>
      <c r="J7" s="61">
        <v>0</v>
      </c>
      <c r="K7" s="61">
        <f t="shared" si="2"/>
        <v>0</v>
      </c>
      <c r="L7" s="62">
        <v>0</v>
      </c>
      <c r="M7" s="59">
        <f t="shared" si="3"/>
        <v>-16.800000000001258</v>
      </c>
      <c r="N7" s="59">
        <f t="shared" si="4"/>
        <v>0</v>
      </c>
      <c r="O7" s="59">
        <f t="shared" si="5"/>
        <v>0</v>
      </c>
      <c r="P7" s="59">
        <f t="shared" si="6"/>
        <v>76.300000000000253</v>
      </c>
      <c r="S7" s="4"/>
      <c r="T7" s="5"/>
      <c r="U7" s="5"/>
      <c r="V7" s="5"/>
      <c r="W7" s="5"/>
      <c r="X7" s="5"/>
      <c r="Y7" s="4"/>
    </row>
    <row r="8" spans="1:25" x14ac:dyDescent="0.25">
      <c r="A8" s="59">
        <v>7</v>
      </c>
      <c r="B8" s="60">
        <v>41283</v>
      </c>
      <c r="C8" s="59">
        <v>1.3080700000000001</v>
      </c>
      <c r="D8" s="59">
        <v>1.3095600000000001</v>
      </c>
      <c r="E8" s="59">
        <v>1.30362</v>
      </c>
      <c r="F8" s="59">
        <v>1.3063899999999999</v>
      </c>
      <c r="G8" s="59">
        <f t="shared" si="0"/>
        <v>0</v>
      </c>
      <c r="H8" s="61">
        <f t="shared" si="1"/>
        <v>-1.3004499859111316E-3</v>
      </c>
      <c r="I8" s="61">
        <v>0</v>
      </c>
      <c r="J8" s="61">
        <v>0</v>
      </c>
      <c r="K8" s="61">
        <f t="shared" si="2"/>
        <v>0</v>
      </c>
      <c r="L8" s="62">
        <v>0</v>
      </c>
      <c r="M8" s="59">
        <f t="shared" si="3"/>
        <v>208.1999999999984</v>
      </c>
      <c r="N8" s="59">
        <f t="shared" si="4"/>
        <v>0</v>
      </c>
      <c r="O8" s="59">
        <f t="shared" si="5"/>
        <v>0</v>
      </c>
      <c r="P8" s="59">
        <f t="shared" si="6"/>
        <v>95.100000000001288</v>
      </c>
      <c r="S8" s="4"/>
      <c r="T8" s="5"/>
      <c r="U8" s="5"/>
      <c r="V8" s="5"/>
      <c r="W8" s="5"/>
      <c r="X8" s="5"/>
      <c r="Y8" s="4"/>
    </row>
    <row r="9" spans="1:25" x14ac:dyDescent="0.25">
      <c r="A9" s="59">
        <v>8</v>
      </c>
      <c r="B9" s="60">
        <v>41284</v>
      </c>
      <c r="C9" s="59">
        <v>1.3063400000000001</v>
      </c>
      <c r="D9" s="59">
        <v>1.32724</v>
      </c>
      <c r="E9" s="59">
        <v>1.30385</v>
      </c>
      <c r="F9" s="59">
        <v>1.3271599999999999</v>
      </c>
      <c r="G9" s="59">
        <f t="shared" si="0"/>
        <v>1</v>
      </c>
      <c r="H9" s="61">
        <f t="shared" si="1"/>
        <v>1.5773712780757232E-2</v>
      </c>
      <c r="I9" s="61">
        <v>0</v>
      </c>
      <c r="J9" s="61">
        <v>0</v>
      </c>
      <c r="K9" s="61">
        <f t="shared" si="2"/>
        <v>0</v>
      </c>
      <c r="L9" s="62">
        <v>0</v>
      </c>
      <c r="M9" s="59">
        <f t="shared" si="3"/>
        <v>70.400000000001569</v>
      </c>
      <c r="N9" s="59">
        <f t="shared" si="4"/>
        <v>0</v>
      </c>
      <c r="O9" s="59">
        <f t="shared" si="5"/>
        <v>0</v>
      </c>
      <c r="P9" s="59">
        <f t="shared" si="6"/>
        <v>67.700000000001637</v>
      </c>
      <c r="S9" s="4"/>
      <c r="T9" s="5"/>
      <c r="U9" s="5"/>
      <c r="V9" s="5"/>
      <c r="W9" s="5"/>
      <c r="X9" s="5"/>
      <c r="Y9" s="4"/>
    </row>
    <row r="10" spans="1:25" x14ac:dyDescent="0.25">
      <c r="A10" s="59">
        <v>9</v>
      </c>
      <c r="B10" s="60">
        <v>41285</v>
      </c>
      <c r="C10" s="59">
        <v>1.3271999999999999</v>
      </c>
      <c r="D10" s="59">
        <v>1.33653</v>
      </c>
      <c r="E10" s="59">
        <v>1.3247899999999999</v>
      </c>
      <c r="F10" s="59">
        <v>1.3342400000000001</v>
      </c>
      <c r="G10" s="59">
        <f t="shared" si="0"/>
        <v>1</v>
      </c>
      <c r="H10" s="61">
        <f t="shared" si="1"/>
        <v>5.3205205543520361E-3</v>
      </c>
      <c r="I10" s="61">
        <v>0</v>
      </c>
      <c r="J10" s="61">
        <v>0</v>
      </c>
      <c r="K10" s="61">
        <f t="shared" si="2"/>
        <v>0</v>
      </c>
      <c r="L10" s="62">
        <v>0</v>
      </c>
      <c r="M10" s="59">
        <f t="shared" si="3"/>
        <v>18.400000000000638</v>
      </c>
      <c r="N10" s="59">
        <f t="shared" si="4"/>
        <v>0</v>
      </c>
      <c r="O10" s="59">
        <f t="shared" si="5"/>
        <v>0</v>
      </c>
      <c r="P10" s="59">
        <f t="shared" si="6"/>
        <v>37.800000000003379</v>
      </c>
      <c r="S10" s="4"/>
      <c r="T10" s="5"/>
      <c r="U10" s="5"/>
      <c r="V10" s="5"/>
      <c r="W10" s="5"/>
      <c r="X10" s="5"/>
      <c r="Y10" s="4"/>
    </row>
    <row r="11" spans="1:25" x14ac:dyDescent="0.25">
      <c r="A11" s="59">
        <v>10</v>
      </c>
      <c r="B11" s="60">
        <v>41288</v>
      </c>
      <c r="C11" s="59">
        <v>1.33605</v>
      </c>
      <c r="D11" s="59">
        <v>1.3403700000000001</v>
      </c>
      <c r="E11" s="59">
        <v>1.3335600000000001</v>
      </c>
      <c r="F11" s="59">
        <v>1.33789</v>
      </c>
      <c r="G11" s="59">
        <f t="shared" si="0"/>
        <v>1</v>
      </c>
      <c r="H11" s="61">
        <f t="shared" si="1"/>
        <v>2.73190471278555E-3</v>
      </c>
      <c r="I11" s="61">
        <v>0</v>
      </c>
      <c r="J11" s="61">
        <v>0</v>
      </c>
      <c r="K11" s="61">
        <f t="shared" si="2"/>
        <v>0</v>
      </c>
      <c r="L11" s="62">
        <v>0</v>
      </c>
      <c r="M11" s="59">
        <f t="shared" si="3"/>
        <v>-74.09999999999917</v>
      </c>
      <c r="N11" s="59">
        <f t="shared" si="4"/>
        <v>0</v>
      </c>
      <c r="O11" s="59">
        <f t="shared" si="5"/>
        <v>0</v>
      </c>
      <c r="P11" s="59">
        <f t="shared" si="6"/>
        <v>37.800000000003379</v>
      </c>
      <c r="S11" s="4"/>
      <c r="T11" s="5"/>
      <c r="U11" s="5"/>
      <c r="V11" s="5"/>
      <c r="W11" s="5"/>
      <c r="X11" s="5"/>
      <c r="Y11" s="4"/>
    </row>
    <row r="12" spans="1:25" x14ac:dyDescent="0.25">
      <c r="A12" s="59">
        <v>11</v>
      </c>
      <c r="B12" s="60">
        <v>41289</v>
      </c>
      <c r="C12" s="59">
        <v>1.3379099999999999</v>
      </c>
      <c r="D12" s="59">
        <v>1.3393299999999999</v>
      </c>
      <c r="E12" s="59">
        <v>1.3271999999999999</v>
      </c>
      <c r="F12" s="59">
        <v>1.3305</v>
      </c>
      <c r="G12" s="59">
        <f t="shared" si="0"/>
        <v>0</v>
      </c>
      <c r="H12" s="61">
        <f t="shared" si="1"/>
        <v>-5.5389346337169233E-3</v>
      </c>
      <c r="I12" s="61">
        <v>0</v>
      </c>
      <c r="J12" s="61">
        <v>0</v>
      </c>
      <c r="K12" s="61">
        <f t="shared" si="2"/>
        <v>0</v>
      </c>
      <c r="L12" s="62">
        <v>0</v>
      </c>
      <c r="M12" s="59">
        <f t="shared" si="3"/>
        <v>-16.000000000000458</v>
      </c>
      <c r="N12" s="59">
        <f t="shared" si="4"/>
        <v>0</v>
      </c>
      <c r="O12" s="59">
        <f t="shared" si="5"/>
        <v>0</v>
      </c>
      <c r="P12" s="59">
        <f t="shared" si="6"/>
        <v>37.800000000003379</v>
      </c>
      <c r="S12" s="4"/>
      <c r="T12" s="5"/>
      <c r="U12" s="5"/>
      <c r="V12" s="5"/>
      <c r="W12" s="5"/>
      <c r="X12" s="5"/>
      <c r="Y12" s="4"/>
    </row>
    <row r="13" spans="1:25" x14ac:dyDescent="0.25">
      <c r="A13" s="59">
        <v>12</v>
      </c>
      <c r="B13" s="60">
        <v>41290</v>
      </c>
      <c r="C13" s="59">
        <v>1.3304800000000001</v>
      </c>
      <c r="D13" s="59">
        <v>1.33246</v>
      </c>
      <c r="E13" s="59">
        <v>1.32565</v>
      </c>
      <c r="F13" s="59">
        <v>1.3288800000000001</v>
      </c>
      <c r="G13" s="59">
        <f t="shared" si="0"/>
        <v>0</v>
      </c>
      <c r="H13" s="61">
        <f t="shared" si="1"/>
        <v>-1.2183292349223654E-3</v>
      </c>
      <c r="I13" s="61">
        <v>0</v>
      </c>
      <c r="J13" s="61">
        <v>0</v>
      </c>
      <c r="K13" s="61">
        <f t="shared" si="2"/>
        <v>0</v>
      </c>
      <c r="L13" s="62">
        <v>0</v>
      </c>
      <c r="M13" s="59">
        <f t="shared" si="3"/>
        <v>84.900000000001086</v>
      </c>
      <c r="N13" s="59">
        <f t="shared" si="4"/>
        <v>0</v>
      </c>
      <c r="O13" s="59">
        <f t="shared" si="5"/>
        <v>0</v>
      </c>
      <c r="P13" s="59">
        <f t="shared" si="6"/>
        <v>37.800000000003379</v>
      </c>
      <c r="S13" s="4"/>
      <c r="T13" s="5"/>
      <c r="U13" s="5"/>
      <c r="V13" s="5"/>
      <c r="W13" s="5"/>
      <c r="X13" s="5"/>
      <c r="Y13" s="4"/>
    </row>
    <row r="14" spans="1:25" ht="23.25" x14ac:dyDescent="0.25">
      <c r="A14" s="59">
        <v>13</v>
      </c>
      <c r="B14" s="60">
        <v>41291</v>
      </c>
      <c r="C14" s="59">
        <v>1.32887</v>
      </c>
      <c r="D14" s="59">
        <v>1.33873</v>
      </c>
      <c r="E14" s="59">
        <v>1.3269599999999999</v>
      </c>
      <c r="F14" s="59">
        <v>1.3373600000000001</v>
      </c>
      <c r="G14" s="59">
        <f t="shared" si="0"/>
        <v>1</v>
      </c>
      <c r="H14" s="61">
        <f t="shared" si="1"/>
        <v>6.3610392115538619E-3</v>
      </c>
      <c r="I14" s="61">
        <v>0</v>
      </c>
      <c r="J14" s="61">
        <v>0</v>
      </c>
      <c r="K14" s="61">
        <f t="shared" si="2"/>
        <v>0</v>
      </c>
      <c r="L14" s="62">
        <v>0</v>
      </c>
      <c r="M14" s="59">
        <f t="shared" si="3"/>
        <v>-55.699999999998525</v>
      </c>
      <c r="N14" s="59">
        <f t="shared" si="4"/>
        <v>0</v>
      </c>
      <c r="O14" s="59">
        <f t="shared" si="5"/>
        <v>0</v>
      </c>
      <c r="P14" s="59">
        <f t="shared" si="6"/>
        <v>37.800000000003379</v>
      </c>
      <c r="S14" s="4"/>
      <c r="T14" s="110" t="s">
        <v>32</v>
      </c>
      <c r="U14" s="110"/>
      <c r="V14" s="110"/>
      <c r="W14" s="110"/>
      <c r="X14" s="110"/>
      <c r="Y14" s="4"/>
    </row>
    <row r="15" spans="1:25" x14ac:dyDescent="0.25">
      <c r="A15" s="59">
        <v>14</v>
      </c>
      <c r="B15" s="60">
        <v>41292</v>
      </c>
      <c r="C15" s="59">
        <v>1.3373699999999999</v>
      </c>
      <c r="D15" s="59">
        <v>1.3398000000000001</v>
      </c>
      <c r="E15" s="59">
        <v>1.32803</v>
      </c>
      <c r="F15" s="59">
        <v>1.3318000000000001</v>
      </c>
      <c r="G15" s="59">
        <f t="shared" si="0"/>
        <v>0</v>
      </c>
      <c r="H15" s="61">
        <f t="shared" si="1"/>
        <v>-4.16611071785332E-3</v>
      </c>
      <c r="I15" s="61">
        <v>0</v>
      </c>
      <c r="J15" s="61">
        <v>0</v>
      </c>
      <c r="K15" s="61">
        <f t="shared" si="2"/>
        <v>0</v>
      </c>
      <c r="L15" s="62">
        <v>0</v>
      </c>
      <c r="M15" s="59">
        <f t="shared" si="3"/>
        <v>1.5999999999993797</v>
      </c>
      <c r="N15" s="59">
        <f t="shared" si="4"/>
        <v>0</v>
      </c>
      <c r="O15" s="59">
        <f t="shared" si="5"/>
        <v>0</v>
      </c>
      <c r="P15" s="59">
        <f t="shared" si="6"/>
        <v>37.800000000003379</v>
      </c>
      <c r="S15" s="4"/>
      <c r="T15" s="4"/>
      <c r="U15" s="4"/>
      <c r="V15" s="4"/>
      <c r="W15" s="4"/>
      <c r="X15" s="4"/>
      <c r="Y15" s="4"/>
    </row>
    <row r="16" spans="1:25" ht="15.75" thickBot="1" x14ac:dyDescent="0.3">
      <c r="A16" s="59">
        <v>15</v>
      </c>
      <c r="B16" s="60">
        <v>41295</v>
      </c>
      <c r="C16" s="59">
        <v>1.33107</v>
      </c>
      <c r="D16" s="59">
        <v>1.3331900000000001</v>
      </c>
      <c r="E16" s="59">
        <v>1.3299799999999999</v>
      </c>
      <c r="F16" s="59">
        <v>1.3312299999999999</v>
      </c>
      <c r="G16" s="59">
        <f t="shared" si="0"/>
        <v>0</v>
      </c>
      <c r="H16" s="61">
        <f t="shared" si="1"/>
        <v>-4.2808380581885332E-4</v>
      </c>
      <c r="I16" s="61">
        <v>0</v>
      </c>
      <c r="J16" s="61">
        <v>0</v>
      </c>
      <c r="K16" s="61">
        <f t="shared" si="2"/>
        <v>0</v>
      </c>
      <c r="L16" s="61">
        <f>SUM(K2:K16)</f>
        <v>0</v>
      </c>
      <c r="M16" s="59">
        <f t="shared" si="3"/>
        <v>9.200000000000319</v>
      </c>
      <c r="N16" s="59">
        <f t="shared" si="4"/>
        <v>0</v>
      </c>
      <c r="O16" s="59">
        <f t="shared" si="5"/>
        <v>0</v>
      </c>
      <c r="P16" s="59">
        <f t="shared" si="6"/>
        <v>37.800000000003379</v>
      </c>
      <c r="S16" s="4"/>
      <c r="T16" s="4"/>
      <c r="U16" s="4"/>
      <c r="V16" s="4"/>
      <c r="W16" s="4"/>
      <c r="X16" s="4"/>
      <c r="Y16" s="4"/>
    </row>
    <row r="17" spans="1:25" ht="18.75" x14ac:dyDescent="0.25">
      <c r="A17" s="59">
        <v>16</v>
      </c>
      <c r="B17" s="60">
        <v>41296</v>
      </c>
      <c r="C17" s="59">
        <v>1.3312299999999999</v>
      </c>
      <c r="D17" s="59">
        <v>1.3371200000000001</v>
      </c>
      <c r="E17" s="59">
        <v>1.3266800000000001</v>
      </c>
      <c r="F17" s="59">
        <v>1.3321499999999999</v>
      </c>
      <c r="G17" s="59">
        <f t="shared" si="0"/>
        <v>1</v>
      </c>
      <c r="H17" s="61">
        <f t="shared" si="1"/>
        <v>6.9085150191951152E-4</v>
      </c>
      <c r="I17" s="61">
        <f>IF(A17&gt;$R$1, AVERAGE(INDEX($H$2:$H$3898, A17-$R$1):H17), "")</f>
        <v>5.9443671097789239E-4</v>
      </c>
      <c r="J17" s="61">
        <f>IF(A17&gt;$R$1, STDEV(INDEX($H$2:$H$3898, A17-$R$1):H17), "")</f>
        <v>5.7966798941428083E-3</v>
      </c>
      <c r="K17" s="61">
        <f>IF(G17=0,-1*J17,J17)</f>
        <v>5.7966798941428083E-3</v>
      </c>
      <c r="L17" s="61">
        <f>SUM(K3:K17)</f>
        <v>5.7966798941428083E-3</v>
      </c>
      <c r="M17" s="59">
        <f t="shared" si="3"/>
        <v>-3.6999999999998145</v>
      </c>
      <c r="N17" s="59">
        <f t="shared" si="4"/>
        <v>0</v>
      </c>
      <c r="O17" s="59">
        <f t="shared" si="5"/>
        <v>0</v>
      </c>
      <c r="P17" s="59">
        <f t="shared" si="6"/>
        <v>-22.899999999996822</v>
      </c>
      <c r="S17" s="4"/>
      <c r="T17" s="111" t="s">
        <v>33</v>
      </c>
      <c r="U17" s="112"/>
      <c r="V17" s="112"/>
      <c r="W17" s="112"/>
      <c r="X17" s="113"/>
      <c r="Y17" s="4"/>
    </row>
    <row r="18" spans="1:25" ht="15.75" thickBot="1" x14ac:dyDescent="0.3">
      <c r="A18" s="59">
        <v>17</v>
      </c>
      <c r="B18" s="60">
        <v>41297</v>
      </c>
      <c r="C18" s="59">
        <v>1.3321099999999999</v>
      </c>
      <c r="D18" s="59">
        <v>1.3354200000000001</v>
      </c>
      <c r="E18" s="59">
        <v>1.3265499999999999</v>
      </c>
      <c r="F18" s="59">
        <v>1.3317399999999999</v>
      </c>
      <c r="G18" s="59">
        <f t="shared" si="0"/>
        <v>0</v>
      </c>
      <c r="H18" s="61">
        <f t="shared" si="1"/>
        <v>-3.0782052054510799E-4</v>
      </c>
      <c r="I18" s="61">
        <f>IF(A18&gt;$R$1, AVERAGE(INDEX($H$2:$H$3898, A18-$R$1):H18), "")</f>
        <v>5.7519792844382318E-4</v>
      </c>
      <c r="J18" s="61">
        <f>IF(A18&gt;$R$1, STDEV(INDEX($H$2:$H$3898, A18-$R$1):H18), "")</f>
        <v>5.7992945429814436E-3</v>
      </c>
      <c r="K18" s="61">
        <f t="shared" si="2"/>
        <v>-5.7992945429814436E-3</v>
      </c>
      <c r="L18" s="61">
        <f t="shared" ref="L18:L81" si="7">SUM(K4:K18)</f>
        <v>-2.6146488386353389E-6</v>
      </c>
      <c r="M18" s="59">
        <f t="shared" si="3"/>
        <v>59.100000000000819</v>
      </c>
      <c r="N18" s="59">
        <f t="shared" si="4"/>
        <v>0</v>
      </c>
      <c r="O18" s="59">
        <f t="shared" si="5"/>
        <v>0</v>
      </c>
      <c r="P18" s="59">
        <f t="shared" si="6"/>
        <v>9.6000000000029289</v>
      </c>
      <c r="S18" s="4"/>
      <c r="T18" s="107" t="s">
        <v>61</v>
      </c>
      <c r="U18" s="108"/>
      <c r="V18" s="108"/>
      <c r="W18" s="108"/>
      <c r="X18" s="109"/>
      <c r="Y18" s="4"/>
    </row>
    <row r="19" spans="1:25" x14ac:dyDescent="0.25">
      <c r="A19" s="59">
        <v>18</v>
      </c>
      <c r="B19" s="60">
        <v>41298</v>
      </c>
      <c r="C19" s="59">
        <v>1.33175</v>
      </c>
      <c r="D19" s="59">
        <v>1.3392500000000001</v>
      </c>
      <c r="E19" s="59">
        <v>1.3285899999999999</v>
      </c>
      <c r="F19" s="59">
        <v>1.3376600000000001</v>
      </c>
      <c r="G19" s="59">
        <f t="shared" si="0"/>
        <v>1</v>
      </c>
      <c r="H19" s="61">
        <f t="shared" si="1"/>
        <v>4.4354609316688545E-3</v>
      </c>
      <c r="I19" s="61">
        <f>IF(A19&gt;$R$1, AVERAGE(INDEX($H$2:$H$3898, A19-$R$1):H19), "")</f>
        <v>8.9837517289795559E-4</v>
      </c>
      <c r="J19" s="61">
        <f>IF(A19&gt;$R$1, STDEV(INDEX($H$2:$H$3898, A19-$R$1):H19), "")</f>
        <v>5.8650955692654853E-3</v>
      </c>
      <c r="K19" s="61">
        <f t="shared" si="2"/>
        <v>5.8650955692654853E-3</v>
      </c>
      <c r="L19" s="61">
        <f t="shared" si="7"/>
        <v>5.86248092042685E-3</v>
      </c>
      <c r="M19" s="59">
        <f t="shared" si="3"/>
        <v>82.299999999999599</v>
      </c>
      <c r="N19" s="59">
        <f t="shared" si="4"/>
        <v>0</v>
      </c>
      <c r="O19" s="59">
        <f t="shared" si="5"/>
        <v>0</v>
      </c>
      <c r="P19" s="59">
        <f t="shared" si="6"/>
        <v>-6.4999999999959641</v>
      </c>
      <c r="S19" s="4"/>
      <c r="T19" s="4"/>
      <c r="U19" s="4"/>
      <c r="V19" s="4"/>
      <c r="W19" s="4"/>
      <c r="X19" s="4"/>
      <c r="Y19" s="4"/>
    </row>
    <row r="20" spans="1:25" x14ac:dyDescent="0.25">
      <c r="A20" s="59">
        <v>19</v>
      </c>
      <c r="B20" s="60">
        <v>41299</v>
      </c>
      <c r="C20" s="59">
        <v>1.3376399999999999</v>
      </c>
      <c r="D20" s="59">
        <v>1.34788</v>
      </c>
      <c r="E20" s="59">
        <v>1.33497</v>
      </c>
      <c r="F20" s="59">
        <v>1.3458699999999999</v>
      </c>
      <c r="G20" s="59">
        <f t="shared" si="0"/>
        <v>1</v>
      </c>
      <c r="H20" s="61">
        <f t="shared" si="1"/>
        <v>6.1188252899721067E-3</v>
      </c>
      <c r="I20" s="61">
        <f>IF(A20&gt;$R$1, AVERAGE(INDEX($H$2:$H$3898, A20-$R$1):H20), "")</f>
        <v>1.9350135123475862E-3</v>
      </c>
      <c r="J20" s="61">
        <f>IF(A20&gt;$R$1, STDEV(INDEX($H$2:$H$3898, A20-$R$1):H20), "")</f>
        <v>5.1437263374098678E-3</v>
      </c>
      <c r="K20" s="61">
        <f t="shared" si="2"/>
        <v>5.1437263374098678E-3</v>
      </c>
      <c r="L20" s="61">
        <f t="shared" si="7"/>
        <v>1.1006207257836718E-2</v>
      </c>
      <c r="M20" s="59">
        <f t="shared" si="3"/>
        <v>-9.7000000000013742</v>
      </c>
      <c r="N20" s="59">
        <f t="shared" si="4"/>
        <v>0</v>
      </c>
      <c r="O20" s="59">
        <f t="shared" si="5"/>
        <v>0</v>
      </c>
      <c r="P20" s="59">
        <f t="shared" si="6"/>
        <v>57.800000000003394</v>
      </c>
    </row>
    <row r="21" spans="1:25" x14ac:dyDescent="0.25">
      <c r="A21" s="59">
        <v>20</v>
      </c>
      <c r="B21" s="60">
        <v>41302</v>
      </c>
      <c r="C21" s="59">
        <v>1.3465100000000001</v>
      </c>
      <c r="D21" s="59">
        <v>1.34765</v>
      </c>
      <c r="E21" s="59">
        <v>1.3424400000000001</v>
      </c>
      <c r="F21" s="59">
        <v>1.34554</v>
      </c>
      <c r="G21" s="59">
        <f t="shared" si="0"/>
        <v>0</v>
      </c>
      <c r="H21" s="61">
        <f t="shared" si="1"/>
        <v>-2.4522462326704957E-4</v>
      </c>
      <c r="I21" s="61">
        <f>IF(A21&gt;$R$1, AVERAGE(INDEX($H$2:$H$3898, A21-$R$1):H21), "")</f>
        <v>1.8268327125882142E-3</v>
      </c>
      <c r="J21" s="61">
        <f>IF(A21&gt;$R$1, STDEV(INDEX($H$2:$H$3898, A21-$R$1):H21), "")</f>
        <v>5.1719312140267523E-3</v>
      </c>
      <c r="K21" s="61">
        <f t="shared" si="2"/>
        <v>-5.1719312140267523E-3</v>
      </c>
      <c r="L21" s="61">
        <f t="shared" si="7"/>
        <v>5.8342760438099654E-3</v>
      </c>
      <c r="M21" s="59">
        <f t="shared" si="3"/>
        <v>35.899999999999821</v>
      </c>
      <c r="N21" s="59">
        <f t="shared" si="4"/>
        <v>0</v>
      </c>
      <c r="O21" s="59">
        <f t="shared" si="5"/>
        <v>0</v>
      </c>
      <c r="P21" s="59">
        <f t="shared" si="6"/>
        <v>57.800000000003394</v>
      </c>
    </row>
    <row r="22" spans="1:25" x14ac:dyDescent="0.25">
      <c r="A22" s="59">
        <v>21</v>
      </c>
      <c r="B22" s="60">
        <v>41303</v>
      </c>
      <c r="C22" s="59">
        <v>1.34554</v>
      </c>
      <c r="D22" s="59">
        <v>1.34968</v>
      </c>
      <c r="E22" s="59">
        <v>1.3413999999999999</v>
      </c>
      <c r="F22" s="59">
        <v>1.3491299999999999</v>
      </c>
      <c r="G22" s="59">
        <f t="shared" si="0"/>
        <v>1</v>
      </c>
      <c r="H22" s="61">
        <f t="shared" si="1"/>
        <v>2.6645207940004766E-3</v>
      </c>
      <c r="I22" s="61">
        <f>IF(A22&gt;$R$1, AVERAGE(INDEX($H$2:$H$3898, A22-$R$1):H22), "")</f>
        <v>1.7646904601642114E-3</v>
      </c>
      <c r="J22" s="61">
        <f>IF(A22&gt;$R$1, STDEV(INDEX($H$2:$H$3898, A22-$R$1):H22), "")</f>
        <v>5.1543957257913098E-3</v>
      </c>
      <c r="K22" s="61">
        <f t="shared" si="2"/>
        <v>5.1543957257913098E-3</v>
      </c>
      <c r="L22" s="61">
        <f t="shared" si="7"/>
        <v>1.0988671769601275E-2</v>
      </c>
      <c r="M22" s="59">
        <f t="shared" si="3"/>
        <v>75.49999999999946</v>
      </c>
      <c r="N22" s="59">
        <f t="shared" si="4"/>
        <v>0</v>
      </c>
      <c r="O22" s="59">
        <f t="shared" si="5"/>
        <v>0</v>
      </c>
      <c r="P22" s="59">
        <f t="shared" si="6"/>
        <v>84.300000000003806</v>
      </c>
    </row>
    <row r="23" spans="1:25" x14ac:dyDescent="0.25">
      <c r="A23" s="59">
        <v>22</v>
      </c>
      <c r="B23" s="60">
        <v>41304</v>
      </c>
      <c r="C23" s="59">
        <v>1.3491200000000001</v>
      </c>
      <c r="D23" s="59">
        <v>1.3587</v>
      </c>
      <c r="E23" s="59">
        <v>1.3481700000000001</v>
      </c>
      <c r="F23" s="59">
        <v>1.35667</v>
      </c>
      <c r="G23" s="59">
        <f t="shared" si="0"/>
        <v>1</v>
      </c>
      <c r="H23" s="61">
        <f t="shared" si="1"/>
        <v>5.5732275235176043E-3</v>
      </c>
      <c r="I23" s="61">
        <f>IF(A23&gt;$R$1, AVERAGE(INDEX($H$2:$H$3898, A23-$R$1):H23), "")</f>
        <v>2.2790693611557805E-3</v>
      </c>
      <c r="J23" s="61">
        <f>IF(A23&gt;$R$1, STDEV(INDEX($H$2:$H$3898, A23-$R$1):H23), "")</f>
        <v>5.0940398318708629E-3</v>
      </c>
      <c r="K23" s="61">
        <f t="shared" si="2"/>
        <v>5.0940398318708629E-3</v>
      </c>
      <c r="L23" s="61">
        <f t="shared" si="7"/>
        <v>1.6082711601472139E-2</v>
      </c>
      <c r="M23" s="59">
        <f t="shared" si="3"/>
        <v>10.900000000000354</v>
      </c>
      <c r="N23" s="59">
        <f t="shared" si="4"/>
        <v>0</v>
      </c>
      <c r="O23" s="59">
        <f t="shared" si="5"/>
        <v>0</v>
      </c>
      <c r="P23" s="59">
        <f t="shared" si="6"/>
        <v>84.300000000003806</v>
      </c>
    </row>
    <row r="24" spans="1:25" x14ac:dyDescent="0.25">
      <c r="A24" s="59">
        <v>23</v>
      </c>
      <c r="B24" s="60">
        <v>41305</v>
      </c>
      <c r="C24" s="59">
        <v>1.35667</v>
      </c>
      <c r="D24" s="59">
        <v>1.35928</v>
      </c>
      <c r="E24" s="59">
        <v>1.35408</v>
      </c>
      <c r="F24" s="59">
        <v>1.3577600000000001</v>
      </c>
      <c r="G24" s="59">
        <f t="shared" si="0"/>
        <v>1</v>
      </c>
      <c r="H24" s="61">
        <f t="shared" si="1"/>
        <v>8.0311524599046679E-4</v>
      </c>
      <c r="I24" s="61">
        <f>IF(A24&gt;$R$1, AVERAGE(INDEX($H$2:$H$3898, A24-$R$1):H24), "")</f>
        <v>2.4105421881496299E-3</v>
      </c>
      <c r="J24" s="61">
        <f>IF(A24&gt;$R$1, STDEV(INDEX($H$2:$H$3898, A24-$R$1):H24), "")</f>
        <v>5.0221346540858299E-3</v>
      </c>
      <c r="K24" s="61">
        <f t="shared" si="2"/>
        <v>5.0221346540858299E-3</v>
      </c>
      <c r="L24" s="61">
        <f t="shared" si="7"/>
        <v>2.1104846255557967E-2</v>
      </c>
      <c r="M24" s="59">
        <f t="shared" si="3"/>
        <v>61.899999999999181</v>
      </c>
      <c r="N24" s="59">
        <f t="shared" si="4"/>
        <v>0</v>
      </c>
      <c r="O24" s="59">
        <f t="shared" si="5"/>
        <v>-61.899999999999181</v>
      </c>
      <c r="P24" s="59">
        <f t="shared" si="6"/>
        <v>113.40000000000349</v>
      </c>
    </row>
    <row r="25" spans="1:25" x14ac:dyDescent="0.25">
      <c r="A25" s="59">
        <v>24</v>
      </c>
      <c r="B25" s="60">
        <v>41306</v>
      </c>
      <c r="C25" s="59">
        <v>1.35772</v>
      </c>
      <c r="D25" s="59">
        <v>1.3710800000000001</v>
      </c>
      <c r="E25" s="59">
        <v>1.3573200000000001</v>
      </c>
      <c r="F25" s="59">
        <v>1.36391</v>
      </c>
      <c r="G25" s="59">
        <f t="shared" si="0"/>
        <v>1</v>
      </c>
      <c r="H25" s="61">
        <f t="shared" si="1"/>
        <v>4.5192918078206003E-3</v>
      </c>
      <c r="I25" s="61">
        <f>IF(A25&gt;$R$1, AVERAGE(INDEX($H$2:$H$3898, A25-$R$1):H25), "")</f>
        <v>1.7071408773410906E-3</v>
      </c>
      <c r="J25" s="61">
        <f>IF(A25&gt;$R$1, STDEV(INDEX($H$2:$H$3898, A25-$R$1):H25), "")</f>
        <v>3.6173993371216473E-3</v>
      </c>
      <c r="K25" s="61">
        <f t="shared" si="2"/>
        <v>3.6173993371216473E-3</v>
      </c>
      <c r="L25" s="61">
        <f t="shared" si="7"/>
        <v>2.4722245592679614E-2</v>
      </c>
      <c r="M25" s="59">
        <f t="shared" si="3"/>
        <v>-139.19999999999933</v>
      </c>
      <c r="N25" s="59">
        <f t="shared" si="4"/>
        <v>0</v>
      </c>
      <c r="O25" s="59">
        <f t="shared" si="5"/>
        <v>139.19999999999933</v>
      </c>
      <c r="P25" s="59">
        <f t="shared" si="6"/>
        <v>113.40000000000349</v>
      </c>
    </row>
    <row r="26" spans="1:25" x14ac:dyDescent="0.25">
      <c r="A26" s="59">
        <v>25</v>
      </c>
      <c r="B26" s="60">
        <v>41309</v>
      </c>
      <c r="C26" s="59">
        <v>1.36521</v>
      </c>
      <c r="D26" s="59">
        <v>1.36571</v>
      </c>
      <c r="E26" s="59">
        <v>1.3505</v>
      </c>
      <c r="F26" s="59">
        <v>1.3512900000000001</v>
      </c>
      <c r="G26" s="59">
        <f t="shared" si="0"/>
        <v>0</v>
      </c>
      <c r="H26" s="61">
        <f t="shared" si="1"/>
        <v>-9.2958830863331642E-3</v>
      </c>
      <c r="I26" s="61">
        <f>IF(A26&gt;$R$1, AVERAGE(INDEX($H$2:$H$3898, A26-$R$1):H26), "")</f>
        <v>7.9361564979826544E-4</v>
      </c>
      <c r="J26" s="61">
        <f>IF(A26&gt;$R$1, STDEV(INDEX($H$2:$H$3898, A26-$R$1):H26), "")</f>
        <v>4.4040983916980598E-3</v>
      </c>
      <c r="K26" s="61">
        <f t="shared" si="2"/>
        <v>-4.4040983916980598E-3</v>
      </c>
      <c r="L26" s="61">
        <f t="shared" si="7"/>
        <v>2.0318147200981553E-2</v>
      </c>
      <c r="M26" s="59">
        <f t="shared" si="3"/>
        <v>69.699999999999207</v>
      </c>
      <c r="N26" s="59">
        <f t="shared" si="4"/>
        <v>0</v>
      </c>
      <c r="O26" s="59">
        <f t="shared" si="5"/>
        <v>-69.699999999999207</v>
      </c>
      <c r="P26" s="59">
        <f t="shared" si="6"/>
        <v>113.40000000000349</v>
      </c>
    </row>
    <row r="27" spans="1:25" x14ac:dyDescent="0.25">
      <c r="A27" s="59">
        <v>26</v>
      </c>
      <c r="B27" s="60">
        <v>41310</v>
      </c>
      <c r="C27" s="59">
        <v>1.35134</v>
      </c>
      <c r="D27" s="59">
        <v>1.35972</v>
      </c>
      <c r="E27" s="59">
        <v>1.3457699999999999</v>
      </c>
      <c r="F27" s="59">
        <v>1.3583099999999999</v>
      </c>
      <c r="G27" s="59">
        <f t="shared" si="0"/>
        <v>1</v>
      </c>
      <c r="H27" s="61">
        <f t="shared" si="1"/>
        <v>5.1815882097531844E-3</v>
      </c>
      <c r="I27" s="61">
        <f>IF(A27&gt;$R$1, AVERAGE(INDEX($H$2:$H$3898, A27-$R$1):H27), "")</f>
        <v>9.4672086835874262E-4</v>
      </c>
      <c r="J27" s="61">
        <f>IF(A27&gt;$R$1, STDEV(INDEX($H$2:$H$3898, A27-$R$1):H27), "")</f>
        <v>4.5171046702091183E-3</v>
      </c>
      <c r="K27" s="61">
        <f t="shared" si="2"/>
        <v>4.5171046702091183E-3</v>
      </c>
      <c r="L27" s="61">
        <f t="shared" si="7"/>
        <v>2.4835251871190671E-2</v>
      </c>
      <c r="M27" s="59">
        <f t="shared" si="3"/>
        <v>-61.599999999999433</v>
      </c>
      <c r="N27" s="59">
        <f t="shared" si="4"/>
        <v>0</v>
      </c>
      <c r="O27" s="59">
        <f t="shared" si="5"/>
        <v>61.599999999999433</v>
      </c>
      <c r="P27" s="59">
        <f t="shared" si="6"/>
        <v>113.40000000000349</v>
      </c>
    </row>
    <row r="28" spans="1:25" x14ac:dyDescent="0.25">
      <c r="A28" s="59">
        <v>27</v>
      </c>
      <c r="B28" s="60">
        <v>41311</v>
      </c>
      <c r="C28" s="59">
        <v>1.35829</v>
      </c>
      <c r="D28" s="59">
        <v>1.3595699999999999</v>
      </c>
      <c r="E28" s="59">
        <v>1.34951</v>
      </c>
      <c r="F28" s="59">
        <v>1.3521300000000001</v>
      </c>
      <c r="G28" s="59">
        <f t="shared" si="0"/>
        <v>0</v>
      </c>
      <c r="H28" s="61">
        <f t="shared" si="1"/>
        <v>-4.5601531186223168E-3</v>
      </c>
      <c r="I28" s="61">
        <f>IF(A28&gt;$R$1, AVERAGE(INDEX($H$2:$H$3898, A28-$R$1):H28), "")</f>
        <v>1.0078947130521556E-3</v>
      </c>
      <c r="J28" s="61">
        <f>IF(A28&gt;$R$1, STDEV(INDEX($H$2:$H$3898, A28-$R$1):H28), "")</f>
        <v>4.4291878639532893E-3</v>
      </c>
      <c r="K28" s="61">
        <f t="shared" si="2"/>
        <v>-4.4291878639532893E-3</v>
      </c>
      <c r="L28" s="61">
        <f t="shared" si="7"/>
        <v>2.0406064007237382E-2</v>
      </c>
      <c r="M28" s="59">
        <f t="shared" si="3"/>
        <v>-124.90000000000111</v>
      </c>
      <c r="N28" s="59">
        <f t="shared" si="4"/>
        <v>0</v>
      </c>
      <c r="O28" s="59">
        <f t="shared" si="5"/>
        <v>124.90000000000111</v>
      </c>
      <c r="P28" s="59">
        <f t="shared" si="6"/>
        <v>113.40000000000349</v>
      </c>
    </row>
    <row r="29" spans="1:25" x14ac:dyDescent="0.25">
      <c r="A29" s="59">
        <v>28</v>
      </c>
      <c r="B29" s="60">
        <v>41312</v>
      </c>
      <c r="C29" s="59">
        <v>1.3521300000000001</v>
      </c>
      <c r="D29" s="59">
        <v>1.3576900000000001</v>
      </c>
      <c r="E29" s="59">
        <v>1.3370599999999999</v>
      </c>
      <c r="F29" s="59">
        <v>1.3396399999999999</v>
      </c>
      <c r="G29" s="59">
        <f t="shared" si="0"/>
        <v>0</v>
      </c>
      <c r="H29" s="61">
        <f t="shared" si="1"/>
        <v>-9.2802056927199176E-3</v>
      </c>
      <c r="I29" s="61">
        <f>IF(A29&gt;$R$1, AVERAGE(INDEX($H$2:$H$3898, A29-$R$1):H29), "")</f>
        <v>5.0402743443980845E-4</v>
      </c>
      <c r="J29" s="61">
        <f>IF(A29&gt;$R$1, STDEV(INDEX($H$2:$H$3898, A29-$R$1):H29), "")</f>
        <v>5.1061557500353058E-3</v>
      </c>
      <c r="K29" s="61">
        <f t="shared" si="2"/>
        <v>-5.1061557500353058E-3</v>
      </c>
      <c r="L29" s="61">
        <f t="shared" si="7"/>
        <v>1.5299908257202077E-2</v>
      </c>
      <c r="M29" s="59">
        <f t="shared" si="3"/>
        <v>-30.200000000000227</v>
      </c>
      <c r="N29" s="59">
        <f t="shared" si="4"/>
        <v>0</v>
      </c>
      <c r="O29" s="59">
        <f t="shared" si="5"/>
        <v>0</v>
      </c>
      <c r="P29" s="59">
        <f t="shared" si="6"/>
        <v>113.40000000000349</v>
      </c>
    </row>
    <row r="30" spans="1:25" x14ac:dyDescent="0.25">
      <c r="A30" s="59">
        <v>29</v>
      </c>
      <c r="B30" s="60">
        <v>41313</v>
      </c>
      <c r="C30" s="59">
        <v>1.3396399999999999</v>
      </c>
      <c r="D30" s="59">
        <v>1.3428800000000001</v>
      </c>
      <c r="E30" s="59">
        <v>1.33531</v>
      </c>
      <c r="F30" s="59">
        <v>1.3366199999999999</v>
      </c>
      <c r="G30" s="59">
        <f t="shared" si="0"/>
        <v>0</v>
      </c>
      <c r="H30" s="61">
        <f t="shared" si="1"/>
        <v>-2.2568818290210541E-3</v>
      </c>
      <c r="I30" s="61">
        <f>IF(A30&gt;$R$1, AVERAGE(INDEX($H$2:$H$3898, A30-$R$1):H30), "")</f>
        <v>-3.4592630596123696E-5</v>
      </c>
      <c r="J30" s="61">
        <f>IF(A30&gt;$R$1, STDEV(INDEX($H$2:$H$3898, A30-$R$1):H30), "")</f>
        <v>4.8974050677662731E-3</v>
      </c>
      <c r="K30" s="61">
        <f t="shared" si="2"/>
        <v>-4.8974050677662731E-3</v>
      </c>
      <c r="L30" s="61">
        <f t="shared" si="7"/>
        <v>1.0402503189435804E-2</v>
      </c>
      <c r="M30" s="59">
        <f t="shared" si="3"/>
        <v>38.700000000000401</v>
      </c>
      <c r="N30" s="59">
        <f t="shared" si="4"/>
        <v>0</v>
      </c>
      <c r="O30" s="59">
        <f t="shared" si="5"/>
        <v>0</v>
      </c>
      <c r="P30" s="59">
        <f t="shared" si="6"/>
        <v>113.40000000000349</v>
      </c>
    </row>
    <row r="31" spans="1:25" x14ac:dyDescent="0.25">
      <c r="A31" s="59">
        <v>30</v>
      </c>
      <c r="B31" s="60">
        <v>41316</v>
      </c>
      <c r="C31" s="59">
        <v>1.33673</v>
      </c>
      <c r="D31" s="59">
        <v>1.34273</v>
      </c>
      <c r="E31" s="59">
        <v>1.3357000000000001</v>
      </c>
      <c r="F31" s="59">
        <v>1.3406</v>
      </c>
      <c r="G31" s="59">
        <f t="shared" si="0"/>
        <v>1</v>
      </c>
      <c r="H31" s="61">
        <f t="shared" si="1"/>
        <v>2.9732356190197498E-3</v>
      </c>
      <c r="I31" s="61">
        <f>IF(A31&gt;$R$1, AVERAGE(INDEX($H$2:$H$3898, A31-$R$1):H31), "")</f>
        <v>4.1161651545844335E-4</v>
      </c>
      <c r="J31" s="61">
        <f>IF(A31&gt;$R$1, STDEV(INDEX($H$2:$H$3898, A31-$R$1):H31), "")</f>
        <v>4.8205158327591993E-3</v>
      </c>
      <c r="K31" s="61">
        <f t="shared" si="2"/>
        <v>4.8205158327591993E-3</v>
      </c>
      <c r="L31" s="61">
        <f t="shared" si="7"/>
        <v>1.5223019022195004E-2</v>
      </c>
      <c r="M31" s="59">
        <f t="shared" si="3"/>
        <v>47.200000000000571</v>
      </c>
      <c r="N31" s="59">
        <f t="shared" si="4"/>
        <v>0</v>
      </c>
      <c r="O31" s="59">
        <f t="shared" si="5"/>
        <v>0</v>
      </c>
      <c r="P31" s="59">
        <f t="shared" si="6"/>
        <v>113.40000000000349</v>
      </c>
    </row>
    <row r="32" spans="1:25" x14ac:dyDescent="0.25">
      <c r="A32" s="59">
        <v>31</v>
      </c>
      <c r="B32" s="60">
        <v>41317</v>
      </c>
      <c r="C32" s="59">
        <v>1.3406199999999999</v>
      </c>
      <c r="D32" s="59">
        <v>1.3475299999999999</v>
      </c>
      <c r="E32" s="59">
        <v>1.3363499999999999</v>
      </c>
      <c r="F32" s="59">
        <v>1.34534</v>
      </c>
      <c r="G32" s="59">
        <f t="shared" si="0"/>
        <v>1</v>
      </c>
      <c r="H32" s="61">
        <f t="shared" si="1"/>
        <v>3.5294942706420697E-3</v>
      </c>
      <c r="I32" s="61">
        <f>IF(A32&gt;$R$1, AVERAGE(INDEX($H$2:$H$3898, A32-$R$1):H32), "")</f>
        <v>6.589651452372509E-4</v>
      </c>
      <c r="J32" s="61">
        <f>IF(A32&gt;$R$1, STDEV(INDEX($H$2:$H$3898, A32-$R$1):H32), "")</f>
        <v>4.8757751996340174E-3</v>
      </c>
      <c r="K32" s="61">
        <f t="shared" si="2"/>
        <v>4.8757751996340174E-3</v>
      </c>
      <c r="L32" s="61">
        <f t="shared" si="7"/>
        <v>1.4302114327686213E-2</v>
      </c>
      <c r="M32" s="59">
        <f t="shared" si="3"/>
        <v>-2.4000000000001798</v>
      </c>
      <c r="N32" s="59">
        <f t="shared" si="4"/>
        <v>0</v>
      </c>
      <c r="O32" s="59">
        <f t="shared" si="5"/>
        <v>0</v>
      </c>
      <c r="P32" s="59">
        <f t="shared" si="6"/>
        <v>113.40000000000349</v>
      </c>
    </row>
    <row r="33" spans="1:16" x14ac:dyDescent="0.25">
      <c r="A33" s="59">
        <v>32</v>
      </c>
      <c r="B33" s="60">
        <v>41318</v>
      </c>
      <c r="C33" s="59">
        <v>1.3453200000000001</v>
      </c>
      <c r="D33" s="59">
        <v>1.3519600000000001</v>
      </c>
      <c r="E33" s="59">
        <v>1.3426199999999999</v>
      </c>
      <c r="F33" s="59">
        <v>1.3450800000000001</v>
      </c>
      <c r="G33" s="59">
        <f t="shared" si="0"/>
        <v>0</v>
      </c>
      <c r="H33" s="61">
        <f t="shared" si="1"/>
        <v>-1.9327837349509904E-4</v>
      </c>
      <c r="I33" s="61">
        <f>IF(A33&gt;$R$1, AVERAGE(INDEX($H$2:$H$3898, A33-$R$1):H33), "")</f>
        <v>6.0370702802383768E-4</v>
      </c>
      <c r="J33" s="61">
        <f>IF(A33&gt;$R$1, STDEV(INDEX($H$2:$H$3898, A33-$R$1):H33), "")</f>
        <v>4.8803975513181533E-3</v>
      </c>
      <c r="K33" s="61">
        <f t="shared" si="2"/>
        <v>-4.8803975513181533E-3</v>
      </c>
      <c r="L33" s="61">
        <f t="shared" si="7"/>
        <v>1.5221011319349501E-2</v>
      </c>
      <c r="M33" s="59">
        <f t="shared" si="3"/>
        <v>-87.800000000000097</v>
      </c>
      <c r="N33" s="59">
        <f t="shared" si="4"/>
        <v>0</v>
      </c>
      <c r="O33" s="59">
        <f t="shared" si="5"/>
        <v>0</v>
      </c>
      <c r="P33" s="59">
        <f t="shared" si="6"/>
        <v>93.300000000002811</v>
      </c>
    </row>
    <row r="34" spans="1:16" x14ac:dyDescent="0.25">
      <c r="A34" s="59">
        <v>33</v>
      </c>
      <c r="B34" s="60">
        <v>41319</v>
      </c>
      <c r="C34" s="59">
        <v>1.34507</v>
      </c>
      <c r="D34" s="59">
        <v>1.34551</v>
      </c>
      <c r="E34" s="59">
        <v>1.3314999999999999</v>
      </c>
      <c r="F34" s="59">
        <v>1.33629</v>
      </c>
      <c r="G34" s="59">
        <f t="shared" si="0"/>
        <v>0</v>
      </c>
      <c r="H34" s="61">
        <f t="shared" si="1"/>
        <v>-6.5563734115367915E-3</v>
      </c>
      <c r="I34" s="61">
        <f>IF(A34&gt;$R$1, AVERAGE(INDEX($H$2:$H$3898, A34-$R$1):H34), "")</f>
        <v>2.1317247233685742E-4</v>
      </c>
      <c r="J34" s="61">
        <f>IF(A34&gt;$R$1, STDEV(INDEX($H$2:$H$3898, A34-$R$1):H34), "")</f>
        <v>5.1978828862393068E-3</v>
      </c>
      <c r="K34" s="61">
        <f t="shared" si="2"/>
        <v>-5.1978828862393068E-3</v>
      </c>
      <c r="L34" s="61">
        <f t="shared" si="7"/>
        <v>4.1580328638447118E-3</v>
      </c>
      <c r="M34" s="59">
        <f t="shared" si="3"/>
        <v>-1.100000000000545</v>
      </c>
      <c r="N34" s="59">
        <f t="shared" si="4"/>
        <v>0</v>
      </c>
      <c r="O34" s="59">
        <f t="shared" si="5"/>
        <v>0</v>
      </c>
      <c r="P34" s="59">
        <f t="shared" si="6"/>
        <v>115.80000000000366</v>
      </c>
    </row>
    <row r="35" spans="1:16" x14ac:dyDescent="0.25">
      <c r="A35" s="59">
        <v>34</v>
      </c>
      <c r="B35" s="60">
        <v>41320</v>
      </c>
      <c r="C35" s="59">
        <v>1.33629</v>
      </c>
      <c r="D35" s="59">
        <v>1.3392900000000001</v>
      </c>
      <c r="E35" s="59">
        <v>1.3306</v>
      </c>
      <c r="F35" s="59">
        <v>1.3361799999999999</v>
      </c>
      <c r="G35" s="59">
        <f t="shared" si="0"/>
        <v>0</v>
      </c>
      <c r="H35" s="61">
        <f t="shared" si="1"/>
        <v>-8.2320849298295833E-5</v>
      </c>
      <c r="I35" s="61">
        <f>IF(A35&gt;$R$1, AVERAGE(INDEX($H$2:$H$3898, A35-$R$1):H35), "")</f>
        <v>-6.9188888973589527E-5</v>
      </c>
      <c r="J35" s="61">
        <f>IF(A35&gt;$R$1, STDEV(INDEX($H$2:$H$3898, A35-$R$1):H35), "")</f>
        <v>5.0744703956270973E-3</v>
      </c>
      <c r="K35" s="61">
        <f t="shared" si="2"/>
        <v>-5.0744703956270973E-3</v>
      </c>
      <c r="L35" s="61">
        <f t="shared" si="7"/>
        <v>-6.060163869192255E-3</v>
      </c>
      <c r="M35" s="59">
        <f t="shared" si="3"/>
        <v>0.60000000000171028</v>
      </c>
      <c r="N35" s="59">
        <f t="shared" si="4"/>
        <v>0</v>
      </c>
      <c r="O35" s="59">
        <f t="shared" si="5"/>
        <v>0</v>
      </c>
      <c r="P35" s="59">
        <f t="shared" si="6"/>
        <v>189.30000000000334</v>
      </c>
    </row>
    <row r="36" spans="1:16" x14ac:dyDescent="0.25">
      <c r="A36" s="59">
        <v>35</v>
      </c>
      <c r="B36" s="60">
        <v>41323</v>
      </c>
      <c r="C36" s="59">
        <v>1.3350299999999999</v>
      </c>
      <c r="D36" s="59">
        <v>1.3378699999999999</v>
      </c>
      <c r="E36" s="59">
        <v>1.3321000000000001</v>
      </c>
      <c r="F36" s="59">
        <v>1.3350900000000001</v>
      </c>
      <c r="G36" s="59">
        <f t="shared" si="0"/>
        <v>0</v>
      </c>
      <c r="H36" s="61">
        <f t="shared" si="1"/>
        <v>-8.1609126782034795E-4</v>
      </c>
      <c r="I36" s="61">
        <f>IF(A36&gt;$R$1, AVERAGE(INDEX($H$2:$H$3898, A36-$R$1):H36), "")</f>
        <v>-5.0262117383561785E-4</v>
      </c>
      <c r="J36" s="61">
        <f>IF(A36&gt;$R$1, STDEV(INDEX($H$2:$H$3898, A36-$R$1):H36), "")</f>
        <v>4.7994046429195069E-3</v>
      </c>
      <c r="K36" s="61">
        <f t="shared" si="2"/>
        <v>-4.7994046429195069E-3</v>
      </c>
      <c r="L36" s="61">
        <f t="shared" si="7"/>
        <v>-5.6876372980850052E-3</v>
      </c>
      <c r="M36" s="59">
        <f t="shared" si="3"/>
        <v>37.300000000000111</v>
      </c>
      <c r="N36" s="59">
        <f t="shared" si="4"/>
        <v>0</v>
      </c>
      <c r="O36" s="59">
        <f t="shared" si="5"/>
        <v>0</v>
      </c>
      <c r="P36" s="59">
        <f t="shared" si="6"/>
        <v>189.30000000000334</v>
      </c>
    </row>
    <row r="37" spans="1:16" x14ac:dyDescent="0.25">
      <c r="A37" s="59">
        <v>36</v>
      </c>
      <c r="B37" s="60">
        <v>41324</v>
      </c>
      <c r="C37" s="59">
        <v>1.33507</v>
      </c>
      <c r="D37" s="59">
        <v>1.3395699999999999</v>
      </c>
      <c r="E37" s="59">
        <v>1.3328500000000001</v>
      </c>
      <c r="F37" s="59">
        <v>1.3388</v>
      </c>
      <c r="G37" s="59">
        <f t="shared" si="0"/>
        <v>1</v>
      </c>
      <c r="H37" s="61">
        <f t="shared" si="1"/>
        <v>2.7749850448227018E-3</v>
      </c>
      <c r="I37" s="61">
        <f>IF(A37&gt;$R$1, AVERAGE(INDEX($H$2:$H$3898, A37-$R$1):H37), "")</f>
        <v>-3.1385806958000834E-4</v>
      </c>
      <c r="J37" s="61">
        <f>IF(A37&gt;$R$1, STDEV(INDEX($H$2:$H$3898, A37-$R$1):H37), "")</f>
        <v>4.8690903961284291E-3</v>
      </c>
      <c r="K37" s="61">
        <f t="shared" si="2"/>
        <v>4.8690903961284291E-3</v>
      </c>
      <c r="L37" s="61">
        <f t="shared" si="7"/>
        <v>-5.9729426277478894E-3</v>
      </c>
      <c r="M37" s="59">
        <f t="shared" si="3"/>
        <v>-107.69999999999946</v>
      </c>
      <c r="N37" s="59">
        <f t="shared" si="4"/>
        <v>0</v>
      </c>
      <c r="O37" s="59">
        <f t="shared" si="5"/>
        <v>0</v>
      </c>
      <c r="P37" s="59">
        <f t="shared" si="6"/>
        <v>192.60000000000275</v>
      </c>
    </row>
    <row r="38" spans="1:16" x14ac:dyDescent="0.25">
      <c r="A38" s="59">
        <v>37</v>
      </c>
      <c r="B38" s="60">
        <v>41325</v>
      </c>
      <c r="C38" s="59">
        <v>1.33877</v>
      </c>
      <c r="D38" s="59">
        <v>1.34341</v>
      </c>
      <c r="E38" s="59">
        <v>1.3270999999999999</v>
      </c>
      <c r="F38" s="59">
        <v>1.3280000000000001</v>
      </c>
      <c r="G38" s="59">
        <f t="shared" si="0"/>
        <v>0</v>
      </c>
      <c r="H38" s="61">
        <f t="shared" si="1"/>
        <v>-8.099639300792277E-3</v>
      </c>
      <c r="I38" s="61">
        <f>IF(A38&gt;$R$1, AVERAGE(INDEX($H$2:$H$3898, A38-$R$1):H38), "")</f>
        <v>-9.8661807550455517E-4</v>
      </c>
      <c r="J38" s="61">
        <f>IF(A38&gt;$R$1, STDEV(INDEX($H$2:$H$3898, A38-$R$1):H38), "")</f>
        <v>5.1647947464939998E-3</v>
      </c>
      <c r="K38" s="61">
        <f t="shared" si="2"/>
        <v>-5.1647947464939998E-3</v>
      </c>
      <c r="L38" s="61">
        <f t="shared" si="7"/>
        <v>-1.6231777206112751E-2</v>
      </c>
      <c r="M38" s="59">
        <f t="shared" si="3"/>
        <v>-91.300000000000821</v>
      </c>
      <c r="N38" s="59">
        <f t="shared" si="4"/>
        <v>0</v>
      </c>
      <c r="O38" s="59">
        <f t="shared" si="5"/>
        <v>0</v>
      </c>
      <c r="P38" s="59">
        <f t="shared" si="6"/>
        <v>118.40000000000293</v>
      </c>
    </row>
    <row r="39" spans="1:16" x14ac:dyDescent="0.25">
      <c r="A39" s="59">
        <v>38</v>
      </c>
      <c r="B39" s="60">
        <v>41326</v>
      </c>
      <c r="C39" s="59">
        <v>1.3280000000000001</v>
      </c>
      <c r="D39" s="59">
        <v>1.32891</v>
      </c>
      <c r="E39" s="59">
        <v>1.31606</v>
      </c>
      <c r="F39" s="59">
        <v>1.31887</v>
      </c>
      <c r="G39" s="59">
        <f t="shared" si="0"/>
        <v>0</v>
      </c>
      <c r="H39" s="61">
        <f t="shared" si="1"/>
        <v>-6.8987416911567012E-3</v>
      </c>
      <c r="I39" s="61">
        <f>IF(A39&gt;$R$1, AVERAGE(INDEX($H$2:$H$3898, A39-$R$1):H39), "")</f>
        <v>-1.7661161514216997E-3</v>
      </c>
      <c r="J39" s="61">
        <f>IF(A39&gt;$R$1, STDEV(INDEX($H$2:$H$3898, A39-$R$1):H39), "")</f>
        <v>5.0486059261224785E-3</v>
      </c>
      <c r="K39" s="61">
        <f t="shared" si="2"/>
        <v>-5.0486059261224785E-3</v>
      </c>
      <c r="L39" s="61">
        <f t="shared" si="7"/>
        <v>-2.6302517786321058E-2</v>
      </c>
      <c r="M39" s="59">
        <f t="shared" si="3"/>
        <v>1.4000000000002899</v>
      </c>
      <c r="N39" s="59">
        <f t="shared" si="4"/>
        <v>1.4000000000002899</v>
      </c>
      <c r="O39" s="59">
        <f t="shared" si="5"/>
        <v>0</v>
      </c>
      <c r="P39" s="59">
        <f t="shared" si="6"/>
        <v>139.10000000000309</v>
      </c>
    </row>
    <row r="40" spans="1:16" x14ac:dyDescent="0.25">
      <c r="A40" s="59">
        <v>39</v>
      </c>
      <c r="B40" s="60">
        <v>41327</v>
      </c>
      <c r="C40" s="59">
        <v>1.3188800000000001</v>
      </c>
      <c r="D40" s="59">
        <v>1.3244199999999999</v>
      </c>
      <c r="E40" s="59">
        <v>1.3145</v>
      </c>
      <c r="F40" s="59">
        <v>1.3190200000000001</v>
      </c>
      <c r="G40" s="59">
        <f t="shared" si="0"/>
        <v>1</v>
      </c>
      <c r="H40" s="61">
        <f t="shared" si="1"/>
        <v>1.1372725940935617E-4</v>
      </c>
      <c r="I40" s="61">
        <f>IF(A40&gt;$R$1, AVERAGE(INDEX($H$2:$H$3898, A40-$R$1):H40), "")</f>
        <v>-1.809202900583019E-3</v>
      </c>
      <c r="J40" s="61">
        <f>IF(A40&gt;$R$1, STDEV(INDEX($H$2:$H$3898, A40-$R$1):H40), "")</f>
        <v>5.0281175055728955E-3</v>
      </c>
      <c r="K40" s="61">
        <f t="shared" si="2"/>
        <v>5.0281175055728955E-3</v>
      </c>
      <c r="L40" s="61">
        <f t="shared" si="7"/>
        <v>-2.489179961786981E-2</v>
      </c>
      <c r="M40" s="59">
        <f t="shared" si="3"/>
        <v>-153.69999999999885</v>
      </c>
      <c r="N40" s="59">
        <f t="shared" si="4"/>
        <v>-153.69999999999885</v>
      </c>
      <c r="O40" s="59">
        <f t="shared" si="5"/>
        <v>0</v>
      </c>
      <c r="P40" s="59">
        <f t="shared" si="6"/>
        <v>163.80000000000283</v>
      </c>
    </row>
    <row r="41" spans="1:16" x14ac:dyDescent="0.25">
      <c r="A41" s="59">
        <v>40</v>
      </c>
      <c r="B41" s="60">
        <v>41330</v>
      </c>
      <c r="C41" s="59">
        <v>1.3215399999999999</v>
      </c>
      <c r="D41" s="59">
        <v>1.3317099999999999</v>
      </c>
      <c r="E41" s="59">
        <v>1.30471</v>
      </c>
      <c r="F41" s="59">
        <v>1.3061700000000001</v>
      </c>
      <c r="G41" s="59">
        <f t="shared" si="0"/>
        <v>0</v>
      </c>
      <c r="H41" s="61">
        <f t="shared" si="1"/>
        <v>-9.7898457861411003E-3</v>
      </c>
      <c r="I41" s="61">
        <f>IF(A41&gt;$R$1, AVERAGE(INDEX($H$2:$H$3898, A41-$R$1):H41), "")</f>
        <v>-2.7035240002056256E-3</v>
      </c>
      <c r="J41" s="61">
        <f>IF(A41&gt;$R$1, STDEV(INDEX($H$2:$H$3898, A41-$R$1):H41), "")</f>
        <v>5.0994989078834152E-3</v>
      </c>
      <c r="K41" s="61">
        <f t="shared" si="2"/>
        <v>-5.0994989078834152E-3</v>
      </c>
      <c r="L41" s="61">
        <f t="shared" si="7"/>
        <v>-2.5587200134055167E-2</v>
      </c>
      <c r="M41" s="59">
        <f t="shared" si="3"/>
        <v>-1.2999999999996348</v>
      </c>
      <c r="N41" s="59">
        <f t="shared" si="4"/>
        <v>-1.2999999999996348</v>
      </c>
      <c r="O41" s="59">
        <f t="shared" si="5"/>
        <v>0</v>
      </c>
      <c r="P41" s="59">
        <f t="shared" si="6"/>
        <v>163.80000000000283</v>
      </c>
    </row>
    <row r="42" spans="1:16" x14ac:dyDescent="0.25">
      <c r="A42" s="59">
        <v>41</v>
      </c>
      <c r="B42" s="60">
        <v>41331</v>
      </c>
      <c r="C42" s="59">
        <v>1.30619</v>
      </c>
      <c r="D42" s="59">
        <v>1.3118700000000001</v>
      </c>
      <c r="E42" s="59">
        <v>1.3018000000000001</v>
      </c>
      <c r="F42" s="59">
        <v>1.30606</v>
      </c>
      <c r="G42" s="59">
        <f t="shared" si="0"/>
        <v>0</v>
      </c>
      <c r="H42" s="61">
        <f t="shared" si="1"/>
        <v>-8.4219230362661036E-5</v>
      </c>
      <c r="I42" s="61">
        <f>IF(A42&gt;$R$1, AVERAGE(INDEX($H$2:$H$3898, A42-$R$1):H42), "")</f>
        <v>-2.127795009207469E-3</v>
      </c>
      <c r="J42" s="61">
        <f>IF(A42&gt;$R$1, STDEV(INDEX($H$2:$H$3898, A42-$R$1):H42), "")</f>
        <v>4.8178243630102296E-3</v>
      </c>
      <c r="K42" s="61">
        <f t="shared" si="2"/>
        <v>-4.8178243630102296E-3</v>
      </c>
      <c r="L42" s="61">
        <f t="shared" si="7"/>
        <v>-3.492212916727451E-2</v>
      </c>
      <c r="M42" s="59">
        <f t="shared" si="3"/>
        <v>76.799999999999088</v>
      </c>
      <c r="N42" s="59">
        <f t="shared" si="4"/>
        <v>76.799999999999088</v>
      </c>
      <c r="O42" s="59">
        <f t="shared" si="5"/>
        <v>0</v>
      </c>
      <c r="P42" s="59">
        <f t="shared" si="6"/>
        <v>186.00000000000171</v>
      </c>
    </row>
    <row r="43" spans="1:16" x14ac:dyDescent="0.25">
      <c r="A43" s="59">
        <v>42</v>
      </c>
      <c r="B43" s="60">
        <v>41332</v>
      </c>
      <c r="C43" s="59">
        <v>1.3060700000000001</v>
      </c>
      <c r="D43" s="59">
        <v>1.31463</v>
      </c>
      <c r="E43" s="59">
        <v>1.3041</v>
      </c>
      <c r="F43" s="59">
        <v>1.31375</v>
      </c>
      <c r="G43" s="59">
        <f t="shared" si="0"/>
        <v>1</v>
      </c>
      <c r="H43" s="61">
        <f t="shared" si="1"/>
        <v>5.870671603032564E-3</v>
      </c>
      <c r="I43" s="61">
        <f>IF(A43&gt;$R$1, AVERAGE(INDEX($H$2:$H$3898, A43-$R$1):H43), "")</f>
        <v>-2.0847272971275081E-3</v>
      </c>
      <c r="J43" s="61">
        <f>IF(A43&gt;$R$1, STDEV(INDEX($H$2:$H$3898, A43-$R$1):H43), "")</f>
        <v>4.8900591799591279E-3</v>
      </c>
      <c r="K43" s="61">
        <f t="shared" si="2"/>
        <v>4.8900591799591279E-3</v>
      </c>
      <c r="L43" s="61">
        <f t="shared" si="7"/>
        <v>-2.5602882123362099E-2</v>
      </c>
      <c r="M43" s="59">
        <f t="shared" si="3"/>
        <v>-81.700000000000102</v>
      </c>
      <c r="N43" s="59">
        <f t="shared" si="4"/>
        <v>-81.700000000000102</v>
      </c>
      <c r="O43" s="59">
        <f t="shared" si="5"/>
        <v>0</v>
      </c>
      <c r="P43" s="59">
        <f t="shared" si="6"/>
        <v>186.00000000000171</v>
      </c>
    </row>
    <row r="44" spans="1:16" x14ac:dyDescent="0.25">
      <c r="A44" s="59">
        <v>43</v>
      </c>
      <c r="B44" s="60">
        <v>41333</v>
      </c>
      <c r="C44" s="59">
        <v>1.31375</v>
      </c>
      <c r="D44" s="59">
        <v>1.3161499999999999</v>
      </c>
      <c r="E44" s="59">
        <v>1.30531</v>
      </c>
      <c r="F44" s="59">
        <v>1.30558</v>
      </c>
      <c r="G44" s="59">
        <f t="shared" si="0"/>
        <v>0</v>
      </c>
      <c r="H44" s="61">
        <f t="shared" si="1"/>
        <v>-6.238256726100652E-3</v>
      </c>
      <c r="I44" s="61">
        <f>IF(A44&gt;$R$1, AVERAGE(INDEX($H$2:$H$3898, A44-$R$1):H44), "")</f>
        <v>-2.1896087725949034E-3</v>
      </c>
      <c r="J44" s="61">
        <f>IF(A44&gt;$R$1, STDEV(INDEX($H$2:$H$3898, A44-$R$1):H44), "")</f>
        <v>4.96412633125455E-3</v>
      </c>
      <c r="K44" s="61">
        <f t="shared" si="2"/>
        <v>-4.96412633125455E-3</v>
      </c>
      <c r="L44" s="61">
        <f t="shared" si="7"/>
        <v>-2.5460852704581344E-2</v>
      </c>
      <c r="M44" s="59">
        <f t="shared" si="3"/>
        <v>-38.200000000001566</v>
      </c>
      <c r="N44" s="59">
        <f t="shared" si="4"/>
        <v>-38.200000000001566</v>
      </c>
      <c r="O44" s="59">
        <f t="shared" si="5"/>
        <v>0</v>
      </c>
      <c r="P44" s="59">
        <f t="shared" si="6"/>
        <v>186.00000000000171</v>
      </c>
    </row>
    <row r="45" spans="1:16" x14ac:dyDescent="0.25">
      <c r="A45" s="59">
        <v>44</v>
      </c>
      <c r="B45" s="60">
        <v>41334</v>
      </c>
      <c r="C45" s="59">
        <v>1.3056000000000001</v>
      </c>
      <c r="D45" s="59">
        <v>1.3101</v>
      </c>
      <c r="E45" s="59">
        <v>1.29664</v>
      </c>
      <c r="F45" s="59">
        <v>1.3017799999999999</v>
      </c>
      <c r="G45" s="59">
        <f t="shared" si="0"/>
        <v>0</v>
      </c>
      <c r="H45" s="61">
        <f t="shared" si="1"/>
        <v>-2.9148277878540607E-3</v>
      </c>
      <c r="I45" s="61">
        <f>IF(A45&gt;$R$1, AVERAGE(INDEX($H$2:$H$3898, A45-$R$1):H45), "")</f>
        <v>-1.7917726535407873E-3</v>
      </c>
      <c r="J45" s="61">
        <f>IF(A45&gt;$R$1, STDEV(INDEX($H$2:$H$3898, A45-$R$1):H45), "")</f>
        <v>4.5996757435297821E-3</v>
      </c>
      <c r="K45" s="61">
        <f t="shared" si="2"/>
        <v>-4.5996757435297821E-3</v>
      </c>
      <c r="L45" s="61">
        <f t="shared" si="7"/>
        <v>-2.5163123380344848E-2</v>
      </c>
      <c r="M45" s="59">
        <f t="shared" si="3"/>
        <v>14.000000000000679</v>
      </c>
      <c r="N45" s="59">
        <f t="shared" si="4"/>
        <v>14.000000000000679</v>
      </c>
      <c r="O45" s="59">
        <f t="shared" si="5"/>
        <v>0</v>
      </c>
      <c r="P45" s="59">
        <f t="shared" si="6"/>
        <v>145.30000000000152</v>
      </c>
    </row>
    <row r="46" spans="1:16" x14ac:dyDescent="0.25">
      <c r="A46" s="59">
        <v>45</v>
      </c>
      <c r="B46" s="60">
        <v>41337</v>
      </c>
      <c r="C46" s="59">
        <v>1.30121</v>
      </c>
      <c r="D46" s="59">
        <v>1.30307</v>
      </c>
      <c r="E46" s="59">
        <v>1.29819</v>
      </c>
      <c r="F46" s="59">
        <v>1.30261</v>
      </c>
      <c r="G46" s="59">
        <f t="shared" si="0"/>
        <v>1</v>
      </c>
      <c r="H46" s="61">
        <f t="shared" si="1"/>
        <v>6.3738535941218607E-4</v>
      </c>
      <c r="I46" s="61">
        <f>IF(A46&gt;$R$1, AVERAGE(INDEX($H$2:$H$3898, A46-$R$1):H46), "")</f>
        <v>-1.6108809542637098E-3</v>
      </c>
      <c r="J46" s="61">
        <f>IF(A46&gt;$R$1, STDEV(INDEX($H$2:$H$3898, A46-$R$1):H46), "")</f>
        <v>4.636925614967629E-3</v>
      </c>
      <c r="K46" s="61">
        <f t="shared" si="2"/>
        <v>4.636925614967629E-3</v>
      </c>
      <c r="L46" s="61">
        <f t="shared" si="7"/>
        <v>-2.5346713598136426E-2</v>
      </c>
      <c r="M46" s="59">
        <f t="shared" si="3"/>
        <v>25.500000000000522</v>
      </c>
      <c r="N46" s="59">
        <f t="shared" si="4"/>
        <v>25.500000000000522</v>
      </c>
      <c r="O46" s="59">
        <f t="shared" si="5"/>
        <v>0</v>
      </c>
      <c r="P46" s="59">
        <f t="shared" si="6"/>
        <v>260.10000000000088</v>
      </c>
    </row>
    <row r="47" spans="1:16" x14ac:dyDescent="0.25">
      <c r="A47" s="59">
        <v>46</v>
      </c>
      <c r="B47" s="60">
        <v>41338</v>
      </c>
      <c r="C47" s="59">
        <v>1.30257</v>
      </c>
      <c r="D47" s="59">
        <v>1.3075000000000001</v>
      </c>
      <c r="E47" s="59">
        <v>1.3010999999999999</v>
      </c>
      <c r="F47" s="59">
        <v>1.3051200000000001</v>
      </c>
      <c r="G47" s="59">
        <f t="shared" si="0"/>
        <v>1</v>
      </c>
      <c r="H47" s="61">
        <f t="shared" si="1"/>
        <v>1.9250465156520843E-3</v>
      </c>
      <c r="I47" s="61">
        <f>IF(A47&gt;$R$1, AVERAGE(INDEX($H$2:$H$3898, A47-$R$1):H47), "")</f>
        <v>-1.676392773224189E-3</v>
      </c>
      <c r="J47" s="61">
        <f>IF(A47&gt;$R$1, STDEV(INDEX($H$2:$H$3898, A47-$R$1):H47), "")</f>
        <v>4.5748309762687457E-3</v>
      </c>
      <c r="K47" s="61">
        <f t="shared" si="2"/>
        <v>4.5748309762687457E-3</v>
      </c>
      <c r="L47" s="61">
        <f t="shared" si="7"/>
        <v>-2.5647657821501697E-2</v>
      </c>
      <c r="M47" s="59">
        <f t="shared" si="3"/>
        <v>-84.400000000000034</v>
      </c>
      <c r="N47" s="59">
        <f t="shared" si="4"/>
        <v>-84.400000000000034</v>
      </c>
      <c r="O47" s="59">
        <f t="shared" si="5"/>
        <v>0</v>
      </c>
      <c r="P47" s="59">
        <f t="shared" si="6"/>
        <v>260.10000000000088</v>
      </c>
    </row>
    <row r="48" spans="1:16" x14ac:dyDescent="0.25">
      <c r="A48" s="59">
        <v>47</v>
      </c>
      <c r="B48" s="60">
        <v>41339</v>
      </c>
      <c r="C48" s="59">
        <v>1.3050900000000001</v>
      </c>
      <c r="D48" s="59">
        <v>1.3069999999999999</v>
      </c>
      <c r="E48" s="59">
        <v>1.2964599999999999</v>
      </c>
      <c r="F48" s="59">
        <v>1.2966500000000001</v>
      </c>
      <c r="G48" s="59">
        <f t="shared" si="0"/>
        <v>0</v>
      </c>
      <c r="H48" s="61">
        <f t="shared" si="1"/>
        <v>-6.510975160931542E-3</v>
      </c>
      <c r="I48" s="61">
        <f>IF(A48&gt;$R$1, AVERAGE(INDEX($H$2:$H$3898, A48-$R$1):H48), "")</f>
        <v>-2.3039221126975396E-3</v>
      </c>
      <c r="J48" s="61">
        <f>IF(A48&gt;$R$1, STDEV(INDEX($H$2:$H$3898, A48-$R$1):H48), "")</f>
        <v>4.5011658839390978E-3</v>
      </c>
      <c r="K48" s="61">
        <f t="shared" si="2"/>
        <v>-4.5011658839390978E-3</v>
      </c>
      <c r="L48" s="61">
        <f t="shared" si="7"/>
        <v>-2.5268426154122642E-2</v>
      </c>
      <c r="M48" s="59">
        <f t="shared" si="3"/>
        <v>139.89999999999947</v>
      </c>
      <c r="N48" s="59">
        <f t="shared" si="4"/>
        <v>139.89999999999947</v>
      </c>
      <c r="O48" s="59">
        <f t="shared" si="5"/>
        <v>0</v>
      </c>
      <c r="P48" s="59">
        <f t="shared" si="6"/>
        <v>260.10000000000088</v>
      </c>
    </row>
    <row r="49" spans="1:16" x14ac:dyDescent="0.25">
      <c r="A49" s="59">
        <v>48</v>
      </c>
      <c r="B49" s="60">
        <v>41340</v>
      </c>
      <c r="C49" s="59">
        <v>1.2966500000000001</v>
      </c>
      <c r="D49" s="59">
        <v>1.3118099999999999</v>
      </c>
      <c r="E49" s="59">
        <v>1.2965899999999999</v>
      </c>
      <c r="F49" s="59">
        <v>1.31064</v>
      </c>
      <c r="G49" s="59">
        <f t="shared" si="0"/>
        <v>1</v>
      </c>
      <c r="H49" s="61">
        <f t="shared" si="1"/>
        <v>1.0731552120669126E-2</v>
      </c>
      <c r="I49" s="61">
        <f>IF(A49&gt;$R$1, AVERAGE(INDEX($H$2:$H$3898, A49-$R$1):H49), "")</f>
        <v>-1.6211202068122754E-3</v>
      </c>
      <c r="J49" s="61">
        <f>IF(A49&gt;$R$1, STDEV(INDEX($H$2:$H$3898, A49-$R$1):H49), "")</f>
        <v>5.549274373784387E-3</v>
      </c>
      <c r="K49" s="61">
        <f t="shared" si="2"/>
        <v>5.549274373784387E-3</v>
      </c>
      <c r="L49" s="61">
        <f t="shared" si="7"/>
        <v>-1.4521268894098943E-2</v>
      </c>
      <c r="M49" s="59">
        <f t="shared" si="3"/>
        <v>-102.40000000000026</v>
      </c>
      <c r="N49" s="59">
        <f t="shared" si="4"/>
        <v>0</v>
      </c>
      <c r="O49" s="59">
        <f t="shared" si="5"/>
        <v>0</v>
      </c>
      <c r="P49" s="59">
        <f t="shared" si="6"/>
        <v>260.10000000000088</v>
      </c>
    </row>
    <row r="50" spans="1:16" x14ac:dyDescent="0.25">
      <c r="A50" s="59">
        <v>49</v>
      </c>
      <c r="B50" s="60">
        <v>41341</v>
      </c>
      <c r="C50" s="59">
        <v>1.3106599999999999</v>
      </c>
      <c r="D50" s="59">
        <v>1.3134300000000001</v>
      </c>
      <c r="E50" s="59">
        <v>1.29548</v>
      </c>
      <c r="F50" s="59">
        <v>1.3004199999999999</v>
      </c>
      <c r="G50" s="59">
        <f t="shared" si="0"/>
        <v>0</v>
      </c>
      <c r="H50" s="61">
        <f t="shared" si="1"/>
        <v>-7.8282783174140891E-3</v>
      </c>
      <c r="I50" s="61">
        <f>IF(A50&gt;$R$1, AVERAGE(INDEX($H$2:$H$3898, A50-$R$1):H50), "")</f>
        <v>-1.7006142634296069E-3</v>
      </c>
      <c r="J50" s="61">
        <f>IF(A50&gt;$R$1, STDEV(INDEX($H$2:$H$3898, A50-$R$1):H50), "")</f>
        <v>5.633161752028595E-3</v>
      </c>
      <c r="K50" s="61">
        <f t="shared" si="2"/>
        <v>-5.633161752028595E-3</v>
      </c>
      <c r="L50" s="61">
        <f t="shared" si="7"/>
        <v>-1.507996025050044E-2</v>
      </c>
      <c r="M50" s="59">
        <f t="shared" si="3"/>
        <v>59.899999999999395</v>
      </c>
      <c r="N50" s="59">
        <f t="shared" si="4"/>
        <v>0</v>
      </c>
      <c r="O50" s="59">
        <f t="shared" si="5"/>
        <v>0</v>
      </c>
      <c r="P50" s="59">
        <f t="shared" si="6"/>
        <v>296.90000000000214</v>
      </c>
    </row>
    <row r="51" spans="1:16" x14ac:dyDescent="0.25">
      <c r="A51" s="59">
        <v>50</v>
      </c>
      <c r="B51" s="60">
        <v>41343.958333333336</v>
      </c>
      <c r="C51" s="59">
        <v>1.29857</v>
      </c>
      <c r="D51" s="59">
        <v>1.3052900000000001</v>
      </c>
      <c r="E51" s="59">
        <v>1.29793</v>
      </c>
      <c r="F51" s="59">
        <v>1.3045599999999999</v>
      </c>
      <c r="G51" s="59">
        <f t="shared" si="0"/>
        <v>1</v>
      </c>
      <c r="H51" s="61">
        <f t="shared" si="1"/>
        <v>3.1785299584278651E-3</v>
      </c>
      <c r="I51" s="61">
        <f>IF(A51&gt;$R$1, AVERAGE(INDEX($H$2:$H$3898, A51-$R$1):H51), "")</f>
        <v>-1.496811087946722E-3</v>
      </c>
      <c r="J51" s="61">
        <f>IF(A51&gt;$R$1, STDEV(INDEX($H$2:$H$3898, A51-$R$1):H51), "")</f>
        <v>5.7533194643431254E-3</v>
      </c>
      <c r="K51" s="61">
        <f t="shared" si="2"/>
        <v>5.7533194643431254E-3</v>
      </c>
      <c r="L51" s="61">
        <f t="shared" si="7"/>
        <v>-4.5272361432378066E-3</v>
      </c>
      <c r="M51" s="59">
        <f t="shared" si="3"/>
        <v>-11.399999999999189</v>
      </c>
      <c r="N51" s="59">
        <f t="shared" si="4"/>
        <v>0</v>
      </c>
      <c r="O51" s="59">
        <f t="shared" si="5"/>
        <v>0</v>
      </c>
      <c r="P51" s="59">
        <f t="shared" si="6"/>
        <v>393.10000000000173</v>
      </c>
    </row>
    <row r="52" spans="1:16" x14ac:dyDescent="0.25">
      <c r="A52" s="59">
        <v>51</v>
      </c>
      <c r="B52" s="60">
        <v>41344.958333333336</v>
      </c>
      <c r="C52" s="59">
        <v>1.3044899999999999</v>
      </c>
      <c r="D52" s="59">
        <v>1.30742</v>
      </c>
      <c r="E52" s="59">
        <v>1.2991299999999999</v>
      </c>
      <c r="F52" s="59">
        <v>1.30335</v>
      </c>
      <c r="G52" s="59">
        <f t="shared" si="0"/>
        <v>0</v>
      </c>
      <c r="H52" s="61">
        <f t="shared" si="1"/>
        <v>-9.2794619969702652E-4</v>
      </c>
      <c r="I52" s="61">
        <f>IF(A52&gt;$R$1, AVERAGE(INDEX($H$2:$H$3898, A52-$R$1):H52), "")</f>
        <v>-1.5038020211890143E-3</v>
      </c>
      <c r="J52" s="61">
        <f>IF(A52&gt;$R$1, STDEV(INDEX($H$2:$H$3898, A52-$R$1):H52), "")</f>
        <v>5.7525050699618442E-3</v>
      </c>
      <c r="K52" s="61">
        <f t="shared" si="2"/>
        <v>-5.7525050699618442E-3</v>
      </c>
      <c r="L52" s="61">
        <f t="shared" si="7"/>
        <v>-1.5148831609328083E-2</v>
      </c>
      <c r="M52" s="59">
        <f t="shared" si="3"/>
        <v>-73.000000000000838</v>
      </c>
      <c r="N52" s="59">
        <f t="shared" si="4"/>
        <v>0</v>
      </c>
      <c r="O52" s="59">
        <f t="shared" si="5"/>
        <v>0</v>
      </c>
      <c r="P52" s="59">
        <f t="shared" si="6"/>
        <v>393.10000000000173</v>
      </c>
    </row>
    <row r="53" spans="1:16" x14ac:dyDescent="0.25">
      <c r="A53" s="59">
        <v>52</v>
      </c>
      <c r="B53" s="60">
        <v>41345.958333333336</v>
      </c>
      <c r="C53" s="59">
        <v>1.30335</v>
      </c>
      <c r="D53" s="59">
        <v>1.30646</v>
      </c>
      <c r="E53" s="59">
        <v>1.29234</v>
      </c>
      <c r="F53" s="59">
        <v>1.2960499999999999</v>
      </c>
      <c r="G53" s="59">
        <f t="shared" si="0"/>
        <v>0</v>
      </c>
      <c r="H53" s="61">
        <f t="shared" si="1"/>
        <v>-5.6166955383897092E-3</v>
      </c>
      <c r="I53" s="61">
        <f>IF(A53&gt;$R$1, AVERAGE(INDEX($H$2:$H$3898, A53-$R$1):H53), "")</f>
        <v>-2.0282820576397903E-3</v>
      </c>
      <c r="J53" s="61">
        <f>IF(A53&gt;$R$1, STDEV(INDEX($H$2:$H$3898, A53-$R$1):H53), "")</f>
        <v>5.7188362690815961E-3</v>
      </c>
      <c r="K53" s="61">
        <f t="shared" si="2"/>
        <v>-5.7188362690815961E-3</v>
      </c>
      <c r="L53" s="61">
        <f t="shared" si="7"/>
        <v>-1.5702873131915675E-2</v>
      </c>
      <c r="M53" s="59">
        <f t="shared" si="3"/>
        <v>43.699999999999847</v>
      </c>
      <c r="N53" s="59">
        <f t="shared" si="4"/>
        <v>0</v>
      </c>
      <c r="O53" s="59">
        <f t="shared" si="5"/>
        <v>0</v>
      </c>
      <c r="P53" s="59">
        <f t="shared" si="6"/>
        <v>393.10000000000173</v>
      </c>
    </row>
    <row r="54" spans="1:16" x14ac:dyDescent="0.25">
      <c r="A54" s="59">
        <v>53</v>
      </c>
      <c r="B54" s="60">
        <v>41346.958333333336</v>
      </c>
      <c r="C54" s="59">
        <v>1.2960499999999999</v>
      </c>
      <c r="D54" s="59">
        <v>1.3029900000000001</v>
      </c>
      <c r="E54" s="59">
        <v>1.29112</v>
      </c>
      <c r="F54" s="59">
        <v>1.3004199999999999</v>
      </c>
      <c r="G54" s="59">
        <f t="shared" si="0"/>
        <v>1</v>
      </c>
      <c r="H54" s="61">
        <f t="shared" si="1"/>
        <v>3.366111779659074E-3</v>
      </c>
      <c r="I54" s="61">
        <f>IF(A54&gt;$R$1, AVERAGE(INDEX($H$2:$H$3898, A54-$R$1):H54), "")</f>
        <v>-1.3116726151115804E-3</v>
      </c>
      <c r="J54" s="61">
        <f>IF(A54&gt;$R$1, STDEV(INDEX($H$2:$H$3898, A54-$R$1):H54), "")</f>
        <v>5.6249323829798163E-3</v>
      </c>
      <c r="K54" s="61">
        <f t="shared" si="2"/>
        <v>5.6249323829798163E-3</v>
      </c>
      <c r="L54" s="61">
        <f t="shared" si="7"/>
        <v>-5.0293348228133842E-3</v>
      </c>
      <c r="M54" s="59">
        <f t="shared" si="3"/>
        <v>70.200000000000259</v>
      </c>
      <c r="N54" s="59">
        <f t="shared" si="4"/>
        <v>0</v>
      </c>
      <c r="O54" s="59">
        <f t="shared" si="5"/>
        <v>0</v>
      </c>
      <c r="P54" s="59">
        <f t="shared" si="6"/>
        <v>393.10000000000173</v>
      </c>
    </row>
    <row r="55" spans="1:16" x14ac:dyDescent="0.25">
      <c r="A55" s="59">
        <v>54</v>
      </c>
      <c r="B55" s="60">
        <v>41347.958333333336</v>
      </c>
      <c r="C55" s="59">
        <v>1.3004100000000001</v>
      </c>
      <c r="D55" s="59">
        <v>1.3105800000000001</v>
      </c>
      <c r="E55" s="59">
        <v>1.29992</v>
      </c>
      <c r="F55" s="59">
        <v>1.3074300000000001</v>
      </c>
      <c r="G55" s="59">
        <f t="shared" si="0"/>
        <v>1</v>
      </c>
      <c r="H55" s="61">
        <f t="shared" si="1"/>
        <v>5.3760890264177193E-3</v>
      </c>
      <c r="I55" s="61">
        <f>IF(A55&gt;$R$1, AVERAGE(INDEX($H$2:$H$3898, A55-$R$1):H55), "")</f>
        <v>-5.4449569526317894E-4</v>
      </c>
      <c r="J55" s="61">
        <f>IF(A55&gt;$R$1, STDEV(INDEX($H$2:$H$3898, A55-$R$1):H55), "")</f>
        <v>5.6491404230394008E-3</v>
      </c>
      <c r="K55" s="61">
        <f t="shared" si="2"/>
        <v>5.6491404230394008E-3</v>
      </c>
      <c r="L55" s="61">
        <f t="shared" si="7"/>
        <v>-4.4083119053468772E-3</v>
      </c>
      <c r="M55" s="59">
        <f t="shared" si="3"/>
        <v>50.3000000000009</v>
      </c>
      <c r="N55" s="59">
        <f t="shared" si="4"/>
        <v>0</v>
      </c>
      <c r="O55" s="59">
        <f t="shared" si="5"/>
        <v>0</v>
      </c>
      <c r="P55" s="59">
        <f t="shared" si="6"/>
        <v>393.10000000000173</v>
      </c>
    </row>
    <row r="56" spans="1:16" x14ac:dyDescent="0.25">
      <c r="A56" s="59">
        <v>55</v>
      </c>
      <c r="B56" s="60">
        <v>41350.958333333336</v>
      </c>
      <c r="C56" s="59">
        <v>1.2905199999999999</v>
      </c>
      <c r="D56" s="59">
        <v>1.2994000000000001</v>
      </c>
      <c r="E56" s="59">
        <v>1.28817</v>
      </c>
      <c r="F56" s="59">
        <v>1.29555</v>
      </c>
      <c r="G56" s="59">
        <f t="shared" si="0"/>
        <v>0</v>
      </c>
      <c r="H56" s="61">
        <f t="shared" si="1"/>
        <v>-9.1280628266073929E-3</v>
      </c>
      <c r="I56" s="61">
        <f>IF(A56&gt;$R$1, AVERAGE(INDEX($H$2:$H$3898, A56-$R$1):H56), "")</f>
        <v>-1.1221075756392257E-3</v>
      </c>
      <c r="J56" s="61">
        <f>IF(A56&gt;$R$1, STDEV(INDEX($H$2:$H$3898, A56-$R$1):H56), "")</f>
        <v>6.0365443330815064E-3</v>
      </c>
      <c r="K56" s="61">
        <f t="shared" si="2"/>
        <v>-6.0365443330815064E-3</v>
      </c>
      <c r="L56" s="61">
        <f t="shared" si="7"/>
        <v>-5.3453573305449692E-3</v>
      </c>
      <c r="M56" s="59">
        <f t="shared" si="3"/>
        <v>-74.899999999999963</v>
      </c>
      <c r="N56" s="59">
        <f t="shared" si="4"/>
        <v>0</v>
      </c>
      <c r="O56" s="59">
        <f t="shared" si="5"/>
        <v>0</v>
      </c>
      <c r="P56" s="59">
        <f t="shared" si="6"/>
        <v>393.10000000000173</v>
      </c>
    </row>
    <row r="57" spans="1:16" x14ac:dyDescent="0.25">
      <c r="A57" s="59">
        <v>56</v>
      </c>
      <c r="B57" s="60">
        <v>41351.958333333336</v>
      </c>
      <c r="C57" s="59">
        <v>1.29555</v>
      </c>
      <c r="D57" s="59">
        <v>1.29694</v>
      </c>
      <c r="E57" s="59">
        <v>1.2846599999999999</v>
      </c>
      <c r="F57" s="59">
        <v>1.28806</v>
      </c>
      <c r="G57" s="59">
        <f t="shared" si="0"/>
        <v>0</v>
      </c>
      <c r="H57" s="61">
        <f t="shared" si="1"/>
        <v>-5.7981049641675341E-3</v>
      </c>
      <c r="I57" s="61">
        <f>IF(A57&gt;$R$1, AVERAGE(INDEX($H$2:$H$3898, A57-$R$1):H57), "")</f>
        <v>-8.7262377426587797E-4</v>
      </c>
      <c r="J57" s="61">
        <f>IF(A57&gt;$R$1, STDEV(INDEX($H$2:$H$3898, A57-$R$1):H57), "")</f>
        <v>5.7290918622776681E-3</v>
      </c>
      <c r="K57" s="61">
        <f t="shared" si="2"/>
        <v>-5.7290918622776681E-3</v>
      </c>
      <c r="L57" s="61">
        <f t="shared" si="7"/>
        <v>-6.2566248298124077E-3</v>
      </c>
      <c r="M57" s="59">
        <f t="shared" si="3"/>
        <v>51.400000000001441</v>
      </c>
      <c r="N57" s="59">
        <f t="shared" si="4"/>
        <v>0</v>
      </c>
      <c r="O57" s="59">
        <f t="shared" si="5"/>
        <v>0</v>
      </c>
      <c r="P57" s="59">
        <f t="shared" si="6"/>
        <v>393.10000000000173</v>
      </c>
    </row>
    <row r="58" spans="1:16" x14ac:dyDescent="0.25">
      <c r="A58" s="59">
        <v>57</v>
      </c>
      <c r="B58" s="60">
        <v>41352.958333333336</v>
      </c>
      <c r="C58" s="59">
        <v>1.28809</v>
      </c>
      <c r="D58" s="59">
        <v>1.29738</v>
      </c>
      <c r="E58" s="59">
        <v>1.28566</v>
      </c>
      <c r="F58" s="59">
        <v>1.2932300000000001</v>
      </c>
      <c r="G58" s="59">
        <f t="shared" si="0"/>
        <v>1</v>
      </c>
      <c r="H58" s="61">
        <f t="shared" si="1"/>
        <v>4.0057544198284258E-3</v>
      </c>
      <c r="I58" s="61">
        <f>IF(A58&gt;$R$1, AVERAGE(INDEX($H$2:$H$3898, A58-$R$1):H58), "")</f>
        <v>-6.1700042112893514E-4</v>
      </c>
      <c r="J58" s="61">
        <f>IF(A58&gt;$R$1, STDEV(INDEX($H$2:$H$3898, A58-$R$1):H58), "")</f>
        <v>5.856443191319608E-3</v>
      </c>
      <c r="K58" s="61">
        <f t="shared" si="2"/>
        <v>5.856443191319608E-3</v>
      </c>
      <c r="L58" s="61">
        <f t="shared" si="7"/>
        <v>-5.2902408184519268E-3</v>
      </c>
      <c r="M58" s="59">
        <f t="shared" si="3"/>
        <v>-33.499999999999645</v>
      </c>
      <c r="N58" s="59">
        <f t="shared" si="4"/>
        <v>0</v>
      </c>
      <c r="O58" s="59">
        <f t="shared" si="5"/>
        <v>0</v>
      </c>
      <c r="P58" s="59">
        <f t="shared" si="6"/>
        <v>393.10000000000173</v>
      </c>
    </row>
    <row r="59" spans="1:16" x14ac:dyDescent="0.25">
      <c r="A59" s="59">
        <v>58</v>
      </c>
      <c r="B59" s="60">
        <v>41353.958333333336</v>
      </c>
      <c r="C59" s="59">
        <v>1.2932399999999999</v>
      </c>
      <c r="D59" s="59">
        <v>1.2955099999999999</v>
      </c>
      <c r="E59" s="59">
        <v>1.28799</v>
      </c>
      <c r="F59" s="59">
        <v>1.28989</v>
      </c>
      <c r="G59" s="59">
        <f t="shared" si="0"/>
        <v>0</v>
      </c>
      <c r="H59" s="61">
        <f t="shared" si="1"/>
        <v>-2.5860214479822494E-3</v>
      </c>
      <c r="I59" s="61">
        <f>IF(A59&gt;$R$1, AVERAGE(INDEX($H$2:$H$3898, A59-$R$1):H59), "")</f>
        <v>-1.145543736817361E-3</v>
      </c>
      <c r="J59" s="61">
        <f>IF(A59&gt;$R$1, STDEV(INDEX($H$2:$H$3898, A59-$R$1):H59), "")</f>
        <v>5.608245891681682E-3</v>
      </c>
      <c r="K59" s="61">
        <f t="shared" si="2"/>
        <v>-5.608245891681682E-3</v>
      </c>
      <c r="L59" s="61">
        <f t="shared" si="7"/>
        <v>-5.9343603788790597E-3</v>
      </c>
      <c r="M59" s="59">
        <f t="shared" si="3"/>
        <v>89.300000000001049</v>
      </c>
      <c r="N59" s="59">
        <f t="shared" si="4"/>
        <v>0</v>
      </c>
      <c r="O59" s="59">
        <f t="shared" si="5"/>
        <v>0</v>
      </c>
      <c r="P59" s="59">
        <f t="shared" si="6"/>
        <v>393.10000000000173</v>
      </c>
    </row>
    <row r="60" spans="1:16" x14ac:dyDescent="0.25">
      <c r="A60" s="59">
        <v>59</v>
      </c>
      <c r="B60" s="60">
        <v>41354.958333333336</v>
      </c>
      <c r="C60" s="59">
        <v>1.2898799999999999</v>
      </c>
      <c r="D60" s="59">
        <v>1.30074</v>
      </c>
      <c r="E60" s="59">
        <v>1.2887999999999999</v>
      </c>
      <c r="F60" s="59">
        <v>1.29881</v>
      </c>
      <c r="G60" s="59">
        <f t="shared" si="0"/>
        <v>1</v>
      </c>
      <c r="H60" s="61">
        <f t="shared" si="1"/>
        <v>6.8915172118122611E-3</v>
      </c>
      <c r="I60" s="61">
        <f>IF(A60&gt;$R$1, AVERAGE(INDEX($H$2:$H$3898, A60-$R$1):H60), "")</f>
        <v>-3.2493286569780386E-4</v>
      </c>
      <c r="J60" s="61">
        <f>IF(A60&gt;$R$1, STDEV(INDEX($H$2:$H$3898, A60-$R$1):H60), "")</f>
        <v>5.7716001108614927E-3</v>
      </c>
      <c r="K60" s="61">
        <f t="shared" si="2"/>
        <v>5.7716001108614927E-3</v>
      </c>
      <c r="L60" s="61">
        <f t="shared" si="7"/>
        <v>4.4369154755122134E-3</v>
      </c>
      <c r="M60" s="59">
        <f t="shared" si="3"/>
        <v>-95.100000000001302</v>
      </c>
      <c r="N60" s="59">
        <f t="shared" si="4"/>
        <v>0</v>
      </c>
      <c r="O60" s="59">
        <f t="shared" si="5"/>
        <v>0</v>
      </c>
      <c r="P60" s="59">
        <f t="shared" si="6"/>
        <v>393.10000000000173</v>
      </c>
    </row>
    <row r="61" spans="1:16" x14ac:dyDescent="0.25">
      <c r="A61" s="59">
        <v>60</v>
      </c>
      <c r="B61" s="60">
        <v>41357.958333333336</v>
      </c>
      <c r="C61" s="59">
        <v>1.2947500000000001</v>
      </c>
      <c r="D61" s="59">
        <v>1.3047899999999999</v>
      </c>
      <c r="E61" s="59">
        <v>1.28342</v>
      </c>
      <c r="F61" s="59">
        <v>1.2852399999999999</v>
      </c>
      <c r="G61" s="59">
        <f t="shared" si="0"/>
        <v>0</v>
      </c>
      <c r="H61" s="61">
        <f t="shared" si="1"/>
        <v>-1.0502989295984321E-2</v>
      </c>
      <c r="I61" s="61">
        <f>IF(A61&gt;$R$1, AVERAGE(INDEX($H$2:$H$3898, A61-$R$1):H61), "")</f>
        <v>-7.9919295995594503E-4</v>
      </c>
      <c r="J61" s="61">
        <f>IF(A61&gt;$R$1, STDEV(INDEX($H$2:$H$3898, A61-$R$1):H61), "")</f>
        <v>6.2873260473942875E-3</v>
      </c>
      <c r="K61" s="61">
        <f t="shared" si="2"/>
        <v>-6.2873260473942875E-3</v>
      </c>
      <c r="L61" s="61">
        <f t="shared" si="7"/>
        <v>-6.4873361868497013E-3</v>
      </c>
      <c r="M61" s="59">
        <f t="shared" si="3"/>
        <v>8.099999999999774</v>
      </c>
      <c r="N61" s="59">
        <f t="shared" si="4"/>
        <v>0</v>
      </c>
      <c r="O61" s="59">
        <f t="shared" si="5"/>
        <v>0</v>
      </c>
      <c r="P61" s="59">
        <f t="shared" si="6"/>
        <v>393.10000000000173</v>
      </c>
    </row>
    <row r="62" spans="1:16" x14ac:dyDescent="0.25">
      <c r="A62" s="59">
        <v>61</v>
      </c>
      <c r="B62" s="60">
        <v>41358.958333333336</v>
      </c>
      <c r="C62" s="59">
        <v>1.2852399999999999</v>
      </c>
      <c r="D62" s="59">
        <v>1.28887</v>
      </c>
      <c r="E62" s="59">
        <v>1.2831300000000001</v>
      </c>
      <c r="F62" s="59">
        <v>1.2860499999999999</v>
      </c>
      <c r="G62" s="59">
        <f t="shared" si="0"/>
        <v>1</v>
      </c>
      <c r="H62" s="61">
        <f t="shared" si="1"/>
        <v>6.3003397267027191E-4</v>
      </c>
      <c r="I62" s="61">
        <f>IF(A62&gt;$R$1, AVERAGE(INDEX($H$2:$H$3898, A62-$R$1):H62), "")</f>
        <v>-7.9965242162731475E-4</v>
      </c>
      <c r="J62" s="61">
        <f>IF(A62&gt;$R$1, STDEV(INDEX($H$2:$H$3898, A62-$R$1):H62), "")</f>
        <v>6.2872143347867783E-3</v>
      </c>
      <c r="K62" s="61">
        <f t="shared" si="2"/>
        <v>6.2872143347867783E-3</v>
      </c>
      <c r="L62" s="61">
        <f t="shared" si="7"/>
        <v>-4.7749528283316687E-3</v>
      </c>
      <c r="M62" s="59">
        <f t="shared" si="3"/>
        <v>-80.299999999999812</v>
      </c>
      <c r="N62" s="59">
        <f t="shared" si="4"/>
        <v>0</v>
      </c>
      <c r="O62" s="59">
        <f t="shared" si="5"/>
        <v>0</v>
      </c>
      <c r="P62" s="59">
        <f t="shared" si="6"/>
        <v>393.10000000000173</v>
      </c>
    </row>
    <row r="63" spans="1:16" x14ac:dyDescent="0.25">
      <c r="A63" s="59">
        <v>62</v>
      </c>
      <c r="B63" s="60">
        <v>41359.958333333336</v>
      </c>
      <c r="C63" s="59">
        <v>1.2860499999999999</v>
      </c>
      <c r="D63" s="59">
        <v>1.2866500000000001</v>
      </c>
      <c r="E63" s="59">
        <v>1.27539</v>
      </c>
      <c r="F63" s="59">
        <v>1.2780199999999999</v>
      </c>
      <c r="G63" s="59">
        <f t="shared" si="0"/>
        <v>0</v>
      </c>
      <c r="H63" s="61">
        <f t="shared" si="1"/>
        <v>-6.2635000232830716E-3</v>
      </c>
      <c r="I63" s="61">
        <f>IF(A63&gt;$R$1, AVERAGE(INDEX($H$2:$H$3898, A63-$R$1):H63), "")</f>
        <v>-1.3114365803107619E-3</v>
      </c>
      <c r="J63" s="61">
        <f>IF(A63&gt;$R$1, STDEV(INDEX($H$2:$H$3898, A63-$R$1):H63), "")</f>
        <v>6.3831801859118463E-3</v>
      </c>
      <c r="K63" s="61">
        <f t="shared" si="2"/>
        <v>-6.3831801859118463E-3</v>
      </c>
      <c r="L63" s="61">
        <f t="shared" si="7"/>
        <v>-6.6569671303044172E-3</v>
      </c>
      <c r="M63" s="59">
        <f t="shared" si="3"/>
        <v>36.700000000000621</v>
      </c>
      <c r="N63" s="59">
        <f t="shared" si="4"/>
        <v>0</v>
      </c>
      <c r="O63" s="59">
        <f t="shared" si="5"/>
        <v>0</v>
      </c>
      <c r="P63" s="59">
        <f t="shared" si="6"/>
        <v>393.10000000000173</v>
      </c>
    </row>
    <row r="64" spans="1:16" x14ac:dyDescent="0.25">
      <c r="A64" s="59">
        <v>63</v>
      </c>
      <c r="B64" s="60">
        <v>41360.958333333336</v>
      </c>
      <c r="C64" s="59">
        <v>1.278</v>
      </c>
      <c r="D64" s="59">
        <v>1.28437</v>
      </c>
      <c r="E64" s="59">
        <v>1.27556</v>
      </c>
      <c r="F64" s="59">
        <v>1.2816700000000001</v>
      </c>
      <c r="G64" s="59">
        <f t="shared" si="0"/>
        <v>1</v>
      </c>
      <c r="H64" s="61">
        <f t="shared" si="1"/>
        <v>2.8519097811890511E-3</v>
      </c>
      <c r="I64" s="61">
        <f>IF(A64&gt;$R$1, AVERAGE(INDEX($H$2:$H$3898, A64-$R$1):H64), "")</f>
        <v>-7.2625627142822494E-4</v>
      </c>
      <c r="J64" s="61">
        <f>IF(A64&gt;$R$1, STDEV(INDEX($H$2:$H$3898, A64-$R$1):H64), "")</f>
        <v>6.3034070938355865E-3</v>
      </c>
      <c r="K64" s="61">
        <f t="shared" si="2"/>
        <v>6.3034070938355865E-3</v>
      </c>
      <c r="L64" s="61">
        <f t="shared" si="7"/>
        <v>-5.9028344102532168E-3</v>
      </c>
      <c r="M64" s="59">
        <f t="shared" si="3"/>
        <v>2.20000000000109</v>
      </c>
      <c r="N64" s="59">
        <f t="shared" si="4"/>
        <v>0</v>
      </c>
      <c r="O64" s="59">
        <f t="shared" si="5"/>
        <v>0</v>
      </c>
      <c r="P64" s="59">
        <f t="shared" si="6"/>
        <v>393.10000000000173</v>
      </c>
    </row>
    <row r="65" spans="1:16" x14ac:dyDescent="0.25">
      <c r="A65" s="59">
        <v>64</v>
      </c>
      <c r="B65" s="60">
        <v>41361.958333333336</v>
      </c>
      <c r="C65" s="59">
        <v>1.28162</v>
      </c>
      <c r="D65" s="59">
        <v>1.2836799999999999</v>
      </c>
      <c r="E65" s="59">
        <v>1.2794399999999999</v>
      </c>
      <c r="F65" s="59">
        <v>1.2818400000000001</v>
      </c>
      <c r="G65" s="59">
        <f t="shared" si="0"/>
        <v>1</v>
      </c>
      <c r="H65" s="61">
        <f t="shared" si="1"/>
        <v>1.3263065113794427E-4</v>
      </c>
      <c r="I65" s="61">
        <f>IF(A65&gt;$R$1, AVERAGE(INDEX($H$2:$H$3898, A65-$R$1):H65), "")</f>
        <v>-1.3886888632739238E-3</v>
      </c>
      <c r="J65" s="61">
        <f>IF(A65&gt;$R$1, STDEV(INDEX($H$2:$H$3898, A65-$R$1):H65), "")</f>
        <v>5.52828700072129E-3</v>
      </c>
      <c r="K65" s="61">
        <f t="shared" si="2"/>
        <v>5.52828700072129E-3</v>
      </c>
      <c r="L65" s="61">
        <f t="shared" si="7"/>
        <v>5.2586143424966673E-3</v>
      </c>
      <c r="M65" s="59">
        <f t="shared" si="3"/>
        <v>45.200000000000799</v>
      </c>
      <c r="N65" s="59">
        <f t="shared" si="4"/>
        <v>0</v>
      </c>
      <c r="O65" s="59">
        <f t="shared" si="5"/>
        <v>0</v>
      </c>
      <c r="P65" s="59">
        <f t="shared" si="6"/>
        <v>393.10000000000173</v>
      </c>
    </row>
    <row r="66" spans="1:16" x14ac:dyDescent="0.25">
      <c r="A66" s="59">
        <v>65</v>
      </c>
      <c r="B66" s="60">
        <v>41364.958333333336</v>
      </c>
      <c r="C66" s="59">
        <v>1.2802899999999999</v>
      </c>
      <c r="D66" s="59">
        <v>1.2866599999999999</v>
      </c>
      <c r="E66" s="59">
        <v>1.2771300000000001</v>
      </c>
      <c r="F66" s="59">
        <v>1.28481</v>
      </c>
      <c r="G66" s="59">
        <f t="shared" si="0"/>
        <v>1</v>
      </c>
      <c r="H66" s="61">
        <f t="shared" si="1"/>
        <v>2.3143017751605217E-3</v>
      </c>
      <c r="I66" s="61">
        <f>IF(A66&gt;$R$1, AVERAGE(INDEX($H$2:$H$3898, A66-$R$1):H66), "")</f>
        <v>-7.5477760748801062E-4</v>
      </c>
      <c r="J66" s="61">
        <f>IF(A66&gt;$R$1, STDEV(INDEX($H$2:$H$3898, A66-$R$1):H66), "")</f>
        <v>5.3181681625802122E-3</v>
      </c>
      <c r="K66" s="61">
        <f t="shared" si="2"/>
        <v>5.3181681625802122E-3</v>
      </c>
      <c r="L66" s="61">
        <f t="shared" si="7"/>
        <v>4.8234630407337524E-3</v>
      </c>
      <c r="M66" s="59">
        <f t="shared" si="3"/>
        <v>-29.399999999999427</v>
      </c>
      <c r="N66" s="59">
        <f t="shared" si="4"/>
        <v>0</v>
      </c>
      <c r="O66" s="59">
        <f t="shared" si="5"/>
        <v>0</v>
      </c>
      <c r="P66" s="59">
        <f t="shared" si="6"/>
        <v>393.10000000000173</v>
      </c>
    </row>
    <row r="67" spans="1:16" x14ac:dyDescent="0.25">
      <c r="A67" s="59">
        <v>66</v>
      </c>
      <c r="B67" s="60">
        <v>41365.958333333336</v>
      </c>
      <c r="C67" s="59">
        <v>1.28481</v>
      </c>
      <c r="D67" s="59">
        <v>1.2877700000000001</v>
      </c>
      <c r="E67" s="59">
        <v>1.2809600000000001</v>
      </c>
      <c r="F67" s="59">
        <v>1.2818700000000001</v>
      </c>
      <c r="G67" s="59">
        <f t="shared" ref="G67:G130" si="8">IF(F67&gt;F66,1,0)</f>
        <v>0</v>
      </c>
      <c r="H67" s="61">
        <f t="shared" ref="H67:H130" si="9">LN(F67/F66)</f>
        <v>-2.2908981920709594E-3</v>
      </c>
      <c r="I67" s="61">
        <f>IF(A67&gt;$R$1, AVERAGE(INDEX($H$2:$H$3898, A67-$R$1):H67), "")</f>
        <v>-1.096616866894187E-3</v>
      </c>
      <c r="J67" s="61">
        <f>IF(A67&gt;$R$1, STDEV(INDEX($H$2:$H$3898, A67-$R$1):H67), "")</f>
        <v>5.223426601099917E-3</v>
      </c>
      <c r="K67" s="61">
        <f t="shared" ref="K67:K130" si="10">IF(G67=0,-1*J67,J67)</f>
        <v>-5.223426601099917E-3</v>
      </c>
      <c r="L67" s="61">
        <f t="shared" si="7"/>
        <v>5.3525415095956813E-3</v>
      </c>
      <c r="M67" s="59">
        <f t="shared" ref="M67:M130" si="11">(F68-C68)*10000</f>
        <v>29.600000000000737</v>
      </c>
      <c r="N67" s="59">
        <f t="shared" ref="N67:N130" si="12">IF(AND(L67&gt;-1,L67&lt;=-0.0173992495600104),M67,0)</f>
        <v>0</v>
      </c>
      <c r="O67" s="59">
        <f t="shared" ref="O67:O130" si="13">IF(OR(AND(L67&gt;0.0176007504399896)),-M67,0)</f>
        <v>0</v>
      </c>
      <c r="P67" s="59">
        <f t="shared" si="6"/>
        <v>393.10000000000173</v>
      </c>
    </row>
    <row r="68" spans="1:16" x14ac:dyDescent="0.25">
      <c r="A68" s="59">
        <v>67</v>
      </c>
      <c r="B68" s="60">
        <v>41366.958333333336</v>
      </c>
      <c r="C68" s="59">
        <v>1.28186</v>
      </c>
      <c r="D68" s="59">
        <v>1.2863899999999999</v>
      </c>
      <c r="E68" s="59">
        <v>1.27898</v>
      </c>
      <c r="F68" s="59">
        <v>1.2848200000000001</v>
      </c>
      <c r="G68" s="59">
        <f t="shared" si="8"/>
        <v>1</v>
      </c>
      <c r="H68" s="61">
        <f t="shared" si="9"/>
        <v>2.2986814137801112E-3</v>
      </c>
      <c r="I68" s="61">
        <f>IF(A68&gt;$R$1, AVERAGE(INDEX($H$2:$H$3898, A68-$R$1):H68), "")</f>
        <v>-8.9495264105186618E-4</v>
      </c>
      <c r="J68" s="61">
        <f>IF(A68&gt;$R$1, STDEV(INDEX($H$2:$H$3898, A68-$R$1):H68), "")</f>
        <v>5.2922061380688062E-3</v>
      </c>
      <c r="K68" s="61">
        <f t="shared" si="10"/>
        <v>5.2922061380688062E-3</v>
      </c>
      <c r="L68" s="61">
        <f t="shared" si="7"/>
        <v>1.6363583916746083E-2</v>
      </c>
      <c r="M68" s="59">
        <f t="shared" si="11"/>
        <v>87.900000000000759</v>
      </c>
      <c r="N68" s="59">
        <f t="shared" si="12"/>
        <v>0</v>
      </c>
      <c r="O68" s="59">
        <f t="shared" si="13"/>
        <v>0</v>
      </c>
      <c r="P68" s="59">
        <f t="shared" ref="P68:P131" si="14">N1110+O1110+P67</f>
        <v>393.10000000000173</v>
      </c>
    </row>
    <row r="69" spans="1:16" x14ac:dyDescent="0.25">
      <c r="A69" s="59">
        <v>68</v>
      </c>
      <c r="B69" s="60">
        <v>41367.958333333336</v>
      </c>
      <c r="C69" s="59">
        <v>1.28481</v>
      </c>
      <c r="D69" s="59">
        <v>1.29487</v>
      </c>
      <c r="E69" s="59">
        <v>1.27468</v>
      </c>
      <c r="F69" s="59">
        <v>1.2936000000000001</v>
      </c>
      <c r="G69" s="59">
        <f t="shared" si="8"/>
        <v>1</v>
      </c>
      <c r="H69" s="61">
        <f t="shared" si="9"/>
        <v>6.8103985664029554E-3</v>
      </c>
      <c r="I69" s="61">
        <f>IF(A69&gt;$R$1, AVERAGE(INDEX($H$2:$H$3898, A69-$R$1):H69), "")</f>
        <v>-1.1825925950232453E-4</v>
      </c>
      <c r="J69" s="61">
        <f>IF(A69&gt;$R$1, STDEV(INDEX($H$2:$H$3898, A69-$R$1):H69), "")</f>
        <v>5.4622170505865507E-3</v>
      </c>
      <c r="K69" s="61">
        <f t="shared" si="10"/>
        <v>5.4622170505865507E-3</v>
      </c>
      <c r="L69" s="61">
        <f t="shared" si="7"/>
        <v>1.6200868584352816E-2</v>
      </c>
      <c r="M69" s="59">
        <f t="shared" si="11"/>
        <v>58.300000000000018</v>
      </c>
      <c r="N69" s="59">
        <f t="shared" si="12"/>
        <v>0</v>
      </c>
      <c r="O69" s="59">
        <f t="shared" si="13"/>
        <v>0</v>
      </c>
      <c r="P69" s="59">
        <f t="shared" si="14"/>
        <v>393.10000000000173</v>
      </c>
    </row>
    <row r="70" spans="1:16" x14ac:dyDescent="0.25">
      <c r="A70" s="59">
        <v>69</v>
      </c>
      <c r="B70" s="60">
        <v>41368.958333333336</v>
      </c>
      <c r="C70" s="59">
        <v>1.2936000000000001</v>
      </c>
      <c r="D70" s="59">
        <v>1.30389</v>
      </c>
      <c r="E70" s="59">
        <v>1.29006</v>
      </c>
      <c r="F70" s="59">
        <v>1.2994300000000001</v>
      </c>
      <c r="G70" s="59">
        <f t="shared" si="8"/>
        <v>1</v>
      </c>
      <c r="H70" s="61">
        <f t="shared" si="9"/>
        <v>4.4966774959019689E-3</v>
      </c>
      <c r="I70" s="61">
        <f>IF(A70&gt;$R$1, AVERAGE(INDEX($H$2:$H$3898, A70-$R$1):H70), "")</f>
        <v>-4.7598902237143653E-5</v>
      </c>
      <c r="J70" s="61">
        <f>IF(A70&gt;$R$1, STDEV(INDEX($H$2:$H$3898, A70-$R$1):H70), "")</f>
        <v>5.5173311190356636E-3</v>
      </c>
      <c r="K70" s="61">
        <f t="shared" si="10"/>
        <v>5.5173311190356636E-3</v>
      </c>
      <c r="L70" s="61">
        <f t="shared" si="7"/>
        <v>1.6069059280349081E-2</v>
      </c>
      <c r="M70" s="59">
        <f t="shared" si="11"/>
        <v>35.000000000000583</v>
      </c>
      <c r="N70" s="59">
        <f t="shared" si="12"/>
        <v>0</v>
      </c>
      <c r="O70" s="59">
        <f t="shared" si="13"/>
        <v>0</v>
      </c>
      <c r="P70" s="59">
        <f t="shared" si="14"/>
        <v>393.10000000000173</v>
      </c>
    </row>
    <row r="71" spans="1:16" x14ac:dyDescent="0.25">
      <c r="A71" s="59">
        <v>70</v>
      </c>
      <c r="B71" s="60">
        <v>41371.958333333336</v>
      </c>
      <c r="C71" s="59">
        <v>1.29732</v>
      </c>
      <c r="D71" s="59">
        <v>1.30365</v>
      </c>
      <c r="E71" s="59">
        <v>1.2968500000000001</v>
      </c>
      <c r="F71" s="59">
        <v>1.3008200000000001</v>
      </c>
      <c r="G71" s="59">
        <f t="shared" si="8"/>
        <v>1</v>
      </c>
      <c r="H71" s="61">
        <f t="shared" si="9"/>
        <v>1.0691280703020905E-3</v>
      </c>
      <c r="I71" s="61">
        <f>IF(A71&gt;$R$1, AVERAGE(INDEX($H$2:$H$3898, A71-$R$1):H71), "")</f>
        <v>-3.1678396199437062E-4</v>
      </c>
      <c r="J71" s="61">
        <f>IF(A71&gt;$R$1, STDEV(INDEX($H$2:$H$3898, A71-$R$1):H71), "")</f>
        <v>5.3371993841814704E-3</v>
      </c>
      <c r="K71" s="61">
        <f t="shared" si="10"/>
        <v>5.3371993841814704E-3</v>
      </c>
      <c r="L71" s="61">
        <f t="shared" si="7"/>
        <v>2.7442802997612058E-2</v>
      </c>
      <c r="M71" s="59">
        <f t="shared" si="11"/>
        <v>74.09999999999917</v>
      </c>
      <c r="N71" s="59">
        <f t="shared" si="12"/>
        <v>0</v>
      </c>
      <c r="O71" s="59">
        <f t="shared" si="13"/>
        <v>-74.09999999999917</v>
      </c>
      <c r="P71" s="59">
        <f t="shared" si="14"/>
        <v>393.10000000000173</v>
      </c>
    </row>
    <row r="72" spans="1:16" x14ac:dyDescent="0.25">
      <c r="A72" s="59">
        <v>71</v>
      </c>
      <c r="B72" s="60">
        <v>41372.958333333336</v>
      </c>
      <c r="C72" s="59">
        <v>1.30081</v>
      </c>
      <c r="D72" s="59">
        <v>1.3102499999999999</v>
      </c>
      <c r="E72" s="59">
        <v>1.3005599999999999</v>
      </c>
      <c r="F72" s="59">
        <v>1.3082199999999999</v>
      </c>
      <c r="G72" s="59">
        <f t="shared" si="8"/>
        <v>1</v>
      </c>
      <c r="H72" s="61">
        <f t="shared" si="9"/>
        <v>5.6725997633830967E-3</v>
      </c>
      <c r="I72" s="61">
        <f>IF(A72&gt;$R$1, AVERAGE(INDEX($H$2:$H$3898, A72-$R$1):H72), "")</f>
        <v>6.082574498800352E-4</v>
      </c>
      <c r="J72" s="61">
        <f>IF(A72&gt;$R$1, STDEV(INDEX($H$2:$H$3898, A72-$R$1):H72), "")</f>
        <v>4.9788105363866766E-3</v>
      </c>
      <c r="K72" s="61">
        <f t="shared" si="10"/>
        <v>4.9788105363866766E-3</v>
      </c>
      <c r="L72" s="61">
        <f t="shared" si="7"/>
        <v>3.8150705396276408E-2</v>
      </c>
      <c r="M72" s="59">
        <f t="shared" si="11"/>
        <v>-12.299999999998423</v>
      </c>
      <c r="N72" s="59">
        <f t="shared" si="12"/>
        <v>0</v>
      </c>
      <c r="O72" s="59">
        <f t="shared" si="13"/>
        <v>12.299999999998423</v>
      </c>
      <c r="P72" s="59">
        <f t="shared" si="14"/>
        <v>393.10000000000173</v>
      </c>
    </row>
    <row r="73" spans="1:16" x14ac:dyDescent="0.25">
      <c r="A73" s="59">
        <v>72</v>
      </c>
      <c r="B73" s="60">
        <v>41373.958333333336</v>
      </c>
      <c r="C73" s="59">
        <v>1.3082199999999999</v>
      </c>
      <c r="D73" s="59">
        <v>1.3121700000000001</v>
      </c>
      <c r="E73" s="59">
        <v>1.3052299999999999</v>
      </c>
      <c r="F73" s="59">
        <v>1.3069900000000001</v>
      </c>
      <c r="G73" s="59">
        <f t="shared" si="8"/>
        <v>0</v>
      </c>
      <c r="H73" s="61">
        <f t="shared" si="9"/>
        <v>-9.4065110694311932E-4</v>
      </c>
      <c r="I73" s="61">
        <f>IF(A73&gt;$R$1, AVERAGE(INDEX($H$2:$H$3898, A73-$R$1):H73), "")</f>
        <v>9.118483159565612E-4</v>
      </c>
      <c r="J73" s="61">
        <f>IF(A73&gt;$R$1, STDEV(INDEX($H$2:$H$3898, A73-$R$1):H73), "")</f>
        <v>4.7025615365270997E-3</v>
      </c>
      <c r="K73" s="61">
        <f t="shared" si="10"/>
        <v>-4.7025615365270997E-3</v>
      </c>
      <c r="L73" s="61">
        <f t="shared" si="7"/>
        <v>2.7591700668429697E-2</v>
      </c>
      <c r="M73" s="59">
        <f t="shared" si="11"/>
        <v>30.999999999998806</v>
      </c>
      <c r="N73" s="59">
        <f t="shared" si="12"/>
        <v>0</v>
      </c>
      <c r="O73" s="59">
        <f t="shared" si="13"/>
        <v>-30.999999999998806</v>
      </c>
      <c r="P73" s="59">
        <f t="shared" si="14"/>
        <v>393.10000000000173</v>
      </c>
    </row>
    <row r="74" spans="1:16" x14ac:dyDescent="0.25">
      <c r="A74" s="59">
        <v>73</v>
      </c>
      <c r="B74" s="60">
        <v>41374.958333333336</v>
      </c>
      <c r="C74" s="59">
        <v>1.30698</v>
      </c>
      <c r="D74" s="59">
        <v>1.3138000000000001</v>
      </c>
      <c r="E74" s="59">
        <v>1.30436</v>
      </c>
      <c r="F74" s="59">
        <v>1.3100799999999999</v>
      </c>
      <c r="G74" s="59">
        <f t="shared" si="8"/>
        <v>1</v>
      </c>
      <c r="H74" s="61">
        <f t="shared" si="9"/>
        <v>2.3614205473285995E-3</v>
      </c>
      <c r="I74" s="61">
        <f>IF(A74&gt;$R$1, AVERAGE(INDEX($H$2:$H$3898, A74-$R$1):H74), "")</f>
        <v>8.0907744892532189E-4</v>
      </c>
      <c r="J74" s="61">
        <f>IF(A74&gt;$R$1, STDEV(INDEX($H$2:$H$3898, A74-$R$1):H74), "")</f>
        <v>4.6480912937748647E-3</v>
      </c>
      <c r="K74" s="61">
        <f t="shared" si="10"/>
        <v>4.6480912937748647E-3</v>
      </c>
      <c r="L74" s="61">
        <f t="shared" si="7"/>
        <v>3.7848037853886241E-2</v>
      </c>
      <c r="M74" s="59">
        <f t="shared" si="11"/>
        <v>10.599999999998388</v>
      </c>
      <c r="N74" s="59">
        <f t="shared" si="12"/>
        <v>0</v>
      </c>
      <c r="O74" s="59">
        <f t="shared" si="13"/>
        <v>-10.599999999998388</v>
      </c>
      <c r="P74" s="59">
        <f t="shared" si="14"/>
        <v>393.10000000000173</v>
      </c>
    </row>
    <row r="75" spans="1:16" x14ac:dyDescent="0.25">
      <c r="A75" s="59">
        <v>74</v>
      </c>
      <c r="B75" s="60">
        <v>41375.958333333336</v>
      </c>
      <c r="C75" s="59">
        <v>1.3100700000000001</v>
      </c>
      <c r="D75" s="59">
        <v>1.3126199999999999</v>
      </c>
      <c r="E75" s="59">
        <v>1.3038400000000001</v>
      </c>
      <c r="F75" s="59">
        <v>1.3111299999999999</v>
      </c>
      <c r="G75" s="59">
        <f t="shared" si="8"/>
        <v>1</v>
      </c>
      <c r="H75" s="61">
        <f t="shared" si="9"/>
        <v>8.0115676055104578E-4</v>
      </c>
      <c r="I75" s="61">
        <f>IF(A75&gt;$R$1, AVERAGE(INDEX($H$2:$H$3898, A75-$R$1):H75), "")</f>
        <v>1.0207760869586529E-3</v>
      </c>
      <c r="J75" s="61">
        <f>IF(A75&gt;$R$1, STDEV(INDEX($H$2:$H$3898, A75-$R$1):H75), "")</f>
        <v>4.5594414521443602E-3</v>
      </c>
      <c r="K75" s="61">
        <f t="shared" si="10"/>
        <v>4.5594414521443602E-3</v>
      </c>
      <c r="L75" s="61">
        <f t="shared" si="7"/>
        <v>3.6635879195169113E-2</v>
      </c>
      <c r="M75" s="59">
        <f t="shared" si="11"/>
        <v>-80.799999999998647</v>
      </c>
      <c r="N75" s="59">
        <f t="shared" si="12"/>
        <v>0</v>
      </c>
      <c r="O75" s="59">
        <f t="shared" si="13"/>
        <v>80.799999999998647</v>
      </c>
      <c r="P75" s="59">
        <f t="shared" si="14"/>
        <v>393.10000000000173</v>
      </c>
    </row>
    <row r="76" spans="1:16" x14ac:dyDescent="0.25">
      <c r="A76" s="59">
        <v>75</v>
      </c>
      <c r="B76" s="60">
        <v>41378.958333333336</v>
      </c>
      <c r="C76" s="59">
        <v>1.31141</v>
      </c>
      <c r="D76" s="59">
        <v>1.3114699999999999</v>
      </c>
      <c r="E76" s="59">
        <v>1.3022</v>
      </c>
      <c r="F76" s="59">
        <v>1.3033300000000001</v>
      </c>
      <c r="G76" s="59">
        <f t="shared" si="8"/>
        <v>0</v>
      </c>
      <c r="H76" s="61">
        <f t="shared" si="9"/>
        <v>-5.9668330301467969E-3</v>
      </c>
      <c r="I76" s="61">
        <f>IF(A76&gt;$R$1, AVERAGE(INDEX($H$2:$H$3898, A76-$R$1):H76), "")</f>
        <v>2.1712919683621192E-4</v>
      </c>
      <c r="J76" s="61">
        <f>IF(A76&gt;$R$1, STDEV(INDEX($H$2:$H$3898, A76-$R$1):H76), "")</f>
        <v>4.5887914310657465E-3</v>
      </c>
      <c r="K76" s="61">
        <f t="shared" si="10"/>
        <v>-4.5887914310657465E-3</v>
      </c>
      <c r="L76" s="61">
        <f t="shared" si="7"/>
        <v>3.8334413811497652E-2</v>
      </c>
      <c r="M76" s="59">
        <f t="shared" si="11"/>
        <v>142.30000000000186</v>
      </c>
      <c r="N76" s="59">
        <f t="shared" si="12"/>
        <v>0</v>
      </c>
      <c r="O76" s="59">
        <f t="shared" si="13"/>
        <v>-142.30000000000186</v>
      </c>
      <c r="P76" s="59">
        <f t="shared" si="14"/>
        <v>393.10000000000173</v>
      </c>
    </row>
    <row r="77" spans="1:16" x14ac:dyDescent="0.25">
      <c r="A77" s="59">
        <v>76</v>
      </c>
      <c r="B77" s="60">
        <v>41379.958333333336</v>
      </c>
      <c r="C77" s="59">
        <v>1.3034699999999999</v>
      </c>
      <c r="D77" s="59">
        <v>1.3201499999999999</v>
      </c>
      <c r="E77" s="59">
        <v>1.3029200000000001</v>
      </c>
      <c r="F77" s="59">
        <v>1.3177000000000001</v>
      </c>
      <c r="G77" s="59">
        <f t="shared" si="8"/>
        <v>1</v>
      </c>
      <c r="H77" s="61">
        <f t="shared" si="9"/>
        <v>1.0965264787932404E-2</v>
      </c>
      <c r="I77" s="61">
        <f>IF(A77&gt;$R$1, AVERAGE(INDEX($H$2:$H$3898, A77-$R$1):H77), "")</f>
        <v>1.5588950770810072E-3</v>
      </c>
      <c r="J77" s="61">
        <f>IF(A77&gt;$R$1, STDEV(INDEX($H$2:$H$3898, A77-$R$1):H77), "")</f>
        <v>4.379126315553419E-3</v>
      </c>
      <c r="K77" s="61">
        <f t="shared" si="10"/>
        <v>4.379126315553419E-3</v>
      </c>
      <c r="L77" s="61">
        <f t="shared" si="7"/>
        <v>3.6426325792264291E-2</v>
      </c>
      <c r="M77" s="59">
        <f t="shared" si="11"/>
        <v>-146.50000000000051</v>
      </c>
      <c r="N77" s="59">
        <f t="shared" si="12"/>
        <v>0</v>
      </c>
      <c r="O77" s="59">
        <f t="shared" si="13"/>
        <v>146.50000000000051</v>
      </c>
      <c r="P77" s="59">
        <f t="shared" si="14"/>
        <v>393.10000000000173</v>
      </c>
    </row>
    <row r="78" spans="1:16" x14ac:dyDescent="0.25">
      <c r="A78" s="59">
        <v>77</v>
      </c>
      <c r="B78" s="60">
        <v>41380.958333333336</v>
      </c>
      <c r="C78" s="59">
        <v>1.31769</v>
      </c>
      <c r="D78" s="59">
        <v>1.31995</v>
      </c>
      <c r="E78" s="59">
        <v>1.3001100000000001</v>
      </c>
      <c r="F78" s="59">
        <v>1.30304</v>
      </c>
      <c r="G78" s="59">
        <f t="shared" si="8"/>
        <v>0</v>
      </c>
      <c r="H78" s="61">
        <f t="shared" si="9"/>
        <v>-1.1187796509212785E-2</v>
      </c>
      <c r="I78" s="61">
        <f>IF(A78&gt;$R$1, AVERAGE(INDEX($H$2:$H$3898, A78-$R$1):H78), "")</f>
        <v>8.202806719633161E-4</v>
      </c>
      <c r="J78" s="61">
        <f>IF(A78&gt;$R$1, STDEV(INDEX($H$2:$H$3898, A78-$R$1):H78), "")</f>
        <v>5.4193342329554028E-3</v>
      </c>
      <c r="K78" s="61">
        <f t="shared" si="10"/>
        <v>-5.4193342329554028E-3</v>
      </c>
      <c r="L78" s="61">
        <f t="shared" si="7"/>
        <v>3.7390171745220739E-2</v>
      </c>
      <c r="M78" s="59">
        <f t="shared" si="11"/>
        <v>19.199999999999218</v>
      </c>
      <c r="N78" s="59">
        <f t="shared" si="12"/>
        <v>0</v>
      </c>
      <c r="O78" s="59">
        <f t="shared" si="13"/>
        <v>-19.199999999999218</v>
      </c>
      <c r="P78" s="59">
        <f t="shared" si="14"/>
        <v>393.10000000000173</v>
      </c>
    </row>
    <row r="79" spans="1:16" x14ac:dyDescent="0.25">
      <c r="A79" s="59">
        <v>78</v>
      </c>
      <c r="B79" s="60">
        <v>41381.958333333336</v>
      </c>
      <c r="C79" s="59">
        <v>1.30305</v>
      </c>
      <c r="D79" s="59">
        <v>1.3096000000000001</v>
      </c>
      <c r="E79" s="59">
        <v>1.3020799999999999</v>
      </c>
      <c r="F79" s="59">
        <v>1.30497</v>
      </c>
      <c r="G79" s="59">
        <f t="shared" si="8"/>
        <v>1</v>
      </c>
      <c r="H79" s="61">
        <f t="shared" si="9"/>
        <v>1.4800559448131555E-3</v>
      </c>
      <c r="I79" s="61">
        <f>IF(A79&gt;$R$1, AVERAGE(INDEX($H$2:$H$3898, A79-$R$1):H79), "")</f>
        <v>1.3042529199693306E-3</v>
      </c>
      <c r="J79" s="61">
        <f>IF(A79&gt;$R$1, STDEV(INDEX($H$2:$H$3898, A79-$R$1):H79), "")</f>
        <v>5.0796682385769627E-3</v>
      </c>
      <c r="K79" s="61">
        <f t="shared" si="10"/>
        <v>5.0796682385769627E-3</v>
      </c>
      <c r="L79" s="61">
        <f t="shared" si="7"/>
        <v>3.6166432889962116E-2</v>
      </c>
      <c r="M79" s="59">
        <f t="shared" si="11"/>
        <v>1.5999999999993797</v>
      </c>
      <c r="N79" s="59">
        <f t="shared" si="12"/>
        <v>0</v>
      </c>
      <c r="O79" s="59">
        <f t="shared" si="13"/>
        <v>-1.5999999999993797</v>
      </c>
      <c r="P79" s="59">
        <f t="shared" si="14"/>
        <v>393.10000000000173</v>
      </c>
    </row>
    <row r="80" spans="1:16" x14ac:dyDescent="0.25">
      <c r="A80" s="59">
        <v>79</v>
      </c>
      <c r="B80" s="60">
        <v>41382.958333333336</v>
      </c>
      <c r="C80" s="59">
        <v>1.30494</v>
      </c>
      <c r="D80" s="59">
        <v>1.31271</v>
      </c>
      <c r="E80" s="59">
        <v>1.3045800000000001</v>
      </c>
      <c r="F80" s="59">
        <v>1.3050999999999999</v>
      </c>
      <c r="G80" s="59">
        <f t="shared" si="8"/>
        <v>1</v>
      </c>
      <c r="H80" s="61">
        <f t="shared" si="9"/>
        <v>9.9614186675054157E-5</v>
      </c>
      <c r="I80" s="61">
        <f>IF(A80&gt;$R$1, AVERAGE(INDEX($H$2:$H$3898, A80-$R$1):H80), "")</f>
        <v>1.1322344453122059E-3</v>
      </c>
      <c r="J80" s="61">
        <f>IF(A80&gt;$R$1, STDEV(INDEX($H$2:$H$3898, A80-$R$1):H80), "")</f>
        <v>5.0703577009767412E-3</v>
      </c>
      <c r="K80" s="61">
        <f t="shared" si="10"/>
        <v>5.0703577009767412E-3</v>
      </c>
      <c r="L80" s="61">
        <f t="shared" si="7"/>
        <v>3.5708503590217565E-2</v>
      </c>
      <c r="M80" s="59">
        <f t="shared" si="11"/>
        <v>-9.8000000000020293</v>
      </c>
      <c r="N80" s="59">
        <f t="shared" si="12"/>
        <v>0</v>
      </c>
      <c r="O80" s="59">
        <f t="shared" si="13"/>
        <v>9.8000000000020293</v>
      </c>
      <c r="P80" s="59">
        <f t="shared" si="14"/>
        <v>393.10000000000173</v>
      </c>
    </row>
    <row r="81" spans="1:16" x14ac:dyDescent="0.25">
      <c r="A81" s="59">
        <v>80</v>
      </c>
      <c r="B81" s="60">
        <v>41385.958333333336</v>
      </c>
      <c r="C81" s="59">
        <v>1.3076000000000001</v>
      </c>
      <c r="D81" s="59">
        <v>1.30836</v>
      </c>
      <c r="E81" s="59">
        <v>1.3015399999999999</v>
      </c>
      <c r="F81" s="59">
        <v>1.3066199999999999</v>
      </c>
      <c r="G81" s="59">
        <f t="shared" si="8"/>
        <v>1</v>
      </c>
      <c r="H81" s="61">
        <f t="shared" si="9"/>
        <v>1.1639840194319813E-3</v>
      </c>
      <c r="I81" s="61">
        <f>IF(A81&gt;$R$1, AVERAGE(INDEX($H$2:$H$3898, A81-$R$1):H81), "")</f>
        <v>1.1966940308305828E-3</v>
      </c>
      <c r="J81" s="61">
        <f>IF(A81&gt;$R$1, STDEV(INDEX($H$2:$H$3898, A81-$R$1):H81), "")</f>
        <v>5.0633534863586084E-3</v>
      </c>
      <c r="K81" s="61">
        <f t="shared" si="10"/>
        <v>5.0633534863586084E-3</v>
      </c>
      <c r="L81" s="61">
        <f t="shared" si="7"/>
        <v>3.5453688913995959E-2</v>
      </c>
      <c r="M81" s="59">
        <f t="shared" si="11"/>
        <v>-68.099999999999824</v>
      </c>
      <c r="N81" s="59">
        <f t="shared" si="12"/>
        <v>0</v>
      </c>
      <c r="O81" s="59">
        <f t="shared" si="13"/>
        <v>68.099999999999824</v>
      </c>
      <c r="P81" s="59">
        <f t="shared" si="14"/>
        <v>393.10000000000173</v>
      </c>
    </row>
    <row r="82" spans="1:16" x14ac:dyDescent="0.25">
      <c r="A82" s="59">
        <v>81</v>
      </c>
      <c r="B82" s="60">
        <v>41386.958333333336</v>
      </c>
      <c r="C82" s="59">
        <v>1.3066199999999999</v>
      </c>
      <c r="D82" s="59">
        <v>1.3082400000000001</v>
      </c>
      <c r="E82" s="59">
        <v>1.2972999999999999</v>
      </c>
      <c r="F82" s="59">
        <v>1.2998099999999999</v>
      </c>
      <c r="G82" s="59">
        <f t="shared" si="8"/>
        <v>0</v>
      </c>
      <c r="H82" s="61">
        <f t="shared" si="9"/>
        <v>-5.2255502709538286E-3</v>
      </c>
      <c r="I82" s="61">
        <f>IF(A82&gt;$R$1, AVERAGE(INDEX($H$2:$H$3898, A82-$R$1):H82), "")</f>
        <v>7.25453277948436E-4</v>
      </c>
      <c r="J82" s="61">
        <f>IF(A82&gt;$R$1, STDEV(INDEX($H$2:$H$3898, A82-$R$1):H82), "")</f>
        <v>5.2978380317766308E-3</v>
      </c>
      <c r="K82" s="61">
        <f t="shared" si="10"/>
        <v>-5.2978380317766308E-3</v>
      </c>
      <c r="L82" s="61">
        <f t="shared" ref="L82:L145" si="15">SUM(K68:K82)</f>
        <v>3.5379277483319246E-2</v>
      </c>
      <c r="M82" s="59">
        <f t="shared" si="11"/>
        <v>16.900000000001913</v>
      </c>
      <c r="N82" s="59">
        <f t="shared" si="12"/>
        <v>0</v>
      </c>
      <c r="O82" s="59">
        <f t="shared" si="13"/>
        <v>-16.900000000001913</v>
      </c>
      <c r="P82" s="59">
        <f t="shared" si="14"/>
        <v>393.10000000000173</v>
      </c>
    </row>
    <row r="83" spans="1:16" x14ac:dyDescent="0.25">
      <c r="A83" s="59">
        <v>82</v>
      </c>
      <c r="B83" s="60">
        <v>41387.958333333336</v>
      </c>
      <c r="C83" s="59">
        <v>1.2999099999999999</v>
      </c>
      <c r="D83" s="59">
        <v>1.3032999999999999</v>
      </c>
      <c r="E83" s="59">
        <v>1.2961100000000001</v>
      </c>
      <c r="F83" s="59">
        <v>1.3016000000000001</v>
      </c>
      <c r="G83" s="59">
        <f t="shared" si="8"/>
        <v>1</v>
      </c>
      <c r="H83" s="61">
        <f t="shared" si="9"/>
        <v>1.3761769828681738E-3</v>
      </c>
      <c r="I83" s="61">
        <f>IF(A83&gt;$R$1, AVERAGE(INDEX($H$2:$H$3898, A83-$R$1):H83), "")</f>
        <v>9.5464547638213183E-4</v>
      </c>
      <c r="J83" s="61">
        <f>IF(A83&gt;$R$1, STDEV(INDEX($H$2:$H$3898, A83-$R$1):H83), "")</f>
        <v>5.2376261626324175E-3</v>
      </c>
      <c r="K83" s="61">
        <f t="shared" si="10"/>
        <v>5.2376261626324175E-3</v>
      </c>
      <c r="L83" s="61">
        <f t="shared" si="15"/>
        <v>3.5324697507882856E-2</v>
      </c>
      <c r="M83" s="59">
        <f t="shared" si="11"/>
        <v>-4.9000000000010147</v>
      </c>
      <c r="N83" s="59">
        <f t="shared" si="12"/>
        <v>0</v>
      </c>
      <c r="O83" s="59">
        <f t="shared" si="13"/>
        <v>4.9000000000010147</v>
      </c>
      <c r="P83" s="59">
        <f t="shared" si="14"/>
        <v>393.10000000000173</v>
      </c>
    </row>
    <row r="84" spans="1:16" x14ac:dyDescent="0.25">
      <c r="A84" s="59">
        <v>83</v>
      </c>
      <c r="B84" s="60">
        <v>41388.958333333336</v>
      </c>
      <c r="C84" s="59">
        <v>1.3016000000000001</v>
      </c>
      <c r="D84" s="59">
        <v>1.3093300000000001</v>
      </c>
      <c r="E84" s="59">
        <v>1.29894</v>
      </c>
      <c r="F84" s="59">
        <v>1.30111</v>
      </c>
      <c r="G84" s="59">
        <f t="shared" si="8"/>
        <v>0</v>
      </c>
      <c r="H84" s="61">
        <f t="shared" si="9"/>
        <v>-3.7653062061413764E-4</v>
      </c>
      <c r="I84" s="61">
        <f>IF(A84&gt;$R$1, AVERAGE(INDEX($H$2:$H$3898, A84-$R$1):H84), "")</f>
        <v>7.8744472423249103E-4</v>
      </c>
      <c r="J84" s="61">
        <f>IF(A84&gt;$R$1, STDEV(INDEX($H$2:$H$3898, A84-$R$1):H84), "")</f>
        <v>5.2345596250831534E-3</v>
      </c>
      <c r="K84" s="61">
        <f t="shared" si="10"/>
        <v>-5.2345596250831534E-3</v>
      </c>
      <c r="L84" s="61">
        <f t="shared" si="15"/>
        <v>2.462792083221315E-2</v>
      </c>
      <c r="M84" s="59">
        <f t="shared" si="11"/>
        <v>16.300000000000203</v>
      </c>
      <c r="N84" s="59">
        <f t="shared" si="12"/>
        <v>0</v>
      </c>
      <c r="O84" s="59">
        <f t="shared" si="13"/>
        <v>-16.300000000000203</v>
      </c>
      <c r="P84" s="59">
        <f t="shared" si="14"/>
        <v>393.10000000000173</v>
      </c>
    </row>
    <row r="85" spans="1:16" x14ac:dyDescent="0.25">
      <c r="A85" s="59">
        <v>84</v>
      </c>
      <c r="B85" s="60">
        <v>41389.958333333336</v>
      </c>
      <c r="C85" s="59">
        <v>1.30111</v>
      </c>
      <c r="D85" s="59">
        <v>1.3047500000000001</v>
      </c>
      <c r="E85" s="59">
        <v>1.2991200000000001</v>
      </c>
      <c r="F85" s="59">
        <v>1.30274</v>
      </c>
      <c r="G85" s="59">
        <f t="shared" si="8"/>
        <v>1</v>
      </c>
      <c r="H85" s="61">
        <f t="shared" si="9"/>
        <v>1.2519924057966924E-3</v>
      </c>
      <c r="I85" s="61">
        <f>IF(A85&gt;$R$1, AVERAGE(INDEX($H$2:$H$3898, A85-$R$1):H85), "")</f>
        <v>4.4004433919459977E-4</v>
      </c>
      <c r="J85" s="61">
        <f>IF(A85&gt;$R$1, STDEV(INDEX($H$2:$H$3898, A85-$R$1):H85), "")</f>
        <v>4.9867695364928669E-3</v>
      </c>
      <c r="K85" s="61">
        <f t="shared" si="10"/>
        <v>4.9867695364928669E-3</v>
      </c>
      <c r="L85" s="61">
        <f t="shared" si="15"/>
        <v>2.4097359249670353E-2</v>
      </c>
      <c r="M85" s="59">
        <f t="shared" si="11"/>
        <v>46.500000000000426</v>
      </c>
      <c r="N85" s="59">
        <f t="shared" si="12"/>
        <v>0</v>
      </c>
      <c r="O85" s="59">
        <f t="shared" si="13"/>
        <v>-46.500000000000426</v>
      </c>
      <c r="P85" s="59">
        <f t="shared" si="14"/>
        <v>393.10000000000173</v>
      </c>
    </row>
    <row r="86" spans="1:16" x14ac:dyDescent="0.25">
      <c r="A86" s="59">
        <v>85</v>
      </c>
      <c r="B86" s="60">
        <v>41392.958333333336</v>
      </c>
      <c r="C86" s="59">
        <v>1.30504</v>
      </c>
      <c r="D86" s="59">
        <v>1.31158</v>
      </c>
      <c r="E86" s="59">
        <v>1.30318</v>
      </c>
      <c r="F86" s="59">
        <v>1.30969</v>
      </c>
      <c r="G86" s="59">
        <f t="shared" si="8"/>
        <v>1</v>
      </c>
      <c r="H86" s="61">
        <f t="shared" si="9"/>
        <v>5.3207292798608417E-3</v>
      </c>
      <c r="I86" s="61">
        <f>IF(A86&gt;$R$1, AVERAGE(INDEX($H$2:$H$3898, A86-$R$1):H86), "")</f>
        <v>4.9154757569202915E-4</v>
      </c>
      <c r="J86" s="61">
        <f>IF(A86&gt;$R$1, STDEV(INDEX($H$2:$H$3898, A86-$R$1):H86), "")</f>
        <v>5.0354769899148754E-3</v>
      </c>
      <c r="K86" s="61">
        <f t="shared" si="10"/>
        <v>5.0354769899148754E-3</v>
      </c>
      <c r="L86" s="61">
        <f t="shared" si="15"/>
        <v>2.379563685540376E-2</v>
      </c>
      <c r="M86" s="59">
        <f t="shared" si="11"/>
        <v>69.700000000001424</v>
      </c>
      <c r="N86" s="59">
        <f t="shared" si="12"/>
        <v>0</v>
      </c>
      <c r="O86" s="59">
        <f t="shared" si="13"/>
        <v>-69.700000000001424</v>
      </c>
      <c r="P86" s="59">
        <f t="shared" si="14"/>
        <v>393.10000000000173</v>
      </c>
    </row>
    <row r="87" spans="1:16" x14ac:dyDescent="0.25">
      <c r="A87" s="59">
        <v>86</v>
      </c>
      <c r="B87" s="60">
        <v>41393.958333333336</v>
      </c>
      <c r="C87" s="59">
        <v>1.3097099999999999</v>
      </c>
      <c r="D87" s="59">
        <v>1.3185800000000001</v>
      </c>
      <c r="E87" s="59">
        <v>1.3055699999999999</v>
      </c>
      <c r="F87" s="59">
        <v>1.3166800000000001</v>
      </c>
      <c r="G87" s="59">
        <f t="shared" si="8"/>
        <v>1</v>
      </c>
      <c r="H87" s="61">
        <f t="shared" si="9"/>
        <v>5.3229487881914948E-3</v>
      </c>
      <c r="I87" s="61">
        <f>IF(A87&gt;$R$1, AVERAGE(INDEX($H$2:$H$3898, A87-$R$1):H87), "")</f>
        <v>7.5741137056011703E-4</v>
      </c>
      <c r="J87" s="61">
        <f>IF(A87&gt;$R$1, STDEV(INDEX($H$2:$H$3898, A87-$R$1):H87), "")</f>
        <v>5.178277250650537E-3</v>
      </c>
      <c r="K87" s="61">
        <f t="shared" si="10"/>
        <v>5.178277250650537E-3</v>
      </c>
      <c r="L87" s="61">
        <f t="shared" si="15"/>
        <v>2.3995103569667622E-2</v>
      </c>
      <c r="M87" s="59">
        <f t="shared" si="11"/>
        <v>12.900000000000134</v>
      </c>
      <c r="N87" s="59">
        <f t="shared" si="12"/>
        <v>0</v>
      </c>
      <c r="O87" s="59">
        <f t="shared" si="13"/>
        <v>-12.900000000000134</v>
      </c>
      <c r="P87" s="59">
        <f t="shared" si="14"/>
        <v>404.80000000000064</v>
      </c>
    </row>
    <row r="88" spans="1:16" x14ac:dyDescent="0.25">
      <c r="A88" s="59">
        <v>87</v>
      </c>
      <c r="B88" s="60">
        <v>41394.958333333336</v>
      </c>
      <c r="C88" s="59">
        <v>1.3166599999999999</v>
      </c>
      <c r="D88" s="59">
        <v>1.3242700000000001</v>
      </c>
      <c r="E88" s="59">
        <v>1.31606</v>
      </c>
      <c r="F88" s="59">
        <v>1.31795</v>
      </c>
      <c r="G88" s="59">
        <f t="shared" si="8"/>
        <v>1</v>
      </c>
      <c r="H88" s="61">
        <f t="shared" si="9"/>
        <v>9.6408231771978332E-4</v>
      </c>
      <c r="I88" s="61">
        <f>IF(A88&gt;$R$1, AVERAGE(INDEX($H$2:$H$3898, A88-$R$1):H88), "")</f>
        <v>4.6312903020616001E-4</v>
      </c>
      <c r="J88" s="61">
        <f>IF(A88&gt;$R$1, STDEV(INDEX($H$2:$H$3898, A88-$R$1):H88), "")</f>
        <v>5.0114291486496095E-3</v>
      </c>
      <c r="K88" s="61">
        <f t="shared" si="10"/>
        <v>5.0114291486496095E-3</v>
      </c>
      <c r="L88" s="61">
        <f t="shared" si="15"/>
        <v>3.3709094254844328E-2</v>
      </c>
      <c r="M88" s="59">
        <f t="shared" si="11"/>
        <v>-114.9</v>
      </c>
      <c r="N88" s="59">
        <f t="shared" si="12"/>
        <v>0</v>
      </c>
      <c r="O88" s="59">
        <f t="shared" si="13"/>
        <v>114.9</v>
      </c>
      <c r="P88" s="59">
        <f t="shared" si="14"/>
        <v>374.00000000000091</v>
      </c>
    </row>
    <row r="89" spans="1:16" x14ac:dyDescent="0.25">
      <c r="A89" s="59">
        <v>88</v>
      </c>
      <c r="B89" s="60">
        <v>41395.958333333336</v>
      </c>
      <c r="C89" s="59">
        <v>1.31795</v>
      </c>
      <c r="D89" s="59">
        <v>1.32148</v>
      </c>
      <c r="E89" s="59">
        <v>1.3038400000000001</v>
      </c>
      <c r="F89" s="59">
        <v>1.30646</v>
      </c>
      <c r="G89" s="59">
        <f t="shared" si="8"/>
        <v>0</v>
      </c>
      <c r="H89" s="61">
        <f t="shared" si="9"/>
        <v>-8.756309733818704E-3</v>
      </c>
      <c r="I89" s="61">
        <f>IF(A89&gt;$R$1, AVERAGE(INDEX($H$2:$H$3898, A89-$R$1):H89), "")</f>
        <v>-2.5349633973564107E-5</v>
      </c>
      <c r="J89" s="61">
        <f>IF(A89&gt;$R$1, STDEV(INDEX($H$2:$H$3898, A89-$R$1):H89), "")</f>
        <v>5.5131721155999517E-3</v>
      </c>
      <c r="K89" s="61">
        <f t="shared" si="10"/>
        <v>-5.5131721155999517E-3</v>
      </c>
      <c r="L89" s="61">
        <f t="shared" si="15"/>
        <v>2.354783084546952E-2</v>
      </c>
      <c r="M89" s="59">
        <f t="shared" si="11"/>
        <v>48.500000000000213</v>
      </c>
      <c r="N89" s="59">
        <f t="shared" si="12"/>
        <v>0</v>
      </c>
      <c r="O89" s="59">
        <f t="shared" si="13"/>
        <v>-48.500000000000213</v>
      </c>
      <c r="P89" s="59">
        <f t="shared" si="14"/>
        <v>417.80000000000143</v>
      </c>
    </row>
    <row r="90" spans="1:16" x14ac:dyDescent="0.25">
      <c r="A90" s="59">
        <v>89</v>
      </c>
      <c r="B90" s="60">
        <v>41396.958333333336</v>
      </c>
      <c r="C90" s="59">
        <v>1.30646</v>
      </c>
      <c r="D90" s="59">
        <v>1.31565</v>
      </c>
      <c r="E90" s="59">
        <v>1.3035099999999999</v>
      </c>
      <c r="F90" s="59">
        <v>1.31131</v>
      </c>
      <c r="G90" s="59">
        <f t="shared" si="8"/>
        <v>1</v>
      </c>
      <c r="H90" s="61">
        <f t="shared" si="9"/>
        <v>3.7054481863165803E-3</v>
      </c>
      <c r="I90" s="61">
        <f>IF(A90&gt;$R$1, AVERAGE(INDEX($H$2:$H$3898, A90-$R$1):H90), "")</f>
        <v>5.8652093463184695E-5</v>
      </c>
      <c r="J90" s="61">
        <f>IF(A90&gt;$R$1, STDEV(INDEX($H$2:$H$3898, A90-$R$1):H90), "")</f>
        <v>5.5619857453824504E-3</v>
      </c>
      <c r="K90" s="61">
        <f t="shared" si="10"/>
        <v>5.5619857453824504E-3</v>
      </c>
      <c r="L90" s="61">
        <f t="shared" si="15"/>
        <v>2.4550375138707607E-2</v>
      </c>
      <c r="M90" s="59">
        <f t="shared" si="11"/>
        <v>-43.100000000000364</v>
      </c>
      <c r="N90" s="59">
        <f t="shared" si="12"/>
        <v>0</v>
      </c>
      <c r="O90" s="59">
        <f t="shared" si="13"/>
        <v>43.100000000000364</v>
      </c>
      <c r="P90" s="59">
        <f t="shared" si="14"/>
        <v>417.80000000000143</v>
      </c>
    </row>
    <row r="91" spans="1:16" x14ac:dyDescent="0.25">
      <c r="A91" s="59">
        <v>90</v>
      </c>
      <c r="B91" s="60">
        <v>41399.958333333336</v>
      </c>
      <c r="C91" s="59">
        <v>1.3118799999999999</v>
      </c>
      <c r="D91" s="59">
        <v>1.31396</v>
      </c>
      <c r="E91" s="59">
        <v>1.3053399999999999</v>
      </c>
      <c r="F91" s="59">
        <v>1.3075699999999999</v>
      </c>
      <c r="G91" s="59">
        <f t="shared" si="8"/>
        <v>0</v>
      </c>
      <c r="H91" s="61">
        <f t="shared" si="9"/>
        <v>-2.8561847373772525E-3</v>
      </c>
      <c r="I91" s="61">
        <f>IF(A91&gt;$R$1, AVERAGE(INDEX($H$2:$H$3898, A91-$R$1):H91), "")</f>
        <v>-1.6993175015733388E-4</v>
      </c>
      <c r="J91" s="61">
        <f>IF(A91&gt;$R$1, STDEV(INDEX($H$2:$H$3898, A91-$R$1):H91), "")</f>
        <v>5.6044282067564573E-3</v>
      </c>
      <c r="K91" s="61">
        <f t="shared" si="10"/>
        <v>-5.6044282067564573E-3</v>
      </c>
      <c r="L91" s="61">
        <f t="shared" si="15"/>
        <v>2.3534738363016897E-2</v>
      </c>
      <c r="M91" s="59">
        <f t="shared" si="11"/>
        <v>3.00000000000189</v>
      </c>
      <c r="N91" s="59">
        <f t="shared" si="12"/>
        <v>0</v>
      </c>
      <c r="O91" s="59">
        <f t="shared" si="13"/>
        <v>-3.00000000000189</v>
      </c>
      <c r="P91" s="59">
        <f t="shared" si="14"/>
        <v>407.10000000000241</v>
      </c>
    </row>
    <row r="92" spans="1:16" x14ac:dyDescent="0.25">
      <c r="A92" s="59">
        <v>91</v>
      </c>
      <c r="B92" s="60">
        <v>41400.958333333336</v>
      </c>
      <c r="C92" s="59">
        <v>1.3075699999999999</v>
      </c>
      <c r="D92" s="59">
        <v>1.31315</v>
      </c>
      <c r="E92" s="59">
        <v>1.30677</v>
      </c>
      <c r="F92" s="59">
        <v>1.3078700000000001</v>
      </c>
      <c r="G92" s="59">
        <f t="shared" si="8"/>
        <v>1</v>
      </c>
      <c r="H92" s="61">
        <f t="shared" si="9"/>
        <v>2.2940690768352514E-4</v>
      </c>
      <c r="I92" s="61">
        <f>IF(A92&gt;$R$1, AVERAGE(INDEX($H$2:$H$3898, A92-$R$1):H92), "")</f>
        <v>2.1733324595706114E-4</v>
      </c>
      <c r="J92" s="61">
        <f>IF(A92&gt;$R$1, STDEV(INDEX($H$2:$H$3898, A92-$R$1):H92), "")</f>
        <v>5.3870217680926811E-3</v>
      </c>
      <c r="K92" s="61">
        <f t="shared" si="10"/>
        <v>5.3870217680926811E-3</v>
      </c>
      <c r="L92" s="61">
        <f t="shared" si="15"/>
        <v>2.4542633815556159E-2</v>
      </c>
      <c r="M92" s="59">
        <f t="shared" si="11"/>
        <v>73.499999999999673</v>
      </c>
      <c r="N92" s="59">
        <f t="shared" si="12"/>
        <v>0</v>
      </c>
      <c r="O92" s="59">
        <f t="shared" si="13"/>
        <v>-73.499999999999673</v>
      </c>
      <c r="P92" s="59">
        <f t="shared" si="14"/>
        <v>502.40000000000282</v>
      </c>
    </row>
    <row r="93" spans="1:16" x14ac:dyDescent="0.25">
      <c r="A93" s="59">
        <v>92</v>
      </c>
      <c r="B93" s="60">
        <v>41401.958333333336</v>
      </c>
      <c r="C93" s="59">
        <v>1.3078700000000001</v>
      </c>
      <c r="D93" s="59">
        <v>1.3194399999999999</v>
      </c>
      <c r="E93" s="59">
        <v>1.3072600000000001</v>
      </c>
      <c r="F93" s="59">
        <v>1.3152200000000001</v>
      </c>
      <c r="G93" s="59">
        <f t="shared" si="8"/>
        <v>1</v>
      </c>
      <c r="H93" s="61">
        <f t="shared" si="9"/>
        <v>5.6040923003582467E-3</v>
      </c>
      <c r="I93" s="61">
        <f>IF(A93&gt;$R$1, AVERAGE(INDEX($H$2:$H$3898, A93-$R$1):H93), "")</f>
        <v>-1.1774003451632379E-4</v>
      </c>
      <c r="J93" s="61">
        <f>IF(A93&gt;$R$1, STDEV(INDEX($H$2:$H$3898, A93-$R$1):H93), "")</f>
        <v>4.8097318565255833E-3</v>
      </c>
      <c r="K93" s="61">
        <f t="shared" si="10"/>
        <v>4.8097318565255833E-3</v>
      </c>
      <c r="L93" s="61">
        <f t="shared" si="15"/>
        <v>3.4771699905037146E-2</v>
      </c>
      <c r="M93" s="59">
        <f t="shared" si="11"/>
        <v>-110.69999999999914</v>
      </c>
      <c r="N93" s="59">
        <f t="shared" si="12"/>
        <v>0</v>
      </c>
      <c r="O93" s="59">
        <f t="shared" si="13"/>
        <v>110.69999999999914</v>
      </c>
      <c r="P93" s="59">
        <f t="shared" si="14"/>
        <v>553.10000000000412</v>
      </c>
    </row>
    <row r="94" spans="1:16" x14ac:dyDescent="0.25">
      <c r="A94" s="59">
        <v>93</v>
      </c>
      <c r="B94" s="60">
        <v>41402.958333333336</v>
      </c>
      <c r="C94" s="59">
        <v>1.3152999999999999</v>
      </c>
      <c r="D94" s="59">
        <v>1.3177000000000001</v>
      </c>
      <c r="E94" s="59">
        <v>1.30098</v>
      </c>
      <c r="F94" s="59">
        <v>1.30423</v>
      </c>
      <c r="G94" s="59">
        <f t="shared" si="8"/>
        <v>0</v>
      </c>
      <c r="H94" s="61">
        <f t="shared" si="9"/>
        <v>-8.3911236974370147E-3</v>
      </c>
      <c r="I94" s="61">
        <f>IF(A94&gt;$R$1, AVERAGE(INDEX($H$2:$H$3898, A94-$R$1):H94), "")</f>
        <v>5.7052016219661934E-5</v>
      </c>
      <c r="J94" s="61">
        <f>IF(A94&gt;$R$1, STDEV(INDEX($H$2:$H$3898, A94-$R$1):H94), "")</f>
        <v>4.4152515872451443E-3</v>
      </c>
      <c r="K94" s="61">
        <f t="shared" si="10"/>
        <v>-4.4152515872451443E-3</v>
      </c>
      <c r="L94" s="61">
        <f t="shared" si="15"/>
        <v>2.5276780079215036E-2</v>
      </c>
      <c r="M94" s="59">
        <f t="shared" si="11"/>
        <v>-52.39999999999911</v>
      </c>
      <c r="N94" s="59">
        <f t="shared" si="12"/>
        <v>0</v>
      </c>
      <c r="O94" s="59">
        <f t="shared" si="13"/>
        <v>52.39999999999911</v>
      </c>
      <c r="P94" s="59">
        <f t="shared" si="14"/>
        <v>553.10000000000412</v>
      </c>
    </row>
    <row r="95" spans="1:16" x14ac:dyDescent="0.25">
      <c r="A95" s="59">
        <v>94</v>
      </c>
      <c r="B95" s="60">
        <v>41403.958333333336</v>
      </c>
      <c r="C95" s="59">
        <v>1.30423</v>
      </c>
      <c r="D95" s="59">
        <v>1.3050600000000001</v>
      </c>
      <c r="E95" s="59">
        <v>1.2935000000000001</v>
      </c>
      <c r="F95" s="59">
        <v>1.2989900000000001</v>
      </c>
      <c r="G95" s="59">
        <f t="shared" si="8"/>
        <v>0</v>
      </c>
      <c r="H95" s="61">
        <f t="shared" si="9"/>
        <v>-4.0257888899472337E-3</v>
      </c>
      <c r="I95" s="61">
        <f>IF(A95&gt;$R$1, AVERAGE(INDEX($H$2:$H$3898, A95-$R$1):H95), "")</f>
        <v>-2.8706328595286241E-4</v>
      </c>
      <c r="J95" s="61">
        <f>IF(A95&gt;$R$1, STDEV(INDEX($H$2:$H$3898, A95-$R$1):H95), "")</f>
        <v>4.5104818878201926E-3</v>
      </c>
      <c r="K95" s="61">
        <f t="shared" si="10"/>
        <v>-4.5104818878201926E-3</v>
      </c>
      <c r="L95" s="61">
        <f t="shared" si="15"/>
        <v>1.5695940490418104E-2</v>
      </c>
      <c r="M95" s="59">
        <f t="shared" si="11"/>
        <v>2.2999999999995246</v>
      </c>
      <c r="N95" s="59">
        <f t="shared" si="12"/>
        <v>0</v>
      </c>
      <c r="O95" s="59">
        <f t="shared" si="13"/>
        <v>0</v>
      </c>
      <c r="P95" s="59">
        <f t="shared" si="14"/>
        <v>553.10000000000412</v>
      </c>
    </row>
    <row r="96" spans="1:16" x14ac:dyDescent="0.25">
      <c r="A96" s="59">
        <v>95</v>
      </c>
      <c r="B96" s="60">
        <v>41406.958333333336</v>
      </c>
      <c r="C96" s="59">
        <v>1.2972399999999999</v>
      </c>
      <c r="D96" s="59">
        <v>1.2997000000000001</v>
      </c>
      <c r="E96" s="59">
        <v>1.2941499999999999</v>
      </c>
      <c r="F96" s="59">
        <v>1.2974699999999999</v>
      </c>
      <c r="G96" s="59">
        <f t="shared" si="8"/>
        <v>0</v>
      </c>
      <c r="H96" s="61">
        <f t="shared" si="9"/>
        <v>-1.1708250261038319E-3</v>
      </c>
      <c r="I96" s="61">
        <f>IF(A96&gt;$R$1, AVERAGE(INDEX($H$2:$H$3898, A96-$R$1):H96), "")</f>
        <v>-3.6646573675154276E-4</v>
      </c>
      <c r="J96" s="61">
        <f>IF(A96&gt;$R$1, STDEV(INDEX($H$2:$H$3898, A96-$R$1):H96), "")</f>
        <v>4.5144017120303742E-3</v>
      </c>
      <c r="K96" s="61">
        <f t="shared" si="10"/>
        <v>-4.5144017120303742E-3</v>
      </c>
      <c r="L96" s="61">
        <f t="shared" si="15"/>
        <v>6.118185292029117E-3</v>
      </c>
      <c r="M96" s="59">
        <f t="shared" si="11"/>
        <v>-55.899999999999835</v>
      </c>
      <c r="N96" s="59">
        <f t="shared" si="12"/>
        <v>0</v>
      </c>
      <c r="O96" s="59">
        <f t="shared" si="13"/>
        <v>0</v>
      </c>
      <c r="P96" s="59">
        <f t="shared" si="14"/>
        <v>553.10000000000412</v>
      </c>
    </row>
    <row r="97" spans="1:16" x14ac:dyDescent="0.25">
      <c r="A97" s="59">
        <v>96</v>
      </c>
      <c r="B97" s="60">
        <v>41407.958333333336</v>
      </c>
      <c r="C97" s="59">
        <v>1.29748</v>
      </c>
      <c r="D97" s="59">
        <v>1.3028900000000001</v>
      </c>
      <c r="E97" s="59">
        <v>1.2918099999999999</v>
      </c>
      <c r="F97" s="59">
        <v>1.29189</v>
      </c>
      <c r="G97" s="59">
        <f t="shared" si="8"/>
        <v>0</v>
      </c>
      <c r="H97" s="61">
        <f t="shared" si="9"/>
        <v>-4.3099519863528451E-3</v>
      </c>
      <c r="I97" s="61">
        <f>IF(A97&gt;$R$1, AVERAGE(INDEX($H$2:$H$3898, A97-$R$1):H97), "")</f>
        <v>-7.0858673711309429E-4</v>
      </c>
      <c r="J97" s="61">
        <f>IF(A97&gt;$R$1, STDEV(INDEX($H$2:$H$3898, A97-$R$1):H97), "")</f>
        <v>4.5973427190506453E-3</v>
      </c>
      <c r="K97" s="61">
        <f t="shared" si="10"/>
        <v>-4.5973427190506453E-3</v>
      </c>
      <c r="L97" s="61">
        <f t="shared" si="15"/>
        <v>6.8186806047551085E-3</v>
      </c>
      <c r="M97" s="59">
        <f t="shared" si="11"/>
        <v>-32.499999999999751</v>
      </c>
      <c r="N97" s="59">
        <f t="shared" si="12"/>
        <v>0</v>
      </c>
      <c r="O97" s="59">
        <f t="shared" si="13"/>
        <v>0</v>
      </c>
      <c r="P97" s="59">
        <f t="shared" si="14"/>
        <v>553.10000000000412</v>
      </c>
    </row>
    <row r="98" spans="1:16" x14ac:dyDescent="0.25">
      <c r="A98" s="59">
        <v>97</v>
      </c>
      <c r="B98" s="60">
        <v>41408.958333333336</v>
      </c>
      <c r="C98" s="59">
        <v>1.2918700000000001</v>
      </c>
      <c r="D98" s="59">
        <v>1.2942400000000001</v>
      </c>
      <c r="E98" s="59">
        <v>1.2843</v>
      </c>
      <c r="F98" s="59">
        <v>1.2886200000000001</v>
      </c>
      <c r="G98" s="59">
        <f t="shared" si="8"/>
        <v>0</v>
      </c>
      <c r="H98" s="61">
        <f t="shared" si="9"/>
        <v>-2.5343840948456914E-3</v>
      </c>
      <c r="I98" s="61">
        <f>IF(A98&gt;$R$1, AVERAGE(INDEX($H$2:$H$3898, A98-$R$1):H98), "")</f>
        <v>-5.4038885110633584E-4</v>
      </c>
      <c r="J98" s="61">
        <f>IF(A98&gt;$R$1, STDEV(INDEX($H$2:$H$3898, A98-$R$1):H98), "")</f>
        <v>4.4684921327733645E-3</v>
      </c>
      <c r="K98" s="61">
        <f t="shared" si="10"/>
        <v>-4.4684921327733645E-3</v>
      </c>
      <c r="L98" s="61">
        <f t="shared" si="15"/>
        <v>-2.8874376906506769E-3</v>
      </c>
      <c r="M98" s="59">
        <f t="shared" si="11"/>
        <v>-5.0000000000016698</v>
      </c>
      <c r="N98" s="59">
        <f t="shared" si="12"/>
        <v>0</v>
      </c>
      <c r="O98" s="59">
        <f t="shared" si="13"/>
        <v>0</v>
      </c>
      <c r="P98" s="59">
        <f t="shared" si="14"/>
        <v>553.10000000000412</v>
      </c>
    </row>
    <row r="99" spans="1:16" x14ac:dyDescent="0.25">
      <c r="A99" s="59">
        <v>98</v>
      </c>
      <c r="B99" s="60">
        <v>41409.958333333336</v>
      </c>
      <c r="C99" s="59">
        <v>1.2886200000000001</v>
      </c>
      <c r="D99" s="59">
        <v>1.29297</v>
      </c>
      <c r="E99" s="59">
        <v>1.2846299999999999</v>
      </c>
      <c r="F99" s="59">
        <v>1.2881199999999999</v>
      </c>
      <c r="G99" s="59">
        <f t="shared" si="8"/>
        <v>0</v>
      </c>
      <c r="H99" s="61">
        <f t="shared" si="9"/>
        <v>-3.8808727793699825E-4</v>
      </c>
      <c r="I99" s="61">
        <f>IF(A99&gt;$R$1, AVERAGE(INDEX($H$2:$H$3898, A99-$R$1):H99), "")</f>
        <v>-6.5065536740665922E-4</v>
      </c>
      <c r="J99" s="61">
        <f>IF(A99&gt;$R$1, STDEV(INDEX($H$2:$H$3898, A99-$R$1):H99), "")</f>
        <v>4.4397204191947426E-3</v>
      </c>
      <c r="K99" s="61">
        <f t="shared" si="10"/>
        <v>-4.4397204191947426E-3</v>
      </c>
      <c r="L99" s="61">
        <f t="shared" si="15"/>
        <v>-2.0925984847622635E-3</v>
      </c>
      <c r="M99" s="59">
        <f t="shared" si="11"/>
        <v>-43.100000000000364</v>
      </c>
      <c r="N99" s="59">
        <f t="shared" si="12"/>
        <v>0</v>
      </c>
      <c r="O99" s="59">
        <f t="shared" si="13"/>
        <v>0</v>
      </c>
      <c r="P99" s="59">
        <f t="shared" si="14"/>
        <v>553.10000000000412</v>
      </c>
    </row>
    <row r="100" spans="1:16" x14ac:dyDescent="0.25">
      <c r="A100" s="59">
        <v>99</v>
      </c>
      <c r="B100" s="60">
        <v>41410.958333333336</v>
      </c>
      <c r="C100" s="59">
        <v>1.2881199999999999</v>
      </c>
      <c r="D100" s="59">
        <v>1.28895</v>
      </c>
      <c r="E100" s="59">
        <v>1.2796000000000001</v>
      </c>
      <c r="F100" s="59">
        <v>1.2838099999999999</v>
      </c>
      <c r="G100" s="59">
        <f t="shared" si="8"/>
        <v>0</v>
      </c>
      <c r="H100" s="61">
        <f t="shared" si="9"/>
        <v>-3.3515718036886927E-3</v>
      </c>
      <c r="I100" s="61">
        <f>IF(A100&gt;$R$1, AVERAGE(INDEX($H$2:$H$3898, A100-$R$1):H100), "")</f>
        <v>-8.365954413488188E-4</v>
      </c>
      <c r="J100" s="61">
        <f>IF(A100&gt;$R$1, STDEV(INDEX($H$2:$H$3898, A100-$R$1):H100), "")</f>
        <v>4.4894943059742903E-3</v>
      </c>
      <c r="K100" s="61">
        <f t="shared" si="10"/>
        <v>-4.4894943059742903E-3</v>
      </c>
      <c r="L100" s="61">
        <f t="shared" si="15"/>
        <v>-1.1568862327229423E-2</v>
      </c>
      <c r="M100" s="59">
        <f t="shared" si="11"/>
        <v>38.799999999998832</v>
      </c>
      <c r="N100" s="59">
        <f t="shared" si="12"/>
        <v>0</v>
      </c>
      <c r="O100" s="59">
        <f t="shared" si="13"/>
        <v>0</v>
      </c>
      <c r="P100" s="59">
        <f t="shared" si="14"/>
        <v>553.10000000000412</v>
      </c>
    </row>
    <row r="101" spans="1:16" x14ac:dyDescent="0.25">
      <c r="A101" s="59">
        <v>100</v>
      </c>
      <c r="B101" s="60">
        <v>41413.958333333336</v>
      </c>
      <c r="C101" s="59">
        <v>1.2842100000000001</v>
      </c>
      <c r="D101" s="59">
        <v>1.29006</v>
      </c>
      <c r="E101" s="59">
        <v>1.2819199999999999</v>
      </c>
      <c r="F101" s="59">
        <v>1.28809</v>
      </c>
      <c r="G101" s="59">
        <f t="shared" si="8"/>
        <v>1</v>
      </c>
      <c r="H101" s="61">
        <f t="shared" si="9"/>
        <v>3.3282817768652963E-3</v>
      </c>
      <c r="I101" s="61">
        <f>IF(A101&gt;$R$1, AVERAGE(INDEX($H$2:$H$3898, A101-$R$1):H101), "")</f>
        <v>-7.068273556570311E-4</v>
      </c>
      <c r="J101" s="61">
        <f>IF(A101&gt;$R$1, STDEV(INDEX($H$2:$H$3898, A101-$R$1):H101), "")</f>
        <v>4.5829244942588269E-3</v>
      </c>
      <c r="K101" s="61">
        <f t="shared" si="10"/>
        <v>4.5829244942588269E-3</v>
      </c>
      <c r="L101" s="61">
        <f t="shared" si="15"/>
        <v>-1.2021414822885473E-2</v>
      </c>
      <c r="M101" s="59">
        <f t="shared" si="11"/>
        <v>24.599999999999067</v>
      </c>
      <c r="N101" s="59">
        <f t="shared" si="12"/>
        <v>0</v>
      </c>
      <c r="O101" s="59">
        <f t="shared" si="13"/>
        <v>0</v>
      </c>
      <c r="P101" s="59">
        <f t="shared" si="14"/>
        <v>553.10000000000412</v>
      </c>
    </row>
    <row r="102" spans="1:16" x14ac:dyDescent="0.25">
      <c r="A102" s="59">
        <v>101</v>
      </c>
      <c r="B102" s="60">
        <v>41414.958333333336</v>
      </c>
      <c r="C102" s="59">
        <v>1.2881100000000001</v>
      </c>
      <c r="D102" s="59">
        <v>1.2932699999999999</v>
      </c>
      <c r="E102" s="59">
        <v>1.2841</v>
      </c>
      <c r="F102" s="59">
        <v>1.29057</v>
      </c>
      <c r="G102" s="59">
        <f t="shared" si="8"/>
        <v>1</v>
      </c>
      <c r="H102" s="61">
        <f t="shared" si="9"/>
        <v>1.9234802297474988E-3</v>
      </c>
      <c r="I102" s="61">
        <f>IF(A102&gt;$R$1, AVERAGE(INDEX($H$2:$H$3898, A102-$R$1):H102), "")</f>
        <v>-9.1915542128911487E-4</v>
      </c>
      <c r="J102" s="61">
        <f>IF(A102&gt;$R$1, STDEV(INDEX($H$2:$H$3898, A102-$R$1):H102), "")</f>
        <v>4.3582389523089326E-3</v>
      </c>
      <c r="K102" s="61">
        <f t="shared" si="10"/>
        <v>4.3582389523089326E-3</v>
      </c>
      <c r="L102" s="61">
        <f t="shared" si="15"/>
        <v>-1.2841453121227076E-2</v>
      </c>
      <c r="M102" s="59">
        <f t="shared" si="11"/>
        <v>-47.699999999999406</v>
      </c>
      <c r="N102" s="59">
        <f t="shared" si="12"/>
        <v>0</v>
      </c>
      <c r="O102" s="59">
        <f t="shared" si="13"/>
        <v>0</v>
      </c>
      <c r="P102" s="59">
        <f t="shared" si="14"/>
        <v>553.10000000000412</v>
      </c>
    </row>
    <row r="103" spans="1:16" x14ac:dyDescent="0.25">
      <c r="A103" s="59">
        <v>102</v>
      </c>
      <c r="B103" s="60">
        <v>41415.958333333336</v>
      </c>
      <c r="C103" s="59">
        <v>1.29057</v>
      </c>
      <c r="D103" s="59">
        <v>1.2997799999999999</v>
      </c>
      <c r="E103" s="59">
        <v>1.28335</v>
      </c>
      <c r="F103" s="59">
        <v>1.2858000000000001</v>
      </c>
      <c r="G103" s="59">
        <f t="shared" si="8"/>
        <v>0</v>
      </c>
      <c r="H103" s="61">
        <f t="shared" si="9"/>
        <v>-3.7028885216592411E-3</v>
      </c>
      <c r="I103" s="61">
        <f>IF(A103&gt;$R$1, AVERAGE(INDEX($H$2:$H$3898, A103-$R$1):H103), "")</f>
        <v>-1.4832702531547861E-3</v>
      </c>
      <c r="J103" s="61">
        <f>IF(A103&gt;$R$1, STDEV(INDEX($H$2:$H$3898, A103-$R$1):H103), "")</f>
        <v>4.0710964763556448E-3</v>
      </c>
      <c r="K103" s="61">
        <f t="shared" si="10"/>
        <v>-4.0710964763556448E-3</v>
      </c>
      <c r="L103" s="61">
        <f t="shared" si="15"/>
        <v>-2.1923978746232333E-2</v>
      </c>
      <c r="M103" s="59">
        <f t="shared" si="11"/>
        <v>75.099999999999056</v>
      </c>
      <c r="N103" s="59">
        <f t="shared" si="12"/>
        <v>75.099999999999056</v>
      </c>
      <c r="O103" s="59">
        <f t="shared" si="13"/>
        <v>0</v>
      </c>
      <c r="P103" s="59">
        <f t="shared" si="14"/>
        <v>553.10000000000412</v>
      </c>
    </row>
    <row r="104" spans="1:16" x14ac:dyDescent="0.25">
      <c r="A104" s="59">
        <v>103</v>
      </c>
      <c r="B104" s="60">
        <v>41416.958333333336</v>
      </c>
      <c r="C104" s="59">
        <v>1.2857700000000001</v>
      </c>
      <c r="D104" s="59">
        <v>1.29539</v>
      </c>
      <c r="E104" s="59">
        <v>1.2821400000000001</v>
      </c>
      <c r="F104" s="59">
        <v>1.29328</v>
      </c>
      <c r="G104" s="59">
        <f t="shared" si="8"/>
        <v>1</v>
      </c>
      <c r="H104" s="61">
        <f t="shared" si="9"/>
        <v>5.8005342779479576E-3</v>
      </c>
      <c r="I104" s="61">
        <f>IF(A104&gt;$R$1, AVERAGE(INDEX($H$2:$H$3898, A104-$R$1):H104), "")</f>
        <v>-1.180992005640525E-3</v>
      </c>
      <c r="J104" s="61">
        <f>IF(A104&gt;$R$1, STDEV(INDEX($H$2:$H$3898, A104-$R$1):H104), "")</f>
        <v>4.4287674539338221E-3</v>
      </c>
      <c r="K104" s="61">
        <f t="shared" si="10"/>
        <v>4.4287674539338221E-3</v>
      </c>
      <c r="L104" s="61">
        <f t="shared" si="15"/>
        <v>-1.1982039176698562E-2</v>
      </c>
      <c r="M104" s="59">
        <f t="shared" si="11"/>
        <v>-0.39999999999817959</v>
      </c>
      <c r="N104" s="59">
        <f t="shared" si="12"/>
        <v>0</v>
      </c>
      <c r="O104" s="59">
        <f t="shared" si="13"/>
        <v>0</v>
      </c>
      <c r="P104" s="59">
        <f t="shared" si="14"/>
        <v>553.10000000000412</v>
      </c>
    </row>
    <row r="105" spans="1:16" x14ac:dyDescent="0.25">
      <c r="A105" s="59">
        <v>104</v>
      </c>
      <c r="B105" s="60">
        <v>41417.958333333336</v>
      </c>
      <c r="C105" s="59">
        <v>1.2932699999999999</v>
      </c>
      <c r="D105" s="59">
        <v>1.29928</v>
      </c>
      <c r="E105" s="59">
        <v>1.29043</v>
      </c>
      <c r="F105" s="59">
        <v>1.2932300000000001</v>
      </c>
      <c r="G105" s="59">
        <f t="shared" si="8"/>
        <v>0</v>
      </c>
      <c r="H105" s="61">
        <f t="shared" si="9"/>
        <v>-3.8662135469109987E-5</v>
      </c>
      <c r="I105" s="61">
        <f>IF(A105&gt;$R$1, AVERAGE(INDEX($H$2:$H$3898, A105-$R$1):H105), "")</f>
        <v>-6.3613903074367527E-4</v>
      </c>
      <c r="J105" s="61">
        <f>IF(A105&gt;$R$1, STDEV(INDEX($H$2:$H$3898, A105-$R$1):H105), "")</f>
        <v>3.944442166193881E-3</v>
      </c>
      <c r="K105" s="61">
        <f t="shared" si="10"/>
        <v>-3.944442166193881E-3</v>
      </c>
      <c r="L105" s="61">
        <f t="shared" si="15"/>
        <v>-2.1488467088274892E-2</v>
      </c>
      <c r="M105" s="59">
        <f t="shared" si="11"/>
        <v>-5.499999999998284</v>
      </c>
      <c r="N105" s="59">
        <f t="shared" si="12"/>
        <v>-5.499999999998284</v>
      </c>
      <c r="O105" s="59">
        <f t="shared" si="13"/>
        <v>0</v>
      </c>
      <c r="P105" s="59">
        <f t="shared" si="14"/>
        <v>553.10000000000412</v>
      </c>
    </row>
    <row r="106" spans="1:16" x14ac:dyDescent="0.25">
      <c r="A106" s="59">
        <v>105</v>
      </c>
      <c r="B106" s="60">
        <v>41420.958333333336</v>
      </c>
      <c r="C106" s="59">
        <v>1.2934699999999999</v>
      </c>
      <c r="D106" s="59">
        <v>1.2948500000000001</v>
      </c>
      <c r="E106" s="59">
        <v>1.29159</v>
      </c>
      <c r="F106" s="59">
        <v>1.2929200000000001</v>
      </c>
      <c r="G106" s="59">
        <f t="shared" si="8"/>
        <v>0</v>
      </c>
      <c r="H106" s="61">
        <f t="shared" si="9"/>
        <v>-2.3973860873092764E-4</v>
      </c>
      <c r="I106" s="61">
        <f>IF(A106&gt;$R$1, AVERAGE(INDEX($H$2:$H$3898, A106-$R$1):H106), "")</f>
        <v>-8.8271320543414455E-4</v>
      </c>
      <c r="J106" s="61">
        <f>IF(A106&gt;$R$1, STDEV(INDEX($H$2:$H$3898, A106-$R$1):H106), "")</f>
        <v>3.774602253571153E-3</v>
      </c>
      <c r="K106" s="61">
        <f t="shared" si="10"/>
        <v>-3.774602253571153E-3</v>
      </c>
      <c r="L106" s="61">
        <f t="shared" si="15"/>
        <v>-1.965864113508959E-2</v>
      </c>
      <c r="M106" s="59">
        <f t="shared" si="11"/>
        <v>-74.600000000000222</v>
      </c>
      <c r="N106" s="59">
        <f t="shared" si="12"/>
        <v>-74.600000000000222</v>
      </c>
      <c r="O106" s="59">
        <f t="shared" si="13"/>
        <v>0</v>
      </c>
      <c r="P106" s="59">
        <f t="shared" si="14"/>
        <v>553.10000000000412</v>
      </c>
    </row>
    <row r="107" spans="1:16" x14ac:dyDescent="0.25">
      <c r="A107" s="59">
        <v>106</v>
      </c>
      <c r="B107" s="60">
        <v>41421.958333333336</v>
      </c>
      <c r="C107" s="59">
        <v>1.2929299999999999</v>
      </c>
      <c r="D107" s="59">
        <v>1.2946800000000001</v>
      </c>
      <c r="E107" s="59">
        <v>1.28494</v>
      </c>
      <c r="F107" s="59">
        <v>1.2854699999999999</v>
      </c>
      <c r="G107" s="59">
        <f t="shared" si="8"/>
        <v>0</v>
      </c>
      <c r="H107" s="61">
        <f t="shared" si="9"/>
        <v>-5.7788160305777547E-3</v>
      </c>
      <c r="I107" s="61">
        <f>IF(A107&gt;$R$1, AVERAGE(INDEX($H$2:$H$3898, A107-$R$1):H107), "")</f>
        <v>-1.0653776612591761E-3</v>
      </c>
      <c r="J107" s="61">
        <f>IF(A107&gt;$R$1, STDEV(INDEX($H$2:$H$3898, A107-$R$1):H107), "")</f>
        <v>3.9434139585069012E-3</v>
      </c>
      <c r="K107" s="61">
        <f t="shared" si="10"/>
        <v>-3.9434139585069012E-3</v>
      </c>
      <c r="L107" s="61">
        <f t="shared" si="15"/>
        <v>-2.898907686168917E-2</v>
      </c>
      <c r="M107" s="59">
        <f t="shared" si="11"/>
        <v>85.600000000001231</v>
      </c>
      <c r="N107" s="59">
        <f t="shared" si="12"/>
        <v>85.600000000001231</v>
      </c>
      <c r="O107" s="59">
        <f t="shared" si="13"/>
        <v>0</v>
      </c>
      <c r="P107" s="59">
        <f t="shared" si="14"/>
        <v>553.10000000000412</v>
      </c>
    </row>
    <row r="108" spans="1:16" x14ac:dyDescent="0.25">
      <c r="A108" s="59">
        <v>107</v>
      </c>
      <c r="B108" s="60">
        <v>41422.958333333336</v>
      </c>
      <c r="C108" s="59">
        <v>1.2854699999999999</v>
      </c>
      <c r="D108" s="59">
        <v>1.2975000000000001</v>
      </c>
      <c r="E108" s="59">
        <v>1.2838000000000001</v>
      </c>
      <c r="F108" s="59">
        <v>1.29403</v>
      </c>
      <c r="G108" s="59">
        <f t="shared" si="8"/>
        <v>1</v>
      </c>
      <c r="H108" s="61">
        <f t="shared" si="9"/>
        <v>6.6369695071577745E-3</v>
      </c>
      <c r="I108" s="61">
        <f>IF(A108&gt;$R$1, AVERAGE(INDEX($H$2:$H$3898, A108-$R$1):H108), "")</f>
        <v>-6.6490499879203542E-4</v>
      </c>
      <c r="J108" s="61">
        <f>IF(A108&gt;$R$1, STDEV(INDEX($H$2:$H$3898, A108-$R$1):H108), "")</f>
        <v>4.3843763212184708E-3</v>
      </c>
      <c r="K108" s="61">
        <f t="shared" si="10"/>
        <v>4.3843763212184708E-3</v>
      </c>
      <c r="L108" s="61">
        <f t="shared" si="15"/>
        <v>-2.941443239699628E-2</v>
      </c>
      <c r="M108" s="59">
        <f t="shared" si="11"/>
        <v>107.80000000000013</v>
      </c>
      <c r="N108" s="59">
        <f t="shared" si="12"/>
        <v>107.80000000000013</v>
      </c>
      <c r="O108" s="59">
        <f t="shared" si="13"/>
        <v>0</v>
      </c>
      <c r="P108" s="59">
        <f t="shared" si="14"/>
        <v>553.10000000000412</v>
      </c>
    </row>
    <row r="109" spans="1:16" x14ac:dyDescent="0.25">
      <c r="A109" s="59">
        <v>108</v>
      </c>
      <c r="B109" s="60">
        <v>41423.958333333336</v>
      </c>
      <c r="C109" s="59">
        <v>1.29403</v>
      </c>
      <c r="D109" s="59">
        <v>1.3061400000000001</v>
      </c>
      <c r="E109" s="59">
        <v>1.2933300000000001</v>
      </c>
      <c r="F109" s="59">
        <v>1.30481</v>
      </c>
      <c r="G109" s="59">
        <f t="shared" si="8"/>
        <v>1</v>
      </c>
      <c r="H109" s="61">
        <f t="shared" si="9"/>
        <v>8.2960565693314357E-3</v>
      </c>
      <c r="I109" s="61">
        <f>IF(A109&gt;$R$1, AVERAGE(INDEX($H$2:$H$3898, A109-$R$1):H109), "")</f>
        <v>-4.9665723198121133E-4</v>
      </c>
      <c r="J109" s="61">
        <f>IF(A109&gt;$R$1, STDEV(INDEX($H$2:$H$3898, A109-$R$1):H109), "")</f>
        <v>4.6824987916208542E-3</v>
      </c>
      <c r="K109" s="61">
        <f t="shared" si="10"/>
        <v>4.6824987916208542E-3</v>
      </c>
      <c r="L109" s="61">
        <f t="shared" si="15"/>
        <v>-2.0316682018130285E-2</v>
      </c>
      <c r="M109" s="59">
        <f t="shared" si="11"/>
        <v>-53.199999999999918</v>
      </c>
      <c r="N109" s="59">
        <f t="shared" si="12"/>
        <v>-53.199999999999918</v>
      </c>
      <c r="O109" s="59">
        <f t="shared" si="13"/>
        <v>0</v>
      </c>
      <c r="P109" s="59">
        <f t="shared" si="14"/>
        <v>553.10000000000412</v>
      </c>
    </row>
    <row r="110" spans="1:16" x14ac:dyDescent="0.25">
      <c r="A110" s="59">
        <v>109</v>
      </c>
      <c r="B110" s="60">
        <v>41424.958333333336</v>
      </c>
      <c r="C110" s="59">
        <v>1.3048500000000001</v>
      </c>
      <c r="D110" s="59">
        <v>1.3059400000000001</v>
      </c>
      <c r="E110" s="59">
        <v>1.2944</v>
      </c>
      <c r="F110" s="59">
        <v>1.2995300000000001</v>
      </c>
      <c r="G110" s="59">
        <f t="shared" si="8"/>
        <v>0</v>
      </c>
      <c r="H110" s="61">
        <f t="shared" si="9"/>
        <v>-4.0547756699420351E-3</v>
      </c>
      <c r="I110" s="61">
        <f>IF(A110&gt;$R$1, AVERAGE(INDEX($H$2:$H$3898, A110-$R$1):H110), "")</f>
        <v>-2.2563548026277488E-4</v>
      </c>
      <c r="J110" s="61">
        <f>IF(A110&gt;$R$1, STDEV(INDEX($H$2:$H$3898, A110-$R$1):H110), "")</f>
        <v>4.3054174045330327E-3</v>
      </c>
      <c r="K110" s="61">
        <f t="shared" si="10"/>
        <v>-4.3054174045330327E-3</v>
      </c>
      <c r="L110" s="61">
        <f t="shared" si="15"/>
        <v>-2.0111617534843119E-2</v>
      </c>
      <c r="M110" s="59">
        <f t="shared" si="11"/>
        <v>82.39999999999803</v>
      </c>
      <c r="N110" s="59">
        <f t="shared" si="12"/>
        <v>82.39999999999803</v>
      </c>
      <c r="O110" s="59">
        <f t="shared" si="13"/>
        <v>0</v>
      </c>
      <c r="P110" s="59">
        <f t="shared" si="14"/>
        <v>553.10000000000412</v>
      </c>
    </row>
    <row r="111" spans="1:16" x14ac:dyDescent="0.25">
      <c r="A111" s="59">
        <v>110</v>
      </c>
      <c r="B111" s="60">
        <v>41427.958333333336</v>
      </c>
      <c r="C111" s="59">
        <v>1.2993300000000001</v>
      </c>
      <c r="D111" s="59">
        <v>1.31074</v>
      </c>
      <c r="E111" s="59">
        <v>1.29556</v>
      </c>
      <c r="F111" s="59">
        <v>1.3075699999999999</v>
      </c>
      <c r="G111" s="59">
        <f t="shared" si="8"/>
        <v>1</v>
      </c>
      <c r="H111" s="61">
        <f t="shared" si="9"/>
        <v>6.1677921735998516E-3</v>
      </c>
      <c r="I111" s="61">
        <f>IF(A111&gt;$R$1, AVERAGE(INDEX($H$2:$H$3898, A111-$R$1):H111), "")</f>
        <v>4.1146333620891795E-4</v>
      </c>
      <c r="J111" s="61">
        <f>IF(A111&gt;$R$1, STDEV(INDEX($H$2:$H$3898, A111-$R$1):H111), "")</f>
        <v>4.4571270134148386E-3</v>
      </c>
      <c r="K111" s="61">
        <f t="shared" si="10"/>
        <v>4.4571270134148386E-3</v>
      </c>
      <c r="L111" s="61">
        <f t="shared" si="15"/>
        <v>-1.1140088809397911E-2</v>
      </c>
      <c r="M111" s="59">
        <f t="shared" si="11"/>
        <v>4.8000000000003595</v>
      </c>
      <c r="N111" s="59">
        <f t="shared" si="12"/>
        <v>0</v>
      </c>
      <c r="O111" s="59">
        <f t="shared" si="13"/>
        <v>0</v>
      </c>
      <c r="P111" s="59">
        <f t="shared" si="14"/>
        <v>553.10000000000412</v>
      </c>
    </row>
    <row r="112" spans="1:16" x14ac:dyDescent="0.25">
      <c r="A112" s="59">
        <v>111</v>
      </c>
      <c r="B112" s="60">
        <v>41428.958333333336</v>
      </c>
      <c r="C112" s="59">
        <v>1.3075699999999999</v>
      </c>
      <c r="D112" s="59">
        <v>1.31012</v>
      </c>
      <c r="E112" s="59">
        <v>1.3041799999999999</v>
      </c>
      <c r="F112" s="59">
        <v>1.3080499999999999</v>
      </c>
      <c r="G112" s="59">
        <f t="shared" si="8"/>
        <v>1</v>
      </c>
      <c r="H112" s="61">
        <f t="shared" si="9"/>
        <v>3.6702579532839108E-4</v>
      </c>
      <c r="I112" s="61">
        <f>IF(A112&gt;$R$1, AVERAGE(INDEX($H$2:$H$3898, A112-$R$1):H112), "")</f>
        <v>5.0757901254843178E-4</v>
      </c>
      <c r="J112" s="61">
        <f>IF(A112&gt;$R$1, STDEV(INDEX($H$2:$H$3898, A112-$R$1):H112), "")</f>
        <v>4.4372682652536128E-3</v>
      </c>
      <c r="K112" s="61">
        <f t="shared" si="10"/>
        <v>4.4372682652536128E-3</v>
      </c>
      <c r="L112" s="61">
        <f t="shared" si="15"/>
        <v>-2.105477825093652E-3</v>
      </c>
      <c r="M112" s="59">
        <f t="shared" si="11"/>
        <v>11.799999999999589</v>
      </c>
      <c r="N112" s="59">
        <f t="shared" si="12"/>
        <v>0</v>
      </c>
      <c r="O112" s="59">
        <f t="shared" si="13"/>
        <v>0</v>
      </c>
      <c r="P112" s="59">
        <f t="shared" si="14"/>
        <v>553.10000000000412</v>
      </c>
    </row>
    <row r="113" spans="1:16" x14ac:dyDescent="0.25">
      <c r="A113" s="59">
        <v>112</v>
      </c>
      <c r="B113" s="60">
        <v>41429.958333333336</v>
      </c>
      <c r="C113" s="59">
        <v>1.30809</v>
      </c>
      <c r="D113" s="59">
        <v>1.31142</v>
      </c>
      <c r="E113" s="59">
        <v>1.3052900000000001</v>
      </c>
      <c r="F113" s="59">
        <v>1.3092699999999999</v>
      </c>
      <c r="G113" s="59">
        <f t="shared" si="8"/>
        <v>1</v>
      </c>
      <c r="H113" s="61">
        <f t="shared" si="9"/>
        <v>9.3225137801859043E-4</v>
      </c>
      <c r="I113" s="61">
        <f>IF(A113&gt;$R$1, AVERAGE(INDEX($H$2:$H$3898, A113-$R$1):H113), "")</f>
        <v>8.3521672282164657E-4</v>
      </c>
      <c r="J113" s="61">
        <f>IF(A113&gt;$R$1, STDEV(INDEX($H$2:$H$3898, A113-$R$1):H113), "")</f>
        <v>4.247308505025524E-3</v>
      </c>
      <c r="K113" s="61">
        <f t="shared" si="10"/>
        <v>4.247308505025524E-3</v>
      </c>
      <c r="L113" s="61">
        <f t="shared" si="15"/>
        <v>6.6103228127052348E-3</v>
      </c>
      <c r="M113" s="59">
        <f t="shared" si="11"/>
        <v>152.79999999999961</v>
      </c>
      <c r="N113" s="59">
        <f t="shared" si="12"/>
        <v>0</v>
      </c>
      <c r="O113" s="59">
        <f t="shared" si="13"/>
        <v>0</v>
      </c>
      <c r="P113" s="59">
        <f t="shared" si="14"/>
        <v>553.10000000000412</v>
      </c>
    </row>
    <row r="114" spans="1:16" x14ac:dyDescent="0.25">
      <c r="A114" s="59">
        <v>113</v>
      </c>
      <c r="B114" s="60">
        <v>41430.958333333336</v>
      </c>
      <c r="C114" s="59">
        <v>1.3092900000000001</v>
      </c>
      <c r="D114" s="59">
        <v>1.3305400000000001</v>
      </c>
      <c r="E114" s="59">
        <v>1.30749</v>
      </c>
      <c r="F114" s="59">
        <v>1.32457</v>
      </c>
      <c r="G114" s="59">
        <f t="shared" si="8"/>
        <v>1</v>
      </c>
      <c r="H114" s="61">
        <f t="shared" si="9"/>
        <v>1.1618148483480356E-2</v>
      </c>
      <c r="I114" s="61">
        <f>IF(A114&gt;$R$1, AVERAGE(INDEX($H$2:$H$3898, A114-$R$1):H114), "")</f>
        <v>1.7197500089670245E-3</v>
      </c>
      <c r="J114" s="61">
        <f>IF(A114&gt;$R$1, STDEV(INDEX($H$2:$H$3898, A114-$R$1):H114), "")</f>
        <v>4.9193052665916408E-3</v>
      </c>
      <c r="K114" s="61">
        <f t="shared" si="10"/>
        <v>4.9193052665916408E-3</v>
      </c>
      <c r="L114" s="61">
        <f t="shared" si="15"/>
        <v>1.5969348498491621E-2</v>
      </c>
      <c r="M114" s="59">
        <f t="shared" si="11"/>
        <v>-26.699999999999502</v>
      </c>
      <c r="N114" s="59">
        <f t="shared" si="12"/>
        <v>0</v>
      </c>
      <c r="O114" s="59">
        <f t="shared" si="13"/>
        <v>0</v>
      </c>
      <c r="P114" s="59">
        <f t="shared" si="14"/>
        <v>553.10000000000412</v>
      </c>
    </row>
    <row r="115" spans="1:16" x14ac:dyDescent="0.25">
      <c r="A115" s="59">
        <v>114</v>
      </c>
      <c r="B115" s="60">
        <v>41431.958333333336</v>
      </c>
      <c r="C115" s="59">
        <v>1.3245400000000001</v>
      </c>
      <c r="D115" s="59">
        <v>1.32846</v>
      </c>
      <c r="E115" s="59">
        <v>1.31918</v>
      </c>
      <c r="F115" s="59">
        <v>1.3218700000000001</v>
      </c>
      <c r="G115" s="59">
        <f t="shared" si="8"/>
        <v>0</v>
      </c>
      <c r="H115" s="61">
        <f t="shared" si="9"/>
        <v>-2.0404777261517132E-3</v>
      </c>
      <c r="I115" s="61">
        <f>IF(A115&gt;$R$1, AVERAGE(INDEX($H$2:$H$3898, A115-$R$1):H115), "")</f>
        <v>1.6164756059536046E-3</v>
      </c>
      <c r="J115" s="61">
        <f>IF(A115&gt;$R$1, STDEV(INDEX($H$2:$H$3898, A115-$R$1):H115), "")</f>
        <v>4.9834335522378724E-3</v>
      </c>
      <c r="K115" s="61">
        <f t="shared" si="10"/>
        <v>-4.9834335522378724E-3</v>
      </c>
      <c r="L115" s="61">
        <f t="shared" si="15"/>
        <v>1.5475409252228036E-2</v>
      </c>
      <c r="M115" s="59">
        <f t="shared" si="11"/>
        <v>66.200000000000699</v>
      </c>
      <c r="N115" s="59">
        <f t="shared" si="12"/>
        <v>0</v>
      </c>
      <c r="O115" s="59">
        <f t="shared" si="13"/>
        <v>0</v>
      </c>
      <c r="P115" s="59">
        <f t="shared" si="14"/>
        <v>553.10000000000412</v>
      </c>
    </row>
    <row r="116" spans="1:16" x14ac:dyDescent="0.25">
      <c r="A116" s="59">
        <v>115</v>
      </c>
      <c r="B116" s="60">
        <v>41434.958333333336</v>
      </c>
      <c r="C116" s="59">
        <v>1.3190599999999999</v>
      </c>
      <c r="D116" s="59">
        <v>1.3268899999999999</v>
      </c>
      <c r="E116" s="59">
        <v>1.31775</v>
      </c>
      <c r="F116" s="59">
        <v>1.32568</v>
      </c>
      <c r="G116" s="59">
        <f t="shared" si="8"/>
        <v>1</v>
      </c>
      <c r="H116" s="61">
        <f t="shared" si="9"/>
        <v>2.8781345999593041E-3</v>
      </c>
      <c r="I116" s="61">
        <f>IF(A116&gt;$R$1, AVERAGE(INDEX($H$2:$H$3898, A116-$R$1):H116), "")</f>
        <v>2.0058322561816045E-3</v>
      </c>
      <c r="J116" s="61">
        <f>IF(A116&gt;$R$1, STDEV(INDEX($H$2:$H$3898, A116-$R$1):H116), "")</f>
        <v>4.8097391493997282E-3</v>
      </c>
      <c r="K116" s="61">
        <f t="shared" si="10"/>
        <v>4.8097391493997282E-3</v>
      </c>
      <c r="L116" s="61">
        <f t="shared" si="15"/>
        <v>1.5702223907368938E-2</v>
      </c>
      <c r="M116" s="59">
        <f t="shared" si="11"/>
        <v>56.59999999999998</v>
      </c>
      <c r="N116" s="59">
        <f t="shared" si="12"/>
        <v>0</v>
      </c>
      <c r="O116" s="59">
        <f t="shared" si="13"/>
        <v>0</v>
      </c>
      <c r="P116" s="59">
        <f t="shared" si="14"/>
        <v>553.10000000000412</v>
      </c>
    </row>
    <row r="117" spans="1:16" x14ac:dyDescent="0.25">
      <c r="A117" s="59">
        <v>116</v>
      </c>
      <c r="B117" s="60">
        <v>41435.958333333336</v>
      </c>
      <c r="C117" s="59">
        <v>1.3256300000000001</v>
      </c>
      <c r="D117" s="59">
        <v>1.3317300000000001</v>
      </c>
      <c r="E117" s="59">
        <v>1.3231999999999999</v>
      </c>
      <c r="F117" s="59">
        <v>1.3312900000000001</v>
      </c>
      <c r="G117" s="59">
        <f t="shared" si="8"/>
        <v>1</v>
      </c>
      <c r="H117" s="61">
        <f t="shared" si="9"/>
        <v>4.2228616331533688E-3</v>
      </c>
      <c r="I117" s="61">
        <f>IF(A117&gt;$R$1, AVERAGE(INDEX($H$2:$H$3898, A117-$R$1):H117), "")</f>
        <v>2.0617434971996092E-3</v>
      </c>
      <c r="J117" s="61">
        <f>IF(A117&gt;$R$1, STDEV(INDEX($H$2:$H$3898, A117-$R$1):H117), "")</f>
        <v>4.8312882321569321E-3</v>
      </c>
      <c r="K117" s="61">
        <f t="shared" si="10"/>
        <v>4.8312882321569321E-3</v>
      </c>
      <c r="L117" s="61">
        <f t="shared" si="15"/>
        <v>1.617527318721694E-2</v>
      </c>
      <c r="M117" s="59">
        <f t="shared" si="11"/>
        <v>24.299999999999322</v>
      </c>
      <c r="N117" s="59">
        <f t="shared" si="12"/>
        <v>0</v>
      </c>
      <c r="O117" s="59">
        <f t="shared" si="13"/>
        <v>0</v>
      </c>
      <c r="P117" s="59">
        <f t="shared" si="14"/>
        <v>553.10000000000412</v>
      </c>
    </row>
    <row r="118" spans="1:16" x14ac:dyDescent="0.25">
      <c r="A118" s="59">
        <v>117</v>
      </c>
      <c r="B118" s="60">
        <v>41436.958333333336</v>
      </c>
      <c r="C118" s="59">
        <v>1.3312200000000001</v>
      </c>
      <c r="D118" s="59">
        <v>1.3359099999999999</v>
      </c>
      <c r="E118" s="59">
        <v>1.3265499999999999</v>
      </c>
      <c r="F118" s="59">
        <v>1.33365</v>
      </c>
      <c r="G118" s="59">
        <f t="shared" si="8"/>
        <v>1</v>
      </c>
      <c r="H118" s="61">
        <f t="shared" si="9"/>
        <v>1.771147280566075E-3</v>
      </c>
      <c r="I118" s="61">
        <f>IF(A118&gt;$R$1, AVERAGE(INDEX($H$2:$H$3898, A118-$R$1):H118), "")</f>
        <v>2.0522226878757705E-3</v>
      </c>
      <c r="J118" s="61">
        <f>IF(A118&gt;$R$1, STDEV(INDEX($H$2:$H$3898, A118-$R$1):H118), "")</f>
        <v>4.8317289440372039E-3</v>
      </c>
      <c r="K118" s="61">
        <f t="shared" si="10"/>
        <v>4.8317289440372039E-3</v>
      </c>
      <c r="L118" s="61">
        <f t="shared" si="15"/>
        <v>2.5078098607609785E-2</v>
      </c>
      <c r="M118" s="59">
        <f t="shared" si="11"/>
        <v>38.400000000000659</v>
      </c>
      <c r="N118" s="59">
        <f t="shared" si="12"/>
        <v>0</v>
      </c>
      <c r="O118" s="59">
        <f t="shared" si="13"/>
        <v>-38.400000000000659</v>
      </c>
      <c r="P118" s="59">
        <f t="shared" si="14"/>
        <v>553.10000000000412</v>
      </c>
    </row>
    <row r="119" spans="1:16" x14ac:dyDescent="0.25">
      <c r="A119" s="59">
        <v>118</v>
      </c>
      <c r="B119" s="60">
        <v>41437.958333333336</v>
      </c>
      <c r="C119" s="59">
        <v>1.33375</v>
      </c>
      <c r="D119" s="59">
        <v>1.3390200000000001</v>
      </c>
      <c r="E119" s="59">
        <v>1.32785</v>
      </c>
      <c r="F119" s="59">
        <v>1.3375900000000001</v>
      </c>
      <c r="G119" s="59">
        <f t="shared" si="8"/>
        <v>1</v>
      </c>
      <c r="H119" s="61">
        <f t="shared" si="9"/>
        <v>2.9499429906784322E-3</v>
      </c>
      <c r="I119" s="61">
        <f>IF(A119&gt;$R$1, AVERAGE(INDEX($H$2:$H$3898, A119-$R$1):H119), "")</f>
        <v>2.4680246573968749E-3</v>
      </c>
      <c r="J119" s="61">
        <f>IF(A119&gt;$R$1, STDEV(INDEX($H$2:$H$3898, A119-$R$1):H119), "")</f>
        <v>4.5833205218627953E-3</v>
      </c>
      <c r="K119" s="61">
        <f t="shared" si="10"/>
        <v>4.5833205218627953E-3</v>
      </c>
      <c r="L119" s="61">
        <f t="shared" si="15"/>
        <v>2.5232651675538759E-2</v>
      </c>
      <c r="M119" s="59">
        <f t="shared" si="11"/>
        <v>-29.399999999999427</v>
      </c>
      <c r="N119" s="59">
        <f t="shared" si="12"/>
        <v>0</v>
      </c>
      <c r="O119" s="59">
        <f t="shared" si="13"/>
        <v>29.399999999999427</v>
      </c>
      <c r="P119" s="59">
        <f t="shared" si="14"/>
        <v>553.10000000000412</v>
      </c>
    </row>
    <row r="120" spans="1:16" x14ac:dyDescent="0.25">
      <c r="A120" s="59">
        <v>119</v>
      </c>
      <c r="B120" s="60">
        <v>41438.958333333336</v>
      </c>
      <c r="C120" s="59">
        <v>1.33761</v>
      </c>
      <c r="D120" s="59">
        <v>1.33762</v>
      </c>
      <c r="E120" s="59">
        <v>1.32948</v>
      </c>
      <c r="F120" s="59">
        <v>1.33467</v>
      </c>
      <c r="G120" s="59">
        <f t="shared" si="8"/>
        <v>0</v>
      </c>
      <c r="H120" s="61">
        <f t="shared" si="9"/>
        <v>-2.1854169595559459E-3</v>
      </c>
      <c r="I120" s="61">
        <f>IF(A120&gt;$R$1, AVERAGE(INDEX($H$2:$H$3898, A120-$R$1):H120), "")</f>
        <v>1.9689027050528809E-3</v>
      </c>
      <c r="J120" s="61">
        <f>IF(A120&gt;$R$1, STDEV(INDEX($H$2:$H$3898, A120-$R$1):H120), "")</f>
        <v>4.6308051138023191E-3</v>
      </c>
      <c r="K120" s="61">
        <f t="shared" si="10"/>
        <v>-4.6308051138023191E-3</v>
      </c>
      <c r="L120" s="61">
        <f t="shared" si="15"/>
        <v>2.454628872793032E-2</v>
      </c>
      <c r="M120" s="59">
        <f t="shared" si="11"/>
        <v>19.000000000000128</v>
      </c>
      <c r="N120" s="59">
        <f t="shared" si="12"/>
        <v>0</v>
      </c>
      <c r="O120" s="59">
        <f t="shared" si="13"/>
        <v>-19.000000000000128</v>
      </c>
      <c r="P120" s="59">
        <f t="shared" si="14"/>
        <v>553.10000000000412</v>
      </c>
    </row>
    <row r="121" spans="1:16" x14ac:dyDescent="0.25">
      <c r="A121" s="59">
        <v>120</v>
      </c>
      <c r="B121" s="60">
        <v>41441.958333333336</v>
      </c>
      <c r="C121" s="59">
        <v>1.3347599999999999</v>
      </c>
      <c r="D121" s="59">
        <v>1.33815</v>
      </c>
      <c r="E121" s="59">
        <v>1.3318399999999999</v>
      </c>
      <c r="F121" s="59">
        <v>1.33666</v>
      </c>
      <c r="G121" s="59">
        <f t="shared" si="8"/>
        <v>1</v>
      </c>
      <c r="H121" s="61">
        <f t="shared" si="9"/>
        <v>1.4898948225149191E-3</v>
      </c>
      <c r="I121" s="61">
        <f>IF(A121&gt;$R$1, AVERAGE(INDEX($H$2:$H$3898, A121-$R$1):H121), "")</f>
        <v>2.0644375149268825E-3</v>
      </c>
      <c r="J121" s="61">
        <f>IF(A121&gt;$R$1, STDEV(INDEX($H$2:$H$3898, A121-$R$1):H121), "")</f>
        <v>4.6023069692965688E-3</v>
      </c>
      <c r="K121" s="61">
        <f t="shared" si="10"/>
        <v>4.6023069692965688E-3</v>
      </c>
      <c r="L121" s="61">
        <f t="shared" si="15"/>
        <v>3.2923197950798046E-2</v>
      </c>
      <c r="M121" s="59">
        <f t="shared" si="11"/>
        <v>25.399999999999867</v>
      </c>
      <c r="N121" s="59">
        <f t="shared" si="12"/>
        <v>0</v>
      </c>
      <c r="O121" s="59">
        <f t="shared" si="13"/>
        <v>-25.399999999999867</v>
      </c>
      <c r="P121" s="59">
        <f t="shared" si="14"/>
        <v>553.10000000000412</v>
      </c>
    </row>
    <row r="122" spans="1:16" x14ac:dyDescent="0.25">
      <c r="A122" s="59">
        <v>121</v>
      </c>
      <c r="B122" s="60">
        <v>41442.958333333336</v>
      </c>
      <c r="C122" s="59">
        <v>1.33666</v>
      </c>
      <c r="D122" s="59">
        <v>1.34155</v>
      </c>
      <c r="E122" s="59">
        <v>1.3325499999999999</v>
      </c>
      <c r="F122" s="59">
        <v>1.3391999999999999</v>
      </c>
      <c r="G122" s="59">
        <f t="shared" si="8"/>
        <v>1</v>
      </c>
      <c r="H122" s="61">
        <f t="shared" si="9"/>
        <v>1.8984556463154539E-3</v>
      </c>
      <c r="I122" s="61">
        <f>IF(A122&gt;$R$1, AVERAGE(INDEX($H$2:$H$3898, A122-$R$1):H122), "")</f>
        <v>2.1980746558672814E-3</v>
      </c>
      <c r="J122" s="61">
        <f>IF(A122&gt;$R$1, STDEV(INDEX($H$2:$H$3898, A122-$R$1):H122), "")</f>
        <v>4.5618053575267031E-3</v>
      </c>
      <c r="K122" s="61">
        <f t="shared" si="10"/>
        <v>4.5618053575267031E-3</v>
      </c>
      <c r="L122" s="61">
        <f t="shared" si="15"/>
        <v>4.1428417266831656E-2</v>
      </c>
      <c r="M122" s="59">
        <f t="shared" si="11"/>
        <v>-97.300000000000168</v>
      </c>
      <c r="N122" s="59">
        <f t="shared" si="12"/>
        <v>0</v>
      </c>
      <c r="O122" s="59">
        <f t="shared" si="13"/>
        <v>97.300000000000168</v>
      </c>
      <c r="P122" s="59">
        <f t="shared" si="14"/>
        <v>553.10000000000412</v>
      </c>
    </row>
    <row r="123" spans="1:16" x14ac:dyDescent="0.25">
      <c r="A123" s="59">
        <v>122</v>
      </c>
      <c r="B123" s="60">
        <v>41443.958333333336</v>
      </c>
      <c r="C123" s="59">
        <v>1.3391</v>
      </c>
      <c r="D123" s="59">
        <v>1.34155</v>
      </c>
      <c r="E123" s="59">
        <v>1.3262</v>
      </c>
      <c r="F123" s="59">
        <v>1.3293699999999999</v>
      </c>
      <c r="G123" s="59">
        <f t="shared" si="8"/>
        <v>0</v>
      </c>
      <c r="H123" s="61">
        <f t="shared" si="9"/>
        <v>-7.3672749537438478E-3</v>
      </c>
      <c r="I123" s="61">
        <f>IF(A123&gt;$R$1, AVERAGE(INDEX($H$2:$H$3898, A123-$R$1):H123), "")</f>
        <v>2.0987959731694006E-3</v>
      </c>
      <c r="J123" s="61">
        <f>IF(A123&gt;$R$1, STDEV(INDEX($H$2:$H$3898, A123-$R$1):H123), "")</f>
        <v>4.7599611330386062E-3</v>
      </c>
      <c r="K123" s="61">
        <f t="shared" si="10"/>
        <v>-4.7599611330386062E-3</v>
      </c>
      <c r="L123" s="61">
        <f t="shared" si="15"/>
        <v>3.228407981257457E-2</v>
      </c>
      <c r="M123" s="59">
        <f t="shared" si="11"/>
        <v>-74.400000000001128</v>
      </c>
      <c r="N123" s="59">
        <f t="shared" si="12"/>
        <v>0</v>
      </c>
      <c r="O123" s="59">
        <f t="shared" si="13"/>
        <v>74.400000000001128</v>
      </c>
      <c r="P123" s="59">
        <f t="shared" si="14"/>
        <v>553.10000000000412</v>
      </c>
    </row>
    <row r="124" spans="1:16" x14ac:dyDescent="0.25">
      <c r="A124" s="59">
        <v>123</v>
      </c>
      <c r="B124" s="60">
        <v>41444.958333333336</v>
      </c>
      <c r="C124" s="59">
        <v>1.3294600000000001</v>
      </c>
      <c r="D124" s="59">
        <v>1.3301099999999999</v>
      </c>
      <c r="E124" s="59">
        <v>1.31612</v>
      </c>
      <c r="F124" s="59">
        <v>1.32202</v>
      </c>
      <c r="G124" s="59">
        <f t="shared" si="8"/>
        <v>0</v>
      </c>
      <c r="H124" s="61">
        <f t="shared" si="9"/>
        <v>-5.5442758912305637E-3</v>
      </c>
      <c r="I124" s="61">
        <f>IF(A124&gt;$R$1, AVERAGE(INDEX($H$2:$H$3898, A124-$R$1):H124), "")</f>
        <v>1.3374681357701292E-3</v>
      </c>
      <c r="J124" s="61">
        <f>IF(A124&gt;$R$1, STDEV(INDEX($H$2:$H$3898, A124-$R$1):H124), "")</f>
        <v>4.9558454179845545E-3</v>
      </c>
      <c r="K124" s="61">
        <f t="shared" si="10"/>
        <v>-4.9558454179845545E-3</v>
      </c>
      <c r="L124" s="61">
        <f t="shared" si="15"/>
        <v>2.2645735602969164E-2</v>
      </c>
      <c r="M124" s="59">
        <f t="shared" si="11"/>
        <v>-98.900000000001768</v>
      </c>
      <c r="N124" s="59">
        <f t="shared" si="12"/>
        <v>0</v>
      </c>
      <c r="O124" s="59">
        <f t="shared" si="13"/>
        <v>98.900000000001768</v>
      </c>
      <c r="P124" s="59">
        <f t="shared" si="14"/>
        <v>553.10000000000412</v>
      </c>
    </row>
    <row r="125" spans="1:16" x14ac:dyDescent="0.25">
      <c r="A125" s="59">
        <v>124</v>
      </c>
      <c r="B125" s="60">
        <v>41445.958333333336</v>
      </c>
      <c r="C125" s="59">
        <v>1.3220400000000001</v>
      </c>
      <c r="D125" s="59">
        <v>1.32541</v>
      </c>
      <c r="E125" s="59">
        <v>1.30985</v>
      </c>
      <c r="F125" s="59">
        <v>1.3121499999999999</v>
      </c>
      <c r="G125" s="59">
        <f t="shared" si="8"/>
        <v>0</v>
      </c>
      <c r="H125" s="61">
        <f t="shared" si="9"/>
        <v>-7.4938566530021074E-3</v>
      </c>
      <c r="I125" s="61">
        <f>IF(A125&gt;$R$1, AVERAGE(INDEX($H$2:$H$3898, A125-$R$1):H125), "")</f>
        <v>3.5059855937428315E-4</v>
      </c>
      <c r="J125" s="61">
        <f>IF(A125&gt;$R$1, STDEV(INDEX($H$2:$H$3898, A125-$R$1):H125), "")</f>
        <v>5.0490515060977268E-3</v>
      </c>
      <c r="K125" s="61">
        <f t="shared" si="10"/>
        <v>-5.0490515060977268E-3</v>
      </c>
      <c r="L125" s="61">
        <f t="shared" si="15"/>
        <v>2.1902101501404467E-2</v>
      </c>
      <c r="M125" s="59">
        <f t="shared" si="11"/>
        <v>28.099999999999792</v>
      </c>
      <c r="N125" s="59">
        <f t="shared" si="12"/>
        <v>0</v>
      </c>
      <c r="O125" s="59">
        <f t="shared" si="13"/>
        <v>-28.099999999999792</v>
      </c>
      <c r="P125" s="59">
        <f t="shared" si="14"/>
        <v>553.10000000000412</v>
      </c>
    </row>
    <row r="126" spans="1:16" x14ac:dyDescent="0.25">
      <c r="A126" s="59">
        <v>125</v>
      </c>
      <c r="B126" s="60">
        <v>41448.958333333336</v>
      </c>
      <c r="C126" s="59">
        <v>1.3091200000000001</v>
      </c>
      <c r="D126" s="59">
        <v>1.3143800000000001</v>
      </c>
      <c r="E126" s="59">
        <v>1.3059000000000001</v>
      </c>
      <c r="F126" s="59">
        <v>1.31193</v>
      </c>
      <c r="G126" s="59">
        <f t="shared" si="8"/>
        <v>0</v>
      </c>
      <c r="H126" s="61">
        <f t="shared" si="9"/>
        <v>-1.676778150935422E-4</v>
      </c>
      <c r="I126" s="61">
        <f>IF(A126&gt;$R$1, AVERAGE(INDEX($H$2:$H$3898, A126-$R$1):H126), "")</f>
        <v>5.9354217530231397E-4</v>
      </c>
      <c r="J126" s="61">
        <f>IF(A126&gt;$R$1, STDEV(INDEX($H$2:$H$3898, A126-$R$1):H126), "")</f>
        <v>4.9146770620262193E-3</v>
      </c>
      <c r="K126" s="61">
        <f t="shared" si="10"/>
        <v>-4.9146770620262193E-3</v>
      </c>
      <c r="L126" s="61">
        <f t="shared" si="15"/>
        <v>1.253029742596341E-2</v>
      </c>
      <c r="M126" s="59">
        <f t="shared" si="11"/>
        <v>-38.599999999999746</v>
      </c>
      <c r="N126" s="59">
        <f t="shared" si="12"/>
        <v>0</v>
      </c>
      <c r="O126" s="59">
        <f t="shared" si="13"/>
        <v>0</v>
      </c>
      <c r="P126" s="59">
        <f t="shared" si="14"/>
        <v>553.10000000000412</v>
      </c>
    </row>
    <row r="127" spans="1:16" x14ac:dyDescent="0.25">
      <c r="A127" s="59">
        <v>126</v>
      </c>
      <c r="B127" s="60">
        <v>41449.958333333336</v>
      </c>
      <c r="C127" s="59">
        <v>1.3119799999999999</v>
      </c>
      <c r="D127" s="59">
        <v>1.3150599999999999</v>
      </c>
      <c r="E127" s="59">
        <v>1.3065</v>
      </c>
      <c r="F127" s="59">
        <v>1.3081199999999999</v>
      </c>
      <c r="G127" s="59">
        <f t="shared" si="8"/>
        <v>0</v>
      </c>
      <c r="H127" s="61">
        <f t="shared" si="9"/>
        <v>-2.9083434938732547E-3</v>
      </c>
      <c r="I127" s="61">
        <f>IF(A127&gt;$R$1, AVERAGE(INDEX($H$2:$H$3898, A127-$R$1):H127), "")</f>
        <v>2.628369608524464E-5</v>
      </c>
      <c r="J127" s="61">
        <f>IF(A127&gt;$R$1, STDEV(INDEX($H$2:$H$3898, A127-$R$1):H127), "")</f>
        <v>4.7494082764112733E-3</v>
      </c>
      <c r="K127" s="61">
        <f t="shared" si="10"/>
        <v>-4.7494082764112733E-3</v>
      </c>
      <c r="L127" s="61">
        <f t="shared" si="15"/>
        <v>3.343620884298521E-3</v>
      </c>
      <c r="M127" s="59">
        <f t="shared" si="11"/>
        <v>-68.699999999999321</v>
      </c>
      <c r="N127" s="59">
        <f t="shared" si="12"/>
        <v>0</v>
      </c>
      <c r="O127" s="59">
        <f t="shared" si="13"/>
        <v>0</v>
      </c>
      <c r="P127" s="59">
        <f t="shared" si="14"/>
        <v>553.10000000000412</v>
      </c>
    </row>
    <row r="128" spans="1:16" x14ac:dyDescent="0.25">
      <c r="A128" s="59">
        <v>127</v>
      </c>
      <c r="B128" s="60">
        <v>41450.958333333336</v>
      </c>
      <c r="C128" s="59">
        <v>1.30806</v>
      </c>
      <c r="D128" s="59">
        <v>1.3087</v>
      </c>
      <c r="E128" s="59">
        <v>1.2984899999999999</v>
      </c>
      <c r="F128" s="59">
        <v>1.3011900000000001</v>
      </c>
      <c r="G128" s="59">
        <f t="shared" si="8"/>
        <v>0</v>
      </c>
      <c r="H128" s="61">
        <f t="shared" si="9"/>
        <v>-5.3117615722513157E-3</v>
      </c>
      <c r="I128" s="61">
        <f>IF(A128&gt;$R$1, AVERAGE(INDEX($H$2:$H$3898, A128-$R$1):H128), "")</f>
        <v>-3.2864051438848672E-4</v>
      </c>
      <c r="J128" s="61">
        <f>IF(A128&gt;$R$1, STDEV(INDEX($H$2:$H$3898, A128-$R$1):H128), "")</f>
        <v>4.9309652038682103E-3</v>
      </c>
      <c r="K128" s="61">
        <f t="shared" si="10"/>
        <v>-4.9309652038682103E-3</v>
      </c>
      <c r="L128" s="61">
        <f t="shared" si="15"/>
        <v>-5.8346528245952099E-3</v>
      </c>
      <c r="M128" s="59">
        <f t="shared" si="11"/>
        <v>26.599999999998847</v>
      </c>
      <c r="N128" s="59">
        <f t="shared" si="12"/>
        <v>0</v>
      </c>
      <c r="O128" s="59">
        <f t="shared" si="13"/>
        <v>0</v>
      </c>
      <c r="P128" s="59">
        <f t="shared" si="14"/>
        <v>553.10000000000412</v>
      </c>
    </row>
    <row r="129" spans="1:16" x14ac:dyDescent="0.25">
      <c r="A129" s="59">
        <v>128</v>
      </c>
      <c r="B129" s="60">
        <v>41451.958333333336</v>
      </c>
      <c r="C129" s="59">
        <v>1.3011900000000001</v>
      </c>
      <c r="D129" s="59">
        <v>1.3054600000000001</v>
      </c>
      <c r="E129" s="59">
        <v>1.3</v>
      </c>
      <c r="F129" s="59">
        <v>1.30385</v>
      </c>
      <c r="G129" s="59">
        <f t="shared" si="8"/>
        <v>1</v>
      </c>
      <c r="H129" s="61">
        <f t="shared" si="9"/>
        <v>2.0421958391999193E-3</v>
      </c>
      <c r="I129" s="61">
        <f>IF(A129&gt;$R$1, AVERAGE(INDEX($H$2:$H$3898, A129-$R$1):H129), "")</f>
        <v>-2.5926898556465365E-4</v>
      </c>
      <c r="J129" s="61">
        <f>IF(A129&gt;$R$1, STDEV(INDEX($H$2:$H$3898, A129-$R$1):H129), "")</f>
        <v>4.9576223180967348E-3</v>
      </c>
      <c r="K129" s="61">
        <f t="shared" si="10"/>
        <v>4.9576223180967348E-3</v>
      </c>
      <c r="L129" s="61">
        <f t="shared" si="15"/>
        <v>-5.7963357730901194E-3</v>
      </c>
      <c r="M129" s="59">
        <f t="shared" si="11"/>
        <v>-28.600000000000847</v>
      </c>
      <c r="N129" s="59">
        <f t="shared" si="12"/>
        <v>0</v>
      </c>
      <c r="O129" s="59">
        <f t="shared" si="13"/>
        <v>0</v>
      </c>
      <c r="P129" s="59">
        <f t="shared" si="14"/>
        <v>553.10000000000412</v>
      </c>
    </row>
    <row r="130" spans="1:16" x14ac:dyDescent="0.25">
      <c r="A130" s="59">
        <v>129</v>
      </c>
      <c r="B130" s="60">
        <v>41452.958333333336</v>
      </c>
      <c r="C130" s="59">
        <v>1.30382</v>
      </c>
      <c r="D130" s="59">
        <v>1.31029</v>
      </c>
      <c r="E130" s="59">
        <v>1.2991299999999999</v>
      </c>
      <c r="F130" s="59">
        <v>1.3009599999999999</v>
      </c>
      <c r="G130" s="59">
        <f t="shared" si="8"/>
        <v>0</v>
      </c>
      <c r="H130" s="61">
        <f t="shared" si="9"/>
        <v>-2.2189727356888372E-3</v>
      </c>
      <c r="I130" s="61">
        <f>IF(A130&gt;$R$1, AVERAGE(INDEX($H$2:$H$3898, A130-$R$1):H130), "")</f>
        <v>-1.1240890617627284E-3</v>
      </c>
      <c r="J130" s="61">
        <f>IF(A130&gt;$R$1, STDEV(INDEX($H$2:$H$3898, A130-$R$1):H130), "")</f>
        <v>3.8251018161657166E-3</v>
      </c>
      <c r="K130" s="61">
        <f t="shared" si="10"/>
        <v>-3.8251018161657166E-3</v>
      </c>
      <c r="L130" s="61">
        <f t="shared" si="15"/>
        <v>-4.6380040370179593E-3</v>
      </c>
      <c r="M130" s="59">
        <f t="shared" si="11"/>
        <v>49.099999999999696</v>
      </c>
      <c r="N130" s="59">
        <f t="shared" si="12"/>
        <v>0</v>
      </c>
      <c r="O130" s="59">
        <f t="shared" si="13"/>
        <v>0</v>
      </c>
      <c r="P130" s="59">
        <f t="shared" si="14"/>
        <v>553.10000000000412</v>
      </c>
    </row>
    <row r="131" spans="1:16" x14ac:dyDescent="0.25">
      <c r="A131" s="59">
        <v>130</v>
      </c>
      <c r="B131" s="60">
        <v>41455.958333333336</v>
      </c>
      <c r="C131" s="59">
        <v>1.3014600000000001</v>
      </c>
      <c r="D131" s="59">
        <v>1.30667</v>
      </c>
      <c r="E131" s="59">
        <v>1.3005500000000001</v>
      </c>
      <c r="F131" s="59">
        <v>1.30637</v>
      </c>
      <c r="G131" s="59">
        <f t="shared" ref="G131:G194" si="16">IF(F131&gt;F130,1,0)</f>
        <v>1</v>
      </c>
      <c r="H131" s="61">
        <f t="shared" ref="H131:H194" si="17">LN(F131/F130)</f>
        <v>4.1498450628767629E-3</v>
      </c>
      <c r="I131" s="61">
        <f>IF(A131&gt;$R$1, AVERAGE(INDEX($H$2:$H$3898, A131-$R$1):H131), "")</f>
        <v>-7.3719388744844863E-4</v>
      </c>
      <c r="J131" s="61">
        <f>IF(A131&gt;$R$1, STDEV(INDEX($H$2:$H$3898, A131-$R$1):H131), "")</f>
        <v>4.0336143057462118E-3</v>
      </c>
      <c r="K131" s="61">
        <f t="shared" ref="K131:K194" si="18">IF(G131=0,-1*J131,J131)</f>
        <v>4.0336143057462118E-3</v>
      </c>
      <c r="L131" s="61">
        <f t="shared" si="15"/>
        <v>-5.41412888067148E-3</v>
      </c>
      <c r="M131" s="59">
        <f t="shared" ref="M131:M194" si="19">(F132-C132)*10000</f>
        <v>-85.19999999999861</v>
      </c>
      <c r="N131" s="59">
        <f t="shared" ref="N131:N194" si="20">IF(AND(L131&gt;-1,L131&lt;=-0.0173992495600104),M131,0)</f>
        <v>0</v>
      </c>
      <c r="O131" s="59">
        <f t="shared" ref="O131:O194" si="21">IF(OR(AND(L131&gt;0.0176007504399896)),-M131,0)</f>
        <v>0</v>
      </c>
      <c r="P131" s="59">
        <f t="shared" si="14"/>
        <v>553.10000000000412</v>
      </c>
    </row>
    <row r="132" spans="1:16" x14ac:dyDescent="0.25">
      <c r="A132" s="59">
        <v>131</v>
      </c>
      <c r="B132" s="60">
        <v>41456.958333333336</v>
      </c>
      <c r="C132" s="59">
        <v>1.3063199999999999</v>
      </c>
      <c r="D132" s="59">
        <v>1.30779</v>
      </c>
      <c r="E132" s="59">
        <v>1.29634</v>
      </c>
      <c r="F132" s="59">
        <v>1.2978000000000001</v>
      </c>
      <c r="G132" s="59">
        <f t="shared" si="16"/>
        <v>0</v>
      </c>
      <c r="H132" s="61">
        <f t="shared" si="17"/>
        <v>-6.5817753353359289E-3</v>
      </c>
      <c r="I132" s="61">
        <f>IF(A132&gt;$R$1, AVERAGE(INDEX($H$2:$H$3898, A132-$R$1):H132), "")</f>
        <v>-1.3284382584044011E-3</v>
      </c>
      <c r="J132" s="61">
        <f>IF(A132&gt;$R$1, STDEV(INDEX($H$2:$H$3898, A132-$R$1):H132), "")</f>
        <v>4.1596961366822801E-3</v>
      </c>
      <c r="K132" s="61">
        <f t="shared" si="18"/>
        <v>-4.1596961366822801E-3</v>
      </c>
      <c r="L132" s="61">
        <f t="shared" si="15"/>
        <v>-1.4405113249510691E-2</v>
      </c>
      <c r="M132" s="59">
        <f t="shared" si="19"/>
        <v>30.799999999999716</v>
      </c>
      <c r="N132" s="59">
        <f t="shared" si="20"/>
        <v>0</v>
      </c>
      <c r="O132" s="59">
        <f t="shared" si="21"/>
        <v>0</v>
      </c>
      <c r="P132" s="59">
        <f t="shared" ref="P132:P195" si="22">N1174+O1174+P131</f>
        <v>553.10000000000412</v>
      </c>
    </row>
    <row r="133" spans="1:16" x14ac:dyDescent="0.25">
      <c r="A133" s="59">
        <v>132</v>
      </c>
      <c r="B133" s="60">
        <v>41457.958333333336</v>
      </c>
      <c r="C133" s="59">
        <v>1.2978400000000001</v>
      </c>
      <c r="D133" s="59">
        <v>1.30288</v>
      </c>
      <c r="E133" s="59">
        <v>1.2922899999999999</v>
      </c>
      <c r="F133" s="59">
        <v>1.3009200000000001</v>
      </c>
      <c r="G133" s="59">
        <f t="shared" si="16"/>
        <v>1</v>
      </c>
      <c r="H133" s="61">
        <f t="shared" si="17"/>
        <v>2.4011832741325481E-3</v>
      </c>
      <c r="I133" s="61">
        <f>IF(A133&gt;$R$1, AVERAGE(INDEX($H$2:$H$3898, A133-$R$1):H133), "")</f>
        <v>-1.4422931558432021E-3</v>
      </c>
      <c r="J133" s="61">
        <f>IF(A133&gt;$R$1, STDEV(INDEX($H$2:$H$3898, A133-$R$1):H133), "")</f>
        <v>4.0202140782978502E-3</v>
      </c>
      <c r="K133" s="61">
        <f t="shared" si="18"/>
        <v>4.0202140782978502E-3</v>
      </c>
      <c r="L133" s="61">
        <f t="shared" si="15"/>
        <v>-1.5216628115250043E-2</v>
      </c>
      <c r="M133" s="59">
        <f t="shared" si="19"/>
        <v>-97.200000000001722</v>
      </c>
      <c r="N133" s="59">
        <f t="shared" si="20"/>
        <v>0</v>
      </c>
      <c r="O133" s="59">
        <f t="shared" si="21"/>
        <v>0</v>
      </c>
      <c r="P133" s="59">
        <f t="shared" si="22"/>
        <v>553.10000000000412</v>
      </c>
    </row>
    <row r="134" spans="1:16" x14ac:dyDescent="0.25">
      <c r="A134" s="59">
        <v>133</v>
      </c>
      <c r="B134" s="60">
        <v>41458.958333333336</v>
      </c>
      <c r="C134" s="59">
        <v>1.3010600000000001</v>
      </c>
      <c r="D134" s="59">
        <v>1.30233</v>
      </c>
      <c r="E134" s="59">
        <v>1.2883</v>
      </c>
      <c r="F134" s="59">
        <v>1.2913399999999999</v>
      </c>
      <c r="G134" s="59">
        <f t="shared" si="16"/>
        <v>0</v>
      </c>
      <c r="H134" s="61">
        <f t="shared" si="17"/>
        <v>-7.3912675530832849E-3</v>
      </c>
      <c r="I134" s="61">
        <f>IF(A134&gt;$R$1, AVERAGE(INDEX($H$2:$H$3898, A134-$R$1):H134), "")</f>
        <v>-2.0149440829462873E-3</v>
      </c>
      <c r="J134" s="61">
        <f>IF(A134&gt;$R$1, STDEV(INDEX($H$2:$H$3898, A134-$R$1):H134), "")</f>
        <v>4.1813000380411108E-3</v>
      </c>
      <c r="K134" s="61">
        <f t="shared" si="18"/>
        <v>-4.1813000380411108E-3</v>
      </c>
      <c r="L134" s="61">
        <f t="shared" si="15"/>
        <v>-2.398124867515395E-2</v>
      </c>
      <c r="M134" s="59">
        <f t="shared" si="19"/>
        <v>-83.100000000000392</v>
      </c>
      <c r="N134" s="59">
        <f t="shared" si="20"/>
        <v>-83.100000000000392</v>
      </c>
      <c r="O134" s="59">
        <f t="shared" si="21"/>
        <v>0</v>
      </c>
      <c r="P134" s="59">
        <f t="shared" si="22"/>
        <v>553.10000000000412</v>
      </c>
    </row>
    <row r="135" spans="1:16" x14ac:dyDescent="0.25">
      <c r="A135" s="59">
        <v>134</v>
      </c>
      <c r="B135" s="60">
        <v>41459.958333333336</v>
      </c>
      <c r="C135" s="59">
        <v>1.2913399999999999</v>
      </c>
      <c r="D135" s="59">
        <v>1.2916700000000001</v>
      </c>
      <c r="E135" s="59">
        <v>1.2806299999999999</v>
      </c>
      <c r="F135" s="59">
        <v>1.2830299999999999</v>
      </c>
      <c r="G135" s="59">
        <f t="shared" si="16"/>
        <v>0</v>
      </c>
      <c r="H135" s="61">
        <f t="shared" si="17"/>
        <v>-6.4559708690476785E-3</v>
      </c>
      <c r="I135" s="61">
        <f>IF(A135&gt;$R$1, AVERAGE(INDEX($H$2:$H$3898, A135-$R$1):H135), "")</f>
        <v>-2.6028136991791693E-3</v>
      </c>
      <c r="J135" s="61">
        <f>IF(A135&gt;$R$1, STDEV(INDEX($H$2:$H$3898, A135-$R$1):H135), "")</f>
        <v>4.097090141485185E-3</v>
      </c>
      <c r="K135" s="61">
        <f t="shared" si="18"/>
        <v>-4.097090141485185E-3</v>
      </c>
      <c r="L135" s="61">
        <f t="shared" si="15"/>
        <v>-2.3447533702836813E-2</v>
      </c>
      <c r="M135" s="59">
        <f t="shared" si="19"/>
        <v>59.799999999998747</v>
      </c>
      <c r="N135" s="59">
        <f t="shared" si="20"/>
        <v>59.799999999998747</v>
      </c>
      <c r="O135" s="59">
        <f t="shared" si="21"/>
        <v>0</v>
      </c>
      <c r="P135" s="59">
        <f t="shared" si="22"/>
        <v>553.10000000000412</v>
      </c>
    </row>
    <row r="136" spans="1:16" x14ac:dyDescent="0.25">
      <c r="A136" s="59">
        <v>135</v>
      </c>
      <c r="B136" s="60">
        <v>41462.958333333336</v>
      </c>
      <c r="C136" s="59">
        <v>1.2810600000000001</v>
      </c>
      <c r="D136" s="59">
        <v>1.2881899999999999</v>
      </c>
      <c r="E136" s="59">
        <v>1.2810600000000001</v>
      </c>
      <c r="F136" s="59">
        <v>1.28704</v>
      </c>
      <c r="G136" s="59">
        <f t="shared" si="16"/>
        <v>1</v>
      </c>
      <c r="H136" s="61">
        <f t="shared" si="17"/>
        <v>3.1205401051627338E-3</v>
      </c>
      <c r="I136" s="61">
        <f>IF(A136&gt;$R$1, AVERAGE(INDEX($H$2:$H$3898, A136-$R$1):H136), "")</f>
        <v>-2.2711913826342521E-3</v>
      </c>
      <c r="J136" s="61">
        <f>IF(A136&gt;$R$1, STDEV(INDEX($H$2:$H$3898, A136-$R$1):H136), "")</f>
        <v>4.3406236062725929E-3</v>
      </c>
      <c r="K136" s="61">
        <f t="shared" si="18"/>
        <v>4.3406236062725929E-3</v>
      </c>
      <c r="L136" s="61">
        <f t="shared" si="15"/>
        <v>-2.3709217065860794E-2</v>
      </c>
      <c r="M136" s="59">
        <f t="shared" si="19"/>
        <v>-89.500000000000142</v>
      </c>
      <c r="N136" s="59">
        <f t="shared" si="20"/>
        <v>-89.500000000000142</v>
      </c>
      <c r="O136" s="59">
        <f t="shared" si="21"/>
        <v>0</v>
      </c>
      <c r="P136" s="59">
        <f t="shared" si="22"/>
        <v>553.10000000000412</v>
      </c>
    </row>
    <row r="137" spans="1:16" x14ac:dyDescent="0.25">
      <c r="A137" s="59">
        <v>136</v>
      </c>
      <c r="B137" s="60">
        <v>41463.958333333336</v>
      </c>
      <c r="C137" s="59">
        <v>1.28705</v>
      </c>
      <c r="D137" s="59">
        <v>1.2898000000000001</v>
      </c>
      <c r="E137" s="59">
        <v>1.27552</v>
      </c>
      <c r="F137" s="59">
        <v>1.2781</v>
      </c>
      <c r="G137" s="59">
        <f t="shared" si="16"/>
        <v>0</v>
      </c>
      <c r="H137" s="61">
        <f t="shared" si="17"/>
        <v>-6.9704080065637981E-3</v>
      </c>
      <c r="I137" s="61">
        <f>IF(A137&gt;$R$1, AVERAGE(INDEX($H$2:$H$3898, A137-$R$1):H137), "")</f>
        <v>-2.7999603094516715E-3</v>
      </c>
      <c r="J137" s="61">
        <f>IF(A137&gt;$R$1, STDEV(INDEX($H$2:$H$3898, A137-$R$1):H137), "")</f>
        <v>4.3671388158879913E-3</v>
      </c>
      <c r="K137" s="61">
        <f t="shared" si="18"/>
        <v>-4.3671388158879913E-3</v>
      </c>
      <c r="L137" s="61">
        <f t="shared" si="15"/>
        <v>-3.263816123927548E-2</v>
      </c>
      <c r="M137" s="59">
        <f t="shared" si="19"/>
        <v>196.89999999999986</v>
      </c>
      <c r="N137" s="59">
        <f t="shared" si="20"/>
        <v>196.89999999999986</v>
      </c>
      <c r="O137" s="59">
        <f t="shared" si="21"/>
        <v>0</v>
      </c>
      <c r="P137" s="59">
        <f t="shared" si="22"/>
        <v>553.10000000000412</v>
      </c>
    </row>
    <row r="138" spans="1:16" x14ac:dyDescent="0.25">
      <c r="A138" s="59">
        <v>137</v>
      </c>
      <c r="B138" s="60">
        <v>41464.958333333336</v>
      </c>
      <c r="C138" s="59">
        <v>1.2781</v>
      </c>
      <c r="D138" s="59">
        <v>1.29836</v>
      </c>
      <c r="E138" s="59">
        <v>1.2764800000000001</v>
      </c>
      <c r="F138" s="59">
        <v>1.29779</v>
      </c>
      <c r="G138" s="59">
        <f t="shared" si="16"/>
        <v>1</v>
      </c>
      <c r="H138" s="61">
        <f t="shared" si="17"/>
        <v>1.5288217672201912E-2</v>
      </c>
      <c r="I138" s="61">
        <f>IF(A138&gt;$R$1, AVERAGE(INDEX($H$2:$H$3898, A138-$R$1):H138), "")</f>
        <v>-1.9631001828337678E-3</v>
      </c>
      <c r="J138" s="61">
        <f>IF(A138&gt;$R$1, STDEV(INDEX($H$2:$H$3898, A138-$R$1):H138), "")</f>
        <v>6.2181467432922324E-3</v>
      </c>
      <c r="K138" s="61">
        <f t="shared" si="18"/>
        <v>6.2181467432922324E-3</v>
      </c>
      <c r="L138" s="61">
        <f t="shared" si="15"/>
        <v>-2.1660053362944652E-2</v>
      </c>
      <c r="M138" s="59">
        <f t="shared" si="19"/>
        <v>119.00000000000021</v>
      </c>
      <c r="N138" s="59">
        <f t="shared" si="20"/>
        <v>119.00000000000021</v>
      </c>
      <c r="O138" s="59">
        <f t="shared" si="21"/>
        <v>0</v>
      </c>
      <c r="P138" s="59">
        <f t="shared" si="22"/>
        <v>553.10000000000412</v>
      </c>
    </row>
    <row r="139" spans="1:16" x14ac:dyDescent="0.25">
      <c r="A139" s="59">
        <v>138</v>
      </c>
      <c r="B139" s="60">
        <v>41465.958333333336</v>
      </c>
      <c r="C139" s="59">
        <v>1.2977399999999999</v>
      </c>
      <c r="D139" s="59">
        <v>1.3206</v>
      </c>
      <c r="E139" s="59">
        <v>1.29633</v>
      </c>
      <c r="F139" s="59">
        <v>1.3096399999999999</v>
      </c>
      <c r="G139" s="59">
        <f t="shared" si="16"/>
        <v>1</v>
      </c>
      <c r="H139" s="61">
        <f t="shared" si="17"/>
        <v>9.0894724580647644E-3</v>
      </c>
      <c r="I139" s="61">
        <f>IF(A139&gt;$R$1, AVERAGE(INDEX($H$2:$H$3898, A139-$R$1):H139), "")</f>
        <v>-9.3455346959572957E-4</v>
      </c>
      <c r="J139" s="61">
        <f>IF(A139&gt;$R$1, STDEV(INDEX($H$2:$H$3898, A139-$R$1):H139), "")</f>
        <v>6.6131583850357533E-3</v>
      </c>
      <c r="K139" s="61">
        <f t="shared" si="18"/>
        <v>6.6131583850357533E-3</v>
      </c>
      <c r="L139" s="61">
        <f t="shared" si="15"/>
        <v>-1.0091049559924341E-2</v>
      </c>
      <c r="M139" s="59">
        <f t="shared" si="19"/>
        <v>-28.900000000000592</v>
      </c>
      <c r="N139" s="59">
        <f t="shared" si="20"/>
        <v>0</v>
      </c>
      <c r="O139" s="59">
        <f t="shared" si="21"/>
        <v>0</v>
      </c>
      <c r="P139" s="59">
        <f t="shared" si="22"/>
        <v>553.10000000000412</v>
      </c>
    </row>
    <row r="140" spans="1:16" x14ac:dyDescent="0.25">
      <c r="A140" s="59">
        <v>139</v>
      </c>
      <c r="B140" s="60">
        <v>41466.958333333336</v>
      </c>
      <c r="C140" s="59">
        <v>1.30968</v>
      </c>
      <c r="D140" s="59">
        <v>1.3100099999999999</v>
      </c>
      <c r="E140" s="59">
        <v>1.2999000000000001</v>
      </c>
      <c r="F140" s="59">
        <v>1.3067899999999999</v>
      </c>
      <c r="G140" s="59">
        <f t="shared" si="16"/>
        <v>0</v>
      </c>
      <c r="H140" s="61">
        <f t="shared" si="17"/>
        <v>-2.1785418506786655E-3</v>
      </c>
      <c r="I140" s="61">
        <f>IF(A140&gt;$R$1, AVERAGE(INDEX($H$2:$H$3898, A140-$R$1):H140), "")</f>
        <v>-7.2419509206123598E-4</v>
      </c>
      <c r="J140" s="61">
        <f>IF(A140&gt;$R$1, STDEV(INDEX($H$2:$H$3898, A140-$R$1):H140), "")</f>
        <v>6.5094695806406713E-3</v>
      </c>
      <c r="K140" s="61">
        <f t="shared" si="18"/>
        <v>-6.5094695806406713E-3</v>
      </c>
      <c r="L140" s="61">
        <f t="shared" si="15"/>
        <v>-1.1551467634467284E-2</v>
      </c>
      <c r="M140" s="59">
        <f t="shared" si="19"/>
        <v>-14.600000000000168</v>
      </c>
      <c r="N140" s="59">
        <f t="shared" si="20"/>
        <v>0</v>
      </c>
      <c r="O140" s="59">
        <f t="shared" si="21"/>
        <v>0</v>
      </c>
      <c r="P140" s="59">
        <f t="shared" si="22"/>
        <v>553.10000000000412</v>
      </c>
    </row>
    <row r="141" spans="1:16" x14ac:dyDescent="0.25">
      <c r="A141" s="59">
        <v>140</v>
      </c>
      <c r="B141" s="60">
        <v>41469.958333333336</v>
      </c>
      <c r="C141" s="59">
        <v>1.3076300000000001</v>
      </c>
      <c r="D141" s="59">
        <v>1.3080000000000001</v>
      </c>
      <c r="E141" s="59">
        <v>1.2992999999999999</v>
      </c>
      <c r="F141" s="59">
        <v>1.3061700000000001</v>
      </c>
      <c r="G141" s="59">
        <f t="shared" si="16"/>
        <v>0</v>
      </c>
      <c r="H141" s="61">
        <f t="shared" si="17"/>
        <v>-4.7455759876568755E-4</v>
      </c>
      <c r="I141" s="61">
        <f>IF(A141&gt;$R$1, AVERAGE(INDEX($H$2:$H$3898, A141-$R$1):H141), "")</f>
        <v>-2.8548890117145953E-4</v>
      </c>
      <c r="J141" s="61">
        <f>IF(A141&gt;$R$1, STDEV(INDEX($H$2:$H$3898, A141-$R$1):H141), "")</f>
        <v>6.2543451807356666E-3</v>
      </c>
      <c r="K141" s="61">
        <f t="shared" si="18"/>
        <v>-6.2543451807356666E-3</v>
      </c>
      <c r="L141" s="61">
        <f t="shared" si="15"/>
        <v>-1.2891135753176733E-2</v>
      </c>
      <c r="M141" s="59">
        <f t="shared" si="19"/>
        <v>100.40000000000049</v>
      </c>
      <c r="N141" s="59">
        <f t="shared" si="20"/>
        <v>0</v>
      </c>
      <c r="O141" s="59">
        <f t="shared" si="21"/>
        <v>0</v>
      </c>
      <c r="P141" s="59">
        <f t="shared" si="22"/>
        <v>553.10000000000412</v>
      </c>
    </row>
    <row r="142" spans="1:16" x14ac:dyDescent="0.25">
      <c r="A142" s="59">
        <v>141</v>
      </c>
      <c r="B142" s="60">
        <v>41470.958333333336</v>
      </c>
      <c r="C142" s="59">
        <v>1.3061700000000001</v>
      </c>
      <c r="D142" s="59">
        <v>1.31745</v>
      </c>
      <c r="E142" s="59">
        <v>1.30528</v>
      </c>
      <c r="F142" s="59">
        <v>1.3162100000000001</v>
      </c>
      <c r="G142" s="59">
        <f t="shared" si="16"/>
        <v>1</v>
      </c>
      <c r="H142" s="61">
        <f t="shared" si="17"/>
        <v>7.657203804205673E-3</v>
      </c>
      <c r="I142" s="61">
        <f>IF(A142&gt;$R$1, AVERAGE(INDEX($H$2:$H$3898, A142-$R$1):H142), "")</f>
        <v>2.0356620003474145E-4</v>
      </c>
      <c r="J142" s="61">
        <f>IF(A142&gt;$R$1, STDEV(INDEX($H$2:$H$3898, A142-$R$1):H142), "")</f>
        <v>6.5625106693737636E-3</v>
      </c>
      <c r="K142" s="61">
        <f t="shared" si="18"/>
        <v>6.5625106693737636E-3</v>
      </c>
      <c r="L142" s="61">
        <f t="shared" si="15"/>
        <v>-1.579216807391693E-3</v>
      </c>
      <c r="M142" s="59">
        <f t="shared" si="19"/>
        <v>-37.199999999999456</v>
      </c>
      <c r="N142" s="59">
        <f t="shared" si="20"/>
        <v>0</v>
      </c>
      <c r="O142" s="59">
        <f t="shared" si="21"/>
        <v>0</v>
      </c>
      <c r="P142" s="59">
        <f t="shared" si="22"/>
        <v>553.10000000000412</v>
      </c>
    </row>
    <row r="143" spans="1:16" x14ac:dyDescent="0.25">
      <c r="A143" s="59">
        <v>142</v>
      </c>
      <c r="B143" s="60">
        <v>41471.958333333336</v>
      </c>
      <c r="C143" s="59">
        <v>1.3162</v>
      </c>
      <c r="D143" s="59">
        <v>1.31768</v>
      </c>
      <c r="E143" s="59">
        <v>1.30829</v>
      </c>
      <c r="F143" s="59">
        <v>1.3124800000000001</v>
      </c>
      <c r="G143" s="59">
        <f t="shared" si="16"/>
        <v>0</v>
      </c>
      <c r="H143" s="61">
        <f t="shared" si="17"/>
        <v>-2.8379173682567625E-3</v>
      </c>
      <c r="I143" s="61">
        <f>IF(A143&gt;$R$1, AVERAGE(INDEX($H$2:$H$3898, A143-$R$1):H143), "")</f>
        <v>2.0796783288577205E-4</v>
      </c>
      <c r="J143" s="61">
        <f>IF(A143&gt;$R$1, STDEV(INDEX($H$2:$H$3898, A143-$R$1):H143), "")</f>
        <v>6.5603075367336632E-3</v>
      </c>
      <c r="K143" s="61">
        <f t="shared" si="18"/>
        <v>-6.5603075367336632E-3</v>
      </c>
      <c r="L143" s="61">
        <f t="shared" si="15"/>
        <v>-3.2085591402571459E-3</v>
      </c>
      <c r="M143" s="59">
        <f t="shared" si="19"/>
        <v>-16.199999999999548</v>
      </c>
      <c r="N143" s="59">
        <f t="shared" si="20"/>
        <v>0</v>
      </c>
      <c r="O143" s="59">
        <f t="shared" si="21"/>
        <v>0</v>
      </c>
      <c r="P143" s="59">
        <f t="shared" si="22"/>
        <v>553.10000000000412</v>
      </c>
    </row>
    <row r="144" spans="1:16" x14ac:dyDescent="0.25">
      <c r="A144" s="59">
        <v>143</v>
      </c>
      <c r="B144" s="60">
        <v>41472.958333333336</v>
      </c>
      <c r="C144" s="59">
        <v>1.3125199999999999</v>
      </c>
      <c r="D144" s="59">
        <v>1.3127200000000001</v>
      </c>
      <c r="E144" s="59">
        <v>1.3066</v>
      </c>
      <c r="F144" s="59">
        <v>1.3109</v>
      </c>
      <c r="G144" s="59">
        <f t="shared" si="16"/>
        <v>0</v>
      </c>
      <c r="H144" s="61">
        <f t="shared" si="17"/>
        <v>-1.2045530506763294E-3</v>
      </c>
      <c r="I144" s="61">
        <f>IF(A144&gt;$R$1, AVERAGE(INDEX($H$2:$H$3898, A144-$R$1):H144), "")</f>
        <v>4.6466836548420882E-4</v>
      </c>
      <c r="J144" s="61">
        <f>IF(A144&gt;$R$1, STDEV(INDEX($H$2:$H$3898, A144-$R$1):H144), "")</f>
        <v>6.4085255952439409E-3</v>
      </c>
      <c r="K144" s="61">
        <f t="shared" si="18"/>
        <v>-6.4085255952439409E-3</v>
      </c>
      <c r="L144" s="61">
        <f t="shared" si="15"/>
        <v>-1.4574707053597822E-2</v>
      </c>
      <c r="M144" s="59">
        <f t="shared" si="19"/>
        <v>33.600000000000293</v>
      </c>
      <c r="N144" s="59">
        <f t="shared" si="20"/>
        <v>0</v>
      </c>
      <c r="O144" s="59">
        <f t="shared" si="21"/>
        <v>0</v>
      </c>
      <c r="P144" s="59">
        <f t="shared" si="22"/>
        <v>553.10000000000412</v>
      </c>
    </row>
    <row r="145" spans="1:16" x14ac:dyDescent="0.25">
      <c r="A145" s="59">
        <v>144</v>
      </c>
      <c r="B145" s="60">
        <v>41473.958333333336</v>
      </c>
      <c r="C145" s="59">
        <v>1.31091</v>
      </c>
      <c r="D145" s="59">
        <v>1.31532</v>
      </c>
      <c r="E145" s="59">
        <v>1.3089299999999999</v>
      </c>
      <c r="F145" s="59">
        <v>1.31427</v>
      </c>
      <c r="G145" s="59">
        <f t="shared" si="16"/>
        <v>1</v>
      </c>
      <c r="H145" s="61">
        <f t="shared" si="17"/>
        <v>2.5674541848359185E-3</v>
      </c>
      <c r="I145" s="61">
        <f>IF(A145&gt;$R$1, AVERAGE(INDEX($H$2:$H$3898, A145-$R$1):H145), "")</f>
        <v>4.9749701208645885E-4</v>
      </c>
      <c r="J145" s="61">
        <f>IF(A145&gt;$R$1, STDEV(INDEX($H$2:$H$3898, A145-$R$1):H145), "")</f>
        <v>6.4184830831206302E-3</v>
      </c>
      <c r="K145" s="61">
        <f t="shared" si="18"/>
        <v>6.4184830831206302E-3</v>
      </c>
      <c r="L145" s="61">
        <f t="shared" si="15"/>
        <v>-4.3311221543114739E-3</v>
      </c>
      <c r="M145" s="59">
        <f t="shared" si="19"/>
        <v>46.700000000001737</v>
      </c>
      <c r="N145" s="59">
        <f t="shared" si="20"/>
        <v>0</v>
      </c>
      <c r="O145" s="59">
        <f t="shared" si="21"/>
        <v>0</v>
      </c>
      <c r="P145" s="59">
        <f t="shared" si="22"/>
        <v>553.10000000000412</v>
      </c>
    </row>
    <row r="146" spans="1:16" x14ac:dyDescent="0.25">
      <c r="A146" s="59">
        <v>145</v>
      </c>
      <c r="B146" s="60">
        <v>41476.958333333336</v>
      </c>
      <c r="C146" s="59">
        <v>1.3138399999999999</v>
      </c>
      <c r="D146" s="59">
        <v>1.32179</v>
      </c>
      <c r="E146" s="59">
        <v>1.3135699999999999</v>
      </c>
      <c r="F146" s="59">
        <v>1.3185100000000001</v>
      </c>
      <c r="G146" s="59">
        <f t="shared" si="16"/>
        <v>1</v>
      </c>
      <c r="H146" s="61">
        <f t="shared" si="17"/>
        <v>3.2209327521658367E-3</v>
      </c>
      <c r="I146" s="61">
        <f>IF(A146&gt;$R$1, AVERAGE(INDEX($H$2:$H$3898, A146-$R$1):H146), "")</f>
        <v>8.3749110507737594E-4</v>
      </c>
      <c r="J146" s="61">
        <f>IF(A146&gt;$R$1, STDEV(INDEX($H$2:$H$3898, A146-$R$1):H146), "")</f>
        <v>6.4090677165614309E-3</v>
      </c>
      <c r="K146" s="61">
        <f t="shared" si="18"/>
        <v>6.4090677165614309E-3</v>
      </c>
      <c r="L146" s="61">
        <f t="shared" ref="L146:L209" si="23">SUM(K132:K146)</f>
        <v>-1.9556687434962566E-3</v>
      </c>
      <c r="M146" s="59">
        <f t="shared" si="19"/>
        <v>37.599999999999852</v>
      </c>
      <c r="N146" s="59">
        <f t="shared" si="20"/>
        <v>0</v>
      </c>
      <c r="O146" s="59">
        <f t="shared" si="21"/>
        <v>0</v>
      </c>
      <c r="P146" s="59">
        <f t="shared" si="22"/>
        <v>553.10000000000412</v>
      </c>
    </row>
    <row r="147" spans="1:16" x14ac:dyDescent="0.25">
      <c r="A147" s="59">
        <v>146</v>
      </c>
      <c r="B147" s="60">
        <v>41477.958333333336</v>
      </c>
      <c r="C147" s="59">
        <v>1.31854</v>
      </c>
      <c r="D147" s="59">
        <v>1.32386</v>
      </c>
      <c r="E147" s="59">
        <v>1.3163100000000001</v>
      </c>
      <c r="F147" s="59">
        <v>1.3223</v>
      </c>
      <c r="G147" s="59">
        <f t="shared" si="16"/>
        <v>1</v>
      </c>
      <c r="H147" s="61">
        <f t="shared" si="17"/>
        <v>2.8703334220119602E-3</v>
      </c>
      <c r="I147" s="61">
        <f>IF(A147&gt;$R$1, AVERAGE(INDEX($H$2:$H$3898, A147-$R$1):H147), "")</f>
        <v>7.5752162752332555E-4</v>
      </c>
      <c r="J147" s="61">
        <f>IF(A147&gt;$R$1, STDEV(INDEX($H$2:$H$3898, A147-$R$1):H147), "")</f>
        <v>6.3728626335861332E-3</v>
      </c>
      <c r="K147" s="61">
        <f t="shared" si="18"/>
        <v>6.3728626335861332E-3</v>
      </c>
      <c r="L147" s="61">
        <f t="shared" si="23"/>
        <v>8.5768900267721576E-3</v>
      </c>
      <c r="M147" s="59">
        <f t="shared" si="19"/>
        <v>-22.299999999999542</v>
      </c>
      <c r="N147" s="59">
        <f t="shared" si="20"/>
        <v>0</v>
      </c>
      <c r="O147" s="59">
        <f t="shared" si="21"/>
        <v>0</v>
      </c>
      <c r="P147" s="59">
        <f t="shared" si="22"/>
        <v>553.10000000000412</v>
      </c>
    </row>
    <row r="148" spans="1:16" x14ac:dyDescent="0.25">
      <c r="A148" s="59">
        <v>147</v>
      </c>
      <c r="B148" s="60">
        <v>41478.958333333336</v>
      </c>
      <c r="C148" s="59">
        <v>1.3223</v>
      </c>
      <c r="D148" s="59">
        <v>1.3255999999999999</v>
      </c>
      <c r="E148" s="59">
        <v>1.3176699999999999</v>
      </c>
      <c r="F148" s="59">
        <v>1.3200700000000001</v>
      </c>
      <c r="G148" s="59">
        <f t="shared" si="16"/>
        <v>0</v>
      </c>
      <c r="H148" s="61">
        <f t="shared" si="17"/>
        <v>-1.6878790853871262E-3</v>
      </c>
      <c r="I148" s="61">
        <f>IF(A148&gt;$R$1, AVERAGE(INDEX($H$2:$H$3898, A148-$R$1):H148), "")</f>
        <v>1.0633901431451255E-3</v>
      </c>
      <c r="J148" s="61">
        <f>IF(A148&gt;$R$1, STDEV(INDEX($H$2:$H$3898, A148-$R$1):H148), "")</f>
        <v>6.1091106180548877E-3</v>
      </c>
      <c r="K148" s="61">
        <f t="shared" si="18"/>
        <v>-6.1091106180548877E-3</v>
      </c>
      <c r="L148" s="61">
        <f t="shared" si="23"/>
        <v>-1.5524346695805821E-3</v>
      </c>
      <c r="M148" s="59">
        <f t="shared" si="19"/>
        <v>76.099999999998943</v>
      </c>
      <c r="N148" s="59">
        <f t="shared" si="20"/>
        <v>0</v>
      </c>
      <c r="O148" s="59">
        <f t="shared" si="21"/>
        <v>0</v>
      </c>
      <c r="P148" s="59">
        <f t="shared" si="22"/>
        <v>553.10000000000412</v>
      </c>
    </row>
    <row r="149" spans="1:16" x14ac:dyDescent="0.25">
      <c r="A149" s="59">
        <v>148</v>
      </c>
      <c r="B149" s="60">
        <v>41479.958333333336</v>
      </c>
      <c r="C149" s="59">
        <v>1.32006</v>
      </c>
      <c r="D149" s="59">
        <v>1.32958</v>
      </c>
      <c r="E149" s="59">
        <v>1.3165500000000001</v>
      </c>
      <c r="F149" s="59">
        <v>1.3276699999999999</v>
      </c>
      <c r="G149" s="59">
        <f t="shared" si="16"/>
        <v>1</v>
      </c>
      <c r="H149" s="61">
        <f t="shared" si="17"/>
        <v>5.7407607033415492E-3</v>
      </c>
      <c r="I149" s="61">
        <f>IF(A149&gt;$R$1, AVERAGE(INDEX($H$2:$H$3898, A149-$R$1):H149), "")</f>
        <v>1.2721137324706883E-3</v>
      </c>
      <c r="J149" s="61">
        <f>IF(A149&gt;$R$1, STDEV(INDEX($H$2:$H$3898, A149-$R$1):H149), "")</f>
        <v>6.2140139709245621E-3</v>
      </c>
      <c r="K149" s="61">
        <f t="shared" si="18"/>
        <v>6.2140139709245621E-3</v>
      </c>
      <c r="L149" s="61">
        <f t="shared" si="23"/>
        <v>8.8428793393850944E-3</v>
      </c>
      <c r="M149" s="59">
        <f t="shared" si="19"/>
        <v>1.9000000000013451</v>
      </c>
      <c r="N149" s="59">
        <f t="shared" si="20"/>
        <v>0</v>
      </c>
      <c r="O149" s="59">
        <f t="shared" si="21"/>
        <v>0</v>
      </c>
      <c r="P149" s="59">
        <f t="shared" si="22"/>
        <v>553.10000000000412</v>
      </c>
    </row>
    <row r="150" spans="1:16" x14ac:dyDescent="0.25">
      <c r="A150" s="59">
        <v>149</v>
      </c>
      <c r="B150" s="60">
        <v>41480.958333333336</v>
      </c>
      <c r="C150" s="59">
        <v>1.3276699999999999</v>
      </c>
      <c r="D150" s="59">
        <v>1.32968</v>
      </c>
      <c r="E150" s="59">
        <v>1.32525</v>
      </c>
      <c r="F150" s="59">
        <v>1.32786</v>
      </c>
      <c r="G150" s="59">
        <f t="shared" si="16"/>
        <v>1</v>
      </c>
      <c r="H150" s="61">
        <f t="shared" si="17"/>
        <v>1.430976116439565E-4</v>
      </c>
      <c r="I150" s="61">
        <f>IF(A150&gt;$R$1, AVERAGE(INDEX($H$2:$H$3898, A150-$R$1):H150), "")</f>
        <v>1.743011555266141E-3</v>
      </c>
      <c r="J150" s="61">
        <f>IF(A150&gt;$R$1, STDEV(INDEX($H$2:$H$3898, A150-$R$1):H150), "")</f>
        <v>5.7843589700309842E-3</v>
      </c>
      <c r="K150" s="61">
        <f t="shared" si="18"/>
        <v>5.7843589700309842E-3</v>
      </c>
      <c r="L150" s="61">
        <f t="shared" si="23"/>
        <v>1.8724328450901259E-2</v>
      </c>
      <c r="M150" s="59">
        <f t="shared" si="19"/>
        <v>-23.699999999999832</v>
      </c>
      <c r="N150" s="59">
        <f t="shared" si="20"/>
        <v>0</v>
      </c>
      <c r="O150" s="59">
        <f t="shared" si="21"/>
        <v>23.699999999999832</v>
      </c>
      <c r="P150" s="59">
        <f t="shared" si="22"/>
        <v>553.10000000000412</v>
      </c>
    </row>
    <row r="151" spans="1:16" x14ac:dyDescent="0.25">
      <c r="A151" s="59">
        <v>150</v>
      </c>
      <c r="B151" s="60">
        <v>41483.958333333336</v>
      </c>
      <c r="C151" s="59">
        <v>1.3285400000000001</v>
      </c>
      <c r="D151" s="59">
        <v>1.3294900000000001</v>
      </c>
      <c r="E151" s="59">
        <v>1.3238799999999999</v>
      </c>
      <c r="F151" s="59">
        <v>1.3261700000000001</v>
      </c>
      <c r="G151" s="59">
        <f t="shared" si="16"/>
        <v>0</v>
      </c>
      <c r="H151" s="61">
        <f t="shared" si="17"/>
        <v>-1.2735351359376905E-3</v>
      </c>
      <c r="I151" s="61">
        <f>IF(A151&gt;$R$1, AVERAGE(INDEX($H$2:$H$3898, A151-$R$1):H151), "")</f>
        <v>2.0669137885855151E-3</v>
      </c>
      <c r="J151" s="61">
        <f>IF(A151&gt;$R$1, STDEV(INDEX($H$2:$H$3898, A151-$R$1):H151), "")</f>
        <v>5.4288106066963746E-3</v>
      </c>
      <c r="K151" s="61">
        <f t="shared" si="18"/>
        <v>-5.4288106066963746E-3</v>
      </c>
      <c r="L151" s="61">
        <f t="shared" si="23"/>
        <v>8.9548942379322934E-3</v>
      </c>
      <c r="M151" s="59">
        <f t="shared" si="19"/>
        <v>-0.20000000000131024</v>
      </c>
      <c r="N151" s="59">
        <f t="shared" si="20"/>
        <v>0</v>
      </c>
      <c r="O151" s="59">
        <f t="shared" si="21"/>
        <v>0</v>
      </c>
      <c r="P151" s="59">
        <f t="shared" si="22"/>
        <v>553.10000000000412</v>
      </c>
    </row>
    <row r="152" spans="1:16" x14ac:dyDescent="0.25">
      <c r="A152" s="59">
        <v>151</v>
      </c>
      <c r="B152" s="60">
        <v>41484.958333333336</v>
      </c>
      <c r="C152" s="59">
        <v>1.3262</v>
      </c>
      <c r="D152" s="59">
        <v>1.33012</v>
      </c>
      <c r="E152" s="59">
        <v>1.3233999999999999</v>
      </c>
      <c r="F152" s="59">
        <v>1.3261799999999999</v>
      </c>
      <c r="G152" s="59">
        <f t="shared" si="16"/>
        <v>1</v>
      </c>
      <c r="H152" s="61">
        <f t="shared" si="17"/>
        <v>7.540482967772803E-6</v>
      </c>
      <c r="I152" s="61">
        <f>IF(A152&gt;$R$1, AVERAGE(INDEX($H$2:$H$3898, A152-$R$1):H152), "")</f>
        <v>1.8723513121983301E-3</v>
      </c>
      <c r="J152" s="61">
        <f>IF(A152&gt;$R$1, STDEV(INDEX($H$2:$H$3898, A152-$R$1):H152), "")</f>
        <v>5.4442935637975184E-3</v>
      </c>
      <c r="K152" s="61">
        <f t="shared" si="18"/>
        <v>5.4442935637975184E-3</v>
      </c>
      <c r="L152" s="61">
        <f t="shared" si="23"/>
        <v>1.8766326617617804E-2</v>
      </c>
      <c r="M152" s="59">
        <f t="shared" si="19"/>
        <v>40.799999999998619</v>
      </c>
      <c r="N152" s="59">
        <f t="shared" si="20"/>
        <v>0</v>
      </c>
      <c r="O152" s="59">
        <f t="shared" si="21"/>
        <v>-40.799999999998619</v>
      </c>
      <c r="P152" s="59">
        <f t="shared" si="22"/>
        <v>553.10000000000412</v>
      </c>
    </row>
    <row r="153" spans="1:16" x14ac:dyDescent="0.25">
      <c r="A153" s="59">
        <v>152</v>
      </c>
      <c r="B153" s="60">
        <v>41485.958333333336</v>
      </c>
      <c r="C153" s="59">
        <v>1.3261700000000001</v>
      </c>
      <c r="D153" s="59">
        <v>1.33447</v>
      </c>
      <c r="E153" s="59">
        <v>1.32141</v>
      </c>
      <c r="F153" s="59">
        <v>1.3302499999999999</v>
      </c>
      <c r="G153" s="59">
        <f t="shared" si="16"/>
        <v>1</v>
      </c>
      <c r="H153" s="61">
        <f t="shared" si="17"/>
        <v>3.0642653370728198E-3</v>
      </c>
      <c r="I153" s="61">
        <f>IF(A153&gt;$R$1, AVERAGE(INDEX($H$2:$H$3898, A153-$R$1):H153), "")</f>
        <v>2.4995183961756188E-3</v>
      </c>
      <c r="J153" s="61">
        <f>IF(A153&gt;$R$1, STDEV(INDEX($H$2:$H$3898, A153-$R$1):H153), "")</f>
        <v>4.9094319833401711E-3</v>
      </c>
      <c r="K153" s="61">
        <f t="shared" si="18"/>
        <v>4.9094319833401711E-3</v>
      </c>
      <c r="L153" s="61">
        <f t="shared" si="23"/>
        <v>1.7457611857665742E-2</v>
      </c>
      <c r="M153" s="59">
        <f t="shared" si="19"/>
        <v>-96.199999999999619</v>
      </c>
      <c r="N153" s="59">
        <f t="shared" si="20"/>
        <v>0</v>
      </c>
      <c r="O153" s="59">
        <f t="shared" si="21"/>
        <v>0</v>
      </c>
      <c r="P153" s="59">
        <f t="shared" si="22"/>
        <v>593.10000000000412</v>
      </c>
    </row>
    <row r="154" spans="1:16" x14ac:dyDescent="0.25">
      <c r="A154" s="59">
        <v>153</v>
      </c>
      <c r="B154" s="60">
        <v>41486.958333333336</v>
      </c>
      <c r="C154" s="59">
        <v>1.3302499999999999</v>
      </c>
      <c r="D154" s="59">
        <v>1.33107</v>
      </c>
      <c r="E154" s="59">
        <v>1.31932</v>
      </c>
      <c r="F154" s="59">
        <v>1.32063</v>
      </c>
      <c r="G154" s="59">
        <f t="shared" si="16"/>
        <v>0</v>
      </c>
      <c r="H154" s="61">
        <f t="shared" si="17"/>
        <v>-7.2579990271912113E-3</v>
      </c>
      <c r="I154" s="61">
        <f>IF(A154&gt;$R$1, AVERAGE(INDEX($H$2:$H$3898, A154-$R$1):H154), "")</f>
        <v>1.0903798524635484E-3</v>
      </c>
      <c r="J154" s="61">
        <f>IF(A154&gt;$R$1, STDEV(INDEX($H$2:$H$3898, A154-$R$1):H154), "")</f>
        <v>4.1747288144606733E-3</v>
      </c>
      <c r="K154" s="61">
        <f t="shared" si="18"/>
        <v>-4.1747288144606733E-3</v>
      </c>
      <c r="L154" s="61">
        <f t="shared" si="23"/>
        <v>6.6697246581693178E-3</v>
      </c>
      <c r="M154" s="59">
        <f t="shared" si="19"/>
        <v>74.199999999999818</v>
      </c>
      <c r="N154" s="59">
        <f t="shared" si="20"/>
        <v>0</v>
      </c>
      <c r="O154" s="59">
        <f t="shared" si="21"/>
        <v>0</v>
      </c>
      <c r="P154" s="59">
        <f t="shared" si="22"/>
        <v>593.10000000000412</v>
      </c>
    </row>
    <row r="155" spans="1:16" x14ac:dyDescent="0.25">
      <c r="A155" s="59">
        <v>154</v>
      </c>
      <c r="B155" s="60">
        <v>41487.958333333336</v>
      </c>
      <c r="C155" s="59">
        <v>1.32063</v>
      </c>
      <c r="D155" s="59">
        <v>1.3293699999999999</v>
      </c>
      <c r="E155" s="59">
        <v>1.3189200000000001</v>
      </c>
      <c r="F155" s="59">
        <v>1.32805</v>
      </c>
      <c r="G155" s="59">
        <f t="shared" si="16"/>
        <v>1</v>
      </c>
      <c r="H155" s="61">
        <f t="shared" si="17"/>
        <v>5.60280548073523E-3</v>
      </c>
      <c r="I155" s="61">
        <f>IF(A155&gt;$R$1, AVERAGE(INDEX($H$2:$H$3898, A155-$R$1):H155), "")</f>
        <v>8.7246316638045268E-4</v>
      </c>
      <c r="J155" s="61">
        <f>IF(A155&gt;$R$1, STDEV(INDEX($H$2:$H$3898, A155-$R$1):H155), "")</f>
        <v>3.8038761786616851E-3</v>
      </c>
      <c r="K155" s="61">
        <f t="shared" si="18"/>
        <v>3.8038761786616851E-3</v>
      </c>
      <c r="L155" s="61">
        <f t="shared" si="23"/>
        <v>1.6983070417471671E-2</v>
      </c>
      <c r="M155" s="59">
        <f t="shared" si="19"/>
        <v>-25.399999999999867</v>
      </c>
      <c r="N155" s="59">
        <f t="shared" si="20"/>
        <v>0</v>
      </c>
      <c r="O155" s="59">
        <f t="shared" si="21"/>
        <v>0</v>
      </c>
      <c r="P155" s="59">
        <f t="shared" si="22"/>
        <v>579.60000000000446</v>
      </c>
    </row>
    <row r="156" spans="1:16" x14ac:dyDescent="0.25">
      <c r="A156" s="59">
        <v>155</v>
      </c>
      <c r="B156" s="60">
        <v>41490.958333333336</v>
      </c>
      <c r="C156" s="59">
        <v>1.32833</v>
      </c>
      <c r="D156" s="59">
        <v>1.32999</v>
      </c>
      <c r="E156" s="59">
        <v>1.3232900000000001</v>
      </c>
      <c r="F156" s="59">
        <v>1.32579</v>
      </c>
      <c r="G156" s="59">
        <f t="shared" si="16"/>
        <v>0</v>
      </c>
      <c r="H156" s="61">
        <f t="shared" si="17"/>
        <v>-1.7031927669562321E-3</v>
      </c>
      <c r="I156" s="61">
        <f>IF(A156&gt;$R$1, AVERAGE(INDEX($H$2:$H$3898, A156-$R$1):H156), "")</f>
        <v>9.0217248411310444E-4</v>
      </c>
      <c r="J156" s="61">
        <f>IF(A156&gt;$R$1, STDEV(INDEX($H$2:$H$3898, A156-$R$1):H156), "")</f>
        <v>3.780241256099031E-3</v>
      </c>
      <c r="K156" s="61">
        <f t="shared" si="18"/>
        <v>-3.780241256099031E-3</v>
      </c>
      <c r="L156" s="61">
        <f t="shared" si="23"/>
        <v>1.9457174342108308E-2</v>
      </c>
      <c r="M156" s="59">
        <f t="shared" si="19"/>
        <v>46.599999999998865</v>
      </c>
      <c r="N156" s="59">
        <f t="shared" si="20"/>
        <v>0</v>
      </c>
      <c r="O156" s="59">
        <f t="shared" si="21"/>
        <v>-46.599999999998865</v>
      </c>
      <c r="P156" s="59">
        <f t="shared" si="22"/>
        <v>675.40000000000373</v>
      </c>
    </row>
    <row r="157" spans="1:16" x14ac:dyDescent="0.25">
      <c r="A157" s="59">
        <v>156</v>
      </c>
      <c r="B157" s="60">
        <v>41491.958333333336</v>
      </c>
      <c r="C157" s="59">
        <v>1.32579</v>
      </c>
      <c r="D157" s="59">
        <v>1.33229</v>
      </c>
      <c r="E157" s="59">
        <v>1.3246</v>
      </c>
      <c r="F157" s="59">
        <v>1.3304499999999999</v>
      </c>
      <c r="G157" s="59">
        <f t="shared" si="16"/>
        <v>1</v>
      </c>
      <c r="H157" s="61">
        <f t="shared" si="17"/>
        <v>3.5087226913404607E-3</v>
      </c>
      <c r="I157" s="61">
        <f>IF(A157&gt;$R$1, AVERAGE(INDEX($H$2:$H$3898, A157-$R$1):H157), "")</f>
        <v>1.1511275022447389E-3</v>
      </c>
      <c r="J157" s="61">
        <f>IF(A157&gt;$R$1, STDEV(INDEX($H$2:$H$3898, A157-$R$1):H157), "")</f>
        <v>3.8145372804535057E-3</v>
      </c>
      <c r="K157" s="61">
        <f t="shared" si="18"/>
        <v>3.8145372804535057E-3</v>
      </c>
      <c r="L157" s="61">
        <f t="shared" si="23"/>
        <v>1.670920095318805E-2</v>
      </c>
      <c r="M157" s="59">
        <f t="shared" si="19"/>
        <v>30.499999999999972</v>
      </c>
      <c r="N157" s="59">
        <f t="shared" si="20"/>
        <v>0</v>
      </c>
      <c r="O157" s="59">
        <f t="shared" si="21"/>
        <v>0</v>
      </c>
      <c r="P157" s="59">
        <f t="shared" si="22"/>
        <v>653.70000000000368</v>
      </c>
    </row>
    <row r="158" spans="1:16" x14ac:dyDescent="0.25">
      <c r="A158" s="59">
        <v>157</v>
      </c>
      <c r="B158" s="60">
        <v>41492.958333333336</v>
      </c>
      <c r="C158" s="59">
        <v>1.3304499999999999</v>
      </c>
      <c r="D158" s="59">
        <v>1.33453</v>
      </c>
      <c r="E158" s="59">
        <v>1.3265400000000001</v>
      </c>
      <c r="F158" s="59">
        <v>1.3334999999999999</v>
      </c>
      <c r="G158" s="59">
        <f t="shared" si="16"/>
        <v>1</v>
      </c>
      <c r="H158" s="61">
        <f t="shared" si="17"/>
        <v>2.289833767662106E-3</v>
      </c>
      <c r="I158" s="61">
        <f>IF(A158&gt;$R$1, AVERAGE(INDEX($H$2:$H$3898, A158-$R$1):H158), "")</f>
        <v>8.1566687496076621E-4</v>
      </c>
      <c r="J158" s="61">
        <f>IF(A158&gt;$R$1, STDEV(INDEX($H$2:$H$3898, A158-$R$1):H158), "")</f>
        <v>3.4198197004343517E-3</v>
      </c>
      <c r="K158" s="61">
        <f t="shared" si="18"/>
        <v>3.4198197004343517E-3</v>
      </c>
      <c r="L158" s="61">
        <f t="shared" si="23"/>
        <v>2.6689328190356066E-2</v>
      </c>
      <c r="M158" s="59">
        <f t="shared" si="19"/>
        <v>45.199999999998575</v>
      </c>
      <c r="N158" s="59">
        <f t="shared" si="20"/>
        <v>0</v>
      </c>
      <c r="O158" s="59">
        <f t="shared" si="21"/>
        <v>-45.199999999998575</v>
      </c>
      <c r="P158" s="59">
        <f t="shared" si="22"/>
        <v>698.00000000000307</v>
      </c>
    </row>
    <row r="159" spans="1:16" x14ac:dyDescent="0.25">
      <c r="A159" s="59">
        <v>158</v>
      </c>
      <c r="B159" s="60">
        <v>41493.958333333336</v>
      </c>
      <c r="C159" s="59">
        <v>1.3335600000000001</v>
      </c>
      <c r="D159" s="59">
        <v>1.3400300000000001</v>
      </c>
      <c r="E159" s="59">
        <v>1.3327800000000001</v>
      </c>
      <c r="F159" s="59">
        <v>1.3380799999999999</v>
      </c>
      <c r="G159" s="59">
        <f t="shared" si="16"/>
        <v>1</v>
      </c>
      <c r="H159" s="61">
        <f t="shared" si="17"/>
        <v>3.428686011146658E-3</v>
      </c>
      <c r="I159" s="61">
        <f>IF(A159&gt;$R$1, AVERAGE(INDEX($H$2:$H$3898, A159-$R$1):H159), "")</f>
        <v>1.2073295861734798E-3</v>
      </c>
      <c r="J159" s="61">
        <f>IF(A159&gt;$R$1, STDEV(INDEX($H$2:$H$3898, A159-$R$1):H159), "")</f>
        <v>3.3311889575775373E-3</v>
      </c>
      <c r="K159" s="61">
        <f t="shared" si="18"/>
        <v>3.3311889575775373E-3</v>
      </c>
      <c r="L159" s="61">
        <f t="shared" si="23"/>
        <v>3.6429042743177542E-2</v>
      </c>
      <c r="M159" s="59">
        <f t="shared" si="19"/>
        <v>-39.299999999999891</v>
      </c>
      <c r="N159" s="59">
        <f t="shared" si="20"/>
        <v>0</v>
      </c>
      <c r="O159" s="59">
        <f t="shared" si="21"/>
        <v>39.299999999999891</v>
      </c>
      <c r="P159" s="59">
        <f t="shared" si="22"/>
        <v>698.00000000000307</v>
      </c>
    </row>
    <row r="160" spans="1:16" x14ac:dyDescent="0.25">
      <c r="A160" s="59">
        <v>159</v>
      </c>
      <c r="B160" s="60">
        <v>41494.958333333336</v>
      </c>
      <c r="C160" s="59">
        <v>1.33806</v>
      </c>
      <c r="D160" s="59">
        <v>1.3390299999999999</v>
      </c>
      <c r="E160" s="59">
        <v>1.33324</v>
      </c>
      <c r="F160" s="59">
        <v>1.33413</v>
      </c>
      <c r="G160" s="59">
        <f t="shared" si="16"/>
        <v>0</v>
      </c>
      <c r="H160" s="61">
        <f t="shared" si="17"/>
        <v>-2.9563566313507194E-3</v>
      </c>
      <c r="I160" s="61">
        <f>IF(A160&gt;$R$1, AVERAGE(INDEX($H$2:$H$3898, A160-$R$1):H160), "")</f>
        <v>1.0978418623813304E-3</v>
      </c>
      <c r="J160" s="61">
        <f>IF(A160&gt;$R$1, STDEV(INDEX($H$2:$H$3898, A160-$R$1):H160), "")</f>
        <v>3.4426695275980453E-3</v>
      </c>
      <c r="K160" s="61">
        <f t="shared" si="18"/>
        <v>-3.4426695275980453E-3</v>
      </c>
      <c r="L160" s="61">
        <f t="shared" si="23"/>
        <v>2.6567890132458871E-2</v>
      </c>
      <c r="M160" s="59">
        <f t="shared" si="19"/>
        <v>-20.100000000000673</v>
      </c>
      <c r="N160" s="59">
        <f t="shared" si="20"/>
        <v>0</v>
      </c>
      <c r="O160" s="59">
        <f t="shared" si="21"/>
        <v>20.100000000000673</v>
      </c>
      <c r="P160" s="59">
        <f t="shared" si="22"/>
        <v>684.90000000000168</v>
      </c>
    </row>
    <row r="161" spans="1:16" x14ac:dyDescent="0.25">
      <c r="A161" s="59">
        <v>160</v>
      </c>
      <c r="B161" s="60">
        <v>41497.958333333336</v>
      </c>
      <c r="C161" s="59">
        <v>1.33196</v>
      </c>
      <c r="D161" s="59">
        <v>1.33436</v>
      </c>
      <c r="E161" s="59">
        <v>1.3277000000000001</v>
      </c>
      <c r="F161" s="59">
        <v>1.32995</v>
      </c>
      <c r="G161" s="59">
        <f t="shared" si="16"/>
        <v>0</v>
      </c>
      <c r="H161" s="61">
        <f t="shared" si="17"/>
        <v>-3.1380464776995013E-3</v>
      </c>
      <c r="I161" s="61">
        <f>IF(A161&gt;$R$1, AVERAGE(INDEX($H$2:$H$3898, A161-$R$1):H161), "")</f>
        <v>7.412480709728667E-4</v>
      </c>
      <c r="J161" s="61">
        <f>IF(A161&gt;$R$1, STDEV(INDEX($H$2:$H$3898, A161-$R$1):H161), "")</f>
        <v>3.5733088837655558E-3</v>
      </c>
      <c r="K161" s="61">
        <f t="shared" si="18"/>
        <v>-3.5733088837655558E-3</v>
      </c>
      <c r="L161" s="61">
        <f t="shared" si="23"/>
        <v>1.6585513532131883E-2</v>
      </c>
      <c r="M161" s="59">
        <f t="shared" si="19"/>
        <v>-37.300000000000111</v>
      </c>
      <c r="N161" s="59">
        <f t="shared" si="20"/>
        <v>0</v>
      </c>
      <c r="O161" s="59">
        <f t="shared" si="21"/>
        <v>0</v>
      </c>
      <c r="P161" s="59">
        <f t="shared" si="22"/>
        <v>636.49999999999989</v>
      </c>
    </row>
    <row r="162" spans="1:16" x14ac:dyDescent="0.25">
      <c r="A162" s="59">
        <v>161</v>
      </c>
      <c r="B162" s="60">
        <v>41498.958333333336</v>
      </c>
      <c r="C162" s="59">
        <v>1.3299700000000001</v>
      </c>
      <c r="D162" s="59">
        <v>1.3317000000000001</v>
      </c>
      <c r="E162" s="59">
        <v>1.3233299999999999</v>
      </c>
      <c r="F162" s="59">
        <v>1.3262400000000001</v>
      </c>
      <c r="G162" s="59">
        <f t="shared" si="16"/>
        <v>0</v>
      </c>
      <c r="H162" s="61">
        <f t="shared" si="17"/>
        <v>-2.7934766809492892E-3</v>
      </c>
      <c r="I162" s="61">
        <f>IF(A162&gt;$R$1, AVERAGE(INDEX($H$2:$H$3898, A162-$R$1):H162), "")</f>
        <v>3.6534748140317137E-4</v>
      </c>
      <c r="J162" s="61">
        <f>IF(A162&gt;$R$1, STDEV(INDEX($H$2:$H$3898, A162-$R$1):H162), "")</f>
        <v>3.6112109564877186E-3</v>
      </c>
      <c r="K162" s="61">
        <f t="shared" si="18"/>
        <v>-3.6112109564877186E-3</v>
      </c>
      <c r="L162" s="61">
        <f t="shared" si="23"/>
        <v>6.6014399420580294E-3</v>
      </c>
      <c r="M162" s="59">
        <f t="shared" si="19"/>
        <v>-7.8000000000000291</v>
      </c>
      <c r="N162" s="59">
        <f t="shared" si="20"/>
        <v>0</v>
      </c>
      <c r="O162" s="59">
        <f t="shared" si="21"/>
        <v>0</v>
      </c>
      <c r="P162" s="59">
        <f t="shared" si="22"/>
        <v>677.9000000000002</v>
      </c>
    </row>
    <row r="163" spans="1:16" x14ac:dyDescent="0.25">
      <c r="A163" s="59">
        <v>162</v>
      </c>
      <c r="B163" s="60">
        <v>41499.958333333336</v>
      </c>
      <c r="C163" s="59">
        <v>1.3262700000000001</v>
      </c>
      <c r="D163" s="59">
        <v>1.32799</v>
      </c>
      <c r="E163" s="59">
        <v>1.32389</v>
      </c>
      <c r="F163" s="59">
        <v>1.3254900000000001</v>
      </c>
      <c r="G163" s="59">
        <f t="shared" si="16"/>
        <v>0</v>
      </c>
      <c r="H163" s="61">
        <f t="shared" si="17"/>
        <v>-5.656684654914624E-4</v>
      </c>
      <c r="I163" s="61">
        <f>IF(A163&gt;$R$1, AVERAGE(INDEX($H$2:$H$3898, A163-$R$1):H163), "")</f>
        <v>1.5059736343420754E-4</v>
      </c>
      <c r="J163" s="61">
        <f>IF(A163&gt;$R$1, STDEV(INDEX($H$2:$H$3898, A163-$R$1):H163), "")</f>
        <v>3.5540270389507506E-3</v>
      </c>
      <c r="K163" s="61">
        <f t="shared" si="18"/>
        <v>-3.5540270389507506E-3</v>
      </c>
      <c r="L163" s="61">
        <f t="shared" si="23"/>
        <v>9.1565235211621653E-3</v>
      </c>
      <c r="M163" s="59">
        <f t="shared" si="19"/>
        <v>91.099999999999511</v>
      </c>
      <c r="N163" s="59">
        <f t="shared" si="20"/>
        <v>0</v>
      </c>
      <c r="O163" s="59">
        <f t="shared" si="21"/>
        <v>0</v>
      </c>
      <c r="P163" s="59">
        <f t="shared" si="22"/>
        <v>722.09999999999889</v>
      </c>
    </row>
    <row r="164" spans="1:16" x14ac:dyDescent="0.25">
      <c r="A164" s="59">
        <v>163</v>
      </c>
      <c r="B164" s="60">
        <v>41500.958333333336</v>
      </c>
      <c r="C164" s="59">
        <v>1.3254900000000001</v>
      </c>
      <c r="D164" s="59">
        <v>1.3362700000000001</v>
      </c>
      <c r="E164" s="59">
        <v>1.32054</v>
      </c>
      <c r="F164" s="59">
        <v>1.3346</v>
      </c>
      <c r="G164" s="59">
        <f t="shared" si="16"/>
        <v>1</v>
      </c>
      <c r="H164" s="61">
        <f t="shared" si="17"/>
        <v>6.8494190917814182E-3</v>
      </c>
      <c r="I164" s="61">
        <f>IF(A164&gt;$R$1, AVERAGE(INDEX($H$2:$H$3898, A164-$R$1):H164), "")</f>
        <v>6.8417849950724169E-4</v>
      </c>
      <c r="J164" s="61">
        <f>IF(A164&gt;$R$1, STDEV(INDEX($H$2:$H$3898, A164-$R$1):H164), "")</f>
        <v>3.8850611195435421E-3</v>
      </c>
      <c r="K164" s="61">
        <f t="shared" si="18"/>
        <v>3.8850611195435421E-3</v>
      </c>
      <c r="L164" s="61">
        <f t="shared" si="23"/>
        <v>6.827570669781147E-3</v>
      </c>
      <c r="M164" s="59">
        <f t="shared" si="19"/>
        <v>-18.400000000000638</v>
      </c>
      <c r="N164" s="59">
        <f t="shared" si="20"/>
        <v>0</v>
      </c>
      <c r="O164" s="59">
        <f t="shared" si="21"/>
        <v>0</v>
      </c>
      <c r="P164" s="59">
        <f t="shared" si="22"/>
        <v>722.09999999999889</v>
      </c>
    </row>
    <row r="165" spans="1:16" x14ac:dyDescent="0.25">
      <c r="A165" s="59">
        <v>164</v>
      </c>
      <c r="B165" s="60">
        <v>41501.958333333336</v>
      </c>
      <c r="C165" s="59">
        <v>1.33467</v>
      </c>
      <c r="D165" s="59">
        <v>1.3379799999999999</v>
      </c>
      <c r="E165" s="59">
        <v>1.3310999999999999</v>
      </c>
      <c r="F165" s="59">
        <v>1.33283</v>
      </c>
      <c r="G165" s="59">
        <f t="shared" si="16"/>
        <v>0</v>
      </c>
      <c r="H165" s="61">
        <f t="shared" si="17"/>
        <v>-1.3271203066503618E-3</v>
      </c>
      <c r="I165" s="61">
        <f>IF(A165&gt;$R$1, AVERAGE(INDEX($H$2:$H$3898, A165-$R$1):H165), "")</f>
        <v>2.4243593638274721E-4</v>
      </c>
      <c r="J165" s="61">
        <f>IF(A165&gt;$R$1, STDEV(INDEX($H$2:$H$3898, A165-$R$1):H165), "")</f>
        <v>3.6675115448047174E-3</v>
      </c>
      <c r="K165" s="61">
        <f t="shared" si="18"/>
        <v>-3.6675115448047174E-3</v>
      </c>
      <c r="L165" s="61">
        <f t="shared" si="23"/>
        <v>-2.6242998450545564E-3</v>
      </c>
      <c r="M165" s="59">
        <f t="shared" si="19"/>
        <v>4.3000000000015248</v>
      </c>
      <c r="N165" s="59">
        <f t="shared" si="20"/>
        <v>0</v>
      </c>
      <c r="O165" s="59">
        <f t="shared" si="21"/>
        <v>0</v>
      </c>
      <c r="P165" s="59">
        <f t="shared" si="22"/>
        <v>722.09999999999889</v>
      </c>
    </row>
    <row r="166" spans="1:16" x14ac:dyDescent="0.25">
      <c r="A166" s="59">
        <v>165</v>
      </c>
      <c r="B166" s="60">
        <v>41504.958333333336</v>
      </c>
      <c r="C166" s="59">
        <v>1.3329599999999999</v>
      </c>
      <c r="D166" s="59">
        <v>1.33745</v>
      </c>
      <c r="E166" s="59">
        <v>1.33151</v>
      </c>
      <c r="F166" s="59">
        <v>1.3333900000000001</v>
      </c>
      <c r="G166" s="59">
        <f t="shared" si="16"/>
        <v>1</v>
      </c>
      <c r="H166" s="61">
        <f t="shared" si="17"/>
        <v>4.2007036796279552E-4</v>
      </c>
      <c r="I166" s="61">
        <f>IF(A166&gt;$R$1, AVERAGE(INDEX($H$2:$H$3898, A166-$R$1):H166), "")</f>
        <v>2.5974673365267457E-4</v>
      </c>
      <c r="J166" s="61">
        <f>IF(A166&gt;$R$1, STDEV(INDEX($H$2:$H$3898, A166-$R$1):H166), "")</f>
        <v>3.6676650632105181E-3</v>
      </c>
      <c r="K166" s="61">
        <f t="shared" si="18"/>
        <v>3.6676650632105181E-3</v>
      </c>
      <c r="L166" s="61">
        <f t="shared" si="23"/>
        <v>6.4721758248523376E-3</v>
      </c>
      <c r="M166" s="59">
        <f t="shared" si="19"/>
        <v>82.899999999999082</v>
      </c>
      <c r="N166" s="59">
        <f t="shared" si="20"/>
        <v>0</v>
      </c>
      <c r="O166" s="59">
        <f t="shared" si="21"/>
        <v>0</v>
      </c>
      <c r="P166" s="59">
        <f t="shared" si="22"/>
        <v>722.09999999999889</v>
      </c>
    </row>
    <row r="167" spans="1:16" x14ac:dyDescent="0.25">
      <c r="A167" s="59">
        <v>166</v>
      </c>
      <c r="B167" s="60">
        <v>41505.958333333336</v>
      </c>
      <c r="C167" s="59">
        <v>1.3333900000000001</v>
      </c>
      <c r="D167" s="59">
        <v>1.34518</v>
      </c>
      <c r="E167" s="59">
        <v>1.3323400000000001</v>
      </c>
      <c r="F167" s="59">
        <v>1.34168</v>
      </c>
      <c r="G167" s="59">
        <f t="shared" si="16"/>
        <v>1</v>
      </c>
      <c r="H167" s="61">
        <f t="shared" si="17"/>
        <v>6.1979884925537788E-3</v>
      </c>
      <c r="I167" s="61">
        <f>IF(A167&gt;$R$1, AVERAGE(INDEX($H$2:$H$3898, A167-$R$1):H167), "")</f>
        <v>7.2671696043339143E-4</v>
      </c>
      <c r="J167" s="61">
        <f>IF(A167&gt;$R$1, STDEV(INDEX($H$2:$H$3898, A167-$R$1):H167), "")</f>
        <v>3.9259757857189543E-3</v>
      </c>
      <c r="K167" s="61">
        <f t="shared" si="18"/>
        <v>3.9259757857189543E-3</v>
      </c>
      <c r="L167" s="61">
        <f t="shared" si="23"/>
        <v>4.9538580467737726E-3</v>
      </c>
      <c r="M167" s="59">
        <f t="shared" si="19"/>
        <v>-61.799999999998519</v>
      </c>
      <c r="N167" s="59">
        <f t="shared" si="20"/>
        <v>0</v>
      </c>
      <c r="O167" s="59">
        <f t="shared" si="21"/>
        <v>0</v>
      </c>
      <c r="P167" s="59">
        <f t="shared" si="22"/>
        <v>722.09999999999889</v>
      </c>
    </row>
    <row r="168" spans="1:16" x14ac:dyDescent="0.25">
      <c r="A168" s="59">
        <v>167</v>
      </c>
      <c r="B168" s="60">
        <v>41506.958333333336</v>
      </c>
      <c r="C168" s="59">
        <v>1.34171</v>
      </c>
      <c r="D168" s="59">
        <v>1.3426800000000001</v>
      </c>
      <c r="E168" s="59">
        <v>1.33345</v>
      </c>
      <c r="F168" s="59">
        <v>1.3355300000000001</v>
      </c>
      <c r="G168" s="59">
        <f t="shared" si="16"/>
        <v>0</v>
      </c>
      <c r="H168" s="61">
        <f t="shared" si="17"/>
        <v>-4.5943432288396042E-3</v>
      </c>
      <c r="I168" s="61">
        <f>IF(A168&gt;$R$1, AVERAGE(INDEX($H$2:$H$3898, A168-$R$1):H168), "")</f>
        <v>4.3909922844543041E-4</v>
      </c>
      <c r="J168" s="61">
        <f>IF(A168&gt;$R$1, STDEV(INDEX($H$2:$H$3898, A168-$R$1):H168), "")</f>
        <v>4.144652550189116E-3</v>
      </c>
      <c r="K168" s="61">
        <f t="shared" si="18"/>
        <v>-4.144652550189116E-3</v>
      </c>
      <c r="L168" s="61">
        <f t="shared" si="23"/>
        <v>-4.100226486755512E-3</v>
      </c>
      <c r="M168" s="59">
        <f t="shared" si="19"/>
        <v>0.80000000000080007</v>
      </c>
      <c r="N168" s="59">
        <f t="shared" si="20"/>
        <v>0</v>
      </c>
      <c r="O168" s="59">
        <f t="shared" si="21"/>
        <v>0</v>
      </c>
      <c r="P168" s="59">
        <f t="shared" si="22"/>
        <v>722.09999999999889</v>
      </c>
    </row>
    <row r="169" spans="1:16" x14ac:dyDescent="0.25">
      <c r="A169" s="59">
        <v>168</v>
      </c>
      <c r="B169" s="60">
        <v>41507.958333333336</v>
      </c>
      <c r="C169" s="59">
        <v>1.33555</v>
      </c>
      <c r="D169" s="59">
        <v>1.3372999999999999</v>
      </c>
      <c r="E169" s="59">
        <v>1.32979</v>
      </c>
      <c r="F169" s="59">
        <v>1.3356300000000001</v>
      </c>
      <c r="G169" s="59">
        <f t="shared" si="16"/>
        <v>1</v>
      </c>
      <c r="H169" s="61">
        <f t="shared" si="17"/>
        <v>7.4873837618616516E-5</v>
      </c>
      <c r="I169" s="61">
        <f>IF(A169&gt;$R$1, AVERAGE(INDEX($H$2:$H$3898, A169-$R$1):H169), "")</f>
        <v>2.5226225972954262E-4</v>
      </c>
      <c r="J169" s="61">
        <f>IF(A169&gt;$R$1, STDEV(INDEX($H$2:$H$3898, A169-$R$1):H169), "")</f>
        <v>4.0853788532457316E-3</v>
      </c>
      <c r="K169" s="61">
        <f t="shared" si="18"/>
        <v>4.0853788532457316E-3</v>
      </c>
      <c r="L169" s="61">
        <f t="shared" si="23"/>
        <v>4.1598811809508912E-3</v>
      </c>
      <c r="M169" s="59">
        <f t="shared" si="19"/>
        <v>23.500000000000743</v>
      </c>
      <c r="N169" s="59">
        <f t="shared" si="20"/>
        <v>0</v>
      </c>
      <c r="O169" s="59">
        <f t="shared" si="21"/>
        <v>0</v>
      </c>
      <c r="P169" s="59">
        <f t="shared" si="22"/>
        <v>722.09999999999889</v>
      </c>
    </row>
    <row r="170" spans="1:16" x14ac:dyDescent="0.25">
      <c r="A170" s="59">
        <v>169</v>
      </c>
      <c r="B170" s="60">
        <v>41508.958333333336</v>
      </c>
      <c r="C170" s="59">
        <v>1.3356399999999999</v>
      </c>
      <c r="D170" s="59">
        <v>1.3409599999999999</v>
      </c>
      <c r="E170" s="59">
        <v>1.3332999999999999</v>
      </c>
      <c r="F170" s="59">
        <v>1.33799</v>
      </c>
      <c r="G170" s="59">
        <f t="shared" si="16"/>
        <v>1</v>
      </c>
      <c r="H170" s="61">
        <f t="shared" si="17"/>
        <v>1.7653971865384892E-3</v>
      </c>
      <c r="I170" s="61">
        <f>IF(A170&gt;$R$1, AVERAGE(INDEX($H$2:$H$3898, A170-$R$1):H170), "")</f>
        <v>8.1622452308764898E-4</v>
      </c>
      <c r="J170" s="61">
        <f>IF(A170&gt;$R$1, STDEV(INDEX($H$2:$H$3898, A170-$R$1):H170), "")</f>
        <v>3.56979461010712E-3</v>
      </c>
      <c r="K170" s="61">
        <f t="shared" si="18"/>
        <v>3.56979461010712E-3</v>
      </c>
      <c r="L170" s="61">
        <f t="shared" si="23"/>
        <v>3.9257996123963253E-3</v>
      </c>
      <c r="M170" s="59">
        <f t="shared" si="19"/>
        <v>-16.800000000001258</v>
      </c>
      <c r="N170" s="59">
        <f t="shared" si="20"/>
        <v>0</v>
      </c>
      <c r="O170" s="59">
        <f t="shared" si="21"/>
        <v>0</v>
      </c>
      <c r="P170" s="59">
        <f t="shared" si="22"/>
        <v>722.09999999999889</v>
      </c>
    </row>
    <row r="171" spans="1:16" x14ac:dyDescent="0.25">
      <c r="A171" s="59">
        <v>170</v>
      </c>
      <c r="B171" s="60">
        <v>41511.958333333336</v>
      </c>
      <c r="C171" s="59">
        <v>1.3385400000000001</v>
      </c>
      <c r="D171" s="59">
        <v>1.3393999999999999</v>
      </c>
      <c r="E171" s="59">
        <v>1.3356300000000001</v>
      </c>
      <c r="F171" s="59">
        <v>1.3368599999999999</v>
      </c>
      <c r="G171" s="59">
        <f t="shared" si="16"/>
        <v>0</v>
      </c>
      <c r="H171" s="61">
        <f t="shared" si="17"/>
        <v>-8.449072413201893E-4</v>
      </c>
      <c r="I171" s="61">
        <f>IF(A171&gt;$R$1, AVERAGE(INDEX($H$2:$H$3898, A171-$R$1):H171), "")</f>
        <v>4.1324247795918528E-4</v>
      </c>
      <c r="J171" s="61">
        <f>IF(A171&gt;$R$1, STDEV(INDEX($H$2:$H$3898, A171-$R$1):H171), "")</f>
        <v>3.3506336951958128E-3</v>
      </c>
      <c r="K171" s="61">
        <f t="shared" si="18"/>
        <v>-3.3506336951958128E-3</v>
      </c>
      <c r="L171" s="61">
        <f t="shared" si="23"/>
        <v>4.3554071732995435E-3</v>
      </c>
      <c r="M171" s="59">
        <f t="shared" si="19"/>
        <v>23.699999999999832</v>
      </c>
      <c r="N171" s="59">
        <f t="shared" si="20"/>
        <v>0</v>
      </c>
      <c r="O171" s="59">
        <f t="shared" si="21"/>
        <v>0</v>
      </c>
      <c r="P171" s="59">
        <f t="shared" si="22"/>
        <v>722.09999999999889</v>
      </c>
    </row>
    <row r="172" spans="1:16" x14ac:dyDescent="0.25">
      <c r="A172" s="59">
        <v>171</v>
      </c>
      <c r="B172" s="60">
        <v>41512.958333333336</v>
      </c>
      <c r="C172" s="59">
        <v>1.33684</v>
      </c>
      <c r="D172" s="59">
        <v>1.3398699999999999</v>
      </c>
      <c r="E172" s="59">
        <v>1.3323199999999999</v>
      </c>
      <c r="F172" s="59">
        <v>1.33921</v>
      </c>
      <c r="G172" s="59">
        <f t="shared" si="16"/>
        <v>1</v>
      </c>
      <c r="H172" s="61">
        <f t="shared" si="17"/>
        <v>1.7563072745261617E-3</v>
      </c>
      <c r="I172" s="61">
        <f>IF(A172&gt;$R$1, AVERAGE(INDEX($H$2:$H$3898, A172-$R$1):H172), "")</f>
        <v>6.2946123055183478E-4</v>
      </c>
      <c r="J172" s="61">
        <f>IF(A172&gt;$R$1, STDEV(INDEX($H$2:$H$3898, A172-$R$1):H172), "")</f>
        <v>3.3164007448740467E-3</v>
      </c>
      <c r="K172" s="61">
        <f t="shared" si="18"/>
        <v>3.3164007448740467E-3</v>
      </c>
      <c r="L172" s="61">
        <f t="shared" si="23"/>
        <v>3.857270637720085E-3</v>
      </c>
      <c r="M172" s="59">
        <f t="shared" si="19"/>
        <v>-53.699999999998752</v>
      </c>
      <c r="N172" s="59">
        <f t="shared" si="20"/>
        <v>0</v>
      </c>
      <c r="O172" s="59">
        <f t="shared" si="21"/>
        <v>0</v>
      </c>
      <c r="P172" s="59">
        <f t="shared" si="22"/>
        <v>722.09999999999889</v>
      </c>
    </row>
    <row r="173" spans="1:16" x14ac:dyDescent="0.25">
      <c r="A173" s="59">
        <v>172</v>
      </c>
      <c r="B173" s="60">
        <v>41513.958333333336</v>
      </c>
      <c r="C173" s="59">
        <v>1.3392999999999999</v>
      </c>
      <c r="D173" s="59">
        <v>1.3397600000000001</v>
      </c>
      <c r="E173" s="59">
        <v>1.33049</v>
      </c>
      <c r="F173" s="59">
        <v>1.3339300000000001</v>
      </c>
      <c r="G173" s="59">
        <f t="shared" si="16"/>
        <v>0</v>
      </c>
      <c r="H173" s="61">
        <f t="shared" si="17"/>
        <v>-3.9504155162412664E-3</v>
      </c>
      <c r="I173" s="61">
        <f>IF(A173&gt;$R$1, AVERAGE(INDEX($H$2:$H$3898, A173-$R$1):H173), "")</f>
        <v>1.6326509257797692E-4</v>
      </c>
      <c r="J173" s="61">
        <f>IF(A173&gt;$R$1, STDEV(INDEX($H$2:$H$3898, A173-$R$1):H173), "")</f>
        <v>3.4076914134573344E-3</v>
      </c>
      <c r="K173" s="61">
        <f t="shared" si="18"/>
        <v>-3.4076914134573344E-3</v>
      </c>
      <c r="L173" s="61">
        <f t="shared" si="23"/>
        <v>-2.9702404761715998E-3</v>
      </c>
      <c r="M173" s="59">
        <f t="shared" si="19"/>
        <v>-98.499999999999147</v>
      </c>
      <c r="N173" s="59">
        <f t="shared" si="20"/>
        <v>0</v>
      </c>
      <c r="O173" s="59">
        <f t="shared" si="21"/>
        <v>0</v>
      </c>
      <c r="P173" s="59">
        <f t="shared" si="22"/>
        <v>722.09999999999889</v>
      </c>
    </row>
    <row r="174" spans="1:16" x14ac:dyDescent="0.25">
      <c r="A174" s="59">
        <v>173</v>
      </c>
      <c r="B174" s="60">
        <v>41514.958333333336</v>
      </c>
      <c r="C174" s="59">
        <v>1.33392</v>
      </c>
      <c r="D174" s="59">
        <v>1.3343</v>
      </c>
      <c r="E174" s="59">
        <v>1.3219099999999999</v>
      </c>
      <c r="F174" s="59">
        <v>1.3240700000000001</v>
      </c>
      <c r="G174" s="59">
        <f t="shared" si="16"/>
        <v>0</v>
      </c>
      <c r="H174" s="61">
        <f t="shared" si="17"/>
        <v>-7.4191461456404751E-3</v>
      </c>
      <c r="I174" s="61">
        <f>IF(A174&gt;$R$1, AVERAGE(INDEX($H$2:$H$3898, A174-$R$1):H174), "")</f>
        <v>-4.4354615200343437E-4</v>
      </c>
      <c r="J174" s="61">
        <f>IF(A174&gt;$R$1, STDEV(INDEX($H$2:$H$3898, A174-$R$1):H174), "")</f>
        <v>3.840699235044473E-3</v>
      </c>
      <c r="K174" s="61">
        <f t="shared" si="18"/>
        <v>-3.840699235044473E-3</v>
      </c>
      <c r="L174" s="61">
        <f t="shared" si="23"/>
        <v>-1.0142128668793611E-2</v>
      </c>
      <c r="M174" s="59">
        <f t="shared" si="19"/>
        <v>-20.100000000000673</v>
      </c>
      <c r="N174" s="59">
        <f t="shared" si="20"/>
        <v>0</v>
      </c>
      <c r="O174" s="59">
        <f t="shared" si="21"/>
        <v>0</v>
      </c>
      <c r="P174" s="59">
        <f t="shared" si="22"/>
        <v>722.09999999999889</v>
      </c>
    </row>
    <row r="175" spans="1:16" x14ac:dyDescent="0.25">
      <c r="A175" s="59">
        <v>174</v>
      </c>
      <c r="B175" s="60">
        <v>41515.958333333336</v>
      </c>
      <c r="C175" s="59">
        <v>1.32409</v>
      </c>
      <c r="D175" s="59">
        <v>1.32548</v>
      </c>
      <c r="E175" s="59">
        <v>1.31734</v>
      </c>
      <c r="F175" s="59">
        <v>1.3220799999999999</v>
      </c>
      <c r="G175" s="59">
        <f t="shared" si="16"/>
        <v>0</v>
      </c>
      <c r="H175" s="61">
        <f t="shared" si="17"/>
        <v>-1.5040722371399192E-3</v>
      </c>
      <c r="I175" s="61">
        <f>IF(A175&gt;$R$1, AVERAGE(INDEX($H$2:$H$3898, A175-$R$1):H175), "")</f>
        <v>-7.5184354252134553E-4</v>
      </c>
      <c r="J175" s="61">
        <f>IF(A175&gt;$R$1, STDEV(INDEX($H$2:$H$3898, A175-$R$1):H175), "")</f>
        <v>3.7047207395158803E-3</v>
      </c>
      <c r="K175" s="61">
        <f t="shared" si="18"/>
        <v>-3.7047207395158803E-3</v>
      </c>
      <c r="L175" s="61">
        <f t="shared" si="23"/>
        <v>-1.0404179880711446E-2</v>
      </c>
      <c r="M175" s="59">
        <f t="shared" si="19"/>
        <v>-20.200000000001328</v>
      </c>
      <c r="N175" s="59">
        <f t="shared" si="20"/>
        <v>0</v>
      </c>
      <c r="O175" s="59">
        <f t="shared" si="21"/>
        <v>0</v>
      </c>
      <c r="P175" s="59">
        <f t="shared" si="22"/>
        <v>722.09999999999889</v>
      </c>
    </row>
    <row r="176" spans="1:16" x14ac:dyDescent="0.25">
      <c r="A176" s="59">
        <v>175</v>
      </c>
      <c r="B176" s="60">
        <v>41518.958333333336</v>
      </c>
      <c r="C176" s="59">
        <v>1.32108</v>
      </c>
      <c r="D176" s="59">
        <v>1.3227</v>
      </c>
      <c r="E176" s="59">
        <v>1.31836</v>
      </c>
      <c r="F176" s="59">
        <v>1.3190599999999999</v>
      </c>
      <c r="G176" s="59">
        <f t="shared" si="16"/>
        <v>0</v>
      </c>
      <c r="H176" s="61">
        <f t="shared" si="17"/>
        <v>-2.2868922633298306E-3</v>
      </c>
      <c r="I176" s="61">
        <f>IF(A176&gt;$R$1, AVERAGE(INDEX($H$2:$H$3898, A176-$R$1):H176), "")</f>
        <v>-7.1000201952003993E-4</v>
      </c>
      <c r="J176" s="61">
        <f>IF(A176&gt;$R$1, STDEV(INDEX($H$2:$H$3898, A176-$R$1):H176), "")</f>
        <v>3.6818729072277791E-3</v>
      </c>
      <c r="K176" s="61">
        <f t="shared" si="18"/>
        <v>-3.6818729072277791E-3</v>
      </c>
      <c r="L176" s="61">
        <f t="shared" si="23"/>
        <v>-1.0512743904173668E-2</v>
      </c>
      <c r="M176" s="59">
        <f t="shared" si="19"/>
        <v>-20.499999999998852</v>
      </c>
      <c r="N176" s="59">
        <f t="shared" si="20"/>
        <v>0</v>
      </c>
      <c r="O176" s="59">
        <f t="shared" si="21"/>
        <v>0</v>
      </c>
      <c r="P176" s="59">
        <f t="shared" si="22"/>
        <v>722.09999999999889</v>
      </c>
    </row>
    <row r="177" spans="1:16" x14ac:dyDescent="0.25">
      <c r="A177" s="59">
        <v>176</v>
      </c>
      <c r="B177" s="60">
        <v>41519.958333333336</v>
      </c>
      <c r="C177" s="59">
        <v>1.3190599999999999</v>
      </c>
      <c r="D177" s="59">
        <v>1.31968</v>
      </c>
      <c r="E177" s="59">
        <v>1.31385</v>
      </c>
      <c r="F177" s="59">
        <v>1.31701</v>
      </c>
      <c r="G177" s="59">
        <f t="shared" si="16"/>
        <v>0</v>
      </c>
      <c r="H177" s="61">
        <f t="shared" si="17"/>
        <v>-1.5553459606634109E-3</v>
      </c>
      <c r="I177" s="61">
        <f>IF(A177&gt;$R$1, AVERAGE(INDEX($H$2:$H$3898, A177-$R$1):H177), "")</f>
        <v>-6.1108323720528428E-4</v>
      </c>
      <c r="J177" s="61">
        <f>IF(A177&gt;$R$1, STDEV(INDEX($H$2:$H$3898, A177-$R$1):H177), "")</f>
        <v>3.633230603330749E-3</v>
      </c>
      <c r="K177" s="61">
        <f t="shared" si="18"/>
        <v>-3.633230603330749E-3</v>
      </c>
      <c r="L177" s="61">
        <f t="shared" si="23"/>
        <v>-1.05347635510167E-2</v>
      </c>
      <c r="M177" s="59">
        <f t="shared" si="19"/>
        <v>36.300000000000225</v>
      </c>
      <c r="N177" s="59">
        <f t="shared" si="20"/>
        <v>0</v>
      </c>
      <c r="O177" s="59">
        <f t="shared" si="21"/>
        <v>0</v>
      </c>
      <c r="P177" s="59">
        <f t="shared" si="22"/>
        <v>722.09999999999889</v>
      </c>
    </row>
    <row r="178" spans="1:16" x14ac:dyDescent="0.25">
      <c r="A178" s="59">
        <v>177</v>
      </c>
      <c r="B178" s="60">
        <v>41520.958333333336</v>
      </c>
      <c r="C178" s="59">
        <v>1.3170500000000001</v>
      </c>
      <c r="D178" s="59">
        <v>1.3217699999999999</v>
      </c>
      <c r="E178" s="59">
        <v>1.3157000000000001</v>
      </c>
      <c r="F178" s="59">
        <v>1.3206800000000001</v>
      </c>
      <c r="G178" s="59">
        <f t="shared" si="16"/>
        <v>1</v>
      </c>
      <c r="H178" s="61">
        <f t="shared" si="17"/>
        <v>2.7827397216981793E-3</v>
      </c>
      <c r="I178" s="61">
        <f>IF(A178&gt;$R$1, AVERAGE(INDEX($H$2:$H$3898, A178-$R$1):H178), "")</f>
        <v>-2.6256971203981745E-4</v>
      </c>
      <c r="J178" s="61">
        <f>IF(A178&gt;$R$1, STDEV(INDEX($H$2:$H$3898, A178-$R$1):H178), "")</f>
        <v>3.6771118698619805E-3</v>
      </c>
      <c r="K178" s="61">
        <f t="shared" si="18"/>
        <v>3.6771118698619805E-3</v>
      </c>
      <c r="L178" s="61">
        <f t="shared" si="23"/>
        <v>-3.3036246422039678E-3</v>
      </c>
      <c r="M178" s="59">
        <f t="shared" si="19"/>
        <v>-86.80000000000021</v>
      </c>
      <c r="N178" s="59">
        <f t="shared" si="20"/>
        <v>0</v>
      </c>
      <c r="O178" s="59">
        <f t="shared" si="21"/>
        <v>0</v>
      </c>
      <c r="P178" s="59">
        <f t="shared" si="22"/>
        <v>722.09999999999889</v>
      </c>
    </row>
    <row r="179" spans="1:16" x14ac:dyDescent="0.25">
      <c r="A179" s="59">
        <v>178</v>
      </c>
      <c r="B179" s="60">
        <v>41521.958333333336</v>
      </c>
      <c r="C179" s="59">
        <v>1.3206800000000001</v>
      </c>
      <c r="D179" s="59">
        <v>1.3222799999999999</v>
      </c>
      <c r="E179" s="59">
        <v>1.31105</v>
      </c>
      <c r="F179" s="59">
        <v>1.3120000000000001</v>
      </c>
      <c r="G179" s="59">
        <f t="shared" si="16"/>
        <v>0</v>
      </c>
      <c r="H179" s="61">
        <f t="shared" si="17"/>
        <v>-6.5940649465448774E-3</v>
      </c>
      <c r="I179" s="61">
        <f>IF(A179&gt;$R$1, AVERAGE(INDEX($H$2:$H$3898, A179-$R$1):H179), "")</f>
        <v>-6.3934449210565605E-4</v>
      </c>
      <c r="J179" s="61">
        <f>IF(A179&gt;$R$1, STDEV(INDEX($H$2:$H$3898, A179-$R$1):H179), "")</f>
        <v>4.0045132109002195E-3</v>
      </c>
      <c r="K179" s="61">
        <f t="shared" si="18"/>
        <v>-4.0045132109002195E-3</v>
      </c>
      <c r="L179" s="61">
        <f t="shared" si="23"/>
        <v>-1.1193198972647731E-2</v>
      </c>
      <c r="M179" s="59">
        <f t="shared" si="19"/>
        <v>56.499999999999332</v>
      </c>
      <c r="N179" s="59">
        <f t="shared" si="20"/>
        <v>0</v>
      </c>
      <c r="O179" s="59">
        <f t="shared" si="21"/>
        <v>0</v>
      </c>
      <c r="P179" s="59">
        <f t="shared" si="22"/>
        <v>722.09999999999889</v>
      </c>
    </row>
    <row r="180" spans="1:16" x14ac:dyDescent="0.25">
      <c r="A180" s="59">
        <v>179</v>
      </c>
      <c r="B180" s="60">
        <v>41522.958333333336</v>
      </c>
      <c r="C180" s="59">
        <v>1.3120000000000001</v>
      </c>
      <c r="D180" s="59">
        <v>1.31891</v>
      </c>
      <c r="E180" s="59">
        <v>1.31046</v>
      </c>
      <c r="F180" s="59">
        <v>1.31765</v>
      </c>
      <c r="G180" s="59">
        <f t="shared" si="16"/>
        <v>1</v>
      </c>
      <c r="H180" s="61">
        <f t="shared" si="17"/>
        <v>4.2971564232465636E-3</v>
      </c>
      <c r="I180" s="61">
        <f>IF(A180&gt;$R$1, AVERAGE(INDEX($H$2:$H$3898, A180-$R$1):H180), "")</f>
        <v>-7.9886090888908442E-4</v>
      </c>
      <c r="J180" s="61">
        <f>IF(A180&gt;$R$1, STDEV(INDEX($H$2:$H$3898, A180-$R$1):H180), "")</f>
        <v>3.727574942868005E-3</v>
      </c>
      <c r="K180" s="61">
        <f t="shared" si="18"/>
        <v>3.727574942868005E-3</v>
      </c>
      <c r="L180" s="61">
        <f t="shared" si="23"/>
        <v>-3.7981124849750083E-3</v>
      </c>
      <c r="M180" s="59">
        <f t="shared" si="19"/>
        <v>92.600000000000463</v>
      </c>
      <c r="N180" s="59">
        <f t="shared" si="20"/>
        <v>0</v>
      </c>
      <c r="O180" s="59">
        <f t="shared" si="21"/>
        <v>0</v>
      </c>
      <c r="P180" s="59">
        <f t="shared" si="22"/>
        <v>722.09999999999889</v>
      </c>
    </row>
    <row r="181" spans="1:16" x14ac:dyDescent="0.25">
      <c r="A181" s="59">
        <v>180</v>
      </c>
      <c r="B181" s="60">
        <v>41525.958333333336</v>
      </c>
      <c r="C181" s="59">
        <v>1.3162199999999999</v>
      </c>
      <c r="D181" s="59">
        <v>1.32806</v>
      </c>
      <c r="E181" s="59">
        <v>1.3162</v>
      </c>
      <c r="F181" s="59">
        <v>1.32548</v>
      </c>
      <c r="G181" s="59">
        <f t="shared" si="16"/>
        <v>1</v>
      </c>
      <c r="H181" s="61">
        <f t="shared" si="17"/>
        <v>5.9248110421703691E-3</v>
      </c>
      <c r="I181" s="61">
        <f>IF(A181&gt;$R$1, AVERAGE(INDEX($H$2:$H$3898, A181-$R$1):H181), "")</f>
        <v>-3.456151995877887E-4</v>
      </c>
      <c r="J181" s="61">
        <f>IF(A181&gt;$R$1, STDEV(INDEX($H$2:$H$3898, A181-$R$1):H181), "")</f>
        <v>4.0830056254888272E-3</v>
      </c>
      <c r="K181" s="61">
        <f t="shared" si="18"/>
        <v>4.0830056254888272E-3</v>
      </c>
      <c r="L181" s="61">
        <f t="shared" si="23"/>
        <v>-3.3827719226966991E-3</v>
      </c>
      <c r="M181" s="59">
        <f t="shared" si="19"/>
        <v>12.900000000000134</v>
      </c>
      <c r="N181" s="59">
        <f t="shared" si="20"/>
        <v>0</v>
      </c>
      <c r="O181" s="59">
        <f t="shared" si="21"/>
        <v>0</v>
      </c>
      <c r="P181" s="59">
        <f t="shared" si="22"/>
        <v>708.9999999999975</v>
      </c>
    </row>
    <row r="182" spans="1:16" x14ac:dyDescent="0.25">
      <c r="A182" s="59">
        <v>181</v>
      </c>
      <c r="B182" s="60">
        <v>41526.958333333336</v>
      </c>
      <c r="C182" s="59">
        <v>1.3254699999999999</v>
      </c>
      <c r="D182" s="59">
        <v>1.3275699999999999</v>
      </c>
      <c r="E182" s="59">
        <v>1.32298</v>
      </c>
      <c r="F182" s="59">
        <v>1.3267599999999999</v>
      </c>
      <c r="G182" s="59">
        <f t="shared" si="16"/>
        <v>1</v>
      </c>
      <c r="H182" s="61">
        <f t="shared" si="17"/>
        <v>9.6522192514728912E-4</v>
      </c>
      <c r="I182" s="61">
        <f>IF(A182&gt;$R$1, AVERAGE(INDEX($H$2:$H$3898, A182-$R$1):H182), "")</f>
        <v>-3.1154322726375795E-4</v>
      </c>
      <c r="J182" s="61">
        <f>IF(A182&gt;$R$1, STDEV(INDEX($H$2:$H$3898, A182-$R$1):H182), "")</f>
        <v>4.0920856072591385E-3</v>
      </c>
      <c r="K182" s="61">
        <f t="shared" si="18"/>
        <v>4.0920856072591385E-3</v>
      </c>
      <c r="L182" s="61">
        <f t="shared" si="23"/>
        <v>-3.2166621011565141E-3</v>
      </c>
      <c r="M182" s="59">
        <f t="shared" si="19"/>
        <v>43.400000000000105</v>
      </c>
      <c r="N182" s="59">
        <f t="shared" si="20"/>
        <v>0</v>
      </c>
      <c r="O182" s="59">
        <f t="shared" si="21"/>
        <v>0</v>
      </c>
      <c r="P182" s="59">
        <f t="shared" si="22"/>
        <v>770.59999999999695</v>
      </c>
    </row>
    <row r="183" spans="1:16" x14ac:dyDescent="0.25">
      <c r="A183" s="59">
        <v>182</v>
      </c>
      <c r="B183" s="60">
        <v>41527.958333333336</v>
      </c>
      <c r="C183" s="59">
        <v>1.3266899999999999</v>
      </c>
      <c r="D183" s="59">
        <v>1.3324400000000001</v>
      </c>
      <c r="E183" s="59">
        <v>1.32439</v>
      </c>
      <c r="F183" s="59">
        <v>1.3310299999999999</v>
      </c>
      <c r="G183" s="59">
        <f t="shared" si="16"/>
        <v>1</v>
      </c>
      <c r="H183" s="61">
        <f t="shared" si="17"/>
        <v>3.2131986905304722E-3</v>
      </c>
      <c r="I183" s="61">
        <f>IF(A183&gt;$R$1, AVERAGE(INDEX($H$2:$H$3898, A183-$R$1):H183), "")</f>
        <v>-4.9809258989021448E-4</v>
      </c>
      <c r="J183" s="61">
        <f>IF(A183&gt;$R$1, STDEV(INDEX($H$2:$H$3898, A183-$R$1):H183), "")</f>
        <v>3.8355396056501574E-3</v>
      </c>
      <c r="K183" s="61">
        <f t="shared" si="18"/>
        <v>3.8355396056501574E-3</v>
      </c>
      <c r="L183" s="61">
        <f t="shared" si="23"/>
        <v>4.7635300546827585E-3</v>
      </c>
      <c r="M183" s="59">
        <f t="shared" si="19"/>
        <v>-10.499999999999954</v>
      </c>
      <c r="N183" s="59">
        <f t="shared" si="20"/>
        <v>0</v>
      </c>
      <c r="O183" s="59">
        <f t="shared" si="21"/>
        <v>0</v>
      </c>
      <c r="P183" s="59">
        <f t="shared" si="22"/>
        <v>770.59999999999695</v>
      </c>
    </row>
    <row r="184" spans="1:16" x14ac:dyDescent="0.25">
      <c r="A184" s="59">
        <v>183</v>
      </c>
      <c r="B184" s="60">
        <v>41528.958333333336</v>
      </c>
      <c r="C184" s="59">
        <v>1.3309500000000001</v>
      </c>
      <c r="D184" s="59">
        <v>1.3324400000000001</v>
      </c>
      <c r="E184" s="59">
        <v>1.32552</v>
      </c>
      <c r="F184" s="59">
        <v>1.3299000000000001</v>
      </c>
      <c r="G184" s="59">
        <f t="shared" si="16"/>
        <v>0</v>
      </c>
      <c r="H184" s="61">
        <f t="shared" si="17"/>
        <v>-8.4932716601157112E-4</v>
      </c>
      <c r="I184" s="61">
        <f>IF(A184&gt;$R$1, AVERAGE(INDEX($H$2:$H$3898, A184-$R$1):H184), "")</f>
        <v>-2.6402908596346241E-4</v>
      </c>
      <c r="J184" s="61">
        <f>IF(A184&gt;$R$1, STDEV(INDEX($H$2:$H$3898, A184-$R$1):H184), "")</f>
        <v>3.6800179876925136E-3</v>
      </c>
      <c r="K184" s="61">
        <f t="shared" si="18"/>
        <v>-3.6800179876925136E-3</v>
      </c>
      <c r="L184" s="61">
        <f t="shared" si="23"/>
        <v>-3.0018667862554867E-3</v>
      </c>
      <c r="M184" s="59">
        <f t="shared" si="19"/>
        <v>-6.0000000000015596</v>
      </c>
      <c r="N184" s="59">
        <f t="shared" si="20"/>
        <v>0</v>
      </c>
      <c r="O184" s="59">
        <f t="shared" si="21"/>
        <v>0</v>
      </c>
      <c r="P184" s="59">
        <f t="shared" si="22"/>
        <v>851.59999999999695</v>
      </c>
    </row>
    <row r="185" spans="1:16" x14ac:dyDescent="0.25">
      <c r="A185" s="59">
        <v>184</v>
      </c>
      <c r="B185" s="60">
        <v>41529.958333333336</v>
      </c>
      <c r="C185" s="59">
        <v>1.3299000000000001</v>
      </c>
      <c r="D185" s="59">
        <v>1.3321000000000001</v>
      </c>
      <c r="E185" s="59">
        <v>1.32538</v>
      </c>
      <c r="F185" s="59">
        <v>1.3292999999999999</v>
      </c>
      <c r="G185" s="59">
        <f t="shared" si="16"/>
        <v>0</v>
      </c>
      <c r="H185" s="61">
        <f t="shared" si="17"/>
        <v>-4.5126354556411882E-4</v>
      </c>
      <c r="I185" s="61">
        <f>IF(A185&gt;$R$1, AVERAGE(INDEX($H$2:$H$3898, A185-$R$1):H185), "")</f>
        <v>-2.9691267241238335E-4</v>
      </c>
      <c r="J185" s="61">
        <f>IF(A185&gt;$R$1, STDEV(INDEX($H$2:$H$3898, A185-$R$1):H185), "")</f>
        <v>3.6791383602978963E-3</v>
      </c>
      <c r="K185" s="61">
        <f t="shared" si="18"/>
        <v>-3.6791383602978963E-3</v>
      </c>
      <c r="L185" s="61">
        <f t="shared" si="23"/>
        <v>-1.02507997566605E-2</v>
      </c>
      <c r="M185" s="59">
        <f t="shared" si="19"/>
        <v>-19.299999999999873</v>
      </c>
      <c r="N185" s="59">
        <f t="shared" si="20"/>
        <v>0</v>
      </c>
      <c r="O185" s="59">
        <f t="shared" si="21"/>
        <v>0</v>
      </c>
      <c r="P185" s="59">
        <f t="shared" si="22"/>
        <v>851.59999999999695</v>
      </c>
    </row>
    <row r="186" spans="1:16" x14ac:dyDescent="0.25">
      <c r="A186" s="59">
        <v>185</v>
      </c>
      <c r="B186" s="60">
        <v>41532.958333333336</v>
      </c>
      <c r="C186" s="59">
        <v>1.33528</v>
      </c>
      <c r="D186" s="59">
        <v>1.3385400000000001</v>
      </c>
      <c r="E186" s="59">
        <v>1.33301</v>
      </c>
      <c r="F186" s="59">
        <v>1.33335</v>
      </c>
      <c r="G186" s="59">
        <f t="shared" si="16"/>
        <v>1</v>
      </c>
      <c r="H186" s="61">
        <f t="shared" si="17"/>
        <v>3.0420844822402334E-3</v>
      </c>
      <c r="I186" s="61">
        <f>IF(A186&gt;$R$1, AVERAGE(INDEX($H$2:$H$3898, A186-$R$1):H186), "")</f>
        <v>-2.1711971643102425E-4</v>
      </c>
      <c r="J186" s="61">
        <f>IF(A186&gt;$R$1, STDEV(INDEX($H$2:$H$3898, A186-$R$1):H186), "")</f>
        <v>3.740185338585035E-3</v>
      </c>
      <c r="K186" s="61">
        <f t="shared" si="18"/>
        <v>3.740185338585035E-3</v>
      </c>
      <c r="L186" s="61">
        <f t="shared" si="23"/>
        <v>-3.1599807228796534E-3</v>
      </c>
      <c r="M186" s="59">
        <f t="shared" si="19"/>
        <v>24.299999999999322</v>
      </c>
      <c r="N186" s="59">
        <f t="shared" si="20"/>
        <v>0</v>
      </c>
      <c r="O186" s="59">
        <f t="shared" si="21"/>
        <v>0</v>
      </c>
      <c r="P186" s="59">
        <f t="shared" si="22"/>
        <v>825.29999999999791</v>
      </c>
    </row>
    <row r="187" spans="1:16" x14ac:dyDescent="0.25">
      <c r="A187" s="59">
        <v>186</v>
      </c>
      <c r="B187" s="60">
        <v>41533.958333333336</v>
      </c>
      <c r="C187" s="59">
        <v>1.33335</v>
      </c>
      <c r="D187" s="59">
        <v>1.3369200000000001</v>
      </c>
      <c r="E187" s="59">
        <v>1.3324800000000001</v>
      </c>
      <c r="F187" s="59">
        <v>1.33578</v>
      </c>
      <c r="G187" s="59">
        <f t="shared" si="16"/>
        <v>1</v>
      </c>
      <c r="H187" s="61">
        <f t="shared" si="17"/>
        <v>1.8208185224132061E-3</v>
      </c>
      <c r="I187" s="61">
        <f>IF(A187&gt;$R$1, AVERAGE(INDEX($H$2:$H$3898, A187-$R$1):H187), "")</f>
        <v>-5.0511856197687312E-5</v>
      </c>
      <c r="J187" s="61">
        <f>IF(A187&gt;$R$1, STDEV(INDEX($H$2:$H$3898, A187-$R$1):H187), "")</f>
        <v>3.769613063502843E-3</v>
      </c>
      <c r="K187" s="61">
        <f t="shared" si="18"/>
        <v>3.769613063502843E-3</v>
      </c>
      <c r="L187" s="61">
        <f t="shared" si="23"/>
        <v>-2.7067684042508572E-3</v>
      </c>
      <c r="M187" s="59">
        <f t="shared" si="19"/>
        <v>163.20000000000113</v>
      </c>
      <c r="N187" s="59">
        <f t="shared" si="20"/>
        <v>0</v>
      </c>
      <c r="O187" s="59">
        <f t="shared" si="21"/>
        <v>0</v>
      </c>
      <c r="P187" s="59">
        <f t="shared" si="22"/>
        <v>791.39999999999782</v>
      </c>
    </row>
    <row r="188" spans="1:16" x14ac:dyDescent="0.25">
      <c r="A188" s="59">
        <v>187</v>
      </c>
      <c r="B188" s="60">
        <v>41534.958333333336</v>
      </c>
      <c r="C188" s="59">
        <v>1.3357699999999999</v>
      </c>
      <c r="D188" s="59">
        <v>1.3541799999999999</v>
      </c>
      <c r="E188" s="59">
        <v>1.3338000000000001</v>
      </c>
      <c r="F188" s="59">
        <v>1.35209</v>
      </c>
      <c r="G188" s="59">
        <f t="shared" si="16"/>
        <v>1</v>
      </c>
      <c r="H188" s="61">
        <f t="shared" si="17"/>
        <v>1.2136152556485745E-2</v>
      </c>
      <c r="I188" s="61">
        <f>IF(A188&gt;$R$1, AVERAGE(INDEX($H$2:$H$3898, A188-$R$1):H188), "")</f>
        <v>5.9822847392478691E-4</v>
      </c>
      <c r="J188" s="61">
        <f>IF(A188&gt;$R$1, STDEV(INDEX($H$2:$H$3898, A188-$R$1):H188), "")</f>
        <v>4.8419425138357154E-3</v>
      </c>
      <c r="K188" s="61">
        <f t="shared" si="18"/>
        <v>4.8419425138357154E-3</v>
      </c>
      <c r="L188" s="61">
        <f t="shared" si="23"/>
        <v>5.5428655230421921E-3</v>
      </c>
      <c r="M188" s="59">
        <f t="shared" si="19"/>
        <v>7.6000000000009393</v>
      </c>
      <c r="N188" s="59">
        <f t="shared" si="20"/>
        <v>0</v>
      </c>
      <c r="O188" s="59">
        <f t="shared" si="21"/>
        <v>0</v>
      </c>
      <c r="P188" s="59">
        <f t="shared" si="22"/>
        <v>749.39999999999804</v>
      </c>
    </row>
    <row r="189" spans="1:16" x14ac:dyDescent="0.25">
      <c r="A189" s="59">
        <v>188</v>
      </c>
      <c r="B189" s="60">
        <v>41535.958333333336</v>
      </c>
      <c r="C189" s="59">
        <v>1.35212</v>
      </c>
      <c r="D189" s="59">
        <v>1.3568499999999999</v>
      </c>
      <c r="E189" s="59">
        <v>1.3501000000000001</v>
      </c>
      <c r="F189" s="59">
        <v>1.3528800000000001</v>
      </c>
      <c r="G189" s="59">
        <f t="shared" si="16"/>
        <v>1</v>
      </c>
      <c r="H189" s="61">
        <f t="shared" si="17"/>
        <v>5.8411000673678592E-4</v>
      </c>
      <c r="I189" s="61">
        <f>IF(A189&gt;$R$1, AVERAGE(INDEX($H$2:$H$3898, A189-$R$1):H189), "")</f>
        <v>8.8163631911091498E-4</v>
      </c>
      <c r="J189" s="61">
        <f>IF(A189&gt;$R$1, STDEV(INDEX($H$2:$H$3898, A189-$R$1):H189), "")</f>
        <v>4.6882194678703566E-3</v>
      </c>
      <c r="K189" s="61">
        <f t="shared" si="18"/>
        <v>4.6882194678703566E-3</v>
      </c>
      <c r="L189" s="61">
        <f t="shared" si="23"/>
        <v>1.4071784225957021E-2</v>
      </c>
      <c r="M189" s="59">
        <f t="shared" si="19"/>
        <v>-7.0999999999998842</v>
      </c>
      <c r="N189" s="59">
        <f t="shared" si="20"/>
        <v>0</v>
      </c>
      <c r="O189" s="59">
        <f t="shared" si="21"/>
        <v>0</v>
      </c>
      <c r="P189" s="59">
        <f t="shared" si="22"/>
        <v>850.89999999999691</v>
      </c>
    </row>
    <row r="190" spans="1:16" x14ac:dyDescent="0.25">
      <c r="A190" s="59">
        <v>189</v>
      </c>
      <c r="B190" s="60">
        <v>41536.958333333336</v>
      </c>
      <c r="C190" s="59">
        <v>1.3529100000000001</v>
      </c>
      <c r="D190" s="59">
        <v>1.35487</v>
      </c>
      <c r="E190" s="59">
        <v>1.3497699999999999</v>
      </c>
      <c r="F190" s="59">
        <v>1.3522000000000001</v>
      </c>
      <c r="G190" s="59">
        <f t="shared" si="16"/>
        <v>0</v>
      </c>
      <c r="H190" s="61">
        <f t="shared" si="17"/>
        <v>-5.0275778485176967E-4</v>
      </c>
      <c r="I190" s="61">
        <f>IF(A190&gt;$R$1, AVERAGE(INDEX($H$2:$H$3898, A190-$R$1):H190), "")</f>
        <v>1.3139105916602093E-3</v>
      </c>
      <c r="J190" s="61">
        <f>IF(A190&gt;$R$1, STDEV(INDEX($H$2:$H$3898, A190-$R$1):H190), "")</f>
        <v>4.1610480045649826E-3</v>
      </c>
      <c r="K190" s="61">
        <f t="shared" si="18"/>
        <v>-4.1610480045649826E-3</v>
      </c>
      <c r="L190" s="61">
        <f t="shared" si="23"/>
        <v>1.3615456960907919E-2</v>
      </c>
      <c r="M190" s="59">
        <f t="shared" si="19"/>
        <v>-53.300000000000566</v>
      </c>
      <c r="N190" s="59">
        <f t="shared" si="20"/>
        <v>0</v>
      </c>
      <c r="O190" s="59">
        <f t="shared" si="21"/>
        <v>0</v>
      </c>
      <c r="P190" s="59">
        <f t="shared" si="22"/>
        <v>802.39999999999668</v>
      </c>
    </row>
    <row r="191" spans="1:16" x14ac:dyDescent="0.25">
      <c r="A191" s="59">
        <v>190</v>
      </c>
      <c r="B191" s="60">
        <v>41539.958333333336</v>
      </c>
      <c r="C191" s="59">
        <v>1.3546</v>
      </c>
      <c r="D191" s="59">
        <v>1.35476</v>
      </c>
      <c r="E191" s="59">
        <v>1.3479000000000001</v>
      </c>
      <c r="F191" s="59">
        <v>1.34927</v>
      </c>
      <c r="G191" s="59">
        <f t="shared" si="16"/>
        <v>0</v>
      </c>
      <c r="H191" s="61">
        <f t="shared" si="17"/>
        <v>-2.1691902178431776E-3</v>
      </c>
      <c r="I191" s="61">
        <f>IF(A191&gt;$R$1, AVERAGE(INDEX($H$2:$H$3898, A191-$R$1):H191), "")</f>
        <v>1.2723407178662554E-3</v>
      </c>
      <c r="J191" s="61">
        <f>IF(A191&gt;$R$1, STDEV(INDEX($H$2:$H$3898, A191-$R$1):H191), "")</f>
        <v>4.1942669013757981E-3</v>
      </c>
      <c r="K191" s="61">
        <f t="shared" si="18"/>
        <v>-4.1942669013757981E-3</v>
      </c>
      <c r="L191" s="61">
        <f t="shared" si="23"/>
        <v>1.3103062966759896E-2</v>
      </c>
      <c r="M191" s="59">
        <f t="shared" si="19"/>
        <v>-19.299999999999873</v>
      </c>
      <c r="N191" s="59">
        <f t="shared" si="20"/>
        <v>0</v>
      </c>
      <c r="O191" s="59">
        <f t="shared" si="21"/>
        <v>0</v>
      </c>
      <c r="P191" s="59">
        <f t="shared" si="22"/>
        <v>796.69999999999709</v>
      </c>
    </row>
    <row r="192" spans="1:16" x14ac:dyDescent="0.25">
      <c r="A192" s="59">
        <v>191</v>
      </c>
      <c r="B192" s="60">
        <v>41540.958333333336</v>
      </c>
      <c r="C192" s="59">
        <v>1.34927</v>
      </c>
      <c r="D192" s="59">
        <v>1.35188</v>
      </c>
      <c r="E192" s="59">
        <v>1.3464</v>
      </c>
      <c r="F192" s="59">
        <v>1.34734</v>
      </c>
      <c r="G192" s="59">
        <f t="shared" si="16"/>
        <v>0</v>
      </c>
      <c r="H192" s="61">
        <f t="shared" si="17"/>
        <v>-1.4314271099972117E-3</v>
      </c>
      <c r="I192" s="61">
        <f>IF(A192&gt;$R$1, AVERAGE(INDEX($H$2:$H$3898, A192-$R$1):H192), "")</f>
        <v>1.3258072899495442E-3</v>
      </c>
      <c r="J192" s="61">
        <f>IF(A192&gt;$R$1, STDEV(INDEX($H$2:$H$3898, A192-$R$1):H192), "")</f>
        <v>4.1511010978045994E-3</v>
      </c>
      <c r="K192" s="61">
        <f t="shared" si="18"/>
        <v>-4.1511010978045994E-3</v>
      </c>
      <c r="L192" s="61">
        <f t="shared" si="23"/>
        <v>1.2585192472286053E-2</v>
      </c>
      <c r="M192" s="59">
        <f t="shared" si="19"/>
        <v>52.099999999999369</v>
      </c>
      <c r="N192" s="59">
        <f t="shared" si="20"/>
        <v>0</v>
      </c>
      <c r="O192" s="59">
        <f t="shared" si="21"/>
        <v>0</v>
      </c>
      <c r="P192" s="59">
        <f t="shared" si="22"/>
        <v>843.799999999997</v>
      </c>
    </row>
    <row r="193" spans="1:16" x14ac:dyDescent="0.25">
      <c r="A193" s="59">
        <v>192</v>
      </c>
      <c r="B193" s="60">
        <v>41541.958333333336</v>
      </c>
      <c r="C193" s="59">
        <v>1.34734</v>
      </c>
      <c r="D193" s="59">
        <v>1.3536999999999999</v>
      </c>
      <c r="E193" s="59">
        <v>1.34613</v>
      </c>
      <c r="F193" s="59">
        <v>1.3525499999999999</v>
      </c>
      <c r="G193" s="59">
        <f t="shared" si="16"/>
        <v>1</v>
      </c>
      <c r="H193" s="61">
        <f t="shared" si="17"/>
        <v>3.8594212852882392E-3</v>
      </c>
      <c r="I193" s="61">
        <f>IF(A193&gt;$R$1, AVERAGE(INDEX($H$2:$H$3898, A193-$R$1):H193), "")</f>
        <v>1.6642302428215223E-3</v>
      </c>
      <c r="J193" s="61">
        <f>IF(A193&gt;$R$1, STDEV(INDEX($H$2:$H$3898, A193-$R$1):H193), "")</f>
        <v>4.1211671418526358E-3</v>
      </c>
      <c r="K193" s="61">
        <f t="shared" si="18"/>
        <v>4.1211671418526358E-3</v>
      </c>
      <c r="L193" s="61">
        <f t="shared" si="23"/>
        <v>1.3029247744276704E-2</v>
      </c>
      <c r="M193" s="59">
        <f t="shared" si="19"/>
        <v>-37.300000000000111</v>
      </c>
      <c r="N193" s="59">
        <f t="shared" si="20"/>
        <v>0</v>
      </c>
      <c r="O193" s="59">
        <f t="shared" si="21"/>
        <v>0</v>
      </c>
      <c r="P193" s="59">
        <f t="shared" si="22"/>
        <v>898.89999999999827</v>
      </c>
    </row>
    <row r="194" spans="1:16" x14ac:dyDescent="0.25">
      <c r="A194" s="59">
        <v>193</v>
      </c>
      <c r="B194" s="60">
        <v>41542.958333333336</v>
      </c>
      <c r="C194" s="59">
        <v>1.3525499999999999</v>
      </c>
      <c r="D194" s="59">
        <v>1.3531200000000001</v>
      </c>
      <c r="E194" s="59">
        <v>1.3472</v>
      </c>
      <c r="F194" s="59">
        <v>1.3488199999999999</v>
      </c>
      <c r="G194" s="59">
        <f t="shared" si="16"/>
        <v>0</v>
      </c>
      <c r="H194" s="61">
        <f t="shared" si="17"/>
        <v>-2.7615634811129688E-3</v>
      </c>
      <c r="I194" s="61">
        <f>IF(A194&gt;$R$1, AVERAGE(INDEX($H$2:$H$3898, A194-$R$1):H194), "")</f>
        <v>1.3177112926458256E-3</v>
      </c>
      <c r="J194" s="61">
        <f>IF(A194&gt;$R$1, STDEV(INDEX($H$2:$H$3898, A194-$R$1):H194), "")</f>
        <v>4.2518675087030834E-3</v>
      </c>
      <c r="K194" s="61">
        <f t="shared" si="18"/>
        <v>-4.2518675087030834E-3</v>
      </c>
      <c r="L194" s="61">
        <f t="shared" si="23"/>
        <v>1.2781893446473843E-2</v>
      </c>
      <c r="M194" s="59">
        <f t="shared" si="19"/>
        <v>32.900000000000148</v>
      </c>
      <c r="N194" s="59">
        <f t="shared" si="20"/>
        <v>0</v>
      </c>
      <c r="O194" s="59">
        <f t="shared" si="21"/>
        <v>0</v>
      </c>
      <c r="P194" s="59">
        <f t="shared" si="22"/>
        <v>947.09999999999877</v>
      </c>
    </row>
    <row r="195" spans="1:16" x14ac:dyDescent="0.25">
      <c r="A195" s="59">
        <v>194</v>
      </c>
      <c r="B195" s="60">
        <v>41543.958333333336</v>
      </c>
      <c r="C195" s="59">
        <v>1.3488100000000001</v>
      </c>
      <c r="D195" s="59">
        <v>1.3564400000000001</v>
      </c>
      <c r="E195" s="59">
        <v>1.3473999999999999</v>
      </c>
      <c r="F195" s="59">
        <v>1.3521000000000001</v>
      </c>
      <c r="G195" s="59">
        <f t="shared" ref="G195:G258" si="24">IF(F195&gt;F194,1,0)</f>
        <v>1</v>
      </c>
      <c r="H195" s="61">
        <f t="shared" ref="H195:H258" si="25">LN(F195/F194)</f>
        <v>2.4288032318000052E-3</v>
      </c>
      <c r="I195" s="61">
        <f>IF(A195&gt;$R$1, AVERAGE(INDEX($H$2:$H$3898, A195-$R$1):H195), "")</f>
        <v>1.8816405537923806E-3</v>
      </c>
      <c r="J195" s="61">
        <f>IF(A195&gt;$R$1, STDEV(INDEX($H$2:$H$3898, A195-$R$1):H195), "")</f>
        <v>3.694371595878146E-3</v>
      </c>
      <c r="K195" s="61">
        <f t="shared" ref="K195:K258" si="26">IF(G195=0,-1*J195,J195)</f>
        <v>3.694371595878146E-3</v>
      </c>
      <c r="L195" s="61">
        <f t="shared" si="23"/>
        <v>1.2748690099483985E-2</v>
      </c>
      <c r="M195" s="59">
        <f t="shared" ref="M195:M258" si="27">(F196-C196)*10000</f>
        <v>33.600000000000293</v>
      </c>
      <c r="N195" s="59">
        <f t="shared" ref="N195:N258" si="28">IF(AND(L195&gt;-1,L195&lt;=-0.0173992495600104),M195,0)</f>
        <v>0</v>
      </c>
      <c r="O195" s="59">
        <f t="shared" ref="O195:O258" si="29">IF(OR(AND(L195&gt;0.0176007504399896)),-M195,0)</f>
        <v>0</v>
      </c>
      <c r="P195" s="59">
        <f t="shared" si="22"/>
        <v>947.09999999999877</v>
      </c>
    </row>
    <row r="196" spans="1:16" x14ac:dyDescent="0.25">
      <c r="A196" s="59">
        <v>195</v>
      </c>
      <c r="B196" s="60">
        <v>41546.958333333336</v>
      </c>
      <c r="C196" s="59">
        <v>1.3492299999999999</v>
      </c>
      <c r="D196" s="59">
        <v>1.3555999999999999</v>
      </c>
      <c r="E196" s="59">
        <v>1.3476699999999999</v>
      </c>
      <c r="F196" s="59">
        <v>1.35259</v>
      </c>
      <c r="G196" s="59">
        <f t="shared" si="24"/>
        <v>1</v>
      </c>
      <c r="H196" s="61">
        <f t="shared" si="25"/>
        <v>3.6233358008538191E-4</v>
      </c>
      <c r="I196" s="61">
        <f>IF(A196&gt;$R$1, AVERAGE(INDEX($H$2:$H$3898, A196-$R$1):H196), "")</f>
        <v>1.635714126094807E-3</v>
      </c>
      <c r="J196" s="61">
        <f>IF(A196&gt;$R$1, STDEV(INDEX($H$2:$H$3898, A196-$R$1):H196), "")</f>
        <v>3.6535975162917331E-3</v>
      </c>
      <c r="K196" s="61">
        <f t="shared" si="26"/>
        <v>3.6535975162917331E-3</v>
      </c>
      <c r="L196" s="61">
        <f t="shared" si="23"/>
        <v>1.231928199028689E-2</v>
      </c>
      <c r="M196" s="59">
        <f t="shared" si="27"/>
        <v>0.70000000000014495</v>
      </c>
      <c r="N196" s="59">
        <f t="shared" si="28"/>
        <v>0</v>
      </c>
      <c r="O196" s="59">
        <f t="shared" si="29"/>
        <v>0</v>
      </c>
      <c r="P196" s="59">
        <f t="shared" ref="P196:P259" si="30">N1238+O1238+P195</f>
        <v>947.09999999999877</v>
      </c>
    </row>
    <row r="197" spans="1:16" x14ac:dyDescent="0.25">
      <c r="A197" s="59">
        <v>196</v>
      </c>
      <c r="B197" s="60">
        <v>41547.958333333336</v>
      </c>
      <c r="C197" s="59">
        <v>1.3525400000000001</v>
      </c>
      <c r="D197" s="59">
        <v>1.3588</v>
      </c>
      <c r="E197" s="59">
        <v>1.3516900000000001</v>
      </c>
      <c r="F197" s="59">
        <v>1.3526100000000001</v>
      </c>
      <c r="G197" s="59">
        <f t="shared" si="24"/>
        <v>1</v>
      </c>
      <c r="H197" s="61">
        <f t="shared" si="25"/>
        <v>1.4786337424594298E-5</v>
      </c>
      <c r="I197" s="61">
        <f>IF(A197&gt;$R$1, AVERAGE(INDEX($H$2:$H$3898, A197-$R$1):H197), "")</f>
        <v>1.2663375820481959E-3</v>
      </c>
      <c r="J197" s="61">
        <f>IF(A197&gt;$R$1, STDEV(INDEX($H$2:$H$3898, A197-$R$1):H197), "")</f>
        <v>3.4859685617794679E-3</v>
      </c>
      <c r="K197" s="61">
        <f t="shared" si="26"/>
        <v>3.4859685617794679E-3</v>
      </c>
      <c r="L197" s="61">
        <f t="shared" si="23"/>
        <v>1.1713164944807218E-2</v>
      </c>
      <c r="M197" s="59">
        <f t="shared" si="27"/>
        <v>52.200000000000024</v>
      </c>
      <c r="N197" s="59">
        <f t="shared" si="28"/>
        <v>0</v>
      </c>
      <c r="O197" s="59">
        <f t="shared" si="29"/>
        <v>0</v>
      </c>
      <c r="P197" s="59">
        <f t="shared" si="30"/>
        <v>947.09999999999877</v>
      </c>
    </row>
    <row r="198" spans="1:16" x14ac:dyDescent="0.25">
      <c r="A198" s="59">
        <v>197</v>
      </c>
      <c r="B198" s="60">
        <v>41548.958333333336</v>
      </c>
      <c r="C198" s="59">
        <v>1.3526100000000001</v>
      </c>
      <c r="D198" s="59">
        <v>1.36066</v>
      </c>
      <c r="E198" s="59">
        <v>1.35043</v>
      </c>
      <c r="F198" s="59">
        <v>1.3578300000000001</v>
      </c>
      <c r="G198" s="59">
        <f t="shared" si="24"/>
        <v>1</v>
      </c>
      <c r="H198" s="61">
        <f t="shared" si="25"/>
        <v>3.8517779059801752E-3</v>
      </c>
      <c r="I198" s="61">
        <f>IF(A198&gt;$R$1, AVERAGE(INDEX($H$2:$H$3898, A198-$R$1):H198), "")</f>
        <v>1.4467473308502512E-3</v>
      </c>
      <c r="J198" s="61">
        <f>IF(A198&gt;$R$1, STDEV(INDEX($H$2:$H$3898, A198-$R$1):H198), "")</f>
        <v>3.5435643110301586E-3</v>
      </c>
      <c r="K198" s="61">
        <f t="shared" si="26"/>
        <v>3.5435643110301586E-3</v>
      </c>
      <c r="L198" s="61">
        <f t="shared" si="23"/>
        <v>1.142118965018722E-2</v>
      </c>
      <c r="M198" s="59">
        <f t="shared" si="27"/>
        <v>40.099999999998474</v>
      </c>
      <c r="N198" s="59">
        <f t="shared" si="28"/>
        <v>0</v>
      </c>
      <c r="O198" s="59">
        <f t="shared" si="29"/>
        <v>0</v>
      </c>
      <c r="P198" s="59">
        <f t="shared" si="30"/>
        <v>947.09999999999877</v>
      </c>
    </row>
    <row r="199" spans="1:16" x14ac:dyDescent="0.25">
      <c r="A199" s="59">
        <v>198</v>
      </c>
      <c r="B199" s="60">
        <v>41549.958333333336</v>
      </c>
      <c r="C199" s="59">
        <v>1.3577900000000001</v>
      </c>
      <c r="D199" s="59">
        <v>1.36459</v>
      </c>
      <c r="E199" s="59">
        <v>1.35775</v>
      </c>
      <c r="F199" s="59">
        <v>1.3617999999999999</v>
      </c>
      <c r="G199" s="59">
        <f t="shared" si="24"/>
        <v>1</v>
      </c>
      <c r="H199" s="61">
        <f t="shared" si="25"/>
        <v>2.9195168606637174E-3</v>
      </c>
      <c r="I199" s="61">
        <f>IF(A199&gt;$R$1, AVERAGE(INDEX($H$2:$H$3898, A199-$R$1):H199), "")</f>
        <v>1.428392216483579E-3</v>
      </c>
      <c r="J199" s="61">
        <f>IF(A199&gt;$R$1, STDEV(INDEX($H$2:$H$3898, A199-$R$1):H199), "")</f>
        <v>3.5345535268673459E-3</v>
      </c>
      <c r="K199" s="61">
        <f t="shared" si="26"/>
        <v>3.5345535268673459E-3</v>
      </c>
      <c r="L199" s="61">
        <f t="shared" si="23"/>
        <v>1.8635761164747078E-2</v>
      </c>
      <c r="M199" s="59">
        <f t="shared" si="27"/>
        <v>-61.099999999998374</v>
      </c>
      <c r="N199" s="59">
        <f t="shared" si="28"/>
        <v>0</v>
      </c>
      <c r="O199" s="59">
        <f t="shared" si="29"/>
        <v>61.099999999998374</v>
      </c>
      <c r="P199" s="59">
        <f t="shared" si="30"/>
        <v>947.09999999999877</v>
      </c>
    </row>
    <row r="200" spans="1:16" x14ac:dyDescent="0.25">
      <c r="A200" s="59">
        <v>199</v>
      </c>
      <c r="B200" s="60">
        <v>41550.958333333336</v>
      </c>
      <c r="C200" s="59">
        <v>1.3617999999999999</v>
      </c>
      <c r="D200" s="59">
        <v>1.3631599999999999</v>
      </c>
      <c r="E200" s="59">
        <v>1.3537999999999999</v>
      </c>
      <c r="F200" s="59">
        <v>1.3556900000000001</v>
      </c>
      <c r="G200" s="59">
        <f t="shared" si="24"/>
        <v>0</v>
      </c>
      <c r="H200" s="61">
        <f t="shared" si="25"/>
        <v>-4.4968042539123131E-3</v>
      </c>
      <c r="I200" s="61">
        <f>IF(A200&gt;$R$1, AVERAGE(INDEX($H$2:$H$3898, A200-$R$1):H200), "")</f>
        <v>1.2004248984897829E-3</v>
      </c>
      <c r="J200" s="61">
        <f>IF(A200&gt;$R$1, STDEV(INDEX($H$2:$H$3898, A200-$R$1):H200), "")</f>
        <v>3.7989864575750654E-3</v>
      </c>
      <c r="K200" s="61">
        <f t="shared" si="26"/>
        <v>-3.7989864575750654E-3</v>
      </c>
      <c r="L200" s="61">
        <f t="shared" si="23"/>
        <v>1.8515913067469913E-2</v>
      </c>
      <c r="M200" s="59">
        <f t="shared" si="27"/>
        <v>17.400000000000748</v>
      </c>
      <c r="N200" s="59">
        <f t="shared" si="28"/>
        <v>0</v>
      </c>
      <c r="O200" s="59">
        <f t="shared" si="29"/>
        <v>-17.400000000000748</v>
      </c>
      <c r="P200" s="59">
        <f t="shared" si="30"/>
        <v>995.599999999999</v>
      </c>
    </row>
    <row r="201" spans="1:16" x14ac:dyDescent="0.25">
      <c r="A201" s="59">
        <v>200</v>
      </c>
      <c r="B201" s="60">
        <v>41553.958333333336</v>
      </c>
      <c r="C201" s="59">
        <v>1.35629</v>
      </c>
      <c r="D201" s="59">
        <v>1.3590899999999999</v>
      </c>
      <c r="E201" s="59">
        <v>1.35425</v>
      </c>
      <c r="F201" s="59">
        <v>1.3580300000000001</v>
      </c>
      <c r="G201" s="59">
        <f t="shared" si="24"/>
        <v>1</v>
      </c>
      <c r="H201" s="61">
        <f t="shared" si="25"/>
        <v>1.7245703904293578E-3</v>
      </c>
      <c r="I201" s="61">
        <f>IF(A201&gt;$R$1, AVERAGE(INDEX($H$2:$H$3898, A201-$R$1):H201), "")</f>
        <v>1.3364145194893749E-3</v>
      </c>
      <c r="J201" s="61">
        <f>IF(A201&gt;$R$1, STDEV(INDEX($H$2:$H$3898, A201-$R$1):H201), "")</f>
        <v>3.7747868330169037E-3</v>
      </c>
      <c r="K201" s="61">
        <f t="shared" si="26"/>
        <v>3.7747868330169037E-3</v>
      </c>
      <c r="L201" s="61">
        <f t="shared" si="23"/>
        <v>1.8550514561901779E-2</v>
      </c>
      <c r="M201" s="59">
        <f t="shared" si="27"/>
        <v>-7.9000000000006843</v>
      </c>
      <c r="N201" s="59">
        <f t="shared" si="28"/>
        <v>0</v>
      </c>
      <c r="O201" s="59">
        <f t="shared" si="29"/>
        <v>7.9000000000006843</v>
      </c>
      <c r="P201" s="59">
        <f t="shared" si="30"/>
        <v>995.599999999999</v>
      </c>
    </row>
    <row r="202" spans="1:16" x14ac:dyDescent="0.25">
      <c r="A202" s="59">
        <v>201</v>
      </c>
      <c r="B202" s="60">
        <v>41554.958333333336</v>
      </c>
      <c r="C202" s="59">
        <v>1.3580700000000001</v>
      </c>
      <c r="D202" s="59">
        <v>1.3607100000000001</v>
      </c>
      <c r="E202" s="59">
        <v>1.3557600000000001</v>
      </c>
      <c r="F202" s="59">
        <v>1.35728</v>
      </c>
      <c r="G202" s="59">
        <f t="shared" si="24"/>
        <v>0</v>
      </c>
      <c r="H202" s="61">
        <f t="shared" si="25"/>
        <v>-5.5242312595855188E-4</v>
      </c>
      <c r="I202" s="61">
        <f>IF(A202&gt;$R$1, AVERAGE(INDEX($H$2:$H$3898, A202-$R$1):H202), "")</f>
        <v>1.1117577939769507E-3</v>
      </c>
      <c r="J202" s="61">
        <f>IF(A202&gt;$R$1, STDEV(INDEX($H$2:$H$3898, A202-$R$1):H202), "")</f>
        <v>3.7734696839973867E-3</v>
      </c>
      <c r="K202" s="61">
        <f t="shared" si="26"/>
        <v>-3.7734696839973867E-3</v>
      </c>
      <c r="L202" s="61">
        <f t="shared" si="23"/>
        <v>1.1007431814401549E-2</v>
      </c>
      <c r="M202" s="59">
        <f t="shared" si="27"/>
        <v>-48.799999999999955</v>
      </c>
      <c r="N202" s="59">
        <f t="shared" si="28"/>
        <v>0</v>
      </c>
      <c r="O202" s="59">
        <f t="shared" si="29"/>
        <v>0</v>
      </c>
      <c r="P202" s="59">
        <f t="shared" si="30"/>
        <v>995.599999999999</v>
      </c>
    </row>
    <row r="203" spans="1:16" x14ac:dyDescent="0.25">
      <c r="A203" s="59">
        <v>202</v>
      </c>
      <c r="B203" s="60">
        <v>41555.958333333336</v>
      </c>
      <c r="C203" s="59">
        <v>1.35727</v>
      </c>
      <c r="D203" s="59">
        <v>1.3604499999999999</v>
      </c>
      <c r="E203" s="59">
        <v>1.3485499999999999</v>
      </c>
      <c r="F203" s="59">
        <v>1.35239</v>
      </c>
      <c r="G203" s="59">
        <f t="shared" si="24"/>
        <v>0</v>
      </c>
      <c r="H203" s="61">
        <f t="shared" si="25"/>
        <v>-3.6092995150840703E-3</v>
      </c>
      <c r="I203" s="61">
        <f>IF(A203&gt;$R$1, AVERAGE(INDEX($H$2:$H$3898, A203-$R$1):H203), "")</f>
        <v>7.723754166333712E-4</v>
      </c>
      <c r="J203" s="61">
        <f>IF(A203&gt;$R$1, STDEV(INDEX($H$2:$H$3898, A203-$R$1):H203), "")</f>
        <v>3.9457050951696489E-3</v>
      </c>
      <c r="K203" s="61">
        <f t="shared" si="26"/>
        <v>-3.9457050951696489E-3</v>
      </c>
      <c r="L203" s="61">
        <f t="shared" si="23"/>
        <v>2.2197842053961834E-3</v>
      </c>
      <c r="M203" s="59">
        <f t="shared" si="27"/>
        <v>-4.2000000000008697</v>
      </c>
      <c r="N203" s="59">
        <f t="shared" si="28"/>
        <v>0</v>
      </c>
      <c r="O203" s="59">
        <f t="shared" si="29"/>
        <v>0</v>
      </c>
      <c r="P203" s="59">
        <f t="shared" si="30"/>
        <v>995.599999999999</v>
      </c>
    </row>
    <row r="204" spans="1:16" x14ac:dyDescent="0.25">
      <c r="A204" s="59">
        <v>203</v>
      </c>
      <c r="B204" s="60">
        <v>41556.958333333336</v>
      </c>
      <c r="C204" s="59">
        <v>1.35239</v>
      </c>
      <c r="D204" s="59">
        <v>1.3545700000000001</v>
      </c>
      <c r="E204" s="59">
        <v>1.34877</v>
      </c>
      <c r="F204" s="59">
        <v>1.3519699999999999</v>
      </c>
      <c r="G204" s="59">
        <f t="shared" si="24"/>
        <v>0</v>
      </c>
      <c r="H204" s="61">
        <f t="shared" si="25"/>
        <v>-3.1060953673091952E-4</v>
      </c>
      <c r="I204" s="61">
        <f>IF(A204&gt;$R$1, AVERAGE(INDEX($H$2:$H$3898, A204-$R$1):H204), "")</f>
        <v>-5.5472141926703578E-6</v>
      </c>
      <c r="J204" s="61">
        <f>IF(A204&gt;$R$1, STDEV(INDEX($H$2:$H$3898, A204-$R$1):H204), "")</f>
        <v>2.5282884603736312E-3</v>
      </c>
      <c r="K204" s="61">
        <f t="shared" si="26"/>
        <v>-2.5282884603736312E-3</v>
      </c>
      <c r="L204" s="61">
        <f t="shared" si="23"/>
        <v>-4.9967237228478022E-3</v>
      </c>
      <c r="M204" s="59">
        <f t="shared" si="27"/>
        <v>20.999999999999908</v>
      </c>
      <c r="N204" s="59">
        <f t="shared" si="28"/>
        <v>0</v>
      </c>
      <c r="O204" s="59">
        <f t="shared" si="29"/>
        <v>0</v>
      </c>
      <c r="P204" s="59">
        <f t="shared" si="30"/>
        <v>995.599999999999</v>
      </c>
    </row>
    <row r="205" spans="1:16" x14ac:dyDescent="0.25">
      <c r="A205" s="59">
        <v>204</v>
      </c>
      <c r="B205" s="60">
        <v>41557.958333333336</v>
      </c>
      <c r="C205" s="59">
        <v>1.3519600000000001</v>
      </c>
      <c r="D205" s="59">
        <v>1.35816</v>
      </c>
      <c r="E205" s="59">
        <v>1.3517999999999999</v>
      </c>
      <c r="F205" s="59">
        <v>1.35406</v>
      </c>
      <c r="G205" s="59">
        <f t="shared" si="24"/>
        <v>1</v>
      </c>
      <c r="H205" s="61">
        <f t="shared" si="25"/>
        <v>1.5446986290457039E-3</v>
      </c>
      <c r="I205" s="61">
        <f>IF(A205&gt;$R$1, AVERAGE(INDEX($H$2:$H$3898, A205-$R$1):H205), "")</f>
        <v>5.4489574701637055E-5</v>
      </c>
      <c r="J205" s="61">
        <f>IF(A205&gt;$R$1, STDEV(INDEX($H$2:$H$3898, A205-$R$1):H205), "")</f>
        <v>2.5544932173568046E-3</v>
      </c>
      <c r="K205" s="61">
        <f t="shared" si="26"/>
        <v>2.5544932173568046E-3</v>
      </c>
      <c r="L205" s="61">
        <f t="shared" si="23"/>
        <v>1.7188174990739836E-3</v>
      </c>
      <c r="M205" s="59">
        <f t="shared" si="27"/>
        <v>1.2999999999996348</v>
      </c>
      <c r="N205" s="59">
        <f t="shared" si="28"/>
        <v>0</v>
      </c>
      <c r="O205" s="59">
        <f t="shared" si="29"/>
        <v>0</v>
      </c>
      <c r="P205" s="59">
        <f t="shared" si="30"/>
        <v>1022.899999999998</v>
      </c>
    </row>
    <row r="206" spans="1:16" x14ac:dyDescent="0.25">
      <c r="A206" s="59">
        <v>205</v>
      </c>
      <c r="B206" s="60">
        <v>41560.958333333336</v>
      </c>
      <c r="C206" s="59">
        <v>1.35595</v>
      </c>
      <c r="D206" s="59">
        <v>1.35975</v>
      </c>
      <c r="E206" s="59">
        <v>1.3545</v>
      </c>
      <c r="F206" s="59">
        <v>1.35608</v>
      </c>
      <c r="G206" s="59">
        <f t="shared" si="24"/>
        <v>1</v>
      </c>
      <c r="H206" s="61">
        <f t="shared" si="25"/>
        <v>1.4906981735754742E-3</v>
      </c>
      <c r="I206" s="61">
        <f>IF(A206&gt;$R$1, AVERAGE(INDEX($H$2:$H$3898, A206-$R$1):H206), "")</f>
        <v>1.7908057210333983E-4</v>
      </c>
      <c r="J206" s="61">
        <f>IF(A206&gt;$R$1, STDEV(INDEX($H$2:$H$3898, A206-$R$1):H206), "")</f>
        <v>2.5740414114312133E-3</v>
      </c>
      <c r="K206" s="61">
        <f t="shared" si="26"/>
        <v>2.5740414114312133E-3</v>
      </c>
      <c r="L206" s="61">
        <f t="shared" si="23"/>
        <v>8.4871258118809946E-3</v>
      </c>
      <c r="M206" s="59">
        <f t="shared" si="27"/>
        <v>-37.399999999998542</v>
      </c>
      <c r="N206" s="59">
        <f t="shared" si="28"/>
        <v>0</v>
      </c>
      <c r="O206" s="59">
        <f t="shared" si="29"/>
        <v>0</v>
      </c>
      <c r="P206" s="59">
        <f t="shared" si="30"/>
        <v>1022.899999999998</v>
      </c>
    </row>
    <row r="207" spans="1:16" x14ac:dyDescent="0.25">
      <c r="A207" s="59">
        <v>206</v>
      </c>
      <c r="B207" s="60">
        <v>41561.958333333336</v>
      </c>
      <c r="C207" s="59">
        <v>1.35608</v>
      </c>
      <c r="D207" s="59">
        <v>1.3570899999999999</v>
      </c>
      <c r="E207" s="59">
        <v>1.3479000000000001</v>
      </c>
      <c r="F207" s="59">
        <v>1.3523400000000001</v>
      </c>
      <c r="G207" s="59">
        <f t="shared" si="24"/>
        <v>0</v>
      </c>
      <c r="H207" s="61">
        <f t="shared" si="25"/>
        <v>-2.7617595329968705E-3</v>
      </c>
      <c r="I207" s="61">
        <f>IF(A207&gt;$R$1, AVERAGE(INDEX($H$2:$H$3898, A207-$R$1):H207), "")</f>
        <v>1.4204498990623399E-4</v>
      </c>
      <c r="J207" s="61">
        <f>IF(A207&gt;$R$1, STDEV(INDEX($H$2:$H$3898, A207-$R$1):H207), "")</f>
        <v>2.6140333648433387E-3</v>
      </c>
      <c r="K207" s="61">
        <f t="shared" si="26"/>
        <v>-2.6140333648433387E-3</v>
      </c>
      <c r="L207" s="61">
        <f t="shared" si="23"/>
        <v>1.0024193544842252E-2</v>
      </c>
      <c r="M207" s="59">
        <f t="shared" si="27"/>
        <v>9.7999999999998089</v>
      </c>
      <c r="N207" s="59">
        <f t="shared" si="28"/>
        <v>0</v>
      </c>
      <c r="O207" s="59">
        <f t="shared" si="29"/>
        <v>0</v>
      </c>
      <c r="P207" s="59">
        <f t="shared" si="30"/>
        <v>1022.899999999998</v>
      </c>
    </row>
    <row r="208" spans="1:16" x14ac:dyDescent="0.25">
      <c r="A208" s="59">
        <v>207</v>
      </c>
      <c r="B208" s="60">
        <v>41562.958333333336</v>
      </c>
      <c r="C208" s="59">
        <v>1.3523499999999999</v>
      </c>
      <c r="D208" s="59">
        <v>1.3567499999999999</v>
      </c>
      <c r="E208" s="59">
        <v>1.34727</v>
      </c>
      <c r="F208" s="59">
        <v>1.3533299999999999</v>
      </c>
      <c r="G208" s="59">
        <f t="shared" si="24"/>
        <v>1</v>
      </c>
      <c r="H208" s="61">
        <f t="shared" si="25"/>
        <v>7.3179659321414604E-4</v>
      </c>
      <c r="I208" s="61">
        <f>IF(A208&gt;$R$1, AVERAGE(INDEX($H$2:$H$3898, A208-$R$1):H208), "")</f>
        <v>2.7724647135694385E-4</v>
      </c>
      <c r="J208" s="61">
        <f>IF(A208&gt;$R$1, STDEV(INDEX($H$2:$H$3898, A208-$R$1):H208), "")</f>
        <v>2.5829837777624418E-3</v>
      </c>
      <c r="K208" s="61">
        <f t="shared" si="26"/>
        <v>2.5829837777624418E-3</v>
      </c>
      <c r="L208" s="61">
        <f t="shared" si="23"/>
        <v>8.4860101807520613E-3</v>
      </c>
      <c r="M208" s="59">
        <f t="shared" si="27"/>
        <v>141.90000000000146</v>
      </c>
      <c r="N208" s="59">
        <f t="shared" si="28"/>
        <v>0</v>
      </c>
      <c r="O208" s="59">
        <f t="shared" si="29"/>
        <v>0</v>
      </c>
      <c r="P208" s="59">
        <f t="shared" si="30"/>
        <v>1022.899999999998</v>
      </c>
    </row>
    <row r="209" spans="1:16" x14ac:dyDescent="0.25">
      <c r="A209" s="59">
        <v>208</v>
      </c>
      <c r="B209" s="60">
        <v>41563.958333333336</v>
      </c>
      <c r="C209" s="59">
        <v>1.3533599999999999</v>
      </c>
      <c r="D209" s="59">
        <v>1.36818</v>
      </c>
      <c r="E209" s="59">
        <v>1.35158</v>
      </c>
      <c r="F209" s="59">
        <v>1.36755</v>
      </c>
      <c r="G209" s="59">
        <f t="shared" si="24"/>
        <v>1</v>
      </c>
      <c r="H209" s="61">
        <f t="shared" si="25"/>
        <v>1.0452595828573465E-2</v>
      </c>
      <c r="I209" s="61">
        <f>IF(A209&gt;$R$1, AVERAGE(INDEX($H$2:$H$3898, A209-$R$1):H209), "")</f>
        <v>6.8931988031227043E-4</v>
      </c>
      <c r="J209" s="61">
        <f>IF(A209&gt;$R$1, STDEV(INDEX($H$2:$H$3898, A209-$R$1):H209), "")</f>
        <v>3.5408658468112286E-3</v>
      </c>
      <c r="K209" s="61">
        <f t="shared" si="26"/>
        <v>3.5408658468112286E-3</v>
      </c>
      <c r="L209" s="61">
        <f t="shared" si="23"/>
        <v>1.6278743536266373E-2</v>
      </c>
      <c r="M209" s="59">
        <f t="shared" si="27"/>
        <v>8.9000000000005741</v>
      </c>
      <c r="N209" s="59">
        <f t="shared" si="28"/>
        <v>0</v>
      </c>
      <c r="O209" s="59">
        <f t="shared" si="29"/>
        <v>0</v>
      </c>
      <c r="P209" s="59">
        <f t="shared" si="30"/>
        <v>1022.899999999998</v>
      </c>
    </row>
    <row r="210" spans="1:16" x14ac:dyDescent="0.25">
      <c r="A210" s="59">
        <v>209</v>
      </c>
      <c r="B210" s="60">
        <v>41564.958333333336</v>
      </c>
      <c r="C210" s="59">
        <v>1.36755</v>
      </c>
      <c r="D210" s="59">
        <v>1.3703700000000001</v>
      </c>
      <c r="E210" s="59">
        <v>1.36592</v>
      </c>
      <c r="F210" s="59">
        <v>1.3684400000000001</v>
      </c>
      <c r="G210" s="59">
        <f t="shared" si="24"/>
        <v>1</v>
      </c>
      <c r="H210" s="61">
        <f t="shared" si="25"/>
        <v>6.5058719614627717E-4</v>
      </c>
      <c r="I210" s="61">
        <f>IF(A210&gt;$R$1, AVERAGE(INDEX($H$2:$H$3898, A210-$R$1):H210), "")</f>
        <v>9.0257929764097342E-4</v>
      </c>
      <c r="J210" s="61">
        <f>IF(A210&gt;$R$1, STDEV(INDEX($H$2:$H$3898, A210-$R$1):H210), "")</f>
        <v>3.4198557002511486E-3</v>
      </c>
      <c r="K210" s="61">
        <f t="shared" si="26"/>
        <v>3.4198557002511486E-3</v>
      </c>
      <c r="L210" s="61">
        <f t="shared" ref="L210:L273" si="31">SUM(K196:K210)</f>
        <v>1.6004227640639374E-2</v>
      </c>
      <c r="M210" s="59">
        <f t="shared" si="27"/>
        <v>-4.6999999999997044</v>
      </c>
      <c r="N210" s="59">
        <f t="shared" si="28"/>
        <v>0</v>
      </c>
      <c r="O210" s="59">
        <f t="shared" si="29"/>
        <v>0</v>
      </c>
      <c r="P210" s="59">
        <f t="shared" si="30"/>
        <v>1022.899999999998</v>
      </c>
    </row>
    <row r="211" spans="1:16" x14ac:dyDescent="0.25">
      <c r="A211" s="59">
        <v>210</v>
      </c>
      <c r="B211" s="60">
        <v>41567.958333333336</v>
      </c>
      <c r="C211" s="59">
        <v>1.3684000000000001</v>
      </c>
      <c r="D211" s="59">
        <v>1.3688400000000001</v>
      </c>
      <c r="E211" s="59">
        <v>1.3650899999999999</v>
      </c>
      <c r="F211" s="59">
        <v>1.3679300000000001</v>
      </c>
      <c r="G211" s="59">
        <f t="shared" si="24"/>
        <v>0</v>
      </c>
      <c r="H211" s="61">
        <f t="shared" si="25"/>
        <v>-3.7275661252341829E-4</v>
      </c>
      <c r="I211" s="61">
        <f>IF(A211&gt;$R$1, AVERAGE(INDEX($H$2:$H$3898, A211-$R$1):H211), "")</f>
        <v>7.2748180737075942E-4</v>
      </c>
      <c r="J211" s="61">
        <f>IF(A211&gt;$R$1, STDEV(INDEX($H$2:$H$3898, A211-$R$1):H211), "")</f>
        <v>3.4082035468075765E-3</v>
      </c>
      <c r="K211" s="61">
        <f t="shared" si="26"/>
        <v>-3.4082035468075765E-3</v>
      </c>
      <c r="L211" s="61">
        <f t="shared" si="31"/>
        <v>8.942426577540066E-3</v>
      </c>
      <c r="M211" s="59">
        <f t="shared" si="27"/>
        <v>101.19999999999906</v>
      </c>
      <c r="N211" s="59">
        <f t="shared" si="28"/>
        <v>0</v>
      </c>
      <c r="O211" s="59">
        <f t="shared" si="29"/>
        <v>0</v>
      </c>
      <c r="P211" s="59">
        <f t="shared" si="30"/>
        <v>1022.899999999998</v>
      </c>
    </row>
    <row r="212" spans="1:16" x14ac:dyDescent="0.25">
      <c r="A212" s="59">
        <v>211</v>
      </c>
      <c r="B212" s="60">
        <v>41568.958333333336</v>
      </c>
      <c r="C212" s="59">
        <v>1.3679300000000001</v>
      </c>
      <c r="D212" s="59">
        <v>1.3791899999999999</v>
      </c>
      <c r="E212" s="59">
        <v>1.3662300000000001</v>
      </c>
      <c r="F212" s="59">
        <v>1.37805</v>
      </c>
      <c r="G212" s="59">
        <f t="shared" si="24"/>
        <v>1</v>
      </c>
      <c r="H212" s="61">
        <f t="shared" si="25"/>
        <v>7.3708081029407665E-3</v>
      </c>
      <c r="I212" s="61">
        <f>IF(A212&gt;$R$1, AVERAGE(INDEX($H$2:$H$3898, A212-$R$1):H212), "")</f>
        <v>1.1655114650492211E-3</v>
      </c>
      <c r="J212" s="61">
        <f>IF(A212&gt;$R$1, STDEV(INDEX($H$2:$H$3898, A212-$R$1):H212), "")</f>
        <v>3.7874204290211733E-3</v>
      </c>
      <c r="K212" s="61">
        <f t="shared" si="26"/>
        <v>3.7874204290211733E-3</v>
      </c>
      <c r="L212" s="61">
        <f t="shared" si="31"/>
        <v>9.243878444781771E-3</v>
      </c>
      <c r="M212" s="59">
        <f t="shared" si="27"/>
        <v>-4.9999999999994493</v>
      </c>
      <c r="N212" s="59">
        <f t="shared" si="28"/>
        <v>0</v>
      </c>
      <c r="O212" s="59">
        <f t="shared" si="29"/>
        <v>0</v>
      </c>
      <c r="P212" s="59">
        <f t="shared" si="30"/>
        <v>1022.899999999998</v>
      </c>
    </row>
    <row r="213" spans="1:16" x14ac:dyDescent="0.25">
      <c r="A213" s="59">
        <v>212</v>
      </c>
      <c r="B213" s="60">
        <v>41569.958333333336</v>
      </c>
      <c r="C213" s="59">
        <v>1.3780699999999999</v>
      </c>
      <c r="D213" s="59">
        <v>1.3792800000000001</v>
      </c>
      <c r="E213" s="59">
        <v>1.3741000000000001</v>
      </c>
      <c r="F213" s="59">
        <v>1.37757</v>
      </c>
      <c r="G213" s="59">
        <f t="shared" si="24"/>
        <v>0</v>
      </c>
      <c r="H213" s="61">
        <f t="shared" si="25"/>
        <v>-3.4837895272556098E-4</v>
      </c>
      <c r="I213" s="61">
        <f>IF(A213&gt;$R$1, AVERAGE(INDEX($H$2:$H$3898, A213-$R$1):H213), "")</f>
        <v>1.1428136344148361E-3</v>
      </c>
      <c r="J213" s="61">
        <f>IF(A213&gt;$R$1, STDEV(INDEX($H$2:$H$3898, A213-$R$1):H213), "")</f>
        <v>3.7958552431649212E-3</v>
      </c>
      <c r="K213" s="61">
        <f t="shared" si="26"/>
        <v>-3.7958552431649212E-3</v>
      </c>
      <c r="L213" s="61">
        <f t="shared" si="31"/>
        <v>1.9044588905866924E-3</v>
      </c>
      <c r="M213" s="59">
        <f t="shared" si="27"/>
        <v>25.100000000000122</v>
      </c>
      <c r="N213" s="59">
        <f t="shared" si="28"/>
        <v>0</v>
      </c>
      <c r="O213" s="59">
        <f t="shared" si="29"/>
        <v>0</v>
      </c>
      <c r="P213" s="59">
        <f t="shared" si="30"/>
        <v>1022.899999999998</v>
      </c>
    </row>
    <row r="214" spans="1:16" x14ac:dyDescent="0.25">
      <c r="A214" s="59">
        <v>213</v>
      </c>
      <c r="B214" s="60">
        <v>41570.958333333336</v>
      </c>
      <c r="C214" s="59">
        <v>1.37757</v>
      </c>
      <c r="D214" s="59">
        <v>1.38252</v>
      </c>
      <c r="E214" s="59">
        <v>1.3764000000000001</v>
      </c>
      <c r="F214" s="59">
        <v>1.38008</v>
      </c>
      <c r="G214" s="59">
        <f t="shared" si="24"/>
        <v>1</v>
      </c>
      <c r="H214" s="61">
        <f t="shared" si="25"/>
        <v>1.8203910526291532E-3</v>
      </c>
      <c r="I214" s="61">
        <f>IF(A214&gt;$R$1, AVERAGE(INDEX($H$2:$H$3898, A214-$R$1):H214), "")</f>
        <v>1.0158519560803973E-3</v>
      </c>
      <c r="J214" s="61">
        <f>IF(A214&gt;$R$1, STDEV(INDEX($H$2:$H$3898, A214-$R$1):H214), "")</f>
        <v>3.7326529515859345E-3</v>
      </c>
      <c r="K214" s="61">
        <f t="shared" si="26"/>
        <v>3.7326529515859345E-3</v>
      </c>
      <c r="L214" s="61">
        <f t="shared" si="31"/>
        <v>2.1025583153052793E-3</v>
      </c>
      <c r="M214" s="59">
        <f t="shared" si="27"/>
        <v>1.2000000000012001</v>
      </c>
      <c r="N214" s="59">
        <f t="shared" si="28"/>
        <v>0</v>
      </c>
      <c r="O214" s="59">
        <f t="shared" si="29"/>
        <v>0</v>
      </c>
      <c r="P214" s="59">
        <f t="shared" si="30"/>
        <v>1022.899999999998</v>
      </c>
    </row>
    <row r="215" spans="1:16" x14ac:dyDescent="0.25">
      <c r="A215" s="59">
        <v>214</v>
      </c>
      <c r="B215" s="60">
        <v>41571.958333333336</v>
      </c>
      <c r="C215" s="59">
        <v>1.3800699999999999</v>
      </c>
      <c r="D215" s="59">
        <v>1.3832100000000001</v>
      </c>
      <c r="E215" s="59">
        <v>1.3774</v>
      </c>
      <c r="F215" s="59">
        <v>1.38019</v>
      </c>
      <c r="G215" s="59">
        <f t="shared" si="24"/>
        <v>1</v>
      </c>
      <c r="H215" s="61">
        <f t="shared" si="25"/>
        <v>7.9702348001050316E-5</v>
      </c>
      <c r="I215" s="61">
        <f>IF(A215&gt;$R$1, AVERAGE(INDEX($H$2:$H$3898, A215-$R$1):H215), "")</f>
        <v>8.3836354903898068E-4</v>
      </c>
      <c r="J215" s="61">
        <f>IF(A215&gt;$R$1, STDEV(INDEX($H$2:$H$3898, A215-$R$1):H215), "")</f>
        <v>3.703501700826459E-3</v>
      </c>
      <c r="K215" s="61">
        <f t="shared" si="26"/>
        <v>3.703501700826459E-3</v>
      </c>
      <c r="L215" s="61">
        <f t="shared" si="31"/>
        <v>9.6050464737068054E-3</v>
      </c>
      <c r="M215" s="59">
        <f t="shared" si="27"/>
        <v>-20.800000000000818</v>
      </c>
      <c r="N215" s="59">
        <f t="shared" si="28"/>
        <v>0</v>
      </c>
      <c r="O215" s="59">
        <f t="shared" si="29"/>
        <v>0</v>
      </c>
      <c r="P215" s="59">
        <f t="shared" si="30"/>
        <v>1022.899999999998</v>
      </c>
    </row>
    <row r="216" spans="1:16" x14ac:dyDescent="0.25">
      <c r="A216" s="59">
        <v>215</v>
      </c>
      <c r="B216" s="60">
        <v>41574.958333333336</v>
      </c>
      <c r="C216" s="59">
        <v>1.38059</v>
      </c>
      <c r="D216" s="59">
        <v>1.38174</v>
      </c>
      <c r="E216" s="59">
        <v>1.3774999999999999</v>
      </c>
      <c r="F216" s="59">
        <v>1.3785099999999999</v>
      </c>
      <c r="G216" s="59">
        <f t="shared" si="24"/>
        <v>0</v>
      </c>
      <c r="H216" s="61">
        <f t="shared" si="25"/>
        <v>-1.2179651340715983E-3</v>
      </c>
      <c r="I216" s="61">
        <f>IF(A216&gt;$R$1, AVERAGE(INDEX($H$2:$H$3898, A216-$R$1):H216), "")</f>
        <v>1.0432909940290252E-3</v>
      </c>
      <c r="J216" s="61">
        <f>IF(A216&gt;$R$1, STDEV(INDEX($H$2:$H$3898, A216-$R$1):H216), "")</f>
        <v>3.4720927480348211E-3</v>
      </c>
      <c r="K216" s="61">
        <f t="shared" si="26"/>
        <v>-3.4720927480348211E-3</v>
      </c>
      <c r="L216" s="61">
        <f t="shared" si="31"/>
        <v>2.3581668926550784E-3</v>
      </c>
      <c r="M216" s="59">
        <f t="shared" si="27"/>
        <v>-40.099999999998474</v>
      </c>
      <c r="N216" s="59">
        <f t="shared" si="28"/>
        <v>0</v>
      </c>
      <c r="O216" s="59">
        <f t="shared" si="29"/>
        <v>0</v>
      </c>
      <c r="P216" s="59">
        <f t="shared" si="30"/>
        <v>1022.899999999998</v>
      </c>
    </row>
    <row r="217" spans="1:16" x14ac:dyDescent="0.25">
      <c r="A217" s="59">
        <v>216</v>
      </c>
      <c r="B217" s="60">
        <v>41575.958333333336</v>
      </c>
      <c r="C217" s="59">
        <v>1.3785099999999999</v>
      </c>
      <c r="D217" s="59">
        <v>1.3813</v>
      </c>
      <c r="E217" s="59">
        <v>1.3736200000000001</v>
      </c>
      <c r="F217" s="59">
        <v>1.3745000000000001</v>
      </c>
      <c r="G217" s="59">
        <f t="shared" si="24"/>
        <v>0</v>
      </c>
      <c r="H217" s="61">
        <f t="shared" si="25"/>
        <v>-2.913177094117795E-3</v>
      </c>
      <c r="I217" s="61">
        <f>IF(A217&gt;$R$1, AVERAGE(INDEX($H$2:$H$3898, A217-$R$1):H217), "")</f>
        <v>7.5343177624482801E-4</v>
      </c>
      <c r="J217" s="61">
        <f>IF(A217&gt;$R$1, STDEV(INDEX($H$2:$H$3898, A217-$R$1):H217), "")</f>
        <v>3.6025604322736265E-3</v>
      </c>
      <c r="K217" s="61">
        <f t="shared" si="26"/>
        <v>-3.6025604322736265E-3</v>
      </c>
      <c r="L217" s="61">
        <f t="shared" si="31"/>
        <v>2.5290761443788399E-3</v>
      </c>
      <c r="M217" s="59">
        <f t="shared" si="27"/>
        <v>-9.5000000000000639</v>
      </c>
      <c r="N217" s="59">
        <f t="shared" si="28"/>
        <v>0</v>
      </c>
      <c r="O217" s="59">
        <f t="shared" si="29"/>
        <v>0</v>
      </c>
      <c r="P217" s="59">
        <f t="shared" si="30"/>
        <v>1022.899999999998</v>
      </c>
    </row>
    <row r="218" spans="1:16" x14ac:dyDescent="0.25">
      <c r="A218" s="59">
        <v>217</v>
      </c>
      <c r="B218" s="60">
        <v>41576.958333333336</v>
      </c>
      <c r="C218" s="59">
        <v>1.3745000000000001</v>
      </c>
      <c r="D218" s="59">
        <v>1.3784700000000001</v>
      </c>
      <c r="E218" s="59">
        <v>1.3695999999999999</v>
      </c>
      <c r="F218" s="59">
        <v>1.37355</v>
      </c>
      <c r="G218" s="59">
        <f t="shared" si="24"/>
        <v>0</v>
      </c>
      <c r="H218" s="61">
        <f t="shared" si="25"/>
        <v>-6.913993834495309E-4</v>
      </c>
      <c r="I218" s="61">
        <f>IF(A218&gt;$R$1, AVERAGE(INDEX($H$2:$H$3898, A218-$R$1):H218), "")</f>
        <v>7.4474576015164204E-4</v>
      </c>
      <c r="J218" s="61">
        <f>IF(A218&gt;$R$1, STDEV(INDEX($H$2:$H$3898, A218-$R$1):H218), "")</f>
        <v>3.6060846535373057E-3</v>
      </c>
      <c r="K218" s="61">
        <f t="shared" si="26"/>
        <v>-3.6060846535373057E-3</v>
      </c>
      <c r="L218" s="61">
        <f t="shared" si="31"/>
        <v>2.8686965860111836E-3</v>
      </c>
      <c r="M218" s="59">
        <f t="shared" si="27"/>
        <v>-152.30000000000078</v>
      </c>
      <c r="N218" s="59">
        <f t="shared" si="28"/>
        <v>0</v>
      </c>
      <c r="O218" s="59">
        <f t="shared" si="29"/>
        <v>0</v>
      </c>
      <c r="P218" s="59">
        <f t="shared" si="30"/>
        <v>1022.899999999998</v>
      </c>
    </row>
    <row r="219" spans="1:16" x14ac:dyDescent="0.25">
      <c r="A219" s="59">
        <v>218</v>
      </c>
      <c r="B219" s="60">
        <v>41577.958333333336</v>
      </c>
      <c r="C219" s="59">
        <v>1.37355</v>
      </c>
      <c r="D219" s="59">
        <v>1.3738600000000001</v>
      </c>
      <c r="E219" s="59">
        <v>1.3574999999999999</v>
      </c>
      <c r="F219" s="59">
        <v>1.35832</v>
      </c>
      <c r="G219" s="59">
        <f t="shared" si="24"/>
        <v>0</v>
      </c>
      <c r="H219" s="61">
        <f t="shared" si="25"/>
        <v>-1.1149987214094525E-2</v>
      </c>
      <c r="I219" s="61">
        <f>IF(A219&gt;$R$1, AVERAGE(INDEX($H$2:$H$3898, A219-$R$1):H219), "")</f>
        <v>2.7345277896348842E-4</v>
      </c>
      <c r="J219" s="61">
        <f>IF(A219&gt;$R$1, STDEV(INDEX($H$2:$H$3898, A219-$R$1):H219), "")</f>
        <v>4.5755202765084555E-3</v>
      </c>
      <c r="K219" s="61">
        <f t="shared" si="26"/>
        <v>-4.5755202765084555E-3</v>
      </c>
      <c r="L219" s="61">
        <f t="shared" si="31"/>
        <v>8.2146476987635629E-4</v>
      </c>
      <c r="M219" s="59">
        <f t="shared" si="27"/>
        <v>-98.000000000000313</v>
      </c>
      <c r="N219" s="59">
        <f t="shared" si="28"/>
        <v>0</v>
      </c>
      <c r="O219" s="59">
        <f t="shared" si="29"/>
        <v>0</v>
      </c>
      <c r="P219" s="59">
        <f t="shared" si="30"/>
        <v>1022.899999999998</v>
      </c>
    </row>
    <row r="220" spans="1:16" x14ac:dyDescent="0.25">
      <c r="A220" s="59">
        <v>219</v>
      </c>
      <c r="B220" s="60">
        <v>41578.958333333336</v>
      </c>
      <c r="C220" s="59">
        <v>1.35833</v>
      </c>
      <c r="D220" s="59">
        <v>1.35894</v>
      </c>
      <c r="E220" s="59">
        <v>1.34795</v>
      </c>
      <c r="F220" s="59">
        <v>1.34853</v>
      </c>
      <c r="G220" s="59">
        <f t="shared" si="24"/>
        <v>0</v>
      </c>
      <c r="H220" s="61">
        <f t="shared" si="25"/>
        <v>-7.2335317343855971E-3</v>
      </c>
      <c r="I220" s="61">
        <f>IF(A220&gt;$R$1, AVERAGE(INDEX($H$2:$H$3898, A220-$R$1):H220), "")</f>
        <v>-1.592298583899289E-4</v>
      </c>
      <c r="J220" s="61">
        <f>IF(A220&gt;$R$1, STDEV(INDEX($H$2:$H$3898, A220-$R$1):H220), "")</f>
        <v>4.9467096570782968E-3</v>
      </c>
      <c r="K220" s="61">
        <f t="shared" si="26"/>
        <v>-4.9467096570782968E-3</v>
      </c>
      <c r="L220" s="61">
        <f t="shared" si="31"/>
        <v>-6.6797381045587446E-3</v>
      </c>
      <c r="M220" s="59">
        <f t="shared" si="27"/>
        <v>27.300000000001212</v>
      </c>
      <c r="N220" s="59">
        <f t="shared" si="28"/>
        <v>0</v>
      </c>
      <c r="O220" s="59">
        <f t="shared" si="29"/>
        <v>0</v>
      </c>
      <c r="P220" s="59">
        <f t="shared" si="30"/>
        <v>1062.9999999999986</v>
      </c>
    </row>
    <row r="221" spans="1:16" x14ac:dyDescent="0.25">
      <c r="A221" s="59">
        <v>220</v>
      </c>
      <c r="B221" s="60">
        <v>41582</v>
      </c>
      <c r="C221" s="59">
        <v>1.34866</v>
      </c>
      <c r="D221" s="59">
        <v>1.35243</v>
      </c>
      <c r="E221" s="59">
        <v>1.3442000000000001</v>
      </c>
      <c r="F221" s="59">
        <v>1.3513900000000001</v>
      </c>
      <c r="G221" s="59">
        <f t="shared" si="24"/>
        <v>1</v>
      </c>
      <c r="H221" s="61">
        <f t="shared" si="25"/>
        <v>2.1185820837157634E-3</v>
      </c>
      <c r="I221" s="61">
        <f>IF(A221&gt;$R$1, AVERAGE(INDEX($H$2:$H$3898, A221-$R$1):H221), "")</f>
        <v>-1.2336214247305014E-4</v>
      </c>
      <c r="J221" s="61">
        <f>IF(A221&gt;$R$1, STDEV(INDEX($H$2:$H$3898, A221-$R$1):H221), "")</f>
        <v>4.9619453008946561E-3</v>
      </c>
      <c r="K221" s="61">
        <f t="shared" si="26"/>
        <v>4.9619453008946561E-3</v>
      </c>
      <c r="L221" s="61">
        <f t="shared" si="31"/>
        <v>-4.2918342150952997E-3</v>
      </c>
      <c r="M221" s="59">
        <f t="shared" si="27"/>
        <v>-40.000000000000036</v>
      </c>
      <c r="N221" s="59">
        <f t="shared" si="28"/>
        <v>0</v>
      </c>
      <c r="O221" s="59">
        <f t="shared" si="29"/>
        <v>0</v>
      </c>
      <c r="P221" s="59">
        <f t="shared" si="30"/>
        <v>1062.9999999999986</v>
      </c>
    </row>
    <row r="222" spans="1:16" x14ac:dyDescent="0.25">
      <c r="A222" s="59">
        <v>221</v>
      </c>
      <c r="B222" s="60">
        <v>41583</v>
      </c>
      <c r="C222" s="59">
        <v>1.3513999999999999</v>
      </c>
      <c r="D222" s="59">
        <v>1.3522400000000001</v>
      </c>
      <c r="E222" s="59">
        <v>1.3449</v>
      </c>
      <c r="F222" s="59">
        <v>1.3473999999999999</v>
      </c>
      <c r="G222" s="59">
        <f t="shared" si="24"/>
        <v>0</v>
      </c>
      <c r="H222" s="61">
        <f t="shared" si="25"/>
        <v>-2.9568828305271554E-3</v>
      </c>
      <c r="I222" s="61">
        <f>IF(A222&gt;$R$1, AVERAGE(INDEX($H$2:$H$3898, A222-$R$1):H222), "")</f>
        <v>-4.013359552294646E-4</v>
      </c>
      <c r="J222" s="61">
        <f>IF(A222&gt;$R$1, STDEV(INDEX($H$2:$H$3898, A222-$R$1):H222), "")</f>
        <v>4.989995693201835E-3</v>
      </c>
      <c r="K222" s="61">
        <f t="shared" si="26"/>
        <v>-4.989995693201835E-3</v>
      </c>
      <c r="L222" s="61">
        <f t="shared" si="31"/>
        <v>-6.6677965434537969E-3</v>
      </c>
      <c r="M222" s="59">
        <f t="shared" si="27"/>
        <v>38.399999999998435</v>
      </c>
      <c r="N222" s="59">
        <f t="shared" si="28"/>
        <v>0</v>
      </c>
      <c r="O222" s="59">
        <f t="shared" si="29"/>
        <v>0</v>
      </c>
      <c r="P222" s="59">
        <f t="shared" si="30"/>
        <v>1062.9999999999986</v>
      </c>
    </row>
    <row r="223" spans="1:16" x14ac:dyDescent="0.25">
      <c r="A223" s="59">
        <v>222</v>
      </c>
      <c r="B223" s="60">
        <v>41584</v>
      </c>
      <c r="C223" s="59">
        <v>1.3474200000000001</v>
      </c>
      <c r="D223" s="59">
        <v>1.3547100000000001</v>
      </c>
      <c r="E223" s="59">
        <v>1.3467499999999999</v>
      </c>
      <c r="F223" s="59">
        <v>1.3512599999999999</v>
      </c>
      <c r="G223" s="59">
        <f t="shared" si="24"/>
        <v>1</v>
      </c>
      <c r="H223" s="61">
        <f t="shared" si="25"/>
        <v>2.8606809545161202E-3</v>
      </c>
      <c r="I223" s="61">
        <f>IF(A223&gt;$R$1, AVERAGE(INDEX($H$2:$H$3898, A223-$R$1):H223), "")</f>
        <v>-4.9933424759902704E-5</v>
      </c>
      <c r="J223" s="61">
        <f>IF(A223&gt;$R$1, STDEV(INDEX($H$2:$H$3898, A223-$R$1):H223), "")</f>
        <v>5.0106171962533861E-3</v>
      </c>
      <c r="K223" s="61">
        <f t="shared" si="26"/>
        <v>5.0106171962533861E-3</v>
      </c>
      <c r="L223" s="61">
        <f t="shared" si="31"/>
        <v>-4.2401631249628516E-3</v>
      </c>
      <c r="M223" s="59">
        <f t="shared" si="27"/>
        <v>-93.000000000000853</v>
      </c>
      <c r="N223" s="59">
        <f t="shared" si="28"/>
        <v>0</v>
      </c>
      <c r="O223" s="59">
        <f t="shared" si="29"/>
        <v>0</v>
      </c>
      <c r="P223" s="59">
        <f t="shared" si="30"/>
        <v>1062.9999999999986</v>
      </c>
    </row>
    <row r="224" spans="1:16" x14ac:dyDescent="0.25">
      <c r="A224" s="59">
        <v>223</v>
      </c>
      <c r="B224" s="60">
        <v>41585</v>
      </c>
      <c r="C224" s="59">
        <v>1.35124</v>
      </c>
      <c r="D224" s="59">
        <v>1.35287</v>
      </c>
      <c r="E224" s="59">
        <v>1.3294999999999999</v>
      </c>
      <c r="F224" s="59">
        <v>1.3419399999999999</v>
      </c>
      <c r="G224" s="59">
        <f t="shared" si="24"/>
        <v>0</v>
      </c>
      <c r="H224" s="61">
        <f t="shared" si="25"/>
        <v>-6.9211623379147611E-3</v>
      </c>
      <c r="I224" s="61">
        <f>IF(A224&gt;$R$1, AVERAGE(INDEX($H$2:$H$3898, A224-$R$1):H224), "")</f>
        <v>-5.2824335795545918E-4</v>
      </c>
      <c r="J224" s="61">
        <f>IF(A224&gt;$R$1, STDEV(INDEX($H$2:$H$3898, A224-$R$1):H224), "")</f>
        <v>5.2885818451435486E-3</v>
      </c>
      <c r="K224" s="61">
        <f t="shared" si="26"/>
        <v>-5.2885818451435486E-3</v>
      </c>
      <c r="L224" s="61">
        <f t="shared" si="31"/>
        <v>-1.306961081691763E-2</v>
      </c>
      <c r="M224" s="59">
        <f t="shared" si="27"/>
        <v>-54.100000000001373</v>
      </c>
      <c r="N224" s="59">
        <f t="shared" si="28"/>
        <v>0</v>
      </c>
      <c r="O224" s="59">
        <f t="shared" si="29"/>
        <v>0</v>
      </c>
      <c r="P224" s="59">
        <f t="shared" si="30"/>
        <v>1062.9999999999986</v>
      </c>
    </row>
    <row r="225" spans="1:16" x14ac:dyDescent="0.25">
      <c r="A225" s="59">
        <v>224</v>
      </c>
      <c r="B225" s="60">
        <v>41586</v>
      </c>
      <c r="C225" s="59">
        <v>1.34189</v>
      </c>
      <c r="D225" s="59">
        <v>1.3437699999999999</v>
      </c>
      <c r="E225" s="59">
        <v>1.33178</v>
      </c>
      <c r="F225" s="59">
        <v>1.3364799999999999</v>
      </c>
      <c r="G225" s="59">
        <f t="shared" si="24"/>
        <v>0</v>
      </c>
      <c r="H225" s="61">
        <f t="shared" si="25"/>
        <v>-4.0770361355647634E-3</v>
      </c>
      <c r="I225" s="61">
        <f>IF(A225&gt;$R$1, AVERAGE(INDEX($H$2:$H$3898, A225-$R$1):H225), "")</f>
        <v>-1.4363453557140983E-3</v>
      </c>
      <c r="J225" s="61">
        <f>IF(A225&gt;$R$1, STDEV(INDEX($H$2:$H$3898, A225-$R$1):H225), "")</f>
        <v>4.4598743040314501E-3</v>
      </c>
      <c r="K225" s="61">
        <f t="shared" si="26"/>
        <v>-4.4598743040314501E-3</v>
      </c>
      <c r="L225" s="61">
        <f t="shared" si="31"/>
        <v>-2.094934082120023E-2</v>
      </c>
      <c r="M225" s="59">
        <f t="shared" si="27"/>
        <v>49.399999999999444</v>
      </c>
      <c r="N225" s="59">
        <f t="shared" si="28"/>
        <v>49.399999999999444</v>
      </c>
      <c r="O225" s="59">
        <f t="shared" si="29"/>
        <v>0</v>
      </c>
      <c r="P225" s="59">
        <f t="shared" si="30"/>
        <v>1062.9999999999986</v>
      </c>
    </row>
    <row r="226" spans="1:16" x14ac:dyDescent="0.25">
      <c r="A226" s="59">
        <v>225</v>
      </c>
      <c r="B226" s="60">
        <v>41589</v>
      </c>
      <c r="C226" s="59">
        <v>1.33572</v>
      </c>
      <c r="D226" s="59">
        <v>1.34162</v>
      </c>
      <c r="E226" s="59">
        <v>1.33446</v>
      </c>
      <c r="F226" s="59">
        <v>1.34066</v>
      </c>
      <c r="G226" s="59">
        <f t="shared" si="24"/>
        <v>1</v>
      </c>
      <c r="H226" s="61">
        <f t="shared" si="25"/>
        <v>3.1227379941052942E-3</v>
      </c>
      <c r="I226" s="61">
        <f>IF(A226&gt;$R$1, AVERAGE(INDEX($H$2:$H$3898, A226-$R$1):H226), "")</f>
        <v>-1.2818359308416597E-3</v>
      </c>
      <c r="J226" s="61">
        <f>IF(A226&gt;$R$1, STDEV(INDEX($H$2:$H$3898, A226-$R$1):H226), "")</f>
        <v>4.5782468626683987E-3</v>
      </c>
      <c r="K226" s="61">
        <f t="shared" si="26"/>
        <v>4.5782468626683987E-3</v>
      </c>
      <c r="L226" s="61">
        <f t="shared" si="31"/>
        <v>-1.2962890411724253E-2</v>
      </c>
      <c r="M226" s="59">
        <f t="shared" si="27"/>
        <v>29.600000000000737</v>
      </c>
      <c r="N226" s="59">
        <f t="shared" si="28"/>
        <v>0</v>
      </c>
      <c r="O226" s="59">
        <f t="shared" si="29"/>
        <v>0</v>
      </c>
      <c r="P226" s="59">
        <f t="shared" si="30"/>
        <v>1062.9999999999986</v>
      </c>
    </row>
    <row r="227" spans="1:16" x14ac:dyDescent="0.25">
      <c r="A227" s="59">
        <v>226</v>
      </c>
      <c r="B227" s="60">
        <v>41590</v>
      </c>
      <c r="C227" s="59">
        <v>1.3405899999999999</v>
      </c>
      <c r="D227" s="59">
        <v>1.34561</v>
      </c>
      <c r="E227" s="59">
        <v>1.3359000000000001</v>
      </c>
      <c r="F227" s="59">
        <v>1.34355</v>
      </c>
      <c r="G227" s="59">
        <f t="shared" si="24"/>
        <v>1</v>
      </c>
      <c r="H227" s="61">
        <f t="shared" si="25"/>
        <v>2.1533345876127716E-3</v>
      </c>
      <c r="I227" s="61">
        <f>IF(A227&gt;$R$1, AVERAGE(INDEX($H$2:$H$3898, A227-$R$1):H227), "")</f>
        <v>-1.123955230833148E-3</v>
      </c>
      <c r="J227" s="61">
        <f>IF(A227&gt;$R$1, STDEV(INDEX($H$2:$H$3898, A227-$R$1):H227), "")</f>
        <v>4.6546057138415579E-3</v>
      </c>
      <c r="K227" s="61">
        <f t="shared" si="26"/>
        <v>4.6546057138415579E-3</v>
      </c>
      <c r="L227" s="61">
        <f t="shared" si="31"/>
        <v>-1.2095705126903868E-2</v>
      </c>
      <c r="M227" s="59">
        <f t="shared" si="27"/>
        <v>50.699999999999079</v>
      </c>
      <c r="N227" s="59">
        <f t="shared" si="28"/>
        <v>0</v>
      </c>
      <c r="O227" s="59">
        <f t="shared" si="29"/>
        <v>0</v>
      </c>
      <c r="P227" s="59">
        <f t="shared" si="30"/>
        <v>1062.9999999999986</v>
      </c>
    </row>
    <row r="228" spans="1:16" x14ac:dyDescent="0.25">
      <c r="A228" s="59">
        <v>227</v>
      </c>
      <c r="B228" s="60">
        <v>41591</v>
      </c>
      <c r="C228" s="59">
        <v>1.34355</v>
      </c>
      <c r="D228" s="59">
        <v>1.3495299999999999</v>
      </c>
      <c r="E228" s="59">
        <v>1.3389800000000001</v>
      </c>
      <c r="F228" s="59">
        <v>1.3486199999999999</v>
      </c>
      <c r="G228" s="59">
        <f t="shared" si="24"/>
        <v>1</v>
      </c>
      <c r="H228" s="61">
        <f t="shared" si="25"/>
        <v>3.7664827954768648E-3</v>
      </c>
      <c r="I228" s="61">
        <f>IF(A228&gt;$R$1, AVERAGE(INDEX($H$2:$H$3898, A228-$R$1):H228), "")</f>
        <v>-1.3492255625496418E-3</v>
      </c>
      <c r="J228" s="61">
        <f>IF(A228&gt;$R$1, STDEV(INDEX($H$2:$H$3898, A228-$R$1):H228), "")</f>
        <v>4.2889295300390894E-3</v>
      </c>
      <c r="K228" s="61">
        <f t="shared" si="26"/>
        <v>4.2889295300390894E-3</v>
      </c>
      <c r="L228" s="61">
        <f t="shared" si="31"/>
        <v>-4.0109203536998587E-3</v>
      </c>
      <c r="M228" s="59">
        <f t="shared" si="27"/>
        <v>-27.699999999999392</v>
      </c>
      <c r="N228" s="59">
        <f t="shared" si="28"/>
        <v>0</v>
      </c>
      <c r="O228" s="59">
        <f t="shared" si="29"/>
        <v>0</v>
      </c>
      <c r="P228" s="59">
        <f t="shared" si="30"/>
        <v>1062.9999999999986</v>
      </c>
    </row>
    <row r="229" spans="1:16" x14ac:dyDescent="0.25">
      <c r="A229" s="59">
        <v>228</v>
      </c>
      <c r="B229" s="60">
        <v>41592</v>
      </c>
      <c r="C229" s="59">
        <v>1.34863</v>
      </c>
      <c r="D229" s="59">
        <v>1.34972</v>
      </c>
      <c r="E229" s="59">
        <v>1.34179</v>
      </c>
      <c r="F229" s="59">
        <v>1.3458600000000001</v>
      </c>
      <c r="G229" s="59">
        <f t="shared" si="24"/>
        <v>0</v>
      </c>
      <c r="H229" s="61">
        <f t="shared" si="25"/>
        <v>-2.048633476801899E-3</v>
      </c>
      <c r="I229" s="61">
        <f>IF(A229&gt;$R$1, AVERAGE(INDEX($H$2:$H$3898, A229-$R$1):H229), "")</f>
        <v>-1.4554914703044128E-3</v>
      </c>
      <c r="J229" s="61">
        <f>IF(A229&gt;$R$1, STDEV(INDEX($H$2:$H$3898, A229-$R$1):H229), "")</f>
        <v>4.2835386158978968E-3</v>
      </c>
      <c r="K229" s="61">
        <f t="shared" si="26"/>
        <v>-4.2835386158978968E-3</v>
      </c>
      <c r="L229" s="61">
        <f t="shared" si="31"/>
        <v>-1.2027111921183687E-2</v>
      </c>
      <c r="M229" s="59">
        <f t="shared" si="27"/>
        <v>35.499999999999417</v>
      </c>
      <c r="N229" s="59">
        <f t="shared" si="28"/>
        <v>0</v>
      </c>
      <c r="O229" s="59">
        <f t="shared" si="29"/>
        <v>0</v>
      </c>
      <c r="P229" s="59">
        <f t="shared" si="30"/>
        <v>1062.9999999999986</v>
      </c>
    </row>
    <row r="230" spans="1:16" x14ac:dyDescent="0.25">
      <c r="A230" s="59">
        <v>229</v>
      </c>
      <c r="B230" s="60">
        <v>41593</v>
      </c>
      <c r="C230" s="59">
        <v>1.3458600000000001</v>
      </c>
      <c r="D230" s="59">
        <v>1.3505199999999999</v>
      </c>
      <c r="E230" s="59">
        <v>1.3432200000000001</v>
      </c>
      <c r="F230" s="59">
        <v>1.34941</v>
      </c>
      <c r="G230" s="59">
        <f t="shared" si="24"/>
        <v>1</v>
      </c>
      <c r="H230" s="61">
        <f t="shared" si="25"/>
        <v>2.634245958929258E-3</v>
      </c>
      <c r="I230" s="61">
        <f>IF(A230&gt;$R$1, AVERAGE(INDEX($H$2:$H$3898, A230-$R$1):H230), "")</f>
        <v>-1.4046255386606563E-3</v>
      </c>
      <c r="J230" s="61">
        <f>IF(A230&gt;$R$1, STDEV(INDEX($H$2:$H$3898, A230-$R$1):H230), "")</f>
        <v>4.329616569291931E-3</v>
      </c>
      <c r="K230" s="61">
        <f t="shared" si="26"/>
        <v>4.329616569291931E-3</v>
      </c>
      <c r="L230" s="61">
        <f t="shared" si="31"/>
        <v>-1.1400997052718211E-2</v>
      </c>
      <c r="M230" s="59">
        <f t="shared" si="27"/>
        <v>9.5000000000000639</v>
      </c>
      <c r="N230" s="59">
        <f t="shared" si="28"/>
        <v>0</v>
      </c>
      <c r="O230" s="59">
        <f t="shared" si="29"/>
        <v>0</v>
      </c>
      <c r="P230" s="59">
        <f t="shared" si="30"/>
        <v>1062.9999999999986</v>
      </c>
    </row>
    <row r="231" spans="1:16" x14ac:dyDescent="0.25">
      <c r="A231" s="59">
        <v>230</v>
      </c>
      <c r="B231" s="60">
        <v>41596</v>
      </c>
      <c r="C231" s="59">
        <v>1.3495999999999999</v>
      </c>
      <c r="D231" s="59">
        <v>1.35415</v>
      </c>
      <c r="E231" s="59">
        <v>1.34745</v>
      </c>
      <c r="F231" s="59">
        <v>1.3505499999999999</v>
      </c>
      <c r="G231" s="59">
        <f t="shared" si="24"/>
        <v>1</v>
      </c>
      <c r="H231" s="61">
        <f t="shared" si="25"/>
        <v>8.4445700510017707E-4</v>
      </c>
      <c r="I231" s="61">
        <f>IF(A231&gt;$R$1, AVERAGE(INDEX($H$2:$H$3898, A231-$R$1):H231), "")</f>
        <v>-1.356828372591961E-3</v>
      </c>
      <c r="J231" s="61">
        <f>IF(A231&gt;$R$1, STDEV(INDEX($H$2:$H$3898, A231-$R$1):H231), "")</f>
        <v>4.351262532985796E-3</v>
      </c>
      <c r="K231" s="61">
        <f t="shared" si="26"/>
        <v>4.351262532985796E-3</v>
      </c>
      <c r="L231" s="61">
        <f t="shared" si="31"/>
        <v>-3.5776417716975994E-3</v>
      </c>
      <c r="M231" s="59">
        <f t="shared" si="27"/>
        <v>32.800000000001717</v>
      </c>
      <c r="N231" s="59">
        <f t="shared" si="28"/>
        <v>0</v>
      </c>
      <c r="O231" s="59">
        <f t="shared" si="29"/>
        <v>0</v>
      </c>
      <c r="P231" s="59">
        <f t="shared" si="30"/>
        <v>1062.9999999999986</v>
      </c>
    </row>
    <row r="232" spans="1:16" x14ac:dyDescent="0.25">
      <c r="A232" s="59">
        <v>231</v>
      </c>
      <c r="B232" s="60">
        <v>41597</v>
      </c>
      <c r="C232" s="59">
        <v>1.3505499999999999</v>
      </c>
      <c r="D232" s="59">
        <v>1.3546800000000001</v>
      </c>
      <c r="E232" s="59">
        <v>1.3487199999999999</v>
      </c>
      <c r="F232" s="59">
        <v>1.3538300000000001</v>
      </c>
      <c r="G232" s="59">
        <f t="shared" si="24"/>
        <v>1</v>
      </c>
      <c r="H232" s="61">
        <f t="shared" si="25"/>
        <v>2.4256958033216365E-3</v>
      </c>
      <c r="I232" s="61">
        <f>IF(A232&gt;$R$1, AVERAGE(INDEX($H$2:$H$3898, A232-$R$1):H232), "")</f>
        <v>-1.1290995640048835E-3</v>
      </c>
      <c r="J232" s="61">
        <f>IF(A232&gt;$R$1, STDEV(INDEX($H$2:$H$3898, A232-$R$1):H232), "")</f>
        <v>4.453169089107068E-3</v>
      </c>
      <c r="K232" s="61">
        <f t="shared" si="26"/>
        <v>4.453169089107068E-3</v>
      </c>
      <c r="L232" s="61">
        <f t="shared" si="31"/>
        <v>4.4780877496830929E-3</v>
      </c>
      <c r="M232" s="59">
        <f t="shared" si="27"/>
        <v>-99.799999999998775</v>
      </c>
      <c r="N232" s="59">
        <f t="shared" si="28"/>
        <v>0</v>
      </c>
      <c r="O232" s="59">
        <f t="shared" si="29"/>
        <v>0</v>
      </c>
      <c r="P232" s="59">
        <f t="shared" si="30"/>
        <v>1062.9999999999986</v>
      </c>
    </row>
    <row r="233" spans="1:16" x14ac:dyDescent="0.25">
      <c r="A233" s="59">
        <v>232</v>
      </c>
      <c r="B233" s="60">
        <v>41598</v>
      </c>
      <c r="C233" s="59">
        <v>1.3537999999999999</v>
      </c>
      <c r="D233" s="59">
        <v>1.3577399999999999</v>
      </c>
      <c r="E233" s="59">
        <v>1.3414699999999999</v>
      </c>
      <c r="F233" s="59">
        <v>1.34382</v>
      </c>
      <c r="G233" s="59">
        <f t="shared" si="24"/>
        <v>0</v>
      </c>
      <c r="H233" s="61">
        <f t="shared" si="25"/>
        <v>-7.4213081329056333E-3</v>
      </c>
      <c r="I233" s="61">
        <f>IF(A233&gt;$R$1, AVERAGE(INDEX($H$2:$H$3898, A233-$R$1):H233), "")</f>
        <v>-1.4108577539291235E-3</v>
      </c>
      <c r="J233" s="61">
        <f>IF(A233&gt;$R$1, STDEV(INDEX($H$2:$H$3898, A233-$R$1):H233), "")</f>
        <v>4.7088532025136376E-3</v>
      </c>
      <c r="K233" s="61">
        <f t="shared" si="26"/>
        <v>-4.7088532025136376E-3</v>
      </c>
      <c r="L233" s="61">
        <f t="shared" si="31"/>
        <v>3.375319200706761E-3</v>
      </c>
      <c r="M233" s="59">
        <f t="shared" si="27"/>
        <v>42.999999999999702</v>
      </c>
      <c r="N233" s="59">
        <f t="shared" si="28"/>
        <v>0</v>
      </c>
      <c r="O233" s="59">
        <f t="shared" si="29"/>
        <v>0</v>
      </c>
      <c r="P233" s="59">
        <f t="shared" si="30"/>
        <v>1062.9999999999986</v>
      </c>
    </row>
    <row r="234" spans="1:16" x14ac:dyDescent="0.25">
      <c r="A234" s="59">
        <v>233</v>
      </c>
      <c r="B234" s="60">
        <v>41599</v>
      </c>
      <c r="C234" s="59">
        <v>1.3438300000000001</v>
      </c>
      <c r="D234" s="59">
        <v>1.3486400000000001</v>
      </c>
      <c r="E234" s="59">
        <v>1.33992</v>
      </c>
      <c r="F234" s="59">
        <v>1.3481300000000001</v>
      </c>
      <c r="G234" s="59">
        <f t="shared" si="24"/>
        <v>1</v>
      </c>
      <c r="H234" s="61">
        <f t="shared" si="25"/>
        <v>3.2021424489997621E-3</v>
      </c>
      <c r="I234" s="61">
        <f>IF(A234&gt;$R$1, AVERAGE(INDEX($H$2:$H$3898, A234-$R$1):H234), "")</f>
        <v>-1.1675113894010426E-3</v>
      </c>
      <c r="J234" s="61">
        <f>IF(A234&gt;$R$1, STDEV(INDEX($H$2:$H$3898, A234-$R$1):H234), "")</f>
        <v>4.8470894945155723E-3</v>
      </c>
      <c r="K234" s="61">
        <f t="shared" si="26"/>
        <v>4.8470894945155723E-3</v>
      </c>
      <c r="L234" s="61">
        <f t="shared" si="31"/>
        <v>1.2797928971730793E-2</v>
      </c>
      <c r="M234" s="59">
        <f t="shared" si="27"/>
        <v>75.000000000000625</v>
      </c>
      <c r="N234" s="59">
        <f t="shared" si="28"/>
        <v>0</v>
      </c>
      <c r="O234" s="59">
        <f t="shared" si="29"/>
        <v>0</v>
      </c>
      <c r="P234" s="59">
        <f t="shared" si="30"/>
        <v>1062.9999999999986</v>
      </c>
    </row>
    <row r="235" spans="1:16" x14ac:dyDescent="0.25">
      <c r="A235" s="59">
        <v>234</v>
      </c>
      <c r="B235" s="60">
        <v>41600</v>
      </c>
      <c r="C235" s="59">
        <v>1.3481399999999999</v>
      </c>
      <c r="D235" s="59">
        <v>1.3556900000000001</v>
      </c>
      <c r="E235" s="59">
        <v>1.34623</v>
      </c>
      <c r="F235" s="59">
        <v>1.35564</v>
      </c>
      <c r="G235" s="59">
        <f t="shared" si="24"/>
        <v>1</v>
      </c>
      <c r="H235" s="61">
        <f t="shared" si="25"/>
        <v>5.5552205354034521E-3</v>
      </c>
      <c r="I235" s="61">
        <f>IF(A235&gt;$R$1, AVERAGE(INDEX($H$2:$H$3898, A235-$R$1):H235), "")</f>
        <v>-1.2343590505741939E-4</v>
      </c>
      <c r="J235" s="61">
        <f>IF(A235&gt;$R$1, STDEV(INDEX($H$2:$H$3898, A235-$R$1):H235), "")</f>
        <v>4.3244880358852978E-3</v>
      </c>
      <c r="K235" s="61">
        <f t="shared" si="26"/>
        <v>4.3244880358852978E-3</v>
      </c>
      <c r="L235" s="61">
        <f t="shared" si="31"/>
        <v>2.2069126664694384E-2</v>
      </c>
      <c r="M235" s="59">
        <f t="shared" si="27"/>
        <v>-32.399999999999096</v>
      </c>
      <c r="N235" s="59">
        <f t="shared" si="28"/>
        <v>0</v>
      </c>
      <c r="O235" s="59">
        <f t="shared" si="29"/>
        <v>32.399999999999096</v>
      </c>
      <c r="P235" s="59">
        <f t="shared" si="30"/>
        <v>1035.2999999999993</v>
      </c>
    </row>
    <row r="236" spans="1:16" x14ac:dyDescent="0.25">
      <c r="A236" s="59">
        <v>235</v>
      </c>
      <c r="B236" s="60">
        <v>41603</v>
      </c>
      <c r="C236" s="59">
        <v>1.35486</v>
      </c>
      <c r="D236" s="59">
        <v>1.35599</v>
      </c>
      <c r="E236" s="59">
        <v>1.349</v>
      </c>
      <c r="F236" s="59">
        <v>1.35162</v>
      </c>
      <c r="G236" s="59">
        <f t="shared" si="24"/>
        <v>0</v>
      </c>
      <c r="H236" s="61">
        <f t="shared" si="25"/>
        <v>-2.9697945188804399E-3</v>
      </c>
      <c r="I236" s="61">
        <f>IF(A236&gt;$R$1, AVERAGE(INDEX($H$2:$H$3898, A236-$R$1):H236), "")</f>
        <v>1.4304767091165294E-4</v>
      </c>
      <c r="J236" s="61">
        <f>IF(A236&gt;$R$1, STDEV(INDEX($H$2:$H$3898, A236-$R$1):H236), "")</f>
        <v>3.9743345799752063E-3</v>
      </c>
      <c r="K236" s="61">
        <f t="shared" si="26"/>
        <v>-3.9743345799752063E-3</v>
      </c>
      <c r="L236" s="61">
        <f t="shared" si="31"/>
        <v>1.3132846783824526E-2</v>
      </c>
      <c r="M236" s="59">
        <f t="shared" si="27"/>
        <v>55.700000000000749</v>
      </c>
      <c r="N236" s="59">
        <f t="shared" si="28"/>
        <v>0</v>
      </c>
      <c r="O236" s="59">
        <f t="shared" si="29"/>
        <v>0</v>
      </c>
      <c r="P236" s="59">
        <f t="shared" si="30"/>
        <v>955.79999999999802</v>
      </c>
    </row>
    <row r="237" spans="1:16" x14ac:dyDescent="0.25">
      <c r="A237" s="59">
        <v>236</v>
      </c>
      <c r="B237" s="60">
        <v>41604</v>
      </c>
      <c r="C237" s="59">
        <v>1.35164</v>
      </c>
      <c r="D237" s="59">
        <v>1.35747</v>
      </c>
      <c r="E237" s="59">
        <v>1.35155</v>
      </c>
      <c r="F237" s="59">
        <v>1.35721</v>
      </c>
      <c r="G237" s="59">
        <f t="shared" si="24"/>
        <v>1</v>
      </c>
      <c r="H237" s="61">
        <f t="shared" si="25"/>
        <v>4.127248985789791E-3</v>
      </c>
      <c r="I237" s="61">
        <f>IF(A237&gt;$R$1, AVERAGE(INDEX($H$2:$H$3898, A237-$R$1):H237), "")</f>
        <v>2.6858935229127987E-4</v>
      </c>
      <c r="J237" s="61">
        <f>IF(A237&gt;$R$1, STDEV(INDEX($H$2:$H$3898, A237-$R$1):H237), "")</f>
        <v>4.07143695178075E-3</v>
      </c>
      <c r="K237" s="61">
        <f t="shared" si="26"/>
        <v>4.07143695178075E-3</v>
      </c>
      <c r="L237" s="61">
        <f t="shared" si="31"/>
        <v>2.2194279428807109E-2</v>
      </c>
      <c r="M237" s="59">
        <f t="shared" si="27"/>
        <v>7.299999999998974</v>
      </c>
      <c r="N237" s="59">
        <f t="shared" si="28"/>
        <v>0</v>
      </c>
      <c r="O237" s="59">
        <f t="shared" si="29"/>
        <v>-7.299999999998974</v>
      </c>
      <c r="P237" s="59">
        <f t="shared" si="30"/>
        <v>983.09999999999707</v>
      </c>
    </row>
    <row r="238" spans="1:16" x14ac:dyDescent="0.25">
      <c r="A238" s="59">
        <v>237</v>
      </c>
      <c r="B238" s="60">
        <v>41605</v>
      </c>
      <c r="C238" s="59">
        <v>1.3572200000000001</v>
      </c>
      <c r="D238" s="59">
        <v>1.36128</v>
      </c>
      <c r="E238" s="59">
        <v>1.3557699999999999</v>
      </c>
      <c r="F238" s="59">
        <v>1.35795</v>
      </c>
      <c r="G238" s="59">
        <f t="shared" si="24"/>
        <v>1</v>
      </c>
      <c r="H238" s="61">
        <f t="shared" si="25"/>
        <v>5.4508759581200768E-4</v>
      </c>
      <c r="I238" s="61">
        <f>IF(A238&gt;$R$1, AVERAGE(INDEX($H$2:$H$3898, A238-$R$1):H238), "")</f>
        <v>4.8746250393747739E-4</v>
      </c>
      <c r="J238" s="61">
        <f>IF(A238&gt;$R$1, STDEV(INDEX($H$2:$H$3898, A238-$R$1):H238), "")</f>
        <v>3.9795751528459737E-3</v>
      </c>
      <c r="K238" s="61">
        <f t="shared" si="26"/>
        <v>3.9795751528459737E-3</v>
      </c>
      <c r="L238" s="61">
        <f t="shared" si="31"/>
        <v>2.11632373853997E-2</v>
      </c>
      <c r="M238" s="59">
        <f t="shared" si="27"/>
        <v>25.600000000001177</v>
      </c>
      <c r="N238" s="59">
        <f t="shared" si="28"/>
        <v>0</v>
      </c>
      <c r="O238" s="59">
        <f t="shared" si="29"/>
        <v>-25.600000000001177</v>
      </c>
      <c r="P238" s="59">
        <f t="shared" si="30"/>
        <v>1042.0999999999972</v>
      </c>
    </row>
    <row r="239" spans="1:16" x14ac:dyDescent="0.25">
      <c r="A239" s="59">
        <v>238</v>
      </c>
      <c r="B239" s="60">
        <v>41606</v>
      </c>
      <c r="C239" s="59">
        <v>1.35791</v>
      </c>
      <c r="D239" s="59">
        <v>1.3617999999999999</v>
      </c>
      <c r="E239" s="59">
        <v>1.35636</v>
      </c>
      <c r="F239" s="59">
        <v>1.3604700000000001</v>
      </c>
      <c r="G239" s="59">
        <f t="shared" si="24"/>
        <v>1</v>
      </c>
      <c r="H239" s="61">
        <f t="shared" si="25"/>
        <v>1.854018673973172E-3</v>
      </c>
      <c r="I239" s="61">
        <f>IF(A239&gt;$R$1, AVERAGE(INDEX($H$2:$H$3898, A239-$R$1):H239), "")</f>
        <v>4.2454611140354333E-4</v>
      </c>
      <c r="J239" s="61">
        <f>IF(A239&gt;$R$1, STDEV(INDEX($H$2:$H$3898, A239-$R$1):H239), "")</f>
        <v>3.9473809912374379E-3</v>
      </c>
      <c r="K239" s="61">
        <f t="shared" si="26"/>
        <v>3.9473809912374379E-3</v>
      </c>
      <c r="L239" s="61">
        <f t="shared" si="31"/>
        <v>3.0399200221780685E-2</v>
      </c>
      <c r="M239" s="59">
        <f t="shared" si="27"/>
        <v>-14.400000000001079</v>
      </c>
      <c r="N239" s="59">
        <f t="shared" si="28"/>
        <v>0</v>
      </c>
      <c r="O239" s="59">
        <f t="shared" si="29"/>
        <v>14.400000000001079</v>
      </c>
      <c r="P239" s="59">
        <f t="shared" si="30"/>
        <v>1033.4999999999986</v>
      </c>
    </row>
    <row r="240" spans="1:16" x14ac:dyDescent="0.25">
      <c r="A240" s="59">
        <v>239</v>
      </c>
      <c r="B240" s="60">
        <v>41607</v>
      </c>
      <c r="C240" s="59">
        <v>1.36043</v>
      </c>
      <c r="D240" s="59">
        <v>1.36216</v>
      </c>
      <c r="E240" s="59">
        <v>1.3580000000000001</v>
      </c>
      <c r="F240" s="59">
        <v>1.3589899999999999</v>
      </c>
      <c r="G240" s="59">
        <f t="shared" si="24"/>
        <v>0</v>
      </c>
      <c r="H240" s="61">
        <f t="shared" si="25"/>
        <v>-1.0884514911904857E-3</v>
      </c>
      <c r="I240" s="61">
        <f>IF(A240&gt;$R$1, AVERAGE(INDEX($H$2:$H$3898, A240-$R$1):H240), "")</f>
        <v>7.8909053932381032E-4</v>
      </c>
      <c r="J240" s="61">
        <f>IF(A240&gt;$R$1, STDEV(INDEX($H$2:$H$3898, A240-$R$1):H240), "")</f>
        <v>3.4634346847598691E-3</v>
      </c>
      <c r="K240" s="61">
        <f t="shared" si="26"/>
        <v>-3.4634346847598691E-3</v>
      </c>
      <c r="L240" s="61">
        <f t="shared" si="31"/>
        <v>3.1395639841052266E-2</v>
      </c>
      <c r="M240" s="59">
        <f t="shared" si="27"/>
        <v>-43.09999999999814</v>
      </c>
      <c r="N240" s="59">
        <f t="shared" si="28"/>
        <v>0</v>
      </c>
      <c r="O240" s="59">
        <f t="shared" si="29"/>
        <v>43.09999999999814</v>
      </c>
      <c r="P240" s="59">
        <f t="shared" si="30"/>
        <v>976.69999999999732</v>
      </c>
    </row>
    <row r="241" spans="1:16" x14ac:dyDescent="0.25">
      <c r="A241" s="59">
        <v>240</v>
      </c>
      <c r="B241" s="60">
        <v>41610</v>
      </c>
      <c r="C241" s="59">
        <v>1.3584799999999999</v>
      </c>
      <c r="D241" s="59">
        <v>1.3615699999999999</v>
      </c>
      <c r="E241" s="59">
        <v>1.3525499999999999</v>
      </c>
      <c r="F241" s="59">
        <v>1.3541700000000001</v>
      </c>
      <c r="G241" s="59">
        <f t="shared" si="24"/>
        <v>0</v>
      </c>
      <c r="H241" s="61">
        <f t="shared" si="25"/>
        <v>-3.5530562670263539E-3</v>
      </c>
      <c r="I241" s="61">
        <f>IF(A241&gt;$R$1, AVERAGE(INDEX($H$2:$H$3898, A241-$R$1):H241), "")</f>
        <v>8.2183928110746087E-4</v>
      </c>
      <c r="J241" s="61">
        <f>IF(A241&gt;$R$1, STDEV(INDEX($H$2:$H$3898, A241-$R$1):H241), "")</f>
        <v>3.4165146726294585E-3</v>
      </c>
      <c r="K241" s="61">
        <f t="shared" si="26"/>
        <v>-3.4165146726294585E-3</v>
      </c>
      <c r="L241" s="61">
        <f t="shared" si="31"/>
        <v>2.3400878305754411E-2</v>
      </c>
      <c r="M241" s="59">
        <f t="shared" si="27"/>
        <v>47.200000000000571</v>
      </c>
      <c r="N241" s="59">
        <f t="shared" si="28"/>
        <v>0</v>
      </c>
      <c r="O241" s="59">
        <f t="shared" si="29"/>
        <v>-47.200000000000571</v>
      </c>
      <c r="P241" s="59">
        <f t="shared" si="30"/>
        <v>986.099999999999</v>
      </c>
    </row>
    <row r="242" spans="1:16" x14ac:dyDescent="0.25">
      <c r="A242" s="59">
        <v>241</v>
      </c>
      <c r="B242" s="60">
        <v>41611</v>
      </c>
      <c r="C242" s="59">
        <v>1.35416</v>
      </c>
      <c r="D242" s="59">
        <v>1.36137</v>
      </c>
      <c r="E242" s="59">
        <v>1.3524</v>
      </c>
      <c r="F242" s="59">
        <v>1.3588800000000001</v>
      </c>
      <c r="G242" s="59">
        <f t="shared" si="24"/>
        <v>1</v>
      </c>
      <c r="H242" s="61">
        <f t="shared" si="25"/>
        <v>3.4721105263838771E-3</v>
      </c>
      <c r="I242" s="61">
        <f>IF(A242&gt;$R$1, AVERAGE(INDEX($H$2:$H$3898, A242-$R$1):H242), "")</f>
        <v>8.436750643748723E-4</v>
      </c>
      <c r="J242" s="61">
        <f>IF(A242&gt;$R$1, STDEV(INDEX($H$2:$H$3898, A242-$R$1):H242), "")</f>
        <v>3.4332760019895004E-3</v>
      </c>
      <c r="K242" s="61">
        <f t="shared" si="26"/>
        <v>3.4332760019895004E-3</v>
      </c>
      <c r="L242" s="61">
        <f t="shared" si="31"/>
        <v>2.2179548593902351E-2</v>
      </c>
      <c r="M242" s="59">
        <f t="shared" si="27"/>
        <v>4.5000000000006146</v>
      </c>
      <c r="N242" s="59">
        <f t="shared" si="28"/>
        <v>0</v>
      </c>
      <c r="O242" s="59">
        <f t="shared" si="29"/>
        <v>-4.5000000000006146</v>
      </c>
      <c r="P242" s="59">
        <f t="shared" si="30"/>
        <v>986.099999999999</v>
      </c>
    </row>
    <row r="243" spans="1:16" x14ac:dyDescent="0.25">
      <c r="A243" s="59">
        <v>242</v>
      </c>
      <c r="B243" s="60">
        <v>41612</v>
      </c>
      <c r="C243" s="59">
        <v>1.35886</v>
      </c>
      <c r="D243" s="59">
        <v>1.3605100000000001</v>
      </c>
      <c r="E243" s="59">
        <v>1.35283</v>
      </c>
      <c r="F243" s="59">
        <v>1.35931</v>
      </c>
      <c r="G243" s="59">
        <f t="shared" si="24"/>
        <v>1</v>
      </c>
      <c r="H243" s="61">
        <f t="shared" si="25"/>
        <v>3.1638701016990447E-4</v>
      </c>
      <c r="I243" s="61">
        <f>IF(A243&gt;$R$1, AVERAGE(INDEX($H$2:$H$3898, A243-$R$1):H243), "")</f>
        <v>7.2886584078469315E-4</v>
      </c>
      <c r="J243" s="61">
        <f>IF(A243&gt;$R$1, STDEV(INDEX($H$2:$H$3898, A243-$R$1):H243), "")</f>
        <v>3.417237555762574E-3</v>
      </c>
      <c r="K243" s="61">
        <f t="shared" si="26"/>
        <v>3.417237555762574E-3</v>
      </c>
      <c r="L243" s="61">
        <f t="shared" si="31"/>
        <v>2.1307856619625833E-2</v>
      </c>
      <c r="M243" s="59">
        <f t="shared" si="27"/>
        <v>74.399999999998911</v>
      </c>
      <c r="N243" s="59">
        <f t="shared" si="28"/>
        <v>0</v>
      </c>
      <c r="O243" s="59">
        <f t="shared" si="29"/>
        <v>-74.399999999998911</v>
      </c>
      <c r="P243" s="59">
        <f t="shared" si="30"/>
        <v>986.099999999999</v>
      </c>
    </row>
    <row r="244" spans="1:16" x14ac:dyDescent="0.25">
      <c r="A244" s="59">
        <v>243</v>
      </c>
      <c r="B244" s="60">
        <v>41613</v>
      </c>
      <c r="C244" s="59">
        <v>1.3592900000000001</v>
      </c>
      <c r="D244" s="59">
        <v>1.36772</v>
      </c>
      <c r="E244" s="59">
        <v>1.3543099999999999</v>
      </c>
      <c r="F244" s="59">
        <v>1.36673</v>
      </c>
      <c r="G244" s="59">
        <f t="shared" si="24"/>
        <v>1</v>
      </c>
      <c r="H244" s="61">
        <f t="shared" si="25"/>
        <v>5.4438073721025876E-3</v>
      </c>
      <c r="I244" s="61">
        <f>IF(A244&gt;$R$1, AVERAGE(INDEX($H$2:$H$3898, A244-$R$1):H244), "")</f>
        <v>8.3369862682380089E-4</v>
      </c>
      <c r="J244" s="61">
        <f>IF(A244&gt;$R$1, STDEV(INDEX($H$2:$H$3898, A244-$R$1):H244), "")</f>
        <v>3.5401544783579338E-3</v>
      </c>
      <c r="K244" s="61">
        <f t="shared" si="26"/>
        <v>3.5401544783579338E-3</v>
      </c>
      <c r="L244" s="61">
        <f t="shared" si="31"/>
        <v>2.9131549713881672E-2</v>
      </c>
      <c r="M244" s="59">
        <f t="shared" si="27"/>
        <v>36.300000000000225</v>
      </c>
      <c r="N244" s="59">
        <f t="shared" si="28"/>
        <v>0</v>
      </c>
      <c r="O244" s="59">
        <f t="shared" si="29"/>
        <v>-36.300000000000225</v>
      </c>
      <c r="P244" s="59">
        <f t="shared" si="30"/>
        <v>986.099999999999</v>
      </c>
    </row>
    <row r="245" spans="1:16" x14ac:dyDescent="0.25">
      <c r="A245" s="59">
        <v>244</v>
      </c>
      <c r="B245" s="60">
        <v>41614</v>
      </c>
      <c r="C245" s="59">
        <v>1.3667199999999999</v>
      </c>
      <c r="D245" s="59">
        <v>1.37063</v>
      </c>
      <c r="E245" s="59">
        <v>1.36124</v>
      </c>
      <c r="F245" s="59">
        <v>1.37035</v>
      </c>
      <c r="G245" s="59">
        <f t="shared" si="24"/>
        <v>1</v>
      </c>
      <c r="H245" s="61">
        <f t="shared" si="25"/>
        <v>2.6451562327125945E-3</v>
      </c>
      <c r="I245" s="61">
        <f>IF(A245&gt;$R$1, AVERAGE(INDEX($H$2:$H$3898, A245-$R$1):H245), "")</f>
        <v>1.1270604836684567E-3</v>
      </c>
      <c r="J245" s="61">
        <f>IF(A245&gt;$R$1, STDEV(INDEX($H$2:$H$3898, A245-$R$1):H245), "")</f>
        <v>3.4793387053393301E-3</v>
      </c>
      <c r="K245" s="61">
        <f t="shared" si="26"/>
        <v>3.4793387053393301E-3</v>
      </c>
      <c r="L245" s="61">
        <f t="shared" si="31"/>
        <v>2.8281271849929068E-2</v>
      </c>
      <c r="M245" s="59">
        <f t="shared" si="27"/>
        <v>24.500000000000632</v>
      </c>
      <c r="N245" s="59">
        <f t="shared" si="28"/>
        <v>0</v>
      </c>
      <c r="O245" s="59">
        <f t="shared" si="29"/>
        <v>-24.500000000000632</v>
      </c>
      <c r="P245" s="59">
        <f t="shared" si="30"/>
        <v>986.099999999999</v>
      </c>
    </row>
    <row r="246" spans="1:16" x14ac:dyDescent="0.25">
      <c r="A246" s="59">
        <v>245</v>
      </c>
      <c r="B246" s="60">
        <v>41617</v>
      </c>
      <c r="C246" s="59">
        <v>1.3714299999999999</v>
      </c>
      <c r="D246" s="59">
        <v>1.3745700000000001</v>
      </c>
      <c r="E246" s="59">
        <v>1.3694200000000001</v>
      </c>
      <c r="F246" s="59">
        <v>1.37388</v>
      </c>
      <c r="G246" s="59">
        <f t="shared" si="24"/>
        <v>1</v>
      </c>
      <c r="H246" s="61">
        <f t="shared" si="25"/>
        <v>2.5726720770370324E-3</v>
      </c>
      <c r="I246" s="61">
        <f>IF(A246&gt;$R$1, AVERAGE(INDEX($H$2:$H$3898, A246-$R$1):H246), "")</f>
        <v>1.1232121160501926E-3</v>
      </c>
      <c r="J246" s="61">
        <f>IF(A246&gt;$R$1, STDEV(INDEX($H$2:$H$3898, A246-$R$1):H246), "")</f>
        <v>3.4775941421256239E-3</v>
      </c>
      <c r="K246" s="61">
        <f t="shared" si="26"/>
        <v>3.4775941421256239E-3</v>
      </c>
      <c r="L246" s="61">
        <f t="shared" si="31"/>
        <v>2.7407603459068897E-2</v>
      </c>
      <c r="M246" s="59">
        <f t="shared" si="27"/>
        <v>22.200000000001108</v>
      </c>
      <c r="N246" s="59">
        <f t="shared" si="28"/>
        <v>0</v>
      </c>
      <c r="O246" s="59">
        <f t="shared" si="29"/>
        <v>-22.200000000001108</v>
      </c>
      <c r="P246" s="59">
        <f t="shared" si="30"/>
        <v>986.099999999999</v>
      </c>
    </row>
    <row r="247" spans="1:16" x14ac:dyDescent="0.25">
      <c r="A247" s="59">
        <v>246</v>
      </c>
      <c r="B247" s="60">
        <v>41618</v>
      </c>
      <c r="C247" s="59">
        <v>1.37388</v>
      </c>
      <c r="D247" s="59">
        <v>1.37948</v>
      </c>
      <c r="E247" s="59">
        <v>1.3733599999999999</v>
      </c>
      <c r="F247" s="59">
        <v>1.3761000000000001</v>
      </c>
      <c r="G247" s="59">
        <f t="shared" si="24"/>
        <v>1</v>
      </c>
      <c r="H247" s="61">
        <f t="shared" si="25"/>
        <v>1.6145575475146974E-3</v>
      </c>
      <c r="I247" s="61">
        <f>IF(A247&gt;$R$1, AVERAGE(INDEX($H$2:$H$3898, A247-$R$1):H247), "")</f>
        <v>1.1713433999511001E-3</v>
      </c>
      <c r="J247" s="61">
        <f>IF(A247&gt;$R$1, STDEV(INDEX($H$2:$H$3898, A247-$R$1):H247), "")</f>
        <v>3.47880789211379E-3</v>
      </c>
      <c r="K247" s="61">
        <f t="shared" si="26"/>
        <v>3.47880789211379E-3</v>
      </c>
      <c r="L247" s="61">
        <f t="shared" si="31"/>
        <v>2.6433242262075614E-2</v>
      </c>
      <c r="M247" s="59">
        <f t="shared" si="27"/>
        <v>24.899999999998812</v>
      </c>
      <c r="N247" s="59">
        <f t="shared" si="28"/>
        <v>0</v>
      </c>
      <c r="O247" s="59">
        <f t="shared" si="29"/>
        <v>-24.899999999998812</v>
      </c>
      <c r="P247" s="59">
        <f t="shared" si="30"/>
        <v>986.099999999999</v>
      </c>
    </row>
    <row r="248" spans="1:16" x14ac:dyDescent="0.25">
      <c r="A248" s="59">
        <v>247</v>
      </c>
      <c r="B248" s="60">
        <v>41619</v>
      </c>
      <c r="C248" s="59">
        <v>1.3761000000000001</v>
      </c>
      <c r="D248" s="59">
        <v>1.38107</v>
      </c>
      <c r="E248" s="59">
        <v>1.37405</v>
      </c>
      <c r="F248" s="59">
        <v>1.37859</v>
      </c>
      <c r="G248" s="59">
        <f t="shared" si="24"/>
        <v>1</v>
      </c>
      <c r="H248" s="61">
        <f t="shared" si="25"/>
        <v>1.8078264183330674E-3</v>
      </c>
      <c r="I248" s="61">
        <f>IF(A248&gt;$R$1, AVERAGE(INDEX($H$2:$H$3898, A248-$R$1):H248), "")</f>
        <v>1.1327265633893147E-3</v>
      </c>
      <c r="J248" s="61">
        <f>IF(A248&gt;$R$1, STDEV(INDEX($H$2:$H$3898, A248-$R$1):H248), "")</f>
        <v>3.4673661067471987E-3</v>
      </c>
      <c r="K248" s="61">
        <f t="shared" si="26"/>
        <v>3.4673661067471987E-3</v>
      </c>
      <c r="L248" s="61">
        <f t="shared" si="31"/>
        <v>3.4609461571336451E-2</v>
      </c>
      <c r="M248" s="59">
        <f t="shared" si="27"/>
        <v>-32.700000000001062</v>
      </c>
      <c r="N248" s="59">
        <f t="shared" si="28"/>
        <v>0</v>
      </c>
      <c r="O248" s="59">
        <f t="shared" si="29"/>
        <v>32.700000000001062</v>
      </c>
      <c r="P248" s="59">
        <f t="shared" si="30"/>
        <v>986.099999999999</v>
      </c>
    </row>
    <row r="249" spans="1:16" x14ac:dyDescent="0.25">
      <c r="A249" s="59">
        <v>248</v>
      </c>
      <c r="B249" s="60">
        <v>41620</v>
      </c>
      <c r="C249" s="59">
        <v>1.37856</v>
      </c>
      <c r="D249" s="59">
        <v>1.38032</v>
      </c>
      <c r="E249" s="59">
        <v>1.3736999999999999</v>
      </c>
      <c r="F249" s="59">
        <v>1.3752899999999999</v>
      </c>
      <c r="G249" s="59">
        <f t="shared" si="24"/>
        <v>0</v>
      </c>
      <c r="H249" s="61">
        <f t="shared" si="25"/>
        <v>-2.3966197361839788E-3</v>
      </c>
      <c r="I249" s="61">
        <f>IF(A249&gt;$R$1, AVERAGE(INDEX($H$2:$H$3898, A249-$R$1):H249), "")</f>
        <v>1.4467695881844179E-3</v>
      </c>
      <c r="J249" s="61">
        <f>IF(A249&gt;$R$1, STDEV(INDEX($H$2:$H$3898, A249-$R$1):H249), "")</f>
        <v>2.805307150710631E-3</v>
      </c>
      <c r="K249" s="61">
        <f t="shared" si="26"/>
        <v>-2.805307150710631E-3</v>
      </c>
      <c r="L249" s="61">
        <f t="shared" si="31"/>
        <v>2.6957064926110247E-2</v>
      </c>
      <c r="M249" s="59">
        <f t="shared" si="27"/>
        <v>-12.899999999997913</v>
      </c>
      <c r="N249" s="59">
        <f t="shared" si="28"/>
        <v>0</v>
      </c>
      <c r="O249" s="59">
        <f t="shared" si="29"/>
        <v>12.899999999997913</v>
      </c>
      <c r="P249" s="59">
        <f t="shared" si="30"/>
        <v>1070.4999999999991</v>
      </c>
    </row>
    <row r="250" spans="1:16" x14ac:dyDescent="0.25">
      <c r="A250" s="59">
        <v>249</v>
      </c>
      <c r="B250" s="60">
        <v>41621</v>
      </c>
      <c r="C250" s="59">
        <v>1.3752899999999999</v>
      </c>
      <c r="D250" s="59">
        <v>1.3769100000000001</v>
      </c>
      <c r="E250" s="59">
        <v>1.3708800000000001</v>
      </c>
      <c r="F250" s="59">
        <v>1.3740000000000001</v>
      </c>
      <c r="G250" s="59">
        <f t="shared" si="24"/>
        <v>0</v>
      </c>
      <c r="H250" s="61">
        <f t="shared" si="25"/>
        <v>-9.3842417109038913E-4</v>
      </c>
      <c r="I250" s="61">
        <f>IF(A250&gt;$R$1, AVERAGE(INDEX($H$2:$H$3898, A250-$R$1):H250), "")</f>
        <v>1.1879841744287835E-3</v>
      </c>
      <c r="J250" s="61">
        <f>IF(A250&gt;$R$1, STDEV(INDEX($H$2:$H$3898, A250-$R$1):H250), "")</f>
        <v>2.8235027925168489E-3</v>
      </c>
      <c r="K250" s="61">
        <f t="shared" si="26"/>
        <v>-2.8235027925168489E-3</v>
      </c>
      <c r="L250" s="61">
        <f t="shared" si="31"/>
        <v>1.9809074097708098E-2</v>
      </c>
      <c r="M250" s="59">
        <f t="shared" si="27"/>
        <v>31.200000000000117</v>
      </c>
      <c r="N250" s="59">
        <f t="shared" si="28"/>
        <v>0</v>
      </c>
      <c r="O250" s="59">
        <f t="shared" si="29"/>
        <v>-31.200000000000117</v>
      </c>
      <c r="P250" s="59">
        <f t="shared" si="30"/>
        <v>1022.3999999999993</v>
      </c>
    </row>
    <row r="251" spans="1:16" x14ac:dyDescent="0.25">
      <c r="A251" s="59">
        <v>250</v>
      </c>
      <c r="B251" s="60">
        <v>41624</v>
      </c>
      <c r="C251" s="59">
        <v>1.3729</v>
      </c>
      <c r="D251" s="59">
        <v>1.3798299999999999</v>
      </c>
      <c r="E251" s="59">
        <v>1.37286</v>
      </c>
      <c r="F251" s="59">
        <v>1.37602</v>
      </c>
      <c r="G251" s="59">
        <f t="shared" si="24"/>
        <v>1</v>
      </c>
      <c r="H251" s="61">
        <f t="shared" si="25"/>
        <v>1.4690804890847094E-3</v>
      </c>
      <c r="I251" s="61">
        <f>IF(A251&gt;$R$1, AVERAGE(INDEX($H$2:$H$3898, A251-$R$1):H251), "")</f>
        <v>9.3260042153386208E-4</v>
      </c>
      <c r="J251" s="61">
        <f>IF(A251&gt;$R$1, STDEV(INDEX($H$2:$H$3898, A251-$R$1):H251), "")</f>
        <v>2.5761113875486497E-3</v>
      </c>
      <c r="K251" s="61">
        <f t="shared" si="26"/>
        <v>2.5761113875486497E-3</v>
      </c>
      <c r="L251" s="61">
        <f t="shared" si="31"/>
        <v>2.6359520065231953E-2</v>
      </c>
      <c r="M251" s="59">
        <f t="shared" si="27"/>
        <v>8.2000000000004292</v>
      </c>
      <c r="N251" s="59">
        <f t="shared" si="28"/>
        <v>0</v>
      </c>
      <c r="O251" s="59">
        <f t="shared" si="29"/>
        <v>-8.2000000000004292</v>
      </c>
      <c r="P251" s="59">
        <f t="shared" si="30"/>
        <v>993.59999999999934</v>
      </c>
    </row>
    <row r="252" spans="1:16" x14ac:dyDescent="0.25">
      <c r="A252" s="59">
        <v>251</v>
      </c>
      <c r="B252" s="60">
        <v>41625</v>
      </c>
      <c r="C252" s="59">
        <v>1.37601</v>
      </c>
      <c r="D252" s="59">
        <v>1.3782099999999999</v>
      </c>
      <c r="E252" s="59">
        <v>1.37229</v>
      </c>
      <c r="F252" s="59">
        <v>1.37683</v>
      </c>
      <c r="G252" s="59">
        <f t="shared" si="24"/>
        <v>1</v>
      </c>
      <c r="H252" s="61">
        <f t="shared" si="25"/>
        <v>5.8848104573517896E-4</v>
      </c>
      <c r="I252" s="61">
        <f>IF(A252&gt;$R$1, AVERAGE(INDEX($H$2:$H$3898, A252-$R$1):H252), "")</f>
        <v>1.1549926443223382E-3</v>
      </c>
      <c r="J252" s="61">
        <f>IF(A252&gt;$R$1, STDEV(INDEX($H$2:$H$3898, A252-$R$1):H252), "")</f>
        <v>2.3614070279897054E-3</v>
      </c>
      <c r="K252" s="61">
        <f t="shared" si="26"/>
        <v>2.3614070279897054E-3</v>
      </c>
      <c r="L252" s="61">
        <f t="shared" si="31"/>
        <v>2.4649490141440904E-2</v>
      </c>
      <c r="M252" s="59">
        <f t="shared" si="27"/>
        <v>-85.100000000000179</v>
      </c>
      <c r="N252" s="59">
        <f t="shared" si="28"/>
        <v>0</v>
      </c>
      <c r="O252" s="59">
        <f t="shared" si="29"/>
        <v>85.100000000000179</v>
      </c>
      <c r="P252" s="59">
        <f t="shared" si="30"/>
        <v>1030.7999999999988</v>
      </c>
    </row>
    <row r="253" spans="1:16" x14ac:dyDescent="0.25">
      <c r="A253" s="59">
        <v>252</v>
      </c>
      <c r="B253" s="60">
        <v>41626</v>
      </c>
      <c r="C253" s="59">
        <v>1.37683</v>
      </c>
      <c r="D253" s="59">
        <v>1.3811199999999999</v>
      </c>
      <c r="E253" s="59">
        <v>1.36738</v>
      </c>
      <c r="F253" s="59">
        <v>1.36832</v>
      </c>
      <c r="G253" s="59">
        <f t="shared" si="24"/>
        <v>0</v>
      </c>
      <c r="H253" s="61">
        <f t="shared" si="25"/>
        <v>-6.2000453605436066E-3</v>
      </c>
      <c r="I253" s="61">
        <f>IF(A253&gt;$R$1, AVERAGE(INDEX($H$2:$H$3898, A253-$R$1):H253), "")</f>
        <v>5.09536747676501E-4</v>
      </c>
      <c r="J253" s="61">
        <f>IF(A253&gt;$R$1, STDEV(INDEX($H$2:$H$3898, A253-$R$1):H253), "")</f>
        <v>2.8547050114851725E-3</v>
      </c>
      <c r="K253" s="61">
        <f t="shared" si="26"/>
        <v>-2.8547050114851725E-3</v>
      </c>
      <c r="L253" s="61">
        <f t="shared" si="31"/>
        <v>1.781520997710976E-2</v>
      </c>
      <c r="M253" s="59">
        <f t="shared" si="27"/>
        <v>-22.400000000000198</v>
      </c>
      <c r="N253" s="59">
        <f t="shared" si="28"/>
        <v>0</v>
      </c>
      <c r="O253" s="59">
        <f t="shared" si="29"/>
        <v>22.400000000000198</v>
      </c>
      <c r="P253" s="59">
        <f t="shared" si="30"/>
        <v>1088.400000000001</v>
      </c>
    </row>
    <row r="254" spans="1:16" x14ac:dyDescent="0.25">
      <c r="A254" s="59">
        <v>253</v>
      </c>
      <c r="B254" s="60">
        <v>41627</v>
      </c>
      <c r="C254" s="59">
        <v>1.36833</v>
      </c>
      <c r="D254" s="59">
        <v>1.36938</v>
      </c>
      <c r="E254" s="59">
        <v>1.3649</v>
      </c>
      <c r="F254" s="59">
        <v>1.36609</v>
      </c>
      <c r="G254" s="59">
        <f t="shared" si="24"/>
        <v>0</v>
      </c>
      <c r="H254" s="61">
        <f t="shared" si="25"/>
        <v>-1.6310651982592522E-3</v>
      </c>
      <c r="I254" s="61">
        <f>IF(A254&gt;$R$1, AVERAGE(INDEX($H$2:$H$3898, A254-$R$1):H254), "")</f>
        <v>3.7352719804704731E-4</v>
      </c>
      <c r="J254" s="61">
        <f>IF(A254&gt;$R$1, STDEV(INDEX($H$2:$H$3898, A254-$R$1):H254), "")</f>
        <v>2.9043076720126453E-3</v>
      </c>
      <c r="K254" s="61">
        <f t="shared" si="26"/>
        <v>-2.9043076720126453E-3</v>
      </c>
      <c r="L254" s="61">
        <f t="shared" si="31"/>
        <v>1.0963521313859678E-2</v>
      </c>
      <c r="M254" s="59">
        <f t="shared" si="27"/>
        <v>9.6000000000007191</v>
      </c>
      <c r="N254" s="59">
        <f t="shared" si="28"/>
        <v>0</v>
      </c>
      <c r="O254" s="59">
        <f t="shared" si="29"/>
        <v>0</v>
      </c>
      <c r="P254" s="59">
        <f t="shared" si="30"/>
        <v>1120.3000000000013</v>
      </c>
    </row>
    <row r="255" spans="1:16" x14ac:dyDescent="0.25">
      <c r="A255" s="59">
        <v>254</v>
      </c>
      <c r="B255" s="60">
        <v>41628</v>
      </c>
      <c r="C255" s="59">
        <v>1.3660699999999999</v>
      </c>
      <c r="D255" s="59">
        <v>1.3709100000000001</v>
      </c>
      <c r="E255" s="59">
        <v>1.3624799999999999</v>
      </c>
      <c r="F255" s="59">
        <v>1.36703</v>
      </c>
      <c r="G255" s="59">
        <f t="shared" si="24"/>
        <v>1</v>
      </c>
      <c r="H255" s="61">
        <f t="shared" si="25"/>
        <v>6.8785859169253271E-4</v>
      </c>
      <c r="I255" s="61">
        <f>IF(A255&gt;$R$1, AVERAGE(INDEX($H$2:$H$3898, A255-$R$1):H255), "")</f>
        <v>3.0064219290450742E-4</v>
      </c>
      <c r="J255" s="61">
        <f>IF(A255&gt;$R$1, STDEV(INDEX($H$2:$H$3898, A255-$R$1):H255), "")</f>
        <v>2.8792012716124331E-3</v>
      </c>
      <c r="K255" s="61">
        <f t="shared" si="26"/>
        <v>2.8792012716124331E-3</v>
      </c>
      <c r="L255" s="61">
        <f t="shared" si="31"/>
        <v>1.7306157270231982E-2</v>
      </c>
      <c r="M255" s="59">
        <f t="shared" si="27"/>
        <v>23.299999999999432</v>
      </c>
      <c r="N255" s="59">
        <f t="shared" si="28"/>
        <v>0</v>
      </c>
      <c r="O255" s="59">
        <f t="shared" si="29"/>
        <v>0</v>
      </c>
      <c r="P255" s="59">
        <f t="shared" si="30"/>
        <v>1123.4000000000017</v>
      </c>
    </row>
    <row r="256" spans="1:16" x14ac:dyDescent="0.25">
      <c r="A256" s="59">
        <v>255</v>
      </c>
      <c r="B256" s="60">
        <v>41631</v>
      </c>
      <c r="C256" s="59">
        <v>1.36724</v>
      </c>
      <c r="D256" s="59">
        <v>1.3716600000000001</v>
      </c>
      <c r="E256" s="59">
        <v>1.3667199999999999</v>
      </c>
      <c r="F256" s="59">
        <v>1.36957</v>
      </c>
      <c r="G256" s="59">
        <f t="shared" si="24"/>
        <v>1</v>
      </c>
      <c r="H256" s="61">
        <f t="shared" si="25"/>
        <v>1.8563185919653221E-3</v>
      </c>
      <c r="I256" s="61">
        <f>IF(A256&gt;$R$1, AVERAGE(INDEX($H$2:$H$3898, A256-$R$1):H256), "")</f>
        <v>4.8469032310174536E-4</v>
      </c>
      <c r="J256" s="61">
        <f>IF(A256&gt;$R$1, STDEV(INDEX($H$2:$H$3898, A256-$R$1):H256), "")</f>
        <v>2.8786057713710003E-3</v>
      </c>
      <c r="K256" s="61">
        <f t="shared" si="26"/>
        <v>2.8786057713710003E-3</v>
      </c>
      <c r="L256" s="61">
        <f t="shared" si="31"/>
        <v>2.3601277714232437E-2</v>
      </c>
      <c r="M256" s="59">
        <f t="shared" si="27"/>
        <v>-19.900000000001583</v>
      </c>
      <c r="N256" s="59">
        <f t="shared" si="28"/>
        <v>0</v>
      </c>
      <c r="O256" s="59">
        <f t="shared" si="29"/>
        <v>19.900000000001583</v>
      </c>
      <c r="P256" s="59">
        <f t="shared" si="30"/>
        <v>1111.2000000000016</v>
      </c>
    </row>
    <row r="257" spans="1:16" x14ac:dyDescent="0.25">
      <c r="A257" s="59">
        <v>256</v>
      </c>
      <c r="B257" s="60">
        <v>41632</v>
      </c>
      <c r="C257" s="59">
        <v>1.3695600000000001</v>
      </c>
      <c r="D257" s="59">
        <v>1.3712299999999999</v>
      </c>
      <c r="E257" s="59">
        <v>1.3654900000000001</v>
      </c>
      <c r="F257" s="59">
        <v>1.36757</v>
      </c>
      <c r="G257" s="59">
        <f t="shared" si="24"/>
        <v>0</v>
      </c>
      <c r="H257" s="61">
        <f t="shared" si="25"/>
        <v>-1.4613796560924513E-3</v>
      </c>
      <c r="I257" s="61">
        <f>IF(A257&gt;$R$1, AVERAGE(INDEX($H$2:$H$3898, A257-$R$1):H257), "")</f>
        <v>6.1542011128511414E-4</v>
      </c>
      <c r="J257" s="61">
        <f>IF(A257&gt;$R$1, STDEV(INDEX($H$2:$H$3898, A257-$R$1):H257), "")</f>
        <v>2.7264863127242573E-3</v>
      </c>
      <c r="K257" s="61">
        <f t="shared" si="26"/>
        <v>-2.7264863127242573E-3</v>
      </c>
      <c r="L257" s="61">
        <f t="shared" si="31"/>
        <v>1.7441515399518683E-2</v>
      </c>
      <c r="M257" s="59">
        <f t="shared" si="27"/>
        <v>4.9000000000010147</v>
      </c>
      <c r="N257" s="59">
        <f t="shared" si="28"/>
        <v>0</v>
      </c>
      <c r="O257" s="59">
        <f t="shared" si="29"/>
        <v>0</v>
      </c>
      <c r="P257" s="59">
        <f t="shared" si="30"/>
        <v>1142.7000000000037</v>
      </c>
    </row>
    <row r="258" spans="1:16" x14ac:dyDescent="0.25">
      <c r="A258" s="59">
        <v>257</v>
      </c>
      <c r="B258" s="60">
        <v>41633</v>
      </c>
      <c r="C258" s="59">
        <v>1.36751</v>
      </c>
      <c r="D258" s="59">
        <v>1.36809</v>
      </c>
      <c r="E258" s="59">
        <v>1.3660600000000001</v>
      </c>
      <c r="F258" s="59">
        <v>1.3680000000000001</v>
      </c>
      <c r="G258" s="59">
        <f t="shared" si="24"/>
        <v>1</v>
      </c>
      <c r="H258" s="61">
        <f t="shared" si="25"/>
        <v>3.1437689661878079E-4</v>
      </c>
      <c r="I258" s="61">
        <f>IF(A258&gt;$R$1, AVERAGE(INDEX($H$2:$H$3898, A258-$R$1):H258), "")</f>
        <v>4.1806175942479568E-4</v>
      </c>
      <c r="J258" s="61">
        <f>IF(A258&gt;$R$1, STDEV(INDEX($H$2:$H$3898, A258-$R$1):H258), "")</f>
        <v>2.6180483314444478E-3</v>
      </c>
      <c r="K258" s="61">
        <f t="shared" si="26"/>
        <v>2.6180483314444478E-3</v>
      </c>
      <c r="L258" s="61">
        <f t="shared" si="31"/>
        <v>1.6642326175200554E-2</v>
      </c>
      <c r="M258" s="59">
        <f t="shared" si="27"/>
        <v>10.799999999999699</v>
      </c>
      <c r="N258" s="59">
        <f t="shared" si="28"/>
        <v>0</v>
      </c>
      <c r="O258" s="59">
        <f t="shared" si="29"/>
        <v>0</v>
      </c>
      <c r="P258" s="59">
        <f t="shared" si="30"/>
        <v>1142.7000000000037</v>
      </c>
    </row>
    <row r="259" spans="1:16" x14ac:dyDescent="0.25">
      <c r="A259" s="59">
        <v>258</v>
      </c>
      <c r="B259" s="60">
        <v>41634</v>
      </c>
      <c r="C259" s="59">
        <v>1.3680000000000001</v>
      </c>
      <c r="D259" s="59">
        <v>1.37015</v>
      </c>
      <c r="E259" s="59">
        <v>1.36619</v>
      </c>
      <c r="F259" s="59">
        <v>1.3690800000000001</v>
      </c>
      <c r="G259" s="59">
        <f t="shared" ref="G259:G322" si="32">IF(F259&gt;F258,1,0)</f>
        <v>1</v>
      </c>
      <c r="H259" s="61">
        <f t="shared" ref="H259:H322" si="33">LN(F259/F258)</f>
        <v>7.8916221378244437E-4</v>
      </c>
      <c r="I259" s="61">
        <f>IF(A259&gt;$R$1, AVERAGE(INDEX($H$2:$H$3898, A259-$R$1):H259), "")</f>
        <v>4.4761020965057954E-4</v>
      </c>
      <c r="J259" s="61">
        <f>IF(A259&gt;$R$1, STDEV(INDEX($H$2:$H$3898, A259-$R$1):H259), "")</f>
        <v>2.6194918591806106E-3</v>
      </c>
      <c r="K259" s="61">
        <f t="shared" ref="K259:K322" si="34">IF(G259=0,-1*J259,J259)</f>
        <v>2.6194918591806106E-3</v>
      </c>
      <c r="L259" s="61">
        <f t="shared" si="31"/>
        <v>1.5721663556023238E-2</v>
      </c>
      <c r="M259" s="59">
        <f t="shared" ref="M259:M322" si="35">(F260-C260)*10000</f>
        <v>57.299999999997908</v>
      </c>
      <c r="N259" s="59">
        <f t="shared" ref="N259:N322" si="36">IF(AND(L259&gt;-1,L259&lt;=-0.0173992495600104),M259,0)</f>
        <v>0</v>
      </c>
      <c r="O259" s="59">
        <f t="shared" ref="O259:O322" si="37">IF(OR(AND(L259&gt;0.0176007504399896)),-M259,0)</f>
        <v>0</v>
      </c>
      <c r="P259" s="59">
        <f t="shared" si="30"/>
        <v>1142.7000000000037</v>
      </c>
    </row>
    <row r="260" spans="1:16" x14ac:dyDescent="0.25">
      <c r="A260" s="59">
        <v>259</v>
      </c>
      <c r="B260" s="60">
        <v>41635</v>
      </c>
      <c r="C260" s="59">
        <v>1.3690500000000001</v>
      </c>
      <c r="D260" s="59">
        <v>1.3893200000000001</v>
      </c>
      <c r="E260" s="59">
        <v>1.36869</v>
      </c>
      <c r="F260" s="59">
        <v>1.3747799999999999</v>
      </c>
      <c r="G260" s="59">
        <f t="shared" si="32"/>
        <v>1</v>
      </c>
      <c r="H260" s="61">
        <f t="shared" si="33"/>
        <v>4.1547369030277368E-3</v>
      </c>
      <c r="I260" s="61">
        <f>IF(A260&gt;$R$1, AVERAGE(INDEX($H$2:$H$3898, A260-$R$1):H260), "")</f>
        <v>3.6704330533340109E-4</v>
      </c>
      <c r="J260" s="61">
        <f>IF(A260&gt;$R$1, STDEV(INDEX($H$2:$H$3898, A260-$R$1):H260), "")</f>
        <v>2.4712076645804614E-3</v>
      </c>
      <c r="K260" s="61">
        <f t="shared" si="34"/>
        <v>2.4712076645804614E-3</v>
      </c>
      <c r="L260" s="61">
        <f t="shared" si="31"/>
        <v>1.4713532515264366E-2</v>
      </c>
      <c r="M260" s="59">
        <f t="shared" si="35"/>
        <v>46.399999999999778</v>
      </c>
      <c r="N260" s="59">
        <f t="shared" si="36"/>
        <v>0</v>
      </c>
      <c r="O260" s="59">
        <f t="shared" si="37"/>
        <v>0</v>
      </c>
      <c r="P260" s="59">
        <f t="shared" ref="P260:P323" si="38">N1302+O1302+P259</f>
        <v>1142.7000000000037</v>
      </c>
    </row>
    <row r="261" spans="1:16" x14ac:dyDescent="0.25">
      <c r="A261" s="59">
        <v>260</v>
      </c>
      <c r="B261" s="60">
        <v>41638</v>
      </c>
      <c r="C261" s="59">
        <v>1.37558</v>
      </c>
      <c r="D261" s="59">
        <v>1.3818900000000001</v>
      </c>
      <c r="E261" s="59">
        <v>1.3728</v>
      </c>
      <c r="F261" s="59">
        <v>1.38022</v>
      </c>
      <c r="G261" s="59">
        <f t="shared" si="32"/>
        <v>1</v>
      </c>
      <c r="H261" s="61">
        <f t="shared" si="33"/>
        <v>3.9491884357352814E-3</v>
      </c>
      <c r="I261" s="61">
        <f>IF(A261&gt;$R$1, AVERAGE(INDEX($H$2:$H$3898, A261-$R$1):H261), "")</f>
        <v>4.485453180223191E-4</v>
      </c>
      <c r="J261" s="61">
        <f>IF(A261&gt;$R$1, STDEV(INDEX($H$2:$H$3898, A261-$R$1):H261), "")</f>
        <v>2.5708454354995162E-3</v>
      </c>
      <c r="K261" s="61">
        <f t="shared" si="34"/>
        <v>2.5708454354995162E-3</v>
      </c>
      <c r="L261" s="61">
        <f t="shared" si="31"/>
        <v>1.3806783808638257E-2</v>
      </c>
      <c r="M261" s="59">
        <f t="shared" si="35"/>
        <v>-56.099999999998929</v>
      </c>
      <c r="N261" s="59">
        <f t="shared" si="36"/>
        <v>0</v>
      </c>
      <c r="O261" s="59">
        <f t="shared" si="37"/>
        <v>0</v>
      </c>
      <c r="P261" s="59">
        <f t="shared" si="38"/>
        <v>1142.7000000000037</v>
      </c>
    </row>
    <row r="262" spans="1:16" x14ac:dyDescent="0.25">
      <c r="A262" s="59">
        <v>261</v>
      </c>
      <c r="B262" s="60">
        <v>41639</v>
      </c>
      <c r="C262" s="59">
        <v>1.37971</v>
      </c>
      <c r="D262" s="59">
        <v>1.38123</v>
      </c>
      <c r="E262" s="59">
        <v>1.3741000000000001</v>
      </c>
      <c r="F262" s="59">
        <v>1.3741000000000001</v>
      </c>
      <c r="G262" s="59">
        <f t="shared" si="32"/>
        <v>0</v>
      </c>
      <c r="H262" s="61">
        <f t="shared" si="33"/>
        <v>-4.4439353973126285E-3</v>
      </c>
      <c r="I262" s="61">
        <f>IF(A262&gt;$R$1, AVERAGE(INDEX($H$2:$H$3898, A262-$R$1):H262), "")</f>
        <v>1.0007350875465375E-5</v>
      </c>
      <c r="J262" s="61">
        <f>IF(A262&gt;$R$1, STDEV(INDEX($H$2:$H$3898, A262-$R$1):H262), "")</f>
        <v>2.7747203832929877E-3</v>
      </c>
      <c r="K262" s="61">
        <f t="shared" si="34"/>
        <v>-2.7747203832929877E-3</v>
      </c>
      <c r="L262" s="61">
        <f t="shared" si="31"/>
        <v>7.5532555332314798E-3</v>
      </c>
      <c r="M262" s="59">
        <f t="shared" si="35"/>
        <v>0</v>
      </c>
      <c r="N262" s="59">
        <f t="shared" si="36"/>
        <v>0</v>
      </c>
      <c r="O262" s="59">
        <f t="shared" si="37"/>
        <v>0</v>
      </c>
      <c r="P262" s="59">
        <f t="shared" si="38"/>
        <v>1142.7000000000037</v>
      </c>
    </row>
    <row r="263" spans="1:16" x14ac:dyDescent="0.25">
      <c r="A263" s="59">
        <v>262</v>
      </c>
      <c r="B263" s="60">
        <v>41640</v>
      </c>
      <c r="C263" s="59">
        <v>1.3741000000000001</v>
      </c>
      <c r="D263" s="59">
        <v>1.3741000000000001</v>
      </c>
      <c r="E263" s="59">
        <v>1.3741000000000001</v>
      </c>
      <c r="F263" s="59">
        <v>1.3741000000000001</v>
      </c>
      <c r="G263" s="59">
        <f t="shared" si="32"/>
        <v>0</v>
      </c>
      <c r="H263" s="61">
        <f t="shared" si="33"/>
        <v>0</v>
      </c>
      <c r="I263" s="61">
        <f>IF(A263&gt;$R$1, AVERAGE(INDEX($H$2:$H$3898, A263-$R$1):H263), "")</f>
        <v>-9.0902495844203226E-5</v>
      </c>
      <c r="J263" s="61">
        <f>IF(A263&gt;$R$1, STDEV(INDEX($H$2:$H$3898, A263-$R$1):H263), "")</f>
        <v>2.741638100854068E-3</v>
      </c>
      <c r="K263" s="61">
        <f t="shared" si="34"/>
        <v>-2.741638100854068E-3</v>
      </c>
      <c r="L263" s="61">
        <f t="shared" si="31"/>
        <v>1.3442513256302145E-3</v>
      </c>
      <c r="M263" s="59">
        <f t="shared" si="35"/>
        <v>-83.499999999998579</v>
      </c>
      <c r="N263" s="59">
        <f t="shared" si="36"/>
        <v>0</v>
      </c>
      <c r="O263" s="59">
        <f t="shared" si="37"/>
        <v>0</v>
      </c>
      <c r="P263" s="59">
        <f t="shared" si="38"/>
        <v>1142.7000000000037</v>
      </c>
    </row>
    <row r="264" spans="1:16" x14ac:dyDescent="0.25">
      <c r="A264" s="59">
        <v>263</v>
      </c>
      <c r="B264" s="60">
        <v>41641</v>
      </c>
      <c r="C264" s="59">
        <v>1.3755299999999999</v>
      </c>
      <c r="D264" s="59">
        <v>1.3774599999999999</v>
      </c>
      <c r="E264" s="59">
        <v>1.36294</v>
      </c>
      <c r="F264" s="59">
        <v>1.3671800000000001</v>
      </c>
      <c r="G264" s="59">
        <f t="shared" si="32"/>
        <v>0</v>
      </c>
      <c r="H264" s="61">
        <f t="shared" si="33"/>
        <v>-5.048747081027068E-3</v>
      </c>
      <c r="I264" s="61">
        <f>IF(A264&gt;$R$1, AVERAGE(INDEX($H$2:$H$3898, A264-$R$1):H264), "")</f>
        <v>-5.1943833955421168E-4</v>
      </c>
      <c r="J264" s="61">
        <f>IF(A264&gt;$R$1, STDEV(INDEX($H$2:$H$3898, A264-$R$1):H264), "")</f>
        <v>2.9528004343064656E-3</v>
      </c>
      <c r="K264" s="61">
        <f t="shared" si="34"/>
        <v>-2.9528004343064656E-3</v>
      </c>
      <c r="L264" s="61">
        <f t="shared" si="31"/>
        <v>1.1967580420343808E-3</v>
      </c>
      <c r="M264" s="59">
        <f t="shared" si="35"/>
        <v>-84.400000000000034</v>
      </c>
      <c r="N264" s="59">
        <f t="shared" si="36"/>
        <v>0</v>
      </c>
      <c r="O264" s="59">
        <f t="shared" si="37"/>
        <v>0</v>
      </c>
      <c r="P264" s="59">
        <f t="shared" si="38"/>
        <v>1142.7000000000037</v>
      </c>
    </row>
    <row r="265" spans="1:16" x14ac:dyDescent="0.25">
      <c r="A265" s="59">
        <v>264</v>
      </c>
      <c r="B265" s="60">
        <v>41642</v>
      </c>
      <c r="C265" s="59">
        <v>1.3671800000000001</v>
      </c>
      <c r="D265" s="59">
        <v>1.3672599999999999</v>
      </c>
      <c r="E265" s="59">
        <v>1.3582000000000001</v>
      </c>
      <c r="F265" s="59">
        <v>1.3587400000000001</v>
      </c>
      <c r="G265" s="59">
        <f t="shared" si="32"/>
        <v>0</v>
      </c>
      <c r="H265" s="61">
        <f t="shared" si="33"/>
        <v>-6.1924245539770372E-3</v>
      </c>
      <c r="I265" s="61">
        <f>IF(A265&gt;$R$1, AVERAGE(INDEX($H$2:$H$3898, A265-$R$1):H265), "")</f>
        <v>-7.5667614066627785E-4</v>
      </c>
      <c r="J265" s="61">
        <f>IF(A265&gt;$R$1, STDEV(INDEX($H$2:$H$3898, A265-$R$1):H265), "")</f>
        <v>3.2510912042713852E-3</v>
      </c>
      <c r="K265" s="61">
        <f t="shared" si="34"/>
        <v>-3.2510912042713852E-3</v>
      </c>
      <c r="L265" s="61">
        <f t="shared" si="31"/>
        <v>7.6916963027984448E-4</v>
      </c>
      <c r="M265" s="59">
        <f t="shared" si="35"/>
        <v>34.19999999999979</v>
      </c>
      <c r="N265" s="59">
        <f t="shared" si="36"/>
        <v>0</v>
      </c>
      <c r="O265" s="59">
        <f t="shared" si="37"/>
        <v>0</v>
      </c>
      <c r="P265" s="59">
        <f t="shared" si="38"/>
        <v>1142.7000000000037</v>
      </c>
    </row>
    <row r="266" spans="1:16" x14ac:dyDescent="0.25">
      <c r="A266" s="59">
        <v>265</v>
      </c>
      <c r="B266" s="60">
        <v>41645</v>
      </c>
      <c r="C266" s="59">
        <v>1.3593500000000001</v>
      </c>
      <c r="D266" s="59">
        <v>1.36527</v>
      </c>
      <c r="E266" s="59">
        <v>1.3571500000000001</v>
      </c>
      <c r="F266" s="59">
        <v>1.36277</v>
      </c>
      <c r="G266" s="59">
        <f t="shared" si="32"/>
        <v>1</v>
      </c>
      <c r="H266" s="61">
        <f t="shared" si="33"/>
        <v>2.9615933401717764E-3</v>
      </c>
      <c r="I266" s="61">
        <f>IF(A266&gt;$R$1, AVERAGE(INDEX($H$2:$H$3898, A266-$R$1):H266), "")</f>
        <v>-5.1292504621239254E-4</v>
      </c>
      <c r="J266" s="61">
        <f>IF(A266&gt;$R$1, STDEV(INDEX($H$2:$H$3898, A266-$R$1):H266), "")</f>
        <v>3.3801949877304486E-3</v>
      </c>
      <c r="K266" s="61">
        <f t="shared" si="34"/>
        <v>3.3801949877304486E-3</v>
      </c>
      <c r="L266" s="61">
        <f t="shared" si="31"/>
        <v>1.5732532304616417E-3</v>
      </c>
      <c r="M266" s="59">
        <f t="shared" si="35"/>
        <v>-12.399999999999078</v>
      </c>
      <c r="N266" s="59">
        <f t="shared" si="36"/>
        <v>0</v>
      </c>
      <c r="O266" s="59">
        <f t="shared" si="37"/>
        <v>0</v>
      </c>
      <c r="P266" s="59">
        <f t="shared" si="38"/>
        <v>1142.7000000000037</v>
      </c>
    </row>
    <row r="267" spans="1:16" x14ac:dyDescent="0.25">
      <c r="A267" s="59">
        <v>266</v>
      </c>
      <c r="B267" s="60">
        <v>41646</v>
      </c>
      <c r="C267" s="59">
        <v>1.36276</v>
      </c>
      <c r="D267" s="59">
        <v>1.3656200000000001</v>
      </c>
      <c r="E267" s="59">
        <v>1.35965</v>
      </c>
      <c r="F267" s="59">
        <v>1.3615200000000001</v>
      </c>
      <c r="G267" s="59">
        <f t="shared" si="32"/>
        <v>0</v>
      </c>
      <c r="H267" s="61">
        <f t="shared" si="33"/>
        <v>-9.1767035647504413E-4</v>
      </c>
      <c r="I267" s="61">
        <f>IF(A267&gt;$R$1, AVERAGE(INDEX($H$2:$H$3898, A267-$R$1):H267), "")</f>
        <v>-6.6209697405987717E-4</v>
      </c>
      <c r="J267" s="61">
        <f>IF(A267&gt;$R$1, STDEV(INDEX($H$2:$H$3898, A267-$R$1):H267), "")</f>
        <v>3.3393133917566362E-3</v>
      </c>
      <c r="K267" s="61">
        <f t="shared" si="34"/>
        <v>-3.3393133917566362E-3</v>
      </c>
      <c r="L267" s="61">
        <f t="shared" si="31"/>
        <v>-4.1274671892847009E-3</v>
      </c>
      <c r="M267" s="59">
        <f t="shared" si="35"/>
        <v>-40.000000000000036</v>
      </c>
      <c r="N267" s="59">
        <f t="shared" si="36"/>
        <v>0</v>
      </c>
      <c r="O267" s="59">
        <f t="shared" si="37"/>
        <v>0</v>
      </c>
      <c r="P267" s="59">
        <f t="shared" si="38"/>
        <v>1142.7000000000037</v>
      </c>
    </row>
    <row r="268" spans="1:16" x14ac:dyDescent="0.25">
      <c r="A268" s="59">
        <v>267</v>
      </c>
      <c r="B268" s="60">
        <v>41647</v>
      </c>
      <c r="C268" s="59">
        <v>1.36154</v>
      </c>
      <c r="D268" s="59">
        <v>1.3634999999999999</v>
      </c>
      <c r="E268" s="59">
        <v>1.3552900000000001</v>
      </c>
      <c r="F268" s="59">
        <v>1.35754</v>
      </c>
      <c r="G268" s="59">
        <f t="shared" si="32"/>
        <v>0</v>
      </c>
      <c r="H268" s="61">
        <f t="shared" si="33"/>
        <v>-2.92748438242457E-3</v>
      </c>
      <c r="I268" s="61">
        <f>IF(A268&gt;$R$1, AVERAGE(INDEX($H$2:$H$3898, A268-$R$1):H268), "")</f>
        <v>-8.8184481331986145E-4</v>
      </c>
      <c r="J268" s="61">
        <f>IF(A268&gt;$R$1, STDEV(INDEX($H$2:$H$3898, A268-$R$1):H268), "")</f>
        <v>3.3671017987393853E-3</v>
      </c>
      <c r="K268" s="61">
        <f t="shared" si="34"/>
        <v>-3.3671017987393853E-3</v>
      </c>
      <c r="L268" s="61">
        <f t="shared" si="31"/>
        <v>-4.6398639765389106E-3</v>
      </c>
      <c r="M268" s="59">
        <f t="shared" si="35"/>
        <v>32.900000000000148</v>
      </c>
      <c r="N268" s="59">
        <f t="shared" si="36"/>
        <v>0</v>
      </c>
      <c r="O268" s="59">
        <f t="shared" si="37"/>
        <v>0</v>
      </c>
      <c r="P268" s="59">
        <f t="shared" si="38"/>
        <v>1142.7000000000037</v>
      </c>
    </row>
    <row r="269" spans="1:16" x14ac:dyDescent="0.25">
      <c r="A269" s="59">
        <v>268</v>
      </c>
      <c r="B269" s="60">
        <v>41648</v>
      </c>
      <c r="C269" s="59">
        <v>1.3575200000000001</v>
      </c>
      <c r="D269" s="59">
        <v>1.3633</v>
      </c>
      <c r="E269" s="59">
        <v>1.3548</v>
      </c>
      <c r="F269" s="59">
        <v>1.3608100000000001</v>
      </c>
      <c r="G269" s="59">
        <f t="shared" si="32"/>
        <v>1</v>
      </c>
      <c r="H269" s="61">
        <f t="shared" si="33"/>
        <v>2.4058723691138795E-3</v>
      </c>
      <c r="I269" s="61">
        <f>IF(A269&gt;$R$1, AVERAGE(INDEX($H$2:$H$3898, A269-$R$1):H269), "")</f>
        <v>-3.4397495521626864E-4</v>
      </c>
      <c r="J269" s="61">
        <f>IF(A269&gt;$R$1, STDEV(INDEX($H$2:$H$3898, A269-$R$1):H269), "")</f>
        <v>3.1406748882916564E-3</v>
      </c>
      <c r="K269" s="61">
        <f t="shared" si="34"/>
        <v>3.1406748882916564E-3</v>
      </c>
      <c r="L269" s="61">
        <f t="shared" si="31"/>
        <v>1.4051185837653905E-3</v>
      </c>
      <c r="M269" s="59">
        <f t="shared" si="35"/>
        <v>58.100000000000932</v>
      </c>
      <c r="N269" s="59">
        <f t="shared" si="36"/>
        <v>0</v>
      </c>
      <c r="O269" s="59">
        <f t="shared" si="37"/>
        <v>0</v>
      </c>
      <c r="P269" s="59">
        <f t="shared" si="38"/>
        <v>1142.7000000000037</v>
      </c>
    </row>
    <row r="270" spans="1:16" x14ac:dyDescent="0.25">
      <c r="A270" s="59">
        <v>269</v>
      </c>
      <c r="B270" s="60">
        <v>41649</v>
      </c>
      <c r="C270" s="59">
        <v>1.3608</v>
      </c>
      <c r="D270" s="59">
        <v>1.36869</v>
      </c>
      <c r="E270" s="59">
        <v>1.3571</v>
      </c>
      <c r="F270" s="59">
        <v>1.3666100000000001</v>
      </c>
      <c r="G270" s="59">
        <f t="shared" si="32"/>
        <v>1</v>
      </c>
      <c r="H270" s="61">
        <f t="shared" si="33"/>
        <v>4.2531100769133473E-3</v>
      </c>
      <c r="I270" s="61">
        <f>IF(A270&gt;$R$1, AVERAGE(INDEX($H$2:$H$3898, A270-$R$1):H270), "")</f>
        <v>2.3785999482018894E-5</v>
      </c>
      <c r="J270" s="61">
        <f>IF(A270&gt;$R$1, STDEV(INDEX($H$2:$H$3898, A270-$R$1):H270), "")</f>
        <v>3.3193393006367118E-3</v>
      </c>
      <c r="K270" s="61">
        <f t="shared" si="34"/>
        <v>3.3193393006367118E-3</v>
      </c>
      <c r="L270" s="61">
        <f t="shared" si="31"/>
        <v>1.8452566127896675E-3</v>
      </c>
      <c r="M270" s="59">
        <f t="shared" si="35"/>
        <v>-7.4000000000018495</v>
      </c>
      <c r="N270" s="59">
        <f t="shared" si="36"/>
        <v>0</v>
      </c>
      <c r="O270" s="59">
        <f t="shared" si="37"/>
        <v>0</v>
      </c>
      <c r="P270" s="59">
        <f t="shared" si="38"/>
        <v>1142.7000000000037</v>
      </c>
    </row>
    <row r="271" spans="1:16" x14ac:dyDescent="0.25">
      <c r="A271" s="59">
        <v>270</v>
      </c>
      <c r="B271" s="60">
        <v>41652</v>
      </c>
      <c r="C271" s="59">
        <v>1.3678300000000001</v>
      </c>
      <c r="D271" s="59">
        <v>1.3684700000000001</v>
      </c>
      <c r="E271" s="59">
        <v>1.3636999999999999</v>
      </c>
      <c r="F271" s="59">
        <v>1.3670899999999999</v>
      </c>
      <c r="G271" s="59">
        <f t="shared" si="32"/>
        <v>1</v>
      </c>
      <c r="H271" s="61">
        <f t="shared" si="33"/>
        <v>3.5117240731080202E-4</v>
      </c>
      <c r="I271" s="61">
        <f>IF(A271&gt;$R$1, AVERAGE(INDEX($H$2:$H$3898, A271-$R$1):H271), "")</f>
        <v>2.7431129581607328E-6</v>
      </c>
      <c r="J271" s="61">
        <f>IF(A271&gt;$R$1, STDEV(INDEX($H$2:$H$3898, A271-$R$1):H271), "")</f>
        <v>3.3159142077201476E-3</v>
      </c>
      <c r="K271" s="61">
        <f t="shared" si="34"/>
        <v>3.3159142077201476E-3</v>
      </c>
      <c r="L271" s="61">
        <f t="shared" si="31"/>
        <v>2.2825650491388153E-3</v>
      </c>
      <c r="M271" s="59">
        <f t="shared" si="35"/>
        <v>8.0000000000013394</v>
      </c>
      <c r="N271" s="59">
        <f t="shared" si="36"/>
        <v>0</v>
      </c>
      <c r="O271" s="59">
        <f t="shared" si="37"/>
        <v>0</v>
      </c>
      <c r="P271" s="59">
        <f t="shared" si="38"/>
        <v>1142.7000000000037</v>
      </c>
    </row>
    <row r="272" spans="1:16" x14ac:dyDescent="0.25">
      <c r="A272" s="59">
        <v>271</v>
      </c>
      <c r="B272" s="60">
        <v>41653</v>
      </c>
      <c r="C272" s="59">
        <v>1.3670899999999999</v>
      </c>
      <c r="D272" s="59">
        <v>1.3699300000000001</v>
      </c>
      <c r="E272" s="59">
        <v>1.3649</v>
      </c>
      <c r="F272" s="59">
        <v>1.3678900000000001</v>
      </c>
      <c r="G272" s="59">
        <f t="shared" si="32"/>
        <v>1</v>
      </c>
      <c r="H272" s="61">
        <f t="shared" si="33"/>
        <v>5.8501343543007742E-4</v>
      </c>
      <c r="I272" s="61">
        <f>IF(A272&gt;$R$1, AVERAGE(INDEX($H$2:$H$3898, A272-$R$1):H272), "")</f>
        <v>-7.6713459325292003E-5</v>
      </c>
      <c r="J272" s="61">
        <f>IF(A272&gt;$R$1, STDEV(INDEX($H$2:$H$3898, A272-$R$1):H272), "")</f>
        <v>3.28361171696041E-3</v>
      </c>
      <c r="K272" s="61">
        <f t="shared" si="34"/>
        <v>3.28361171696041E-3</v>
      </c>
      <c r="L272" s="61">
        <f t="shared" si="31"/>
        <v>8.2926630788234847E-3</v>
      </c>
      <c r="M272" s="59">
        <f t="shared" si="35"/>
        <v>-73.999999999998508</v>
      </c>
      <c r="N272" s="59">
        <f t="shared" si="36"/>
        <v>0</v>
      </c>
      <c r="O272" s="59">
        <f t="shared" si="37"/>
        <v>0</v>
      </c>
      <c r="P272" s="59">
        <f t="shared" si="38"/>
        <v>1146.0000000000032</v>
      </c>
    </row>
    <row r="273" spans="1:16" x14ac:dyDescent="0.25">
      <c r="A273" s="59">
        <v>272</v>
      </c>
      <c r="B273" s="60">
        <v>41654</v>
      </c>
      <c r="C273" s="59">
        <v>1.3678699999999999</v>
      </c>
      <c r="D273" s="59">
        <v>1.3680600000000001</v>
      </c>
      <c r="E273" s="59">
        <v>1.3581399999999999</v>
      </c>
      <c r="F273" s="59">
        <v>1.3604700000000001</v>
      </c>
      <c r="G273" s="59">
        <f t="shared" si="32"/>
        <v>0</v>
      </c>
      <c r="H273" s="61">
        <f t="shared" si="33"/>
        <v>-5.4391783292329571E-3</v>
      </c>
      <c r="I273" s="61">
        <f>IF(A273&gt;$R$1, AVERAGE(INDEX($H$2:$H$3898, A273-$R$1):H273), "")</f>
        <v>-3.253258763965737E-4</v>
      </c>
      <c r="J273" s="61">
        <f>IF(A273&gt;$R$1, STDEV(INDEX($H$2:$H$3898, A273-$R$1):H273), "")</f>
        <v>3.5363011511857713E-3</v>
      </c>
      <c r="K273" s="61">
        <f t="shared" si="34"/>
        <v>-3.5363011511857713E-3</v>
      </c>
      <c r="L273" s="61">
        <f t="shared" si="31"/>
        <v>2.1383135961932621E-3</v>
      </c>
      <c r="M273" s="59">
        <f t="shared" si="35"/>
        <v>15.099999999999003</v>
      </c>
      <c r="N273" s="59">
        <f t="shared" si="36"/>
        <v>0</v>
      </c>
      <c r="O273" s="59">
        <f t="shared" si="37"/>
        <v>0</v>
      </c>
      <c r="P273" s="59">
        <f t="shared" si="38"/>
        <v>1146.0000000000032</v>
      </c>
    </row>
    <row r="274" spans="1:16" x14ac:dyDescent="0.25">
      <c r="A274" s="59">
        <v>273</v>
      </c>
      <c r="B274" s="60">
        <v>41655</v>
      </c>
      <c r="C274" s="59">
        <v>1.36046</v>
      </c>
      <c r="D274" s="59">
        <v>1.36493</v>
      </c>
      <c r="E274" s="59">
        <v>1.3583000000000001</v>
      </c>
      <c r="F274" s="59">
        <v>1.3619699999999999</v>
      </c>
      <c r="G274" s="59">
        <f t="shared" si="32"/>
        <v>1</v>
      </c>
      <c r="H274" s="61">
        <f t="shared" si="33"/>
        <v>1.101952771621953E-3</v>
      </c>
      <c r="I274" s="61">
        <f>IF(A274&gt;$R$1, AVERAGE(INDEX($H$2:$H$3898, A274-$R$1):H274), "")</f>
        <v>-2.7610238420887546E-4</v>
      </c>
      <c r="J274" s="61">
        <f>IF(A274&gt;$R$1, STDEV(INDEX($H$2:$H$3898, A274-$R$1):H274), "")</f>
        <v>3.5512488408494906E-3</v>
      </c>
      <c r="K274" s="61">
        <f t="shared" si="34"/>
        <v>3.5512488408494906E-3</v>
      </c>
      <c r="L274" s="61">
        <f t="shared" ref="L274:L337" si="39">SUM(K260:K274)</f>
        <v>3.0700705778621447E-3</v>
      </c>
      <c r="M274" s="59">
        <f t="shared" si="35"/>
        <v>-80.599999999999568</v>
      </c>
      <c r="N274" s="59">
        <f t="shared" si="36"/>
        <v>0</v>
      </c>
      <c r="O274" s="59">
        <f t="shared" si="37"/>
        <v>0</v>
      </c>
      <c r="P274" s="59">
        <f t="shared" si="38"/>
        <v>1146.0000000000032</v>
      </c>
    </row>
    <row r="275" spans="1:16" x14ac:dyDescent="0.25">
      <c r="A275" s="59">
        <v>274</v>
      </c>
      <c r="B275" s="60">
        <v>41656</v>
      </c>
      <c r="C275" s="59">
        <v>1.36195</v>
      </c>
      <c r="D275" s="59">
        <v>1.36209</v>
      </c>
      <c r="E275" s="59">
        <v>1.3516900000000001</v>
      </c>
      <c r="F275" s="59">
        <v>1.35389</v>
      </c>
      <c r="G275" s="59">
        <f t="shared" si="32"/>
        <v>0</v>
      </c>
      <c r="H275" s="61">
        <f t="shared" si="33"/>
        <v>-5.9502506312382993E-3</v>
      </c>
      <c r="I275" s="61">
        <f>IF(A275&gt;$R$1, AVERAGE(INDEX($H$2:$H$3898, A275-$R$1):H275), "")</f>
        <v>-6.9731568702267183E-4</v>
      </c>
      <c r="J275" s="61">
        <f>IF(A275&gt;$R$1, STDEV(INDEX($H$2:$H$3898, A275-$R$1):H275), "")</f>
        <v>3.8069494722728623E-3</v>
      </c>
      <c r="K275" s="61">
        <f t="shared" si="34"/>
        <v>-3.8069494722728623E-3</v>
      </c>
      <c r="L275" s="61">
        <f t="shared" si="39"/>
        <v>-3.2080865589911808E-3</v>
      </c>
      <c r="M275" s="59">
        <f t="shared" si="35"/>
        <v>14.099999999999113</v>
      </c>
      <c r="N275" s="59">
        <f t="shared" si="36"/>
        <v>0</v>
      </c>
      <c r="O275" s="59">
        <f t="shared" si="37"/>
        <v>0</v>
      </c>
      <c r="P275" s="59">
        <f t="shared" si="38"/>
        <v>1146.0000000000032</v>
      </c>
    </row>
    <row r="276" spans="1:16" x14ac:dyDescent="0.25">
      <c r="A276" s="59">
        <v>275</v>
      </c>
      <c r="B276" s="60">
        <v>41659</v>
      </c>
      <c r="C276" s="59">
        <v>1.3537300000000001</v>
      </c>
      <c r="D276" s="59">
        <v>1.3567899999999999</v>
      </c>
      <c r="E276" s="59">
        <v>1.3507499999999999</v>
      </c>
      <c r="F276" s="59">
        <v>1.35514</v>
      </c>
      <c r="G276" s="59">
        <f t="shared" si="32"/>
        <v>1</v>
      </c>
      <c r="H276" s="61">
        <f t="shared" si="33"/>
        <v>9.2283960584550219E-4</v>
      </c>
      <c r="I276" s="61">
        <f>IF(A276&gt;$R$1, AVERAGE(INDEX($H$2:$H$3898, A276-$R$1):H276), "")</f>
        <v>-8.993092680965616E-4</v>
      </c>
      <c r="J276" s="61">
        <f>IF(A276&gt;$R$1, STDEV(INDEX($H$2:$H$3898, A276-$R$1):H276), "")</f>
        <v>3.6131484939892554E-3</v>
      </c>
      <c r="K276" s="61">
        <f t="shared" si="34"/>
        <v>3.6131484939892554E-3</v>
      </c>
      <c r="L276" s="61">
        <f t="shared" si="39"/>
        <v>-2.1657835005014369E-3</v>
      </c>
      <c r="M276" s="59">
        <f t="shared" si="35"/>
        <v>9.4000000000016293</v>
      </c>
      <c r="N276" s="59">
        <f t="shared" si="36"/>
        <v>0</v>
      </c>
      <c r="O276" s="59">
        <f t="shared" si="37"/>
        <v>0</v>
      </c>
      <c r="P276" s="59">
        <f t="shared" si="38"/>
        <v>1146.0000000000032</v>
      </c>
    </row>
    <row r="277" spans="1:16" x14ac:dyDescent="0.25">
      <c r="A277" s="59">
        <v>276</v>
      </c>
      <c r="B277" s="60">
        <v>41660</v>
      </c>
      <c r="C277" s="59">
        <v>1.3551299999999999</v>
      </c>
      <c r="D277" s="59">
        <v>1.35687</v>
      </c>
      <c r="E277" s="59">
        <v>1.35164</v>
      </c>
      <c r="F277" s="59">
        <v>1.3560700000000001</v>
      </c>
      <c r="G277" s="59">
        <f t="shared" si="32"/>
        <v>1</v>
      </c>
      <c r="H277" s="61">
        <f t="shared" si="33"/>
        <v>6.8604057706759733E-4</v>
      </c>
      <c r="I277" s="61">
        <f>IF(A277&gt;$R$1, AVERAGE(INDEX($H$2:$H$3898, A277-$R$1):H277), "")</f>
        <v>-1.1032560092632917E-3</v>
      </c>
      <c r="J277" s="61">
        <f>IF(A277&gt;$R$1, STDEV(INDEX($H$2:$H$3898, A277-$R$1):H277), "")</f>
        <v>3.4074675480971818E-3</v>
      </c>
      <c r="K277" s="61">
        <f t="shared" si="34"/>
        <v>3.4074675480971818E-3</v>
      </c>
      <c r="L277" s="61">
        <f t="shared" si="39"/>
        <v>4.0164044308887287E-3</v>
      </c>
      <c r="M277" s="59">
        <f t="shared" si="35"/>
        <v>-13.499999999999623</v>
      </c>
      <c r="N277" s="59">
        <f t="shared" si="36"/>
        <v>0</v>
      </c>
      <c r="O277" s="59">
        <f t="shared" si="37"/>
        <v>0</v>
      </c>
      <c r="P277" s="59">
        <f t="shared" si="38"/>
        <v>1146.0000000000032</v>
      </c>
    </row>
    <row r="278" spans="1:16" x14ac:dyDescent="0.25">
      <c r="A278" s="59">
        <v>277</v>
      </c>
      <c r="B278" s="60">
        <v>41661</v>
      </c>
      <c r="C278" s="59">
        <v>1.35608</v>
      </c>
      <c r="D278" s="59">
        <v>1.3583499999999999</v>
      </c>
      <c r="E278" s="59">
        <v>1.35345</v>
      </c>
      <c r="F278" s="59">
        <v>1.35473</v>
      </c>
      <c r="G278" s="59">
        <f t="shared" si="32"/>
        <v>0</v>
      </c>
      <c r="H278" s="61">
        <f t="shared" si="33"/>
        <v>-9.8863812095591891E-4</v>
      </c>
      <c r="I278" s="61">
        <f>IF(A278&gt;$R$1, AVERAGE(INDEX($H$2:$H$3898, A278-$R$1):H278), "")</f>
        <v>-8.8729992949099755E-4</v>
      </c>
      <c r="J278" s="61">
        <f>IF(A278&gt;$R$1, STDEV(INDEX($H$2:$H$3898, A278-$R$1):H278), "")</f>
        <v>3.289066051858934E-3</v>
      </c>
      <c r="K278" s="61">
        <f t="shared" si="34"/>
        <v>-3.289066051858934E-3</v>
      </c>
      <c r="L278" s="61">
        <f t="shared" si="39"/>
        <v>3.4689764798838639E-3</v>
      </c>
      <c r="M278" s="59">
        <f t="shared" si="35"/>
        <v>148.69999999999939</v>
      </c>
      <c r="N278" s="59">
        <f t="shared" si="36"/>
        <v>0</v>
      </c>
      <c r="O278" s="59">
        <f t="shared" si="37"/>
        <v>0</v>
      </c>
      <c r="P278" s="59">
        <f t="shared" si="38"/>
        <v>1146.0000000000032</v>
      </c>
    </row>
    <row r="279" spans="1:16" x14ac:dyDescent="0.25">
      <c r="A279" s="59">
        <v>278</v>
      </c>
      <c r="B279" s="60">
        <v>41662</v>
      </c>
      <c r="C279" s="59">
        <v>1.35473</v>
      </c>
      <c r="D279" s="59">
        <v>1.3698300000000001</v>
      </c>
      <c r="E279" s="59">
        <v>1.35303</v>
      </c>
      <c r="F279" s="59">
        <v>1.3695999999999999</v>
      </c>
      <c r="G279" s="59">
        <f t="shared" si="32"/>
        <v>1</v>
      </c>
      <c r="H279" s="61">
        <f t="shared" si="33"/>
        <v>1.0916553921604781E-2</v>
      </c>
      <c r="I279" s="61">
        <f>IF(A279&gt;$R$1, AVERAGE(INDEX($H$2:$H$3898, A279-$R$1):H279), "")</f>
        <v>-2.0501530939069873E-4</v>
      </c>
      <c r="J279" s="61">
        <f>IF(A279&gt;$R$1, STDEV(INDEX($H$2:$H$3898, A279-$R$1):H279), "")</f>
        <v>4.4224035706865042E-3</v>
      </c>
      <c r="K279" s="61">
        <f t="shared" si="34"/>
        <v>4.4224035706865042E-3</v>
      </c>
      <c r="L279" s="61">
        <f t="shared" si="39"/>
        <v>1.0844180484876832E-2</v>
      </c>
      <c r="M279" s="59">
        <f t="shared" si="35"/>
        <v>-21.999999999999797</v>
      </c>
      <c r="N279" s="59">
        <f t="shared" si="36"/>
        <v>0</v>
      </c>
      <c r="O279" s="59">
        <f t="shared" si="37"/>
        <v>0</v>
      </c>
      <c r="P279" s="59">
        <f t="shared" si="38"/>
        <v>1146.0000000000032</v>
      </c>
    </row>
    <row r="280" spans="1:16" x14ac:dyDescent="0.25">
      <c r="A280" s="59">
        <v>279</v>
      </c>
      <c r="B280" s="60">
        <v>41663</v>
      </c>
      <c r="C280" s="59">
        <v>1.36957</v>
      </c>
      <c r="D280" s="59">
        <v>1.3739399999999999</v>
      </c>
      <c r="E280" s="59">
        <v>1.3662700000000001</v>
      </c>
      <c r="F280" s="59">
        <v>1.36737</v>
      </c>
      <c r="G280" s="59">
        <f t="shared" si="32"/>
        <v>0</v>
      </c>
      <c r="H280" s="61">
        <f t="shared" si="33"/>
        <v>-1.6295395955832179E-3</v>
      </c>
      <c r="I280" s="61">
        <f>IF(A280&gt;$R$1, AVERAGE(INDEX($H$2:$H$3898, A280-$R$1):H280), "")</f>
        <v>8.6851584495420094E-6</v>
      </c>
      <c r="J280" s="61">
        <f>IF(A280&gt;$R$1, STDEV(INDEX($H$2:$H$3898, A280-$R$1):H280), "")</f>
        <v>4.2520712275111415E-3</v>
      </c>
      <c r="K280" s="61">
        <f t="shared" si="34"/>
        <v>-4.2520712275111415E-3</v>
      </c>
      <c r="L280" s="61">
        <f t="shared" si="39"/>
        <v>9.8432004616370757E-3</v>
      </c>
      <c r="M280" s="59">
        <f t="shared" si="35"/>
        <v>-4.5999999999990493</v>
      </c>
      <c r="N280" s="59">
        <f t="shared" si="36"/>
        <v>0</v>
      </c>
      <c r="O280" s="59">
        <f t="shared" si="37"/>
        <v>0</v>
      </c>
      <c r="P280" s="59">
        <f t="shared" si="38"/>
        <v>1146.0000000000032</v>
      </c>
    </row>
    <row r="281" spans="1:16" x14ac:dyDescent="0.25">
      <c r="A281" s="59">
        <v>280</v>
      </c>
      <c r="B281" s="60">
        <v>41666</v>
      </c>
      <c r="C281" s="59">
        <v>1.3677299999999999</v>
      </c>
      <c r="D281" s="59">
        <v>1.3716600000000001</v>
      </c>
      <c r="E281" s="59">
        <v>1.36531</v>
      </c>
      <c r="F281" s="59">
        <v>1.36727</v>
      </c>
      <c r="G281" s="59">
        <f t="shared" si="32"/>
        <v>0</v>
      </c>
      <c r="H281" s="61">
        <f t="shared" si="33"/>
        <v>-7.3135769274584961E-5</v>
      </c>
      <c r="I281" s="61">
        <f>IF(A281&gt;$R$1, AVERAGE(INDEX($H$2:$H$3898, A281-$R$1):H281), "")</f>
        <v>3.9114070749344523E-4</v>
      </c>
      <c r="J281" s="61">
        <f>IF(A281&gt;$R$1, STDEV(INDEX($H$2:$H$3898, A281-$R$1):H281), "")</f>
        <v>3.9193045548427969E-3</v>
      </c>
      <c r="K281" s="61">
        <f t="shared" si="34"/>
        <v>-3.9193045548427969E-3</v>
      </c>
      <c r="L281" s="61">
        <f t="shared" si="39"/>
        <v>2.5437009190638297E-3</v>
      </c>
      <c r="M281" s="59">
        <f t="shared" si="35"/>
        <v>-2.1000000000004349</v>
      </c>
      <c r="N281" s="59">
        <f t="shared" si="36"/>
        <v>0</v>
      </c>
      <c r="O281" s="59">
        <f t="shared" si="37"/>
        <v>0</v>
      </c>
      <c r="P281" s="59">
        <f t="shared" si="38"/>
        <v>1146.0000000000032</v>
      </c>
    </row>
    <row r="282" spans="1:16" x14ac:dyDescent="0.25">
      <c r="A282" s="59">
        <v>281</v>
      </c>
      <c r="B282" s="60">
        <v>41667</v>
      </c>
      <c r="C282" s="59">
        <v>1.3672800000000001</v>
      </c>
      <c r="D282" s="59">
        <v>1.3688499999999999</v>
      </c>
      <c r="E282" s="59">
        <v>1.3629</v>
      </c>
      <c r="F282" s="59">
        <v>1.36707</v>
      </c>
      <c r="G282" s="59">
        <f t="shared" si="32"/>
        <v>0</v>
      </c>
      <c r="H282" s="61">
        <f t="shared" si="33"/>
        <v>-1.4628758702765353E-4</v>
      </c>
      <c r="I282" s="61">
        <f>IF(A282&gt;$R$1, AVERAGE(INDEX($H$2:$H$3898, A282-$R$1):H282), "")</f>
        <v>1.9689814954348091E-4</v>
      </c>
      <c r="J282" s="61">
        <f>IF(A282&gt;$R$1, STDEV(INDEX($H$2:$H$3898, A282-$R$1):H282), "")</f>
        <v>3.8599839602255531E-3</v>
      </c>
      <c r="K282" s="61">
        <f t="shared" si="34"/>
        <v>-3.8599839602255531E-3</v>
      </c>
      <c r="L282" s="61">
        <f t="shared" si="39"/>
        <v>2.0230303505949141E-3</v>
      </c>
      <c r="M282" s="59">
        <f t="shared" si="35"/>
        <v>-7.699999999999374</v>
      </c>
      <c r="N282" s="59">
        <f t="shared" si="36"/>
        <v>0</v>
      </c>
      <c r="O282" s="59">
        <f t="shared" si="37"/>
        <v>0</v>
      </c>
      <c r="P282" s="59">
        <f t="shared" si="38"/>
        <v>1146.0000000000032</v>
      </c>
    </row>
    <row r="283" spans="1:16" x14ac:dyDescent="0.25">
      <c r="A283" s="59">
        <v>282</v>
      </c>
      <c r="B283" s="60">
        <v>41668</v>
      </c>
      <c r="C283" s="59">
        <v>1.3670599999999999</v>
      </c>
      <c r="D283" s="59">
        <v>1.36846</v>
      </c>
      <c r="E283" s="59">
        <v>1.3603000000000001</v>
      </c>
      <c r="F283" s="59">
        <v>1.36629</v>
      </c>
      <c r="G283" s="59">
        <f t="shared" si="32"/>
        <v>0</v>
      </c>
      <c r="H283" s="61">
        <f t="shared" si="33"/>
        <v>-5.7072615474902438E-4</v>
      </c>
      <c r="I283" s="61">
        <f>IF(A283&gt;$R$1, AVERAGE(INDEX($H$2:$H$3898, A283-$R$1):H283), "")</f>
        <v>2.1858216215135703E-4</v>
      </c>
      <c r="J283" s="61">
        <f>IF(A283&gt;$R$1, STDEV(INDEX($H$2:$H$3898, A283-$R$1):H283), "")</f>
        <v>3.8542755789163622E-3</v>
      </c>
      <c r="K283" s="61">
        <f t="shared" si="34"/>
        <v>-3.8542755789163622E-3</v>
      </c>
      <c r="L283" s="61">
        <f t="shared" si="39"/>
        <v>1.5358565704179368E-3</v>
      </c>
      <c r="M283" s="59">
        <f t="shared" si="35"/>
        <v>-108.09999999999987</v>
      </c>
      <c r="N283" s="59">
        <f t="shared" si="36"/>
        <v>0</v>
      </c>
      <c r="O283" s="59">
        <f t="shared" si="37"/>
        <v>0</v>
      </c>
      <c r="P283" s="59">
        <f t="shared" si="38"/>
        <v>1134.8000000000031</v>
      </c>
    </row>
    <row r="284" spans="1:16" x14ac:dyDescent="0.25">
      <c r="A284" s="59">
        <v>283</v>
      </c>
      <c r="B284" s="60">
        <v>41669</v>
      </c>
      <c r="C284" s="59">
        <v>1.3662799999999999</v>
      </c>
      <c r="D284" s="59">
        <v>1.36652</v>
      </c>
      <c r="E284" s="59">
        <v>1.3543400000000001</v>
      </c>
      <c r="F284" s="59">
        <v>1.35547</v>
      </c>
      <c r="G284" s="59">
        <f t="shared" si="32"/>
        <v>0</v>
      </c>
      <c r="H284" s="61">
        <f t="shared" si="33"/>
        <v>-7.9507796416328838E-3</v>
      </c>
      <c r="I284" s="61">
        <f>IF(A284&gt;$R$1, AVERAGE(INDEX($H$2:$H$3898, A284-$R$1):H284), "")</f>
        <v>-9.5373791549162529E-5</v>
      </c>
      <c r="J284" s="61">
        <f>IF(A284&gt;$R$1, STDEV(INDEX($H$2:$H$3898, A284-$R$1):H284), "")</f>
        <v>4.3057732383229444E-3</v>
      </c>
      <c r="K284" s="61">
        <f t="shared" si="34"/>
        <v>-4.3057732383229444E-3</v>
      </c>
      <c r="L284" s="61">
        <f t="shared" si="39"/>
        <v>-5.9105915561966631E-3</v>
      </c>
      <c r="M284" s="59">
        <f t="shared" si="35"/>
        <v>-70.200000000000259</v>
      </c>
      <c r="N284" s="59">
        <f t="shared" si="36"/>
        <v>0</v>
      </c>
      <c r="O284" s="59">
        <f t="shared" si="37"/>
        <v>0</v>
      </c>
      <c r="P284" s="59">
        <f t="shared" si="38"/>
        <v>1040.3000000000013</v>
      </c>
    </row>
    <row r="285" spans="1:16" x14ac:dyDescent="0.25">
      <c r="A285" s="59">
        <v>284</v>
      </c>
      <c r="B285" s="60">
        <v>41670</v>
      </c>
      <c r="C285" s="59">
        <v>1.35548</v>
      </c>
      <c r="D285" s="59">
        <v>1.35728</v>
      </c>
      <c r="E285" s="59">
        <v>1.3479000000000001</v>
      </c>
      <c r="F285" s="59">
        <v>1.34846</v>
      </c>
      <c r="G285" s="59">
        <f t="shared" si="32"/>
        <v>0</v>
      </c>
      <c r="H285" s="61">
        <f t="shared" si="33"/>
        <v>-5.1850570874296354E-3</v>
      </c>
      <c r="I285" s="61">
        <f>IF(A285&gt;$R$1, AVERAGE(INDEX($H$2:$H$3898, A285-$R$1):H285), "")</f>
        <v>-5.6980688258313219E-4</v>
      </c>
      <c r="J285" s="61">
        <f>IF(A285&gt;$R$1, STDEV(INDEX($H$2:$H$3898, A285-$R$1):H285), "")</f>
        <v>4.4282615344934566E-3</v>
      </c>
      <c r="K285" s="61">
        <f t="shared" si="34"/>
        <v>-4.4282615344934566E-3</v>
      </c>
      <c r="L285" s="61">
        <f t="shared" si="39"/>
        <v>-1.3658192391326832E-2</v>
      </c>
      <c r="M285" s="59">
        <f t="shared" si="35"/>
        <v>40.299999999999784</v>
      </c>
      <c r="N285" s="59">
        <f t="shared" si="36"/>
        <v>0</v>
      </c>
      <c r="O285" s="59">
        <f t="shared" si="37"/>
        <v>0</v>
      </c>
      <c r="P285" s="59">
        <f t="shared" si="38"/>
        <v>1091.9000000000019</v>
      </c>
    </row>
    <row r="286" spans="1:16" x14ac:dyDescent="0.25">
      <c r="A286" s="59">
        <v>285</v>
      </c>
      <c r="B286" s="60">
        <v>41673</v>
      </c>
      <c r="C286" s="59">
        <v>1.34842</v>
      </c>
      <c r="D286" s="59">
        <v>1.35354</v>
      </c>
      <c r="E286" s="59">
        <v>1.34772</v>
      </c>
      <c r="F286" s="59">
        <v>1.3524499999999999</v>
      </c>
      <c r="G286" s="59">
        <f t="shared" si="32"/>
        <v>1</v>
      </c>
      <c r="H286" s="61">
        <f t="shared" si="33"/>
        <v>2.9545619087915482E-3</v>
      </c>
      <c r="I286" s="61">
        <f>IF(A286&gt;$R$1, AVERAGE(INDEX($H$2:$H$3898, A286-$R$1):H286), "")</f>
        <v>-6.5096614309074466E-4</v>
      </c>
      <c r="J286" s="61">
        <f>IF(A286&gt;$R$1, STDEV(INDEX($H$2:$H$3898, A286-$R$1):H286), "")</f>
        <v>4.3450950234218046E-3</v>
      </c>
      <c r="K286" s="61">
        <f t="shared" si="34"/>
        <v>4.3450950234218046E-3</v>
      </c>
      <c r="L286" s="61">
        <f t="shared" si="39"/>
        <v>-1.2629011575625173E-2</v>
      </c>
      <c r="M286" s="59">
        <f t="shared" si="35"/>
        <v>-6.6000000000010495</v>
      </c>
      <c r="N286" s="59">
        <f t="shared" si="36"/>
        <v>0</v>
      </c>
      <c r="O286" s="59">
        <f t="shared" si="37"/>
        <v>0</v>
      </c>
      <c r="P286" s="59">
        <f t="shared" si="38"/>
        <v>1091.9000000000019</v>
      </c>
    </row>
    <row r="287" spans="1:16" x14ac:dyDescent="0.25">
      <c r="A287" s="59">
        <v>286</v>
      </c>
      <c r="B287" s="60">
        <v>41674</v>
      </c>
      <c r="C287" s="59">
        <v>1.3524700000000001</v>
      </c>
      <c r="D287" s="59">
        <v>1.35385</v>
      </c>
      <c r="E287" s="59">
        <v>1.34934</v>
      </c>
      <c r="F287" s="59">
        <v>1.35181</v>
      </c>
      <c r="G287" s="59">
        <f t="shared" si="32"/>
        <v>0</v>
      </c>
      <c r="H287" s="61">
        <f t="shared" si="33"/>
        <v>-4.7332727766469707E-4</v>
      </c>
      <c r="I287" s="61">
        <f>IF(A287&gt;$R$1, AVERAGE(INDEX($H$2:$H$3898, A287-$R$1):H287), "")</f>
        <v>-7.0249737340171347E-4</v>
      </c>
      <c r="J287" s="61">
        <f>IF(A287&gt;$R$1, STDEV(INDEX($H$2:$H$3898, A287-$R$1):H287), "")</f>
        <v>4.3372998347483817E-3</v>
      </c>
      <c r="K287" s="61">
        <f t="shared" si="34"/>
        <v>-4.3372998347483817E-3</v>
      </c>
      <c r="L287" s="61">
        <f t="shared" si="39"/>
        <v>-2.0249923127333962E-2</v>
      </c>
      <c r="M287" s="59">
        <f t="shared" si="35"/>
        <v>14.999999999998348</v>
      </c>
      <c r="N287" s="59">
        <f t="shared" si="36"/>
        <v>14.999999999998348</v>
      </c>
      <c r="O287" s="59">
        <f t="shared" si="37"/>
        <v>0</v>
      </c>
      <c r="P287" s="59">
        <f t="shared" si="38"/>
        <v>1091.9000000000019</v>
      </c>
    </row>
    <row r="288" spans="1:16" x14ac:dyDescent="0.25">
      <c r="A288" s="59">
        <v>287</v>
      </c>
      <c r="B288" s="60">
        <v>41675</v>
      </c>
      <c r="C288" s="59">
        <v>1.3518300000000001</v>
      </c>
      <c r="D288" s="59">
        <v>1.35554</v>
      </c>
      <c r="E288" s="59">
        <v>1.3499000000000001</v>
      </c>
      <c r="F288" s="59">
        <v>1.3533299999999999</v>
      </c>
      <c r="G288" s="59">
        <f t="shared" si="32"/>
        <v>1</v>
      </c>
      <c r="H288" s="61">
        <f t="shared" si="33"/>
        <v>1.1237866875406688E-3</v>
      </c>
      <c r="I288" s="61">
        <f>IF(A288&gt;$R$1, AVERAGE(INDEX($H$2:$H$3898, A288-$R$1):H288), "")</f>
        <v>-6.6882404514480146E-4</v>
      </c>
      <c r="J288" s="61">
        <f>IF(A288&gt;$R$1, STDEV(INDEX($H$2:$H$3898, A288-$R$1):H288), "")</f>
        <v>4.3500347504163246E-3</v>
      </c>
      <c r="K288" s="61">
        <f t="shared" si="34"/>
        <v>4.3500347504163246E-3</v>
      </c>
      <c r="L288" s="61">
        <f t="shared" si="39"/>
        <v>-1.2363587225731869E-2</v>
      </c>
      <c r="M288" s="59">
        <f t="shared" si="35"/>
        <v>56.899999999999729</v>
      </c>
      <c r="N288" s="59">
        <f t="shared" si="36"/>
        <v>0</v>
      </c>
      <c r="O288" s="59">
        <f t="shared" si="37"/>
        <v>0</v>
      </c>
      <c r="P288" s="59">
        <f t="shared" si="38"/>
        <v>1091.9000000000019</v>
      </c>
    </row>
    <row r="289" spans="1:16" x14ac:dyDescent="0.25">
      <c r="A289" s="59">
        <v>288</v>
      </c>
      <c r="B289" s="60">
        <v>41676</v>
      </c>
      <c r="C289" s="59">
        <v>1.35328</v>
      </c>
      <c r="D289" s="59">
        <v>1.36188</v>
      </c>
      <c r="E289" s="59">
        <v>1.3482000000000001</v>
      </c>
      <c r="F289" s="59">
        <v>1.35897</v>
      </c>
      <c r="G289" s="59">
        <f t="shared" si="32"/>
        <v>1</v>
      </c>
      <c r="H289" s="61">
        <f t="shared" si="33"/>
        <v>4.1588379818503288E-3</v>
      </c>
      <c r="I289" s="61">
        <f>IF(A289&gt;$R$1, AVERAGE(INDEX($H$2:$H$3898, A289-$R$1):H289), "")</f>
        <v>-6.8948025702095825E-5</v>
      </c>
      <c r="J289" s="61">
        <f>IF(A289&gt;$R$1, STDEV(INDEX($H$2:$H$3898, A289-$R$1):H289), "")</f>
        <v>4.3099455199911594E-3</v>
      </c>
      <c r="K289" s="61">
        <f t="shared" si="34"/>
        <v>4.3099455199911594E-3</v>
      </c>
      <c r="L289" s="61">
        <f t="shared" si="39"/>
        <v>-1.16048905465902E-2</v>
      </c>
      <c r="M289" s="59">
        <f t="shared" si="35"/>
        <v>44.399999999999991</v>
      </c>
      <c r="N289" s="59">
        <f t="shared" si="36"/>
        <v>0</v>
      </c>
      <c r="O289" s="59">
        <f t="shared" si="37"/>
        <v>0</v>
      </c>
      <c r="P289" s="59">
        <f t="shared" si="38"/>
        <v>1091.9000000000019</v>
      </c>
    </row>
    <row r="290" spans="1:16" x14ac:dyDescent="0.25">
      <c r="A290" s="59">
        <v>289</v>
      </c>
      <c r="B290" s="60">
        <v>41677</v>
      </c>
      <c r="C290" s="59">
        <v>1.3589800000000001</v>
      </c>
      <c r="D290" s="59">
        <v>1.3642399999999999</v>
      </c>
      <c r="E290" s="59">
        <v>1.3551899999999999</v>
      </c>
      <c r="F290" s="59">
        <v>1.3634200000000001</v>
      </c>
      <c r="G290" s="59">
        <f t="shared" si="32"/>
        <v>1</v>
      </c>
      <c r="H290" s="61">
        <f t="shared" si="33"/>
        <v>3.2691891781242992E-3</v>
      </c>
      <c r="I290" s="61">
        <f>IF(A290&gt;$R$1, AVERAGE(INDEX($H$2:$H$3898, A290-$R$1):H290), "")</f>
        <v>6.6504249704300774E-5</v>
      </c>
      <c r="J290" s="61">
        <f>IF(A290&gt;$R$1, STDEV(INDEX($H$2:$H$3898, A290-$R$1):H290), "")</f>
        <v>4.3826403760835733E-3</v>
      </c>
      <c r="K290" s="61">
        <f t="shared" si="34"/>
        <v>4.3826403760835733E-3</v>
      </c>
      <c r="L290" s="61">
        <f t="shared" si="39"/>
        <v>-3.4153006982337673E-3</v>
      </c>
      <c r="M290" s="59">
        <f t="shared" si="35"/>
        <v>29.300000000000992</v>
      </c>
      <c r="N290" s="59">
        <f t="shared" si="36"/>
        <v>0</v>
      </c>
      <c r="O290" s="59">
        <f t="shared" si="37"/>
        <v>0</v>
      </c>
      <c r="P290" s="59">
        <f t="shared" si="38"/>
        <v>1091.9000000000019</v>
      </c>
    </row>
    <row r="291" spans="1:16" x14ac:dyDescent="0.25">
      <c r="A291" s="59">
        <v>290</v>
      </c>
      <c r="B291" s="60">
        <v>41680</v>
      </c>
      <c r="C291" s="59">
        <v>1.3616299999999999</v>
      </c>
      <c r="D291" s="59">
        <v>1.36514</v>
      </c>
      <c r="E291" s="59">
        <v>1.3615999999999999</v>
      </c>
      <c r="F291" s="59">
        <v>1.36456</v>
      </c>
      <c r="G291" s="59">
        <f t="shared" si="32"/>
        <v>1</v>
      </c>
      <c r="H291" s="61">
        <f t="shared" si="33"/>
        <v>8.3578330219479652E-4</v>
      </c>
      <c r="I291" s="61">
        <f>IF(A291&gt;$R$1, AVERAGE(INDEX($H$2:$H$3898, A291-$R$1):H291), "")</f>
        <v>4.9063137054386908E-4</v>
      </c>
      <c r="J291" s="61">
        <f>IF(A291&gt;$R$1, STDEV(INDEX($H$2:$H$3898, A291-$R$1):H291), "")</f>
        <v>4.0794228343424346E-3</v>
      </c>
      <c r="K291" s="61">
        <f t="shared" si="34"/>
        <v>4.0794228343424346E-3</v>
      </c>
      <c r="L291" s="61">
        <f t="shared" si="39"/>
        <v>-2.9490263578805841E-3</v>
      </c>
      <c r="M291" s="59">
        <f t="shared" si="35"/>
        <v>-7.3999999999996291</v>
      </c>
      <c r="N291" s="59">
        <f t="shared" si="36"/>
        <v>0</v>
      </c>
      <c r="O291" s="59">
        <f t="shared" si="37"/>
        <v>0</v>
      </c>
      <c r="P291" s="59">
        <f t="shared" si="38"/>
        <v>1091.9000000000019</v>
      </c>
    </row>
    <row r="292" spans="1:16" x14ac:dyDescent="0.25">
      <c r="A292" s="59">
        <v>291</v>
      </c>
      <c r="B292" s="60">
        <v>41681</v>
      </c>
      <c r="C292" s="59">
        <v>1.36453</v>
      </c>
      <c r="D292" s="59">
        <v>1.36829</v>
      </c>
      <c r="E292" s="59">
        <v>1.3629500000000001</v>
      </c>
      <c r="F292" s="59">
        <v>1.3637900000000001</v>
      </c>
      <c r="G292" s="59">
        <f t="shared" si="32"/>
        <v>0</v>
      </c>
      <c r="H292" s="61">
        <f t="shared" si="33"/>
        <v>-5.6444372638642852E-4</v>
      </c>
      <c r="I292" s="61">
        <f>IF(A292&gt;$R$1, AVERAGE(INDEX($H$2:$H$3898, A292-$R$1):H292), "")</f>
        <v>3.9767616227937339E-4</v>
      </c>
      <c r="J292" s="61">
        <f>IF(A292&gt;$R$1, STDEV(INDEX($H$2:$H$3898, A292-$R$1):H292), "")</f>
        <v>4.0858576308197602E-3</v>
      </c>
      <c r="K292" s="61">
        <f t="shared" si="34"/>
        <v>-4.0858576308197602E-3</v>
      </c>
      <c r="L292" s="61">
        <f t="shared" si="39"/>
        <v>-1.0442351536797526E-2</v>
      </c>
      <c r="M292" s="59">
        <f t="shared" si="35"/>
        <v>-44.500000000000654</v>
      </c>
      <c r="N292" s="59">
        <f t="shared" si="36"/>
        <v>0</v>
      </c>
      <c r="O292" s="59">
        <f t="shared" si="37"/>
        <v>0</v>
      </c>
      <c r="P292" s="59">
        <f t="shared" si="38"/>
        <v>1091.9000000000019</v>
      </c>
    </row>
    <row r="293" spans="1:16" x14ac:dyDescent="0.25">
      <c r="A293" s="59">
        <v>292</v>
      </c>
      <c r="B293" s="60">
        <v>41682</v>
      </c>
      <c r="C293" s="59">
        <v>1.36378</v>
      </c>
      <c r="D293" s="59">
        <v>1.36527</v>
      </c>
      <c r="E293" s="59">
        <v>1.35623</v>
      </c>
      <c r="F293" s="59">
        <v>1.3593299999999999</v>
      </c>
      <c r="G293" s="59">
        <f t="shared" si="32"/>
        <v>0</v>
      </c>
      <c r="H293" s="61">
        <f t="shared" si="33"/>
        <v>-3.2756573253893469E-3</v>
      </c>
      <c r="I293" s="61">
        <f>IF(A293&gt;$R$1, AVERAGE(INDEX($H$2:$H$3898, A293-$R$1):H293), "")</f>
        <v>1.5007004337581442E-4</v>
      </c>
      <c r="J293" s="61">
        <f>IF(A293&gt;$R$1, STDEV(INDEX($H$2:$H$3898, A293-$R$1):H293), "")</f>
        <v>4.1860305216592127E-3</v>
      </c>
      <c r="K293" s="61">
        <f t="shared" si="34"/>
        <v>-4.1860305216592127E-3</v>
      </c>
      <c r="L293" s="61">
        <f t="shared" si="39"/>
        <v>-1.1339316006597806E-2</v>
      </c>
      <c r="M293" s="59">
        <f t="shared" si="35"/>
        <v>86.80000000000021</v>
      </c>
      <c r="N293" s="59">
        <f t="shared" si="36"/>
        <v>0</v>
      </c>
      <c r="O293" s="59">
        <f t="shared" si="37"/>
        <v>0</v>
      </c>
      <c r="P293" s="59">
        <f t="shared" si="38"/>
        <v>1091.9000000000019</v>
      </c>
    </row>
    <row r="294" spans="1:16" x14ac:dyDescent="0.25">
      <c r="A294" s="59">
        <v>293</v>
      </c>
      <c r="B294" s="60">
        <v>41683</v>
      </c>
      <c r="C294" s="59">
        <v>1.3593</v>
      </c>
      <c r="D294" s="59">
        <v>1.3691800000000001</v>
      </c>
      <c r="E294" s="59">
        <v>1.3585</v>
      </c>
      <c r="F294" s="59">
        <v>1.36798</v>
      </c>
      <c r="G294" s="59">
        <f t="shared" si="32"/>
        <v>1</v>
      </c>
      <c r="H294" s="61">
        <f t="shared" si="33"/>
        <v>6.3432679117414693E-3</v>
      </c>
      <c r="I294" s="61">
        <f>IF(A294&gt;$R$1, AVERAGE(INDEX($H$2:$H$3898, A294-$R$1):H294), "")</f>
        <v>6.0831417041940113E-4</v>
      </c>
      <c r="J294" s="61">
        <f>IF(A294&gt;$R$1, STDEV(INDEX($H$2:$H$3898, A294-$R$1):H294), "")</f>
        <v>4.4462869422896489E-3</v>
      </c>
      <c r="K294" s="61">
        <f t="shared" si="34"/>
        <v>4.4462869422896489E-3</v>
      </c>
      <c r="L294" s="61">
        <f t="shared" si="39"/>
        <v>-1.1315432634994658E-2</v>
      </c>
      <c r="M294" s="59">
        <f t="shared" si="35"/>
        <v>11.600000000000499</v>
      </c>
      <c r="N294" s="59">
        <f t="shared" si="36"/>
        <v>0</v>
      </c>
      <c r="O294" s="59">
        <f t="shared" si="37"/>
        <v>0</v>
      </c>
      <c r="P294" s="59">
        <f t="shared" si="38"/>
        <v>1091.9000000000019</v>
      </c>
    </row>
    <row r="295" spans="1:16" x14ac:dyDescent="0.25">
      <c r="A295" s="59">
        <v>294</v>
      </c>
      <c r="B295" s="60">
        <v>41684</v>
      </c>
      <c r="C295" s="59">
        <v>1.36798</v>
      </c>
      <c r="D295" s="59">
        <v>1.37147</v>
      </c>
      <c r="E295" s="59">
        <v>1.3673599999999999</v>
      </c>
      <c r="F295" s="59">
        <v>1.36914</v>
      </c>
      <c r="G295" s="59">
        <f t="shared" si="32"/>
        <v>1</v>
      </c>
      <c r="H295" s="61">
        <f t="shared" si="33"/>
        <v>8.4760629380447705E-4</v>
      </c>
      <c r="I295" s="61">
        <f>IF(A295&gt;$R$1, AVERAGE(INDEX($H$2:$H$3898, A295-$R$1):H295), "")</f>
        <v>-2.099505631811798E-5</v>
      </c>
      <c r="J295" s="61">
        <f>IF(A295&gt;$R$1, STDEV(INDEX($H$2:$H$3898, A295-$R$1):H295), "")</f>
        <v>3.5024085608270183E-3</v>
      </c>
      <c r="K295" s="61">
        <f t="shared" si="34"/>
        <v>3.5024085608270183E-3</v>
      </c>
      <c r="L295" s="61">
        <f t="shared" si="39"/>
        <v>-3.5609528466564971E-3</v>
      </c>
      <c r="M295" s="59">
        <f t="shared" si="35"/>
        <v>-1.5999999999993797</v>
      </c>
      <c r="N295" s="59">
        <f t="shared" si="36"/>
        <v>0</v>
      </c>
      <c r="O295" s="59">
        <f t="shared" si="37"/>
        <v>0</v>
      </c>
      <c r="P295" s="59">
        <f t="shared" si="38"/>
        <v>1193.4000000000008</v>
      </c>
    </row>
    <row r="296" spans="1:16" x14ac:dyDescent="0.25">
      <c r="A296" s="59">
        <v>295</v>
      </c>
      <c r="B296" s="60">
        <v>41687</v>
      </c>
      <c r="C296" s="59">
        <v>1.37083</v>
      </c>
      <c r="D296" s="59">
        <v>1.3724000000000001</v>
      </c>
      <c r="E296" s="59">
        <v>1.36921</v>
      </c>
      <c r="F296" s="59">
        <v>1.3706700000000001</v>
      </c>
      <c r="G296" s="59">
        <f t="shared" si="32"/>
        <v>1</v>
      </c>
      <c r="H296" s="61">
        <f t="shared" si="33"/>
        <v>1.1168658841614694E-3</v>
      </c>
      <c r="I296" s="61">
        <f>IF(A296&gt;$R$1, AVERAGE(INDEX($H$2:$H$3898, A296-$R$1):H296), "")</f>
        <v>1.5065528616592524E-4</v>
      </c>
      <c r="J296" s="61">
        <f>IF(A296&gt;$R$1, STDEV(INDEX($H$2:$H$3898, A296-$R$1):H296), "")</f>
        <v>3.48557863630691E-3</v>
      </c>
      <c r="K296" s="61">
        <f t="shared" si="34"/>
        <v>3.48557863630691E-3</v>
      </c>
      <c r="L296" s="61">
        <f t="shared" si="39"/>
        <v>3.8439303444932037E-3</v>
      </c>
      <c r="M296" s="59">
        <f t="shared" si="35"/>
        <v>51.600000000000534</v>
      </c>
      <c r="N296" s="59">
        <f t="shared" si="36"/>
        <v>0</v>
      </c>
      <c r="O296" s="59">
        <f t="shared" si="37"/>
        <v>0</v>
      </c>
      <c r="P296" s="59">
        <f t="shared" si="38"/>
        <v>1193.4000000000008</v>
      </c>
    </row>
    <row r="297" spans="1:16" x14ac:dyDescent="0.25">
      <c r="A297" s="59">
        <v>296</v>
      </c>
      <c r="B297" s="60">
        <v>41688</v>
      </c>
      <c r="C297" s="59">
        <v>1.3706700000000001</v>
      </c>
      <c r="D297" s="59">
        <v>1.37704</v>
      </c>
      <c r="E297" s="59">
        <v>1.3694599999999999</v>
      </c>
      <c r="F297" s="59">
        <v>1.3758300000000001</v>
      </c>
      <c r="G297" s="59">
        <f t="shared" si="32"/>
        <v>1</v>
      </c>
      <c r="H297" s="61">
        <f t="shared" si="33"/>
        <v>3.7575139786131489E-3</v>
      </c>
      <c r="I297" s="61">
        <f>IF(A297&gt;$R$1, AVERAGE(INDEX($H$2:$H$3898, A297-$R$1):H297), "")</f>
        <v>3.9007089540890854E-4</v>
      </c>
      <c r="J297" s="61">
        <f>IF(A297&gt;$R$1, STDEV(INDEX($H$2:$H$3898, A297-$R$1):H297), "")</f>
        <v>3.5988989639961365E-3</v>
      </c>
      <c r="K297" s="61">
        <f t="shared" si="34"/>
        <v>3.5988989639961365E-3</v>
      </c>
      <c r="L297" s="61">
        <f t="shared" si="39"/>
        <v>1.1302813268714892E-2</v>
      </c>
      <c r="M297" s="59">
        <f t="shared" si="35"/>
        <v>-25.200000000000777</v>
      </c>
      <c r="N297" s="59">
        <f t="shared" si="36"/>
        <v>0</v>
      </c>
      <c r="O297" s="59">
        <f t="shared" si="37"/>
        <v>0</v>
      </c>
      <c r="P297" s="59">
        <f t="shared" si="38"/>
        <v>1262.5000000000005</v>
      </c>
    </row>
    <row r="298" spans="1:16" x14ac:dyDescent="0.25">
      <c r="A298" s="59">
        <v>297</v>
      </c>
      <c r="B298" s="60">
        <v>41689</v>
      </c>
      <c r="C298" s="59">
        <v>1.3758300000000001</v>
      </c>
      <c r="D298" s="59">
        <v>1.37731</v>
      </c>
      <c r="E298" s="59">
        <v>1.3724400000000001</v>
      </c>
      <c r="F298" s="59">
        <v>1.37331</v>
      </c>
      <c r="G298" s="59">
        <f t="shared" si="32"/>
        <v>0</v>
      </c>
      <c r="H298" s="61">
        <f t="shared" si="33"/>
        <v>-1.8333011092985588E-3</v>
      </c>
      <c r="I298" s="61">
        <f>IF(A298&gt;$R$1, AVERAGE(INDEX($H$2:$H$3898, A298-$R$1):H298), "")</f>
        <v>2.84632550266977E-4</v>
      </c>
      <c r="J298" s="61">
        <f>IF(A298&gt;$R$1, STDEV(INDEX($H$2:$H$3898, A298-$R$1):H298), "")</f>
        <v>3.640136746803174E-3</v>
      </c>
      <c r="K298" s="61">
        <f t="shared" si="34"/>
        <v>-3.640136746803174E-3</v>
      </c>
      <c r="L298" s="61">
        <f t="shared" si="39"/>
        <v>1.1516952100828081E-2</v>
      </c>
      <c r="M298" s="59">
        <f t="shared" si="35"/>
        <v>-14.400000000001079</v>
      </c>
      <c r="N298" s="59">
        <f t="shared" si="36"/>
        <v>0</v>
      </c>
      <c r="O298" s="59">
        <f t="shared" si="37"/>
        <v>0</v>
      </c>
      <c r="P298" s="59">
        <f t="shared" si="38"/>
        <v>1262.5000000000005</v>
      </c>
    </row>
    <row r="299" spans="1:16" x14ac:dyDescent="0.25">
      <c r="A299" s="59">
        <v>298</v>
      </c>
      <c r="B299" s="60">
        <v>41690</v>
      </c>
      <c r="C299" s="59">
        <v>1.3732800000000001</v>
      </c>
      <c r="D299" s="59">
        <v>1.37625</v>
      </c>
      <c r="E299" s="59">
        <v>1.3685499999999999</v>
      </c>
      <c r="F299" s="59">
        <v>1.3718399999999999</v>
      </c>
      <c r="G299" s="59">
        <f t="shared" si="32"/>
        <v>0</v>
      </c>
      <c r="H299" s="61">
        <f t="shared" si="33"/>
        <v>-1.0709798302513647E-3</v>
      </c>
      <c r="I299" s="61">
        <f>IF(A299&gt;$R$1, AVERAGE(INDEX($H$2:$H$3898, A299-$R$1):H299), "")</f>
        <v>2.5336669554808065E-4</v>
      </c>
      <c r="J299" s="61">
        <f>IF(A299&gt;$R$1, STDEV(INDEX($H$2:$H$3898, A299-$R$1):H299), "")</f>
        <v>3.6501081133269559E-3</v>
      </c>
      <c r="K299" s="61">
        <f t="shared" si="34"/>
        <v>-3.6501081133269559E-3</v>
      </c>
      <c r="L299" s="61">
        <f t="shared" si="39"/>
        <v>1.217261722582407E-2</v>
      </c>
      <c r="M299" s="59">
        <f t="shared" si="35"/>
        <v>19.000000000000128</v>
      </c>
      <c r="N299" s="59">
        <f t="shared" si="36"/>
        <v>0</v>
      </c>
      <c r="O299" s="59">
        <f t="shared" si="37"/>
        <v>0</v>
      </c>
      <c r="P299" s="59">
        <f t="shared" si="38"/>
        <v>1262.5000000000005</v>
      </c>
    </row>
    <row r="300" spans="1:16" x14ac:dyDescent="0.25">
      <c r="A300" s="59">
        <v>299</v>
      </c>
      <c r="B300" s="60">
        <v>41691</v>
      </c>
      <c r="C300" s="59">
        <v>1.37185</v>
      </c>
      <c r="D300" s="59">
        <v>1.3758600000000001</v>
      </c>
      <c r="E300" s="59">
        <v>1.3702000000000001</v>
      </c>
      <c r="F300" s="59">
        <v>1.37375</v>
      </c>
      <c r="G300" s="59">
        <f t="shared" si="32"/>
        <v>1</v>
      </c>
      <c r="H300" s="61">
        <f t="shared" si="33"/>
        <v>1.3913223082187879E-3</v>
      </c>
      <c r="I300" s="61">
        <f>IF(A300&gt;$R$1, AVERAGE(INDEX($H$2:$H$3898, A300-$R$1):H300), "")</f>
        <v>8.3724806741381007E-4</v>
      </c>
      <c r="J300" s="61">
        <f>IF(A300&gt;$R$1, STDEV(INDEX($H$2:$H$3898, A300-$R$1):H300), "")</f>
        <v>2.9255379577845055E-3</v>
      </c>
      <c r="K300" s="61">
        <f t="shared" si="34"/>
        <v>2.9255379577845055E-3</v>
      </c>
      <c r="L300" s="61">
        <f t="shared" si="39"/>
        <v>1.9526416718102037E-2</v>
      </c>
      <c r="M300" s="59">
        <f t="shared" si="35"/>
        <v>2.1000000000004349</v>
      </c>
      <c r="N300" s="59">
        <f t="shared" si="36"/>
        <v>0</v>
      </c>
      <c r="O300" s="59">
        <f t="shared" si="37"/>
        <v>-2.1000000000004349</v>
      </c>
      <c r="P300" s="59">
        <f t="shared" si="38"/>
        <v>1262.5000000000005</v>
      </c>
    </row>
    <row r="301" spans="1:16" x14ac:dyDescent="0.25">
      <c r="A301" s="59">
        <v>300</v>
      </c>
      <c r="B301" s="60">
        <v>41694</v>
      </c>
      <c r="C301" s="59">
        <v>1.3732599999999999</v>
      </c>
      <c r="D301" s="59">
        <v>1.3771</v>
      </c>
      <c r="E301" s="59">
        <v>1.3708400000000001</v>
      </c>
      <c r="F301" s="59">
        <v>1.37347</v>
      </c>
      <c r="G301" s="59">
        <f t="shared" si="32"/>
        <v>0</v>
      </c>
      <c r="H301" s="61">
        <f t="shared" si="33"/>
        <v>-2.0384243050768148E-4</v>
      </c>
      <c r="I301" s="61">
        <f>IF(A301&gt;$R$1, AVERAGE(INDEX($H$2:$H$3898, A301-$R$1):H301), "")</f>
        <v>1.1485739834714323E-3</v>
      </c>
      <c r="J301" s="61">
        <f>IF(A301&gt;$R$1, STDEV(INDEX($H$2:$H$3898, A301-$R$1):H301), "")</f>
        <v>2.4717944084845411E-3</v>
      </c>
      <c r="K301" s="61">
        <f t="shared" si="34"/>
        <v>-2.4717944084845411E-3</v>
      </c>
      <c r="L301" s="61">
        <f t="shared" si="39"/>
        <v>1.2709527286195687E-2</v>
      </c>
      <c r="M301" s="59">
        <f t="shared" si="35"/>
        <v>10.100000000001774</v>
      </c>
      <c r="N301" s="59">
        <f t="shared" si="36"/>
        <v>0</v>
      </c>
      <c r="O301" s="59">
        <f t="shared" si="37"/>
        <v>0</v>
      </c>
      <c r="P301" s="59">
        <f t="shared" si="38"/>
        <v>1262.5000000000005</v>
      </c>
    </row>
    <row r="302" spans="1:16" x14ac:dyDescent="0.25">
      <c r="A302" s="59">
        <v>301</v>
      </c>
      <c r="B302" s="60">
        <v>41695</v>
      </c>
      <c r="C302" s="59">
        <v>1.3734599999999999</v>
      </c>
      <c r="D302" s="59">
        <v>1.3767100000000001</v>
      </c>
      <c r="E302" s="59">
        <v>1.37155</v>
      </c>
      <c r="F302" s="59">
        <v>1.3744700000000001</v>
      </c>
      <c r="G302" s="59">
        <f t="shared" si="32"/>
        <v>1</v>
      </c>
      <c r="H302" s="61">
        <f t="shared" si="33"/>
        <v>7.2781796119511641E-4</v>
      </c>
      <c r="I302" s="61">
        <f>IF(A302&gt;$R$1, AVERAGE(INDEX($H$2:$H$3898, A302-$R$1):H302), "")</f>
        <v>1.0094024867466553E-3</v>
      </c>
      <c r="J302" s="61">
        <f>IF(A302&gt;$R$1, STDEV(INDEX($H$2:$H$3898, A302-$R$1):H302), "")</f>
        <v>2.4255866358897115E-3</v>
      </c>
      <c r="K302" s="61">
        <f t="shared" si="34"/>
        <v>2.4255866358897115E-3</v>
      </c>
      <c r="L302" s="61">
        <f t="shared" si="39"/>
        <v>1.9472413756833784E-2</v>
      </c>
      <c r="M302" s="59">
        <f t="shared" si="35"/>
        <v>-58.00000000000027</v>
      </c>
      <c r="N302" s="59">
        <f t="shared" si="36"/>
        <v>0</v>
      </c>
      <c r="O302" s="59">
        <f t="shared" si="37"/>
        <v>58.00000000000027</v>
      </c>
      <c r="P302" s="59">
        <f t="shared" si="38"/>
        <v>1262.5000000000005</v>
      </c>
    </row>
    <row r="303" spans="1:16" x14ac:dyDescent="0.25">
      <c r="A303" s="59">
        <v>302</v>
      </c>
      <c r="B303" s="60">
        <v>41696</v>
      </c>
      <c r="C303" s="59">
        <v>1.3744499999999999</v>
      </c>
      <c r="D303" s="59">
        <v>1.37571</v>
      </c>
      <c r="E303" s="59">
        <v>1.3661700000000001</v>
      </c>
      <c r="F303" s="59">
        <v>1.3686499999999999</v>
      </c>
      <c r="G303" s="59">
        <f t="shared" si="32"/>
        <v>0</v>
      </c>
      <c r="H303" s="61">
        <f t="shared" si="33"/>
        <v>-4.2433497134035086E-3</v>
      </c>
      <c r="I303" s="61">
        <f>IF(A303&gt;$R$1, AVERAGE(INDEX($H$2:$H$3898, A303-$R$1):H303), "")</f>
        <v>7.7377608451297951E-4</v>
      </c>
      <c r="J303" s="61">
        <f>IF(A303&gt;$R$1, STDEV(INDEX($H$2:$H$3898, A303-$R$1):H303), "")</f>
        <v>2.7417349643627624E-3</v>
      </c>
      <c r="K303" s="61">
        <f t="shared" si="34"/>
        <v>-2.7417349643627624E-3</v>
      </c>
      <c r="L303" s="61">
        <f t="shared" si="39"/>
        <v>1.2380644042054691E-2</v>
      </c>
      <c r="M303" s="59">
        <f t="shared" si="35"/>
        <v>23.299999999999432</v>
      </c>
      <c r="N303" s="59">
        <f t="shared" si="36"/>
        <v>0</v>
      </c>
      <c r="O303" s="59">
        <f t="shared" si="37"/>
        <v>0</v>
      </c>
      <c r="P303" s="59">
        <f t="shared" si="38"/>
        <v>1262.5000000000005</v>
      </c>
    </row>
    <row r="304" spans="1:16" x14ac:dyDescent="0.25">
      <c r="A304" s="59">
        <v>303</v>
      </c>
      <c r="B304" s="60">
        <v>41697</v>
      </c>
      <c r="C304" s="59">
        <v>1.36863</v>
      </c>
      <c r="D304" s="59">
        <v>1.3726799999999999</v>
      </c>
      <c r="E304" s="59">
        <v>1.36432</v>
      </c>
      <c r="F304" s="59">
        <v>1.37096</v>
      </c>
      <c r="G304" s="59">
        <f t="shared" si="32"/>
        <v>1</v>
      </c>
      <c r="H304" s="61">
        <f t="shared" si="33"/>
        <v>1.6863718174784817E-3</v>
      </c>
      <c r="I304" s="61">
        <f>IF(A304&gt;$R$1, AVERAGE(INDEX($H$2:$H$3898, A304-$R$1):H304), "")</f>
        <v>8.0893765513409294E-4</v>
      </c>
      <c r="J304" s="61">
        <f>IF(A304&gt;$R$1, STDEV(INDEX($H$2:$H$3898, A304-$R$1):H304), "")</f>
        <v>2.7501175901520711E-3</v>
      </c>
      <c r="K304" s="61">
        <f t="shared" si="34"/>
        <v>2.7501175901520711E-3</v>
      </c>
      <c r="L304" s="61">
        <f t="shared" si="39"/>
        <v>1.0820816112215604E-2</v>
      </c>
      <c r="M304" s="59">
        <f t="shared" si="35"/>
        <v>90.399999999999366</v>
      </c>
      <c r="N304" s="59">
        <f t="shared" si="36"/>
        <v>0</v>
      </c>
      <c r="O304" s="59">
        <f t="shared" si="37"/>
        <v>0</v>
      </c>
      <c r="P304" s="59">
        <f t="shared" si="38"/>
        <v>1262.5000000000005</v>
      </c>
    </row>
    <row r="305" spans="1:16" x14ac:dyDescent="0.25">
      <c r="A305" s="59">
        <v>304</v>
      </c>
      <c r="B305" s="60">
        <v>41698</v>
      </c>
      <c r="C305" s="59">
        <v>1.37096</v>
      </c>
      <c r="D305" s="59">
        <v>1.3824799999999999</v>
      </c>
      <c r="E305" s="59">
        <v>1.36941</v>
      </c>
      <c r="F305" s="59">
        <v>1.38</v>
      </c>
      <c r="G305" s="59">
        <f t="shared" si="32"/>
        <v>1</v>
      </c>
      <c r="H305" s="61">
        <f t="shared" si="33"/>
        <v>6.5722747986565414E-3</v>
      </c>
      <c r="I305" s="61">
        <f>IF(A305&gt;$R$1, AVERAGE(INDEX($H$2:$H$3898, A305-$R$1):H305), "")</f>
        <v>9.5977745618448123E-4</v>
      </c>
      <c r="J305" s="61">
        <f>IF(A305&gt;$R$1, STDEV(INDEX($H$2:$H$3898, A305-$R$1):H305), "")</f>
        <v>3.0008596756777852E-3</v>
      </c>
      <c r="K305" s="61">
        <f t="shared" si="34"/>
        <v>3.0008596756777852E-3</v>
      </c>
      <c r="L305" s="61">
        <f t="shared" si="39"/>
        <v>9.4390354118098138E-3</v>
      </c>
      <c r="M305" s="59">
        <f t="shared" si="35"/>
        <v>-24.700000000001943</v>
      </c>
      <c r="N305" s="59">
        <f t="shared" si="36"/>
        <v>0</v>
      </c>
      <c r="O305" s="59">
        <f t="shared" si="37"/>
        <v>0</v>
      </c>
      <c r="P305" s="59">
        <f t="shared" si="38"/>
        <v>1262.5000000000005</v>
      </c>
    </row>
    <row r="306" spans="1:16" x14ac:dyDescent="0.25">
      <c r="A306" s="59">
        <v>305</v>
      </c>
      <c r="B306" s="60">
        <v>41701</v>
      </c>
      <c r="C306" s="59">
        <v>1.3759300000000001</v>
      </c>
      <c r="D306" s="59">
        <v>1.3792599999999999</v>
      </c>
      <c r="E306" s="59">
        <v>1.37263</v>
      </c>
      <c r="F306" s="59">
        <v>1.3734599999999999</v>
      </c>
      <c r="G306" s="59">
        <f t="shared" si="32"/>
        <v>0</v>
      </c>
      <c r="H306" s="61">
        <f t="shared" si="33"/>
        <v>-4.7503957192817437E-3</v>
      </c>
      <c r="I306" s="61">
        <f>IF(A306&gt;$R$1, AVERAGE(INDEX($H$2:$H$3898, A306-$R$1):H306), "")</f>
        <v>4.5855340009660347E-4</v>
      </c>
      <c r="J306" s="61">
        <f>IF(A306&gt;$R$1, STDEV(INDEX($H$2:$H$3898, A306-$R$1):H306), "")</f>
        <v>3.2489020526797136E-3</v>
      </c>
      <c r="K306" s="61">
        <f t="shared" si="34"/>
        <v>-3.2489020526797136E-3</v>
      </c>
      <c r="L306" s="61">
        <f t="shared" si="39"/>
        <v>2.1107105247876691E-3</v>
      </c>
      <c r="M306" s="59">
        <f t="shared" si="35"/>
        <v>8.5000000000001741</v>
      </c>
      <c r="N306" s="59">
        <f t="shared" si="36"/>
        <v>0</v>
      </c>
      <c r="O306" s="59">
        <f t="shared" si="37"/>
        <v>0</v>
      </c>
      <c r="P306" s="59">
        <f t="shared" si="38"/>
        <v>1262.5000000000005</v>
      </c>
    </row>
    <row r="307" spans="1:16" x14ac:dyDescent="0.25">
      <c r="A307" s="59">
        <v>306</v>
      </c>
      <c r="B307" s="60">
        <v>41702</v>
      </c>
      <c r="C307" s="59">
        <v>1.3734500000000001</v>
      </c>
      <c r="D307" s="59">
        <v>1.37815</v>
      </c>
      <c r="E307" s="59">
        <v>1.37208</v>
      </c>
      <c r="F307" s="59">
        <v>1.3743000000000001</v>
      </c>
      <c r="G307" s="59">
        <f t="shared" si="32"/>
        <v>1</v>
      </c>
      <c r="H307" s="61">
        <f t="shared" si="33"/>
        <v>6.1140712883754806E-4</v>
      </c>
      <c r="I307" s="61">
        <f>IF(A307&gt;$R$1, AVERAGE(INDEX($H$2:$H$3898, A307-$R$1):H307), "")</f>
        <v>4.4452988926177531E-4</v>
      </c>
      <c r="J307" s="61">
        <f>IF(A307&gt;$R$1, STDEV(INDEX($H$2:$H$3898, A307-$R$1):H307), "")</f>
        <v>3.2476492374254508E-3</v>
      </c>
      <c r="K307" s="61">
        <f t="shared" si="34"/>
        <v>3.2476492374254508E-3</v>
      </c>
      <c r="L307" s="61">
        <f t="shared" si="39"/>
        <v>9.4442173930328784E-3</v>
      </c>
      <c r="M307" s="59">
        <f t="shared" si="35"/>
        <v>-10.200000000000209</v>
      </c>
      <c r="N307" s="59">
        <f t="shared" si="36"/>
        <v>0</v>
      </c>
      <c r="O307" s="59">
        <f t="shared" si="37"/>
        <v>0</v>
      </c>
      <c r="P307" s="59">
        <f t="shared" si="38"/>
        <v>1262.5000000000005</v>
      </c>
    </row>
    <row r="308" spans="1:16" x14ac:dyDescent="0.25">
      <c r="A308" s="59">
        <v>307</v>
      </c>
      <c r="B308" s="60">
        <v>41703</v>
      </c>
      <c r="C308" s="59">
        <v>1.3743000000000001</v>
      </c>
      <c r="D308" s="59">
        <v>1.3748800000000001</v>
      </c>
      <c r="E308" s="59">
        <v>1.3707499999999999</v>
      </c>
      <c r="F308" s="59">
        <v>1.3732800000000001</v>
      </c>
      <c r="G308" s="59">
        <f t="shared" si="32"/>
        <v>0</v>
      </c>
      <c r="H308" s="61">
        <f t="shared" si="33"/>
        <v>-7.4247159089636252E-4</v>
      </c>
      <c r="I308" s="61">
        <f>IF(A308&gt;$R$1, AVERAGE(INDEX($H$2:$H$3898, A308-$R$1):H308), "")</f>
        <v>4.334031477299046E-4</v>
      </c>
      <c r="J308" s="61">
        <f>IF(A308&gt;$R$1, STDEV(INDEX($H$2:$H$3898, A308-$R$1):H308), "")</f>
        <v>3.2516390474860647E-3</v>
      </c>
      <c r="K308" s="61">
        <f t="shared" si="34"/>
        <v>-3.2516390474860647E-3</v>
      </c>
      <c r="L308" s="61">
        <f t="shared" si="39"/>
        <v>1.0378608867206025E-2</v>
      </c>
      <c r="M308" s="59">
        <f t="shared" si="35"/>
        <v>128.39999999999964</v>
      </c>
      <c r="N308" s="59">
        <f t="shared" si="36"/>
        <v>0</v>
      </c>
      <c r="O308" s="59">
        <f t="shared" si="37"/>
        <v>0</v>
      </c>
      <c r="P308" s="59">
        <f t="shared" si="38"/>
        <v>1262.5000000000005</v>
      </c>
    </row>
    <row r="309" spans="1:16" x14ac:dyDescent="0.25">
      <c r="A309" s="59">
        <v>308</v>
      </c>
      <c r="B309" s="60">
        <v>41704</v>
      </c>
      <c r="C309" s="59">
        <v>1.37324</v>
      </c>
      <c r="D309" s="59">
        <v>1.3872899999999999</v>
      </c>
      <c r="E309" s="59">
        <v>1.37212</v>
      </c>
      <c r="F309" s="59">
        <v>1.38608</v>
      </c>
      <c r="G309" s="59">
        <f t="shared" si="32"/>
        <v>1</v>
      </c>
      <c r="H309" s="61">
        <f t="shared" si="33"/>
        <v>9.2775801719202477E-3</v>
      </c>
      <c r="I309" s="61">
        <f>IF(A309&gt;$R$1, AVERAGE(INDEX($H$2:$H$3898, A309-$R$1):H309), "")</f>
        <v>1.2179804913117543E-3</v>
      </c>
      <c r="J309" s="61">
        <f>IF(A309&gt;$R$1, STDEV(INDEX($H$2:$H$3898, A309-$R$1):H309), "")</f>
        <v>3.7701520689048316E-3</v>
      </c>
      <c r="K309" s="61">
        <f t="shared" si="34"/>
        <v>3.7701520689048316E-3</v>
      </c>
      <c r="L309" s="61">
        <f t="shared" si="39"/>
        <v>9.702473993821209E-3</v>
      </c>
      <c r="M309" s="59">
        <f t="shared" si="35"/>
        <v>14.499999999999513</v>
      </c>
      <c r="N309" s="59">
        <f t="shared" si="36"/>
        <v>0</v>
      </c>
      <c r="O309" s="59">
        <f t="shared" si="37"/>
        <v>0</v>
      </c>
      <c r="P309" s="59">
        <f t="shared" si="38"/>
        <v>1262.5000000000005</v>
      </c>
    </row>
    <row r="310" spans="1:16" x14ac:dyDescent="0.25">
      <c r="A310" s="59">
        <v>309</v>
      </c>
      <c r="B310" s="60">
        <v>41705</v>
      </c>
      <c r="C310" s="59">
        <v>1.38608</v>
      </c>
      <c r="D310" s="59">
        <v>1.3915</v>
      </c>
      <c r="E310" s="59">
        <v>1.3852100000000001</v>
      </c>
      <c r="F310" s="59">
        <v>1.3875299999999999</v>
      </c>
      <c r="G310" s="59">
        <f t="shared" si="32"/>
        <v>1</v>
      </c>
      <c r="H310" s="61">
        <f t="shared" si="33"/>
        <v>1.0455688666371789E-3</v>
      </c>
      <c r="I310" s="61">
        <f>IF(A310&gt;$R$1, AVERAGE(INDEX($H$2:$H$3898, A310-$R$1):H310), "")</f>
        <v>8.86874300992736E-4</v>
      </c>
      <c r="J310" s="61">
        <f>IF(A310&gt;$R$1, STDEV(INDEX($H$2:$H$3898, A310-$R$1):H310), "")</f>
        <v>3.5139507966393739E-3</v>
      </c>
      <c r="K310" s="61">
        <f t="shared" si="34"/>
        <v>3.5139507966393739E-3</v>
      </c>
      <c r="L310" s="61">
        <f t="shared" si="39"/>
        <v>9.7140162296335646E-3</v>
      </c>
      <c r="M310" s="59">
        <f t="shared" si="35"/>
        <v>1.100000000000545</v>
      </c>
      <c r="N310" s="59">
        <f t="shared" si="36"/>
        <v>0</v>
      </c>
      <c r="O310" s="59">
        <f t="shared" si="37"/>
        <v>0</v>
      </c>
      <c r="P310" s="59">
        <f t="shared" si="38"/>
        <v>1262.5000000000005</v>
      </c>
    </row>
    <row r="311" spans="1:16" x14ac:dyDescent="0.25">
      <c r="A311" s="59">
        <v>310</v>
      </c>
      <c r="B311" s="60">
        <v>41707.958333333336</v>
      </c>
      <c r="C311" s="59">
        <v>1.3874899999999999</v>
      </c>
      <c r="D311" s="59">
        <v>1.38978</v>
      </c>
      <c r="E311" s="59">
        <v>1.3861600000000001</v>
      </c>
      <c r="F311" s="59">
        <v>1.3875999999999999</v>
      </c>
      <c r="G311" s="59">
        <f t="shared" si="32"/>
        <v>1</v>
      </c>
      <c r="H311" s="61">
        <f t="shared" si="33"/>
        <v>5.0448087127446495E-5</v>
      </c>
      <c r="I311" s="61">
        <f>IF(A311&gt;$R$1, AVERAGE(INDEX($H$2:$H$3898, A311-$R$1):H311), "")</f>
        <v>8.3705191307542159E-4</v>
      </c>
      <c r="J311" s="61">
        <f>IF(A311&gt;$R$1, STDEV(INDEX($H$2:$H$3898, A311-$R$1):H311), "")</f>
        <v>3.5201903691655209E-3</v>
      </c>
      <c r="K311" s="61">
        <f t="shared" si="34"/>
        <v>3.5201903691655209E-3</v>
      </c>
      <c r="L311" s="61">
        <f t="shared" si="39"/>
        <v>9.7486279624921755E-3</v>
      </c>
      <c r="M311" s="59">
        <f t="shared" si="35"/>
        <v>-16.599999999999948</v>
      </c>
      <c r="N311" s="59">
        <f t="shared" si="36"/>
        <v>0</v>
      </c>
      <c r="O311" s="59">
        <f t="shared" si="37"/>
        <v>0</v>
      </c>
      <c r="P311" s="59">
        <f t="shared" si="38"/>
        <v>1262.5000000000005</v>
      </c>
    </row>
    <row r="312" spans="1:16" x14ac:dyDescent="0.25">
      <c r="A312" s="59">
        <v>311</v>
      </c>
      <c r="B312" s="60">
        <v>41708.958333333336</v>
      </c>
      <c r="C312" s="59">
        <v>1.38761</v>
      </c>
      <c r="D312" s="59">
        <v>1.3878699999999999</v>
      </c>
      <c r="E312" s="59">
        <v>1.3833800000000001</v>
      </c>
      <c r="F312" s="59">
        <v>1.38595</v>
      </c>
      <c r="G312" s="59">
        <f t="shared" si="32"/>
        <v>0</v>
      </c>
      <c r="H312" s="61">
        <f t="shared" si="33"/>
        <v>-1.1898110325408069E-3</v>
      </c>
      <c r="I312" s="61">
        <f>IF(A312&gt;$R$1, AVERAGE(INDEX($H$2:$H$3898, A312-$R$1):H312), "")</f>
        <v>6.9288460578152938E-4</v>
      </c>
      <c r="J312" s="61">
        <f>IF(A312&gt;$R$1, STDEV(INDEX($H$2:$H$3898, A312-$R$1):H312), "")</f>
        <v>3.5550286793920947E-3</v>
      </c>
      <c r="K312" s="61">
        <f t="shared" si="34"/>
        <v>-3.5550286793920947E-3</v>
      </c>
      <c r="L312" s="61">
        <f t="shared" si="39"/>
        <v>2.5947003191039448E-3</v>
      </c>
      <c r="M312" s="59">
        <f t="shared" si="35"/>
        <v>43.400000000000105</v>
      </c>
      <c r="N312" s="59">
        <f t="shared" si="36"/>
        <v>0</v>
      </c>
      <c r="O312" s="59">
        <f t="shared" si="37"/>
        <v>0</v>
      </c>
      <c r="P312" s="59">
        <f t="shared" si="38"/>
        <v>1262.5000000000005</v>
      </c>
    </row>
    <row r="313" spans="1:16" x14ac:dyDescent="0.25">
      <c r="A313" s="59">
        <v>312</v>
      </c>
      <c r="B313" s="60">
        <v>41709.958333333336</v>
      </c>
      <c r="C313" s="59">
        <v>1.38595</v>
      </c>
      <c r="D313" s="59">
        <v>1.3914200000000001</v>
      </c>
      <c r="E313" s="59">
        <v>1.3843300000000001</v>
      </c>
      <c r="F313" s="59">
        <v>1.39029</v>
      </c>
      <c r="G313" s="59">
        <f t="shared" si="32"/>
        <v>1</v>
      </c>
      <c r="H313" s="61">
        <f t="shared" si="33"/>
        <v>3.1265333943516047E-3</v>
      </c>
      <c r="I313" s="61">
        <f>IF(A313&gt;$R$1, AVERAGE(INDEX($H$2:$H$3898, A313-$R$1):H313), "")</f>
        <v>6.5344831926518292E-4</v>
      </c>
      <c r="J313" s="61">
        <f>IF(A313&gt;$R$1, STDEV(INDEX($H$2:$H$3898, A313-$R$1):H313), "")</f>
        <v>3.5221134126324741E-3</v>
      </c>
      <c r="K313" s="61">
        <f t="shared" si="34"/>
        <v>3.5221134126324741E-3</v>
      </c>
      <c r="L313" s="61">
        <f t="shared" si="39"/>
        <v>9.756950478539592E-3</v>
      </c>
      <c r="M313" s="59">
        <f t="shared" si="35"/>
        <v>-34.300000000000438</v>
      </c>
      <c r="N313" s="59">
        <f t="shared" si="36"/>
        <v>0</v>
      </c>
      <c r="O313" s="59">
        <f t="shared" si="37"/>
        <v>0</v>
      </c>
      <c r="P313" s="59">
        <f t="shared" si="38"/>
        <v>1262.5000000000005</v>
      </c>
    </row>
    <row r="314" spans="1:16" x14ac:dyDescent="0.25">
      <c r="A314" s="59">
        <v>313</v>
      </c>
      <c r="B314" s="60">
        <v>41710.958333333336</v>
      </c>
      <c r="C314" s="59">
        <v>1.3903000000000001</v>
      </c>
      <c r="D314" s="59">
        <v>1.3966700000000001</v>
      </c>
      <c r="E314" s="59">
        <v>1.38456</v>
      </c>
      <c r="F314" s="59">
        <v>1.38687</v>
      </c>
      <c r="G314" s="59">
        <f t="shared" si="32"/>
        <v>0</v>
      </c>
      <c r="H314" s="61">
        <f t="shared" si="33"/>
        <v>-2.4629490046258842E-3</v>
      </c>
      <c r="I314" s="61">
        <f>IF(A314&gt;$R$1, AVERAGE(INDEX($H$2:$H$3898, A314-$R$1):H314), "")</f>
        <v>6.14095325807225E-4</v>
      </c>
      <c r="J314" s="61">
        <f>IF(A314&gt;$R$1, STDEV(INDEX($H$2:$H$3898, A314-$R$1):H314), "")</f>
        <v>3.5551134478107376E-3</v>
      </c>
      <c r="K314" s="61">
        <f t="shared" si="34"/>
        <v>-3.5551134478107376E-3</v>
      </c>
      <c r="L314" s="61">
        <f t="shared" si="39"/>
        <v>9.8519451440558098E-3</v>
      </c>
      <c r="M314" s="59">
        <f t="shared" si="35"/>
        <v>43.89999999999894</v>
      </c>
      <c r="N314" s="59">
        <f t="shared" si="36"/>
        <v>0</v>
      </c>
      <c r="O314" s="59">
        <f t="shared" si="37"/>
        <v>0</v>
      </c>
      <c r="P314" s="59">
        <f t="shared" si="38"/>
        <v>1262.5000000000005</v>
      </c>
    </row>
    <row r="315" spans="1:16" x14ac:dyDescent="0.25">
      <c r="A315" s="59">
        <v>314</v>
      </c>
      <c r="B315" s="60">
        <v>41711.958333333336</v>
      </c>
      <c r="C315" s="59">
        <v>1.38687</v>
      </c>
      <c r="D315" s="59">
        <v>1.3937200000000001</v>
      </c>
      <c r="E315" s="59">
        <v>1.38476</v>
      </c>
      <c r="F315" s="59">
        <v>1.3912599999999999</v>
      </c>
      <c r="G315" s="59">
        <f t="shared" si="32"/>
        <v>1</v>
      </c>
      <c r="H315" s="61">
        <f t="shared" si="33"/>
        <v>3.160401891915634E-3</v>
      </c>
      <c r="I315" s="61">
        <f>IF(A315&gt;$R$1, AVERAGE(INDEX($H$2:$H$3898, A315-$R$1):H315), "")</f>
        <v>8.7855668344266234E-4</v>
      </c>
      <c r="J315" s="61">
        <f>IF(A315&gt;$R$1, STDEV(INDEX($H$2:$H$3898, A315-$R$1):H315), "")</f>
        <v>3.5787114654504178E-3</v>
      </c>
      <c r="K315" s="61">
        <f t="shared" si="34"/>
        <v>3.5787114654504178E-3</v>
      </c>
      <c r="L315" s="61">
        <f t="shared" si="39"/>
        <v>1.0505118651721723E-2</v>
      </c>
      <c r="M315" s="59">
        <f t="shared" si="35"/>
        <v>15.100000000001224</v>
      </c>
      <c r="N315" s="59">
        <f t="shared" si="36"/>
        <v>0</v>
      </c>
      <c r="O315" s="59">
        <f t="shared" si="37"/>
        <v>0</v>
      </c>
      <c r="P315" s="59">
        <f t="shared" si="38"/>
        <v>1262.5000000000005</v>
      </c>
    </row>
    <row r="316" spans="1:16" x14ac:dyDescent="0.25">
      <c r="A316" s="59">
        <v>315</v>
      </c>
      <c r="B316" s="60">
        <v>41714.958333333336</v>
      </c>
      <c r="C316" s="59">
        <v>1.3906499999999999</v>
      </c>
      <c r="D316" s="59">
        <v>1.3947499999999999</v>
      </c>
      <c r="E316" s="59">
        <v>1.38791</v>
      </c>
      <c r="F316" s="59">
        <v>1.3921600000000001</v>
      </c>
      <c r="G316" s="59">
        <f t="shared" si="32"/>
        <v>1</v>
      </c>
      <c r="H316" s="61">
        <f t="shared" si="33"/>
        <v>6.466864730191327E-4</v>
      </c>
      <c r="I316" s="61">
        <f>IF(A316&gt;$R$1, AVERAGE(INDEX($H$2:$H$3898, A316-$R$1):H316), "")</f>
        <v>8.3201694374268392E-4</v>
      </c>
      <c r="J316" s="61">
        <f>IF(A316&gt;$R$1, STDEV(INDEX($H$2:$H$3898, A316-$R$1):H316), "")</f>
        <v>3.5764397226364891E-3</v>
      </c>
      <c r="K316" s="61">
        <f t="shared" si="34"/>
        <v>3.5764397226364891E-3</v>
      </c>
      <c r="L316" s="61">
        <f t="shared" si="39"/>
        <v>1.6553352782842753E-2</v>
      </c>
      <c r="M316" s="59">
        <f t="shared" si="35"/>
        <v>12.300000000000644</v>
      </c>
      <c r="N316" s="59">
        <f t="shared" si="36"/>
        <v>0</v>
      </c>
      <c r="O316" s="59">
        <f t="shared" si="37"/>
        <v>0</v>
      </c>
      <c r="P316" s="59">
        <f t="shared" si="38"/>
        <v>1262.5000000000005</v>
      </c>
    </row>
    <row r="317" spans="1:16" x14ac:dyDescent="0.25">
      <c r="A317" s="59">
        <v>316</v>
      </c>
      <c r="B317" s="60">
        <v>41715.958333333336</v>
      </c>
      <c r="C317" s="59">
        <v>1.39215</v>
      </c>
      <c r="D317" s="59">
        <v>1.39425</v>
      </c>
      <c r="E317" s="59">
        <v>1.3879900000000001</v>
      </c>
      <c r="F317" s="59">
        <v>1.3933800000000001</v>
      </c>
      <c r="G317" s="59">
        <f t="shared" si="32"/>
        <v>1</v>
      </c>
      <c r="H317" s="61">
        <f t="shared" si="33"/>
        <v>8.7595229507251497E-4</v>
      </c>
      <c r="I317" s="61">
        <f>IF(A317&gt;$R$1, AVERAGE(INDEX($H$2:$H$3898, A317-$R$1):H317), "")</f>
        <v>8.9950411409144622E-4</v>
      </c>
      <c r="J317" s="61">
        <f>IF(A317&gt;$R$1, STDEV(INDEX($H$2:$H$3898, A317-$R$1):H317), "")</f>
        <v>3.5657619076065608E-3</v>
      </c>
      <c r="K317" s="61">
        <f t="shared" si="34"/>
        <v>3.5657619076065608E-3</v>
      </c>
      <c r="L317" s="61">
        <f t="shared" si="39"/>
        <v>1.76935280545596E-2</v>
      </c>
      <c r="M317" s="59">
        <f t="shared" si="35"/>
        <v>-101.40000000000038</v>
      </c>
      <c r="N317" s="59">
        <f t="shared" si="36"/>
        <v>0</v>
      </c>
      <c r="O317" s="59">
        <f t="shared" si="37"/>
        <v>101.40000000000038</v>
      </c>
      <c r="P317" s="59">
        <f t="shared" si="38"/>
        <v>1262.5000000000005</v>
      </c>
    </row>
    <row r="318" spans="1:16" x14ac:dyDescent="0.25">
      <c r="A318" s="59">
        <v>317</v>
      </c>
      <c r="B318" s="60">
        <v>41716.958333333336</v>
      </c>
      <c r="C318" s="59">
        <v>1.39337</v>
      </c>
      <c r="D318" s="59">
        <v>1.39341</v>
      </c>
      <c r="E318" s="59">
        <v>1.38097</v>
      </c>
      <c r="F318" s="59">
        <v>1.38323</v>
      </c>
      <c r="G318" s="59">
        <f t="shared" si="32"/>
        <v>0</v>
      </c>
      <c r="H318" s="61">
        <f t="shared" si="33"/>
        <v>-7.3111061414271629E-3</v>
      </c>
      <c r="I318" s="61">
        <f>IF(A318&gt;$R$1, AVERAGE(INDEX($H$2:$H$3898, A318-$R$1):H318), "")</f>
        <v>3.9707135767755373E-4</v>
      </c>
      <c r="J318" s="61">
        <f>IF(A318&gt;$R$1, STDEV(INDEX($H$2:$H$3898, A318-$R$1):H318), "")</f>
        <v>4.11554367055369E-3</v>
      </c>
      <c r="K318" s="61">
        <f t="shared" si="34"/>
        <v>-4.11554367055369E-3</v>
      </c>
      <c r="L318" s="61">
        <f t="shared" si="39"/>
        <v>1.6319719348368671E-2</v>
      </c>
      <c r="M318" s="59">
        <f t="shared" si="35"/>
        <v>-54.000000000000711</v>
      </c>
      <c r="N318" s="59">
        <f t="shared" si="36"/>
        <v>0</v>
      </c>
      <c r="O318" s="59">
        <f t="shared" si="37"/>
        <v>0</v>
      </c>
      <c r="P318" s="59">
        <f t="shared" si="38"/>
        <v>1262.5000000000005</v>
      </c>
    </row>
    <row r="319" spans="1:16" x14ac:dyDescent="0.25">
      <c r="A319" s="59">
        <v>318</v>
      </c>
      <c r="B319" s="60">
        <v>41717.958333333336</v>
      </c>
      <c r="C319" s="59">
        <v>1.38324</v>
      </c>
      <c r="D319" s="59">
        <v>1.3844799999999999</v>
      </c>
      <c r="E319" s="59">
        <v>1.3749400000000001</v>
      </c>
      <c r="F319" s="59">
        <v>1.37784</v>
      </c>
      <c r="G319" s="59">
        <f t="shared" si="32"/>
        <v>0</v>
      </c>
      <c r="H319" s="61">
        <f t="shared" si="33"/>
        <v>-3.904288443868554E-3</v>
      </c>
      <c r="I319" s="61">
        <f>IF(A319&gt;$R$1, AVERAGE(INDEX($H$2:$H$3898, A319-$R$1):H319), "")</f>
        <v>4.1826268702348831E-4</v>
      </c>
      <c r="J319" s="61">
        <f>IF(A319&gt;$R$1, STDEV(INDEX($H$2:$H$3898, A319-$R$1):H319), "")</f>
        <v>4.0908556466824932E-3</v>
      </c>
      <c r="K319" s="61">
        <f t="shared" si="34"/>
        <v>-4.0908556466824932E-3</v>
      </c>
      <c r="L319" s="61">
        <f t="shared" si="39"/>
        <v>9.4787461115341098E-3</v>
      </c>
      <c r="M319" s="59">
        <f t="shared" si="35"/>
        <v>13.799999999999368</v>
      </c>
      <c r="N319" s="59">
        <f t="shared" si="36"/>
        <v>0</v>
      </c>
      <c r="O319" s="59">
        <f t="shared" si="37"/>
        <v>0</v>
      </c>
      <c r="P319" s="59">
        <f t="shared" si="38"/>
        <v>1262.5000000000005</v>
      </c>
    </row>
    <row r="320" spans="1:16" x14ac:dyDescent="0.25">
      <c r="A320" s="59">
        <v>319</v>
      </c>
      <c r="B320" s="60">
        <v>41718.958333333336</v>
      </c>
      <c r="C320" s="59">
        <v>1.37781</v>
      </c>
      <c r="D320" s="59">
        <v>1.38106</v>
      </c>
      <c r="E320" s="59">
        <v>1.3765700000000001</v>
      </c>
      <c r="F320" s="59">
        <v>1.3791899999999999</v>
      </c>
      <c r="G320" s="59">
        <f t="shared" si="32"/>
        <v>1</v>
      </c>
      <c r="H320" s="61">
        <f t="shared" si="33"/>
        <v>9.7931477560564526E-4</v>
      </c>
      <c r="I320" s="61">
        <f>IF(A320&gt;$R$1, AVERAGE(INDEX($H$2:$H$3898, A320-$R$1):H320), "")</f>
        <v>3.7407162190643614E-4</v>
      </c>
      <c r="J320" s="61">
        <f>IF(A320&gt;$R$1, STDEV(INDEX($H$2:$H$3898, A320-$R$1):H320), "")</f>
        <v>4.0800484629923278E-3</v>
      </c>
      <c r="K320" s="61">
        <f t="shared" si="34"/>
        <v>4.0800484629923278E-3</v>
      </c>
      <c r="L320" s="61">
        <f t="shared" si="39"/>
        <v>1.0557934898848651E-2</v>
      </c>
      <c r="M320" s="59">
        <f t="shared" si="35"/>
        <v>41.800000000000722</v>
      </c>
      <c r="N320" s="59">
        <f t="shared" si="36"/>
        <v>0</v>
      </c>
      <c r="O320" s="59">
        <f t="shared" si="37"/>
        <v>0</v>
      </c>
      <c r="P320" s="59">
        <f t="shared" si="38"/>
        <v>1262.5000000000005</v>
      </c>
    </row>
    <row r="321" spans="1:16" x14ac:dyDescent="0.25">
      <c r="A321" s="59">
        <v>320</v>
      </c>
      <c r="B321" s="60">
        <v>41721.958333333336</v>
      </c>
      <c r="C321" s="59">
        <v>1.37968</v>
      </c>
      <c r="D321" s="59">
        <v>1.38754</v>
      </c>
      <c r="E321" s="59">
        <v>1.3760399999999999</v>
      </c>
      <c r="F321" s="59">
        <v>1.3838600000000001</v>
      </c>
      <c r="G321" s="59">
        <f t="shared" si="32"/>
        <v>1</v>
      </c>
      <c r="H321" s="61">
        <f t="shared" si="33"/>
        <v>3.3803256885339512E-3</v>
      </c>
      <c r="I321" s="61">
        <f>IF(A321&gt;$R$1, AVERAGE(INDEX($H$2:$H$3898, A321-$R$1):H321), "")</f>
        <v>1.7457480252377436E-4</v>
      </c>
      <c r="J321" s="61">
        <f>IF(A321&gt;$R$1, STDEV(INDEX($H$2:$H$3898, A321-$R$1):H321), "")</f>
        <v>3.8269656309163915E-3</v>
      </c>
      <c r="K321" s="61">
        <f t="shared" si="34"/>
        <v>3.8269656309163915E-3</v>
      </c>
      <c r="L321" s="61">
        <f t="shared" si="39"/>
        <v>1.7633802582444756E-2</v>
      </c>
      <c r="M321" s="59">
        <f t="shared" si="35"/>
        <v>-12.100000000001554</v>
      </c>
      <c r="N321" s="59">
        <f t="shared" si="36"/>
        <v>0</v>
      </c>
      <c r="O321" s="59">
        <f t="shared" si="37"/>
        <v>12.100000000001554</v>
      </c>
      <c r="P321" s="59">
        <f t="shared" si="38"/>
        <v>1262.5000000000005</v>
      </c>
    </row>
    <row r="322" spans="1:16" x14ac:dyDescent="0.25">
      <c r="A322" s="59">
        <v>321</v>
      </c>
      <c r="B322" s="60">
        <v>41722.958333333336</v>
      </c>
      <c r="C322" s="59">
        <v>1.3838600000000001</v>
      </c>
      <c r="D322" s="59">
        <v>1.38469</v>
      </c>
      <c r="E322" s="59">
        <v>1.3749100000000001</v>
      </c>
      <c r="F322" s="59">
        <v>1.3826499999999999</v>
      </c>
      <c r="G322" s="59">
        <f t="shared" si="32"/>
        <v>0</v>
      </c>
      <c r="H322" s="61">
        <f t="shared" si="33"/>
        <v>-8.7474838490101596E-4</v>
      </c>
      <c r="I322" s="61">
        <f>IF(A322&gt;$R$1, AVERAGE(INDEX($H$2:$H$3898, A322-$R$1):H322), "")</f>
        <v>4.1680276092256966E-4</v>
      </c>
      <c r="J322" s="61">
        <f>IF(A322&gt;$R$1, STDEV(INDEX($H$2:$H$3898, A322-$R$1):H322), "")</f>
        <v>3.6110196479938335E-3</v>
      </c>
      <c r="K322" s="61">
        <f t="shared" si="34"/>
        <v>-3.6110196479938335E-3</v>
      </c>
      <c r="L322" s="61">
        <f t="shared" si="39"/>
        <v>1.0775133697025473E-2</v>
      </c>
      <c r="M322" s="59">
        <f t="shared" si="35"/>
        <v>-45.499999999998323</v>
      </c>
      <c r="N322" s="59">
        <f t="shared" si="36"/>
        <v>0</v>
      </c>
      <c r="O322" s="59">
        <f t="shared" si="37"/>
        <v>0</v>
      </c>
      <c r="P322" s="59">
        <f t="shared" si="38"/>
        <v>1262.5000000000005</v>
      </c>
    </row>
    <row r="323" spans="1:16" x14ac:dyDescent="0.25">
      <c r="A323" s="59">
        <v>322</v>
      </c>
      <c r="B323" s="60">
        <v>41723.958333333336</v>
      </c>
      <c r="C323" s="59">
        <v>1.3826499999999999</v>
      </c>
      <c r="D323" s="59">
        <v>1.3827700000000001</v>
      </c>
      <c r="E323" s="59">
        <v>1.3776600000000001</v>
      </c>
      <c r="F323" s="59">
        <v>1.3781000000000001</v>
      </c>
      <c r="G323" s="59">
        <f t="shared" ref="G323:G386" si="40">IF(F323&gt;F322,1,0)</f>
        <v>0</v>
      </c>
      <c r="H323" s="61">
        <f t="shared" ref="H323:H386" si="41">LN(F323/F322)</f>
        <v>-3.2962087256302314E-3</v>
      </c>
      <c r="I323" s="61">
        <f>IF(A323&gt;$R$1, AVERAGE(INDEX($H$2:$H$3898, A323-$R$1):H323), "")</f>
        <v>1.7257677001833346E-4</v>
      </c>
      <c r="J323" s="61">
        <f>IF(A323&gt;$R$1, STDEV(INDEX($H$2:$H$3898, A323-$R$1):H323), "")</f>
        <v>3.7272526571912952E-3</v>
      </c>
      <c r="K323" s="61">
        <f t="shared" ref="K323:K386" si="42">IF(G323=0,-1*J323,J323)</f>
        <v>-3.7272526571912952E-3</v>
      </c>
      <c r="L323" s="61">
        <f t="shared" si="39"/>
        <v>1.0299520087320243E-2</v>
      </c>
      <c r="M323" s="59">
        <f t="shared" ref="M323:M386" si="43">(F324-C324)*10000</f>
        <v>-38.599999999999746</v>
      </c>
      <c r="N323" s="59">
        <f t="shared" ref="N323:N386" si="44">IF(AND(L323&gt;-1,L323&lt;=-0.0173992495600104),M323,0)</f>
        <v>0</v>
      </c>
      <c r="O323" s="59">
        <f t="shared" ref="O323:O386" si="45">IF(OR(AND(L323&gt;0.0176007504399896)),-M323,0)</f>
        <v>0</v>
      </c>
      <c r="P323" s="59">
        <f t="shared" si="38"/>
        <v>1262.5000000000005</v>
      </c>
    </row>
    <row r="324" spans="1:16" x14ac:dyDescent="0.25">
      <c r="A324" s="59">
        <v>323</v>
      </c>
      <c r="B324" s="60">
        <v>41724.958333333336</v>
      </c>
      <c r="C324" s="59">
        <v>1.37788</v>
      </c>
      <c r="D324" s="59">
        <v>1.37968</v>
      </c>
      <c r="E324" s="59">
        <v>1.37286</v>
      </c>
      <c r="F324" s="59">
        <v>1.37402</v>
      </c>
      <c r="G324" s="59">
        <f t="shared" si="40"/>
        <v>0</v>
      </c>
      <c r="H324" s="61">
        <f t="shared" si="41"/>
        <v>-2.9649891639857862E-3</v>
      </c>
      <c r="I324" s="61">
        <f>IF(A324&gt;$R$1, AVERAGE(INDEX($H$2:$H$3898, A324-$R$1):H324), "")</f>
        <v>3.36694217002445E-5</v>
      </c>
      <c r="J324" s="61">
        <f>IF(A324&gt;$R$1, STDEV(INDEX($H$2:$H$3898, A324-$R$1):H324), "")</f>
        <v>3.8042473458213856E-3</v>
      </c>
      <c r="K324" s="61">
        <f t="shared" si="42"/>
        <v>-3.8042473458213856E-3</v>
      </c>
      <c r="L324" s="61">
        <f t="shared" si="39"/>
        <v>2.7251206725940249E-3</v>
      </c>
      <c r="M324" s="59">
        <f t="shared" si="43"/>
        <v>10.200000000000209</v>
      </c>
      <c r="N324" s="59">
        <f t="shared" si="44"/>
        <v>0</v>
      </c>
      <c r="O324" s="59">
        <f t="shared" si="45"/>
        <v>0</v>
      </c>
      <c r="P324" s="59">
        <f t="shared" ref="P324:P331" si="46">N1366+O1366+P323</f>
        <v>1262.5000000000005</v>
      </c>
    </row>
    <row r="325" spans="1:16" x14ac:dyDescent="0.25">
      <c r="A325" s="59">
        <v>324</v>
      </c>
      <c r="B325" s="60">
        <v>41725.958333333336</v>
      </c>
      <c r="C325" s="59">
        <v>1.37402</v>
      </c>
      <c r="D325" s="59">
        <v>1.3773</v>
      </c>
      <c r="E325" s="59">
        <v>1.3704799999999999</v>
      </c>
      <c r="F325" s="59">
        <v>1.37504</v>
      </c>
      <c r="G325" s="59">
        <f t="shared" si="40"/>
        <v>1</v>
      </c>
      <c r="H325" s="61">
        <f t="shared" si="41"/>
        <v>7.4207186951691373E-4</v>
      </c>
      <c r="I325" s="61">
        <f>IF(A325&gt;$R$1, AVERAGE(INDEX($H$2:$H$3898, A325-$R$1):H325), "")</f>
        <v>-4.9979984719996371E-4</v>
      </c>
      <c r="J325" s="61">
        <f>IF(A325&gt;$R$1, STDEV(INDEX($H$2:$H$3898, A325-$R$1):H325), "")</f>
        <v>2.9164245772189479E-3</v>
      </c>
      <c r="K325" s="61">
        <f t="shared" si="42"/>
        <v>2.9164245772189479E-3</v>
      </c>
      <c r="L325" s="61">
        <f t="shared" si="39"/>
        <v>2.1275944531736015E-3</v>
      </c>
      <c r="M325" s="59">
        <f t="shared" si="43"/>
        <v>7.8000000000000291</v>
      </c>
      <c r="N325" s="59">
        <f t="shared" si="44"/>
        <v>0</v>
      </c>
      <c r="O325" s="59">
        <f t="shared" si="45"/>
        <v>0</v>
      </c>
      <c r="P325" s="59">
        <f t="shared" si="46"/>
        <v>1262.5000000000005</v>
      </c>
    </row>
    <row r="326" spans="1:16" x14ac:dyDescent="0.25">
      <c r="A326" s="59">
        <v>325</v>
      </c>
      <c r="B326" s="60">
        <v>41728.958333333336</v>
      </c>
      <c r="C326" s="59">
        <v>1.37612</v>
      </c>
      <c r="D326" s="59">
        <v>1.3806700000000001</v>
      </c>
      <c r="E326" s="59">
        <v>1.37216</v>
      </c>
      <c r="F326" s="59">
        <v>1.3769</v>
      </c>
      <c r="G326" s="59">
        <f t="shared" si="40"/>
        <v>1</v>
      </c>
      <c r="H326" s="61">
        <f t="shared" si="41"/>
        <v>1.3517738636964769E-3</v>
      </c>
      <c r="I326" s="61">
        <f>IF(A326&gt;$R$1, AVERAGE(INDEX($H$2:$H$3898, A326-$R$1):H326), "")</f>
        <v>-4.8066203488375759E-4</v>
      </c>
      <c r="J326" s="61">
        <f>IF(A326&gt;$R$1, STDEV(INDEX($H$2:$H$3898, A326-$R$1):H326), "")</f>
        <v>2.9282222749251003E-3</v>
      </c>
      <c r="K326" s="61">
        <f t="shared" si="42"/>
        <v>2.9282222749251003E-3</v>
      </c>
      <c r="L326" s="61">
        <f t="shared" si="39"/>
        <v>1.5356263589331801E-3</v>
      </c>
      <c r="M326" s="59">
        <f t="shared" si="43"/>
        <v>23.899999999998922</v>
      </c>
      <c r="N326" s="59">
        <f t="shared" si="44"/>
        <v>0</v>
      </c>
      <c r="O326" s="59">
        <f t="shared" si="45"/>
        <v>0</v>
      </c>
      <c r="P326" s="59">
        <f t="shared" si="46"/>
        <v>1262.5000000000005</v>
      </c>
    </row>
    <row r="327" spans="1:16" x14ac:dyDescent="0.25">
      <c r="A327" s="59">
        <v>326</v>
      </c>
      <c r="B327" s="60">
        <v>41729.958333333336</v>
      </c>
      <c r="C327" s="59">
        <v>1.37687</v>
      </c>
      <c r="D327" s="59">
        <v>1.3815500000000001</v>
      </c>
      <c r="E327" s="59">
        <v>1.37679</v>
      </c>
      <c r="F327" s="59">
        <v>1.3792599999999999</v>
      </c>
      <c r="G327" s="59">
        <f t="shared" si="40"/>
        <v>1</v>
      </c>
      <c r="H327" s="61">
        <f t="shared" si="41"/>
        <v>1.7125279931312612E-3</v>
      </c>
      <c r="I327" s="61">
        <f>IF(A327&gt;$R$1, AVERAGE(INDEX($H$2:$H$3898, A327-$R$1):H327), "")</f>
        <v>-3.7678204075851921E-4</v>
      </c>
      <c r="J327" s="61">
        <f>IF(A327&gt;$R$1, STDEV(INDEX($H$2:$H$3898, A327-$R$1):H327), "")</f>
        <v>2.97738848721407E-3</v>
      </c>
      <c r="K327" s="61">
        <f t="shared" si="42"/>
        <v>2.97738848721407E-3</v>
      </c>
      <c r="L327" s="61">
        <f t="shared" si="39"/>
        <v>8.0680435255393451E-3</v>
      </c>
      <c r="M327" s="59">
        <f t="shared" si="43"/>
        <v>-25.499999999998302</v>
      </c>
      <c r="N327" s="59">
        <f t="shared" si="44"/>
        <v>0</v>
      </c>
      <c r="O327" s="59">
        <f t="shared" si="45"/>
        <v>0</v>
      </c>
      <c r="P327" s="59">
        <f t="shared" si="46"/>
        <v>1262.5000000000005</v>
      </c>
    </row>
    <row r="328" spans="1:16" x14ac:dyDescent="0.25">
      <c r="A328" s="59">
        <v>327</v>
      </c>
      <c r="B328" s="60">
        <v>41730.958333333336</v>
      </c>
      <c r="C328" s="59">
        <v>1.3792599999999999</v>
      </c>
      <c r="D328" s="59">
        <v>1.38202</v>
      </c>
      <c r="E328" s="59">
        <v>1.3753200000000001</v>
      </c>
      <c r="F328" s="59">
        <v>1.3767100000000001</v>
      </c>
      <c r="G328" s="59">
        <f t="shared" si="40"/>
        <v>0</v>
      </c>
      <c r="H328" s="61">
        <f t="shared" si="41"/>
        <v>-1.8505286543008439E-3</v>
      </c>
      <c r="I328" s="61">
        <f>IF(A328&gt;$R$1, AVERAGE(INDEX($H$2:$H$3898, A328-$R$1):H328), "")</f>
        <v>-4.180768921185215E-4</v>
      </c>
      <c r="J328" s="61">
        <f>IF(A328&gt;$R$1, STDEV(INDEX($H$2:$H$3898, A328-$R$1):H328), "")</f>
        <v>2.9939523683629394E-3</v>
      </c>
      <c r="K328" s="61">
        <f t="shared" si="42"/>
        <v>-2.9939523683629394E-3</v>
      </c>
      <c r="L328" s="61">
        <f t="shared" si="39"/>
        <v>1.5519777445439321E-3</v>
      </c>
      <c r="M328" s="59">
        <f t="shared" si="43"/>
        <v>-47.200000000000571</v>
      </c>
      <c r="N328" s="59">
        <f t="shared" si="44"/>
        <v>0</v>
      </c>
      <c r="O328" s="59">
        <f t="shared" si="45"/>
        <v>0</v>
      </c>
      <c r="P328" s="59">
        <f t="shared" si="46"/>
        <v>1269.700000000001</v>
      </c>
    </row>
    <row r="329" spans="1:16" x14ac:dyDescent="0.25">
      <c r="A329" s="59">
        <v>328</v>
      </c>
      <c r="B329" s="60">
        <v>41731.958333333336</v>
      </c>
      <c r="C329" s="59">
        <v>1.3767100000000001</v>
      </c>
      <c r="D329" s="59">
        <v>1.3806400000000001</v>
      </c>
      <c r="E329" s="59">
        <v>1.36982</v>
      </c>
      <c r="F329" s="59">
        <v>1.37199</v>
      </c>
      <c r="G329" s="59">
        <f t="shared" si="40"/>
        <v>0</v>
      </c>
      <c r="H329" s="61">
        <f t="shared" si="41"/>
        <v>-3.4343541596264272E-3</v>
      </c>
      <c r="I329" s="61">
        <f>IF(A329&gt;$R$1, AVERAGE(INDEX($H$2:$H$3898, A329-$R$1):H329), "")</f>
        <v>-8.2813236424214836E-4</v>
      </c>
      <c r="J329" s="61">
        <f>IF(A329&gt;$R$1, STDEV(INDEX($H$2:$H$3898, A329-$R$1):H329), "")</f>
        <v>2.9246036812809288E-3</v>
      </c>
      <c r="K329" s="61">
        <f t="shared" si="42"/>
        <v>-2.9246036812809288E-3</v>
      </c>
      <c r="L329" s="61">
        <f t="shared" si="39"/>
        <v>2.1824875110737418E-3</v>
      </c>
      <c r="M329" s="59">
        <f t="shared" si="43"/>
        <v>-18.299999999999983</v>
      </c>
      <c r="N329" s="59">
        <f t="shared" si="44"/>
        <v>0</v>
      </c>
      <c r="O329" s="59">
        <f t="shared" si="45"/>
        <v>0</v>
      </c>
      <c r="P329" s="59">
        <f t="shared" si="46"/>
        <v>1269.700000000001</v>
      </c>
    </row>
    <row r="330" spans="1:16" x14ac:dyDescent="0.25">
      <c r="A330" s="59">
        <v>329</v>
      </c>
      <c r="B330" s="60">
        <v>41732.958333333336</v>
      </c>
      <c r="C330" s="59">
        <v>1.37199</v>
      </c>
      <c r="D330" s="59">
        <v>1.3730800000000001</v>
      </c>
      <c r="E330" s="59">
        <v>1.3672800000000001</v>
      </c>
      <c r="F330" s="59">
        <v>1.37016</v>
      </c>
      <c r="G330" s="59">
        <f t="shared" si="40"/>
        <v>0</v>
      </c>
      <c r="H330" s="61">
        <f t="shared" si="41"/>
        <v>-1.3347193054173338E-3</v>
      </c>
      <c r="I330" s="61">
        <f>IF(A330&gt;$R$1, AVERAGE(INDEX($H$2:$H$3898, A330-$R$1):H330), "")</f>
        <v>-7.5761800804161408E-4</v>
      </c>
      <c r="J330" s="61">
        <f>IF(A330&gt;$R$1, STDEV(INDEX($H$2:$H$3898, A330-$R$1):H330), "")</f>
        <v>2.8960208203537606E-3</v>
      </c>
      <c r="K330" s="61">
        <f t="shared" si="42"/>
        <v>-2.8960208203537606E-3</v>
      </c>
      <c r="L330" s="61">
        <f t="shared" si="39"/>
        <v>-4.2922447747304384E-3</v>
      </c>
      <c r="M330" s="59">
        <f t="shared" si="43"/>
        <v>45.100000000000136</v>
      </c>
      <c r="N330" s="59">
        <f t="shared" si="44"/>
        <v>0</v>
      </c>
      <c r="O330" s="59">
        <f t="shared" si="45"/>
        <v>0</v>
      </c>
      <c r="P330" s="59">
        <f t="shared" si="46"/>
        <v>1269.700000000001</v>
      </c>
    </row>
    <row r="331" spans="1:16" x14ac:dyDescent="0.25">
      <c r="A331" s="59">
        <v>330</v>
      </c>
      <c r="B331" s="60">
        <v>41735.958333333336</v>
      </c>
      <c r="C331" s="59">
        <v>1.36964</v>
      </c>
      <c r="D331" s="59">
        <v>1.37486</v>
      </c>
      <c r="E331" s="59">
        <v>1.3694299999999999</v>
      </c>
      <c r="F331" s="59">
        <v>1.37415</v>
      </c>
      <c r="G331" s="59">
        <f t="shared" si="40"/>
        <v>1</v>
      </c>
      <c r="H331" s="61">
        <f t="shared" si="41"/>
        <v>2.9078368052139567E-3</v>
      </c>
      <c r="I331" s="61">
        <f>IF(A331&gt;$R$1, AVERAGE(INDEX($H$2:$H$3898, A331-$R$1):H331), "")</f>
        <v>-7.7340332596046878E-4</v>
      </c>
      <c r="J331" s="61">
        <f>IF(A331&gt;$R$1, STDEV(INDEX($H$2:$H$3898, A331-$R$1):H331), "")</f>
        <v>2.8738445922979867E-3</v>
      </c>
      <c r="K331" s="61">
        <f t="shared" si="42"/>
        <v>2.8738445922979867E-3</v>
      </c>
      <c r="L331" s="61">
        <f t="shared" si="39"/>
        <v>-4.9948399050689426E-3</v>
      </c>
      <c r="M331" s="59">
        <f t="shared" si="43"/>
        <v>55.300000000000352</v>
      </c>
      <c r="N331" s="59">
        <f t="shared" si="44"/>
        <v>0</v>
      </c>
      <c r="O331" s="59">
        <f t="shared" si="45"/>
        <v>0</v>
      </c>
      <c r="P331" s="59">
        <f t="shared" si="46"/>
        <v>1269.700000000001</v>
      </c>
    </row>
    <row r="332" spans="1:16" x14ac:dyDescent="0.25">
      <c r="A332" s="59">
        <v>331</v>
      </c>
      <c r="B332" s="60">
        <v>41736.958333333336</v>
      </c>
      <c r="C332" s="59">
        <v>1.37415</v>
      </c>
      <c r="D332" s="59">
        <v>1.3811500000000001</v>
      </c>
      <c r="E332" s="59">
        <v>1.37374</v>
      </c>
      <c r="F332" s="59">
        <v>1.37968</v>
      </c>
      <c r="G332" s="59">
        <f t="shared" si="40"/>
        <v>1</v>
      </c>
      <c r="H332" s="61">
        <f t="shared" si="41"/>
        <v>4.0162300746869242E-3</v>
      </c>
      <c r="I332" s="61">
        <f>IF(A332&gt;$R$1, AVERAGE(INDEX($H$2:$H$3898, A332-$R$1):H332), "")</f>
        <v>-5.6280685085623194E-4</v>
      </c>
      <c r="J332" s="61">
        <f>IF(A332&gt;$R$1, STDEV(INDEX($H$2:$H$3898, A332-$R$1):H332), "")</f>
        <v>3.0994522116057385E-3</v>
      </c>
      <c r="K332" s="61">
        <f t="shared" si="42"/>
        <v>3.0994522116057385E-3</v>
      </c>
      <c r="L332" s="61">
        <f t="shared" si="39"/>
        <v>-5.4611496010697601E-3</v>
      </c>
      <c r="M332" s="59">
        <f t="shared" si="43"/>
        <v>58.300000000000018</v>
      </c>
      <c r="N332" s="59">
        <f t="shared" si="44"/>
        <v>0</v>
      </c>
      <c r="O332" s="59">
        <f t="shared" si="45"/>
        <v>0</v>
      </c>
    </row>
    <row r="333" spans="1:16" x14ac:dyDescent="0.25">
      <c r="A333" s="59">
        <v>332</v>
      </c>
      <c r="B333" s="60">
        <v>41737.958333333336</v>
      </c>
      <c r="C333" s="59">
        <v>1.37968</v>
      </c>
      <c r="D333" s="59">
        <v>1.38619</v>
      </c>
      <c r="E333" s="59">
        <v>1.37799</v>
      </c>
      <c r="F333" s="59">
        <v>1.38551</v>
      </c>
      <c r="G333" s="59">
        <f t="shared" si="40"/>
        <v>1</v>
      </c>
      <c r="H333" s="61">
        <f t="shared" si="41"/>
        <v>4.2167146839427669E-3</v>
      </c>
      <c r="I333" s="61">
        <f>IF(A333&gt;$R$1, AVERAGE(INDEX($H$2:$H$3898, A333-$R$1):H333), "")</f>
        <v>-3.5400920155184115E-4</v>
      </c>
      <c r="J333" s="61">
        <f>IF(A333&gt;$R$1, STDEV(INDEX($H$2:$H$3898, A333-$R$1):H333), "")</f>
        <v>3.3083260124353799E-3</v>
      </c>
      <c r="K333" s="61">
        <f t="shared" si="42"/>
        <v>3.3083260124353799E-3</v>
      </c>
      <c r="L333" s="61">
        <f t="shared" si="39"/>
        <v>1.9627200819193058E-3</v>
      </c>
      <c r="M333" s="59">
        <f t="shared" si="43"/>
        <v>30.999999999998806</v>
      </c>
      <c r="N333" s="59">
        <f t="shared" si="44"/>
        <v>0</v>
      </c>
      <c r="O333" s="59">
        <f t="shared" si="45"/>
        <v>0</v>
      </c>
    </row>
    <row r="334" spans="1:16" x14ac:dyDescent="0.25">
      <c r="A334" s="59">
        <v>333</v>
      </c>
      <c r="B334" s="60">
        <v>41738.958333333336</v>
      </c>
      <c r="C334" s="59">
        <v>1.3854900000000001</v>
      </c>
      <c r="D334" s="59">
        <v>1.3898999999999999</v>
      </c>
      <c r="E334" s="59">
        <v>1.3835999999999999</v>
      </c>
      <c r="F334" s="59">
        <v>1.38859</v>
      </c>
      <c r="G334" s="59">
        <f t="shared" si="40"/>
        <v>1</v>
      </c>
      <c r="H334" s="61">
        <f t="shared" si="41"/>
        <v>2.2205409073733705E-3</v>
      </c>
      <c r="I334" s="61">
        <f>IF(A334&gt;$R$1, AVERAGE(INDEX($H$2:$H$3898, A334-$R$1):H334), "")</f>
        <v>2.4171873899819218E-4</v>
      </c>
      <c r="J334" s="61">
        <f>IF(A334&gt;$R$1, STDEV(INDEX($H$2:$H$3898, A334-$R$1):H334), "")</f>
        <v>2.7895538118064838E-3</v>
      </c>
      <c r="K334" s="61">
        <f t="shared" si="42"/>
        <v>2.7895538118064838E-3</v>
      </c>
      <c r="L334" s="61">
        <f t="shared" si="39"/>
        <v>8.8431295404082823E-3</v>
      </c>
      <c r="M334" s="59">
        <f t="shared" si="43"/>
        <v>-1.5999999999993797</v>
      </c>
      <c r="N334" s="59">
        <f t="shared" si="44"/>
        <v>0</v>
      </c>
      <c r="O334" s="59">
        <f t="shared" si="45"/>
        <v>0</v>
      </c>
    </row>
    <row r="335" spans="1:16" x14ac:dyDescent="0.25">
      <c r="A335" s="59">
        <v>334</v>
      </c>
      <c r="B335" s="60">
        <v>41739.958333333336</v>
      </c>
      <c r="C335" s="59">
        <v>1.38859</v>
      </c>
      <c r="D335" s="59">
        <v>1.39056</v>
      </c>
      <c r="E335" s="59">
        <v>1.38635</v>
      </c>
      <c r="F335" s="59">
        <v>1.3884300000000001</v>
      </c>
      <c r="G335" s="59">
        <f t="shared" si="40"/>
        <v>0</v>
      </c>
      <c r="H335" s="61">
        <f t="shared" si="41"/>
        <v>-1.1523143526298769E-4</v>
      </c>
      <c r="I335" s="61">
        <f>IF(A335&gt;$R$1, AVERAGE(INDEX($H$2:$H$3898, A335-$R$1):H335), "")</f>
        <v>4.7853480203604009E-4</v>
      </c>
      <c r="J335" s="61">
        <f>IF(A335&gt;$R$1, STDEV(INDEX($H$2:$H$3898, A335-$R$1):H335), "")</f>
        <v>2.5659940937523577E-3</v>
      </c>
      <c r="K335" s="61">
        <f t="shared" si="42"/>
        <v>-2.5659940937523577E-3</v>
      </c>
      <c r="L335" s="61">
        <f t="shared" si="39"/>
        <v>2.1970869836635968E-3</v>
      </c>
      <c r="M335" s="59">
        <f t="shared" si="43"/>
        <v>-22.699999999999942</v>
      </c>
      <c r="N335" s="59">
        <f t="shared" si="44"/>
        <v>0</v>
      </c>
      <c r="O335" s="59">
        <f t="shared" si="45"/>
        <v>0</v>
      </c>
    </row>
    <row r="336" spans="1:16" x14ac:dyDescent="0.25">
      <c r="A336" s="59">
        <v>335</v>
      </c>
      <c r="B336" s="60">
        <v>41742.958333333336</v>
      </c>
      <c r="C336" s="59">
        <v>1.3843300000000001</v>
      </c>
      <c r="D336" s="59">
        <v>1.3863000000000001</v>
      </c>
      <c r="E336" s="59">
        <v>1.3808100000000001</v>
      </c>
      <c r="F336" s="59">
        <v>1.3820600000000001</v>
      </c>
      <c r="G336" s="59">
        <f t="shared" si="40"/>
        <v>0</v>
      </c>
      <c r="H336" s="61">
        <f t="shared" si="41"/>
        <v>-4.5984726347840293E-3</v>
      </c>
      <c r="I336" s="61">
        <f>IF(A336&gt;$R$1, AVERAGE(INDEX($H$2:$H$3898, A336-$R$1):H336), "")</f>
        <v>1.2992308888668539E-4</v>
      </c>
      <c r="J336" s="61">
        <f>IF(A336&gt;$R$1, STDEV(INDEX($H$2:$H$3898, A336-$R$1):H336), "")</f>
        <v>2.8559368252170053E-3</v>
      </c>
      <c r="K336" s="61">
        <f t="shared" si="42"/>
        <v>-2.8559368252170053E-3</v>
      </c>
      <c r="L336" s="61">
        <f t="shared" si="39"/>
        <v>-4.4858154724697966E-3</v>
      </c>
      <c r="M336" s="59">
        <f t="shared" si="43"/>
        <v>-6.2999999999990841</v>
      </c>
      <c r="N336" s="59">
        <f t="shared" si="44"/>
        <v>0</v>
      </c>
      <c r="O336" s="59">
        <f t="shared" si="45"/>
        <v>0</v>
      </c>
    </row>
    <row r="337" spans="1:15" x14ac:dyDescent="0.25">
      <c r="A337" s="59">
        <v>336</v>
      </c>
      <c r="B337" s="60">
        <v>41743.958333333336</v>
      </c>
      <c r="C337" s="59">
        <v>1.3820699999999999</v>
      </c>
      <c r="D337" s="59">
        <v>1.38331</v>
      </c>
      <c r="E337" s="59">
        <v>1.37903</v>
      </c>
      <c r="F337" s="59">
        <v>1.38144</v>
      </c>
      <c r="G337" s="59">
        <f t="shared" si="40"/>
        <v>0</v>
      </c>
      <c r="H337" s="61">
        <f t="shared" si="41"/>
        <v>-4.4870635817081874E-4</v>
      </c>
      <c r="I337" s="61">
        <f>IF(A337&gt;$R$1, AVERAGE(INDEX($H$2:$H$3898, A337-$R$1):H337), "")</f>
        <v>-1.0939141403236273E-4</v>
      </c>
      <c r="J337" s="61">
        <f>IF(A337&gt;$R$1, STDEV(INDEX($H$2:$H$3898, A337-$R$1):H337), "")</f>
        <v>2.7227312184734524E-3</v>
      </c>
      <c r="K337" s="61">
        <f t="shared" si="42"/>
        <v>-2.7227312184734524E-3</v>
      </c>
      <c r="L337" s="61">
        <f t="shared" si="39"/>
        <v>-3.5975270429494189E-3</v>
      </c>
      <c r="M337" s="59">
        <f t="shared" si="43"/>
        <v>0.99999999999988987</v>
      </c>
      <c r="N337" s="59">
        <f t="shared" si="44"/>
        <v>0</v>
      </c>
      <c r="O337" s="59">
        <f t="shared" si="45"/>
        <v>0</v>
      </c>
    </row>
    <row r="338" spans="1:15" x14ac:dyDescent="0.25">
      <c r="A338" s="59">
        <v>337</v>
      </c>
      <c r="B338" s="60">
        <v>41744.958333333336</v>
      </c>
      <c r="C338" s="59">
        <v>1.3814200000000001</v>
      </c>
      <c r="D338" s="59">
        <v>1.3850800000000001</v>
      </c>
      <c r="E338" s="59">
        <v>1.3803700000000001</v>
      </c>
      <c r="F338" s="59">
        <v>1.3815200000000001</v>
      </c>
      <c r="G338" s="59">
        <f t="shared" si="40"/>
        <v>1</v>
      </c>
      <c r="H338" s="61">
        <f t="shared" si="41"/>
        <v>5.790890930194429E-5</v>
      </c>
      <c r="I338" s="61">
        <f>IF(A338&gt;$R$1, AVERAGE(INDEX($H$2:$H$3898, A338-$R$1):H338), "")</f>
        <v>-5.1100333144677699E-5</v>
      </c>
      <c r="J338" s="61">
        <f>IF(A338&gt;$R$1, STDEV(INDEX($H$2:$H$3898, A338-$R$1):H338), "")</f>
        <v>2.7152265936664487E-3</v>
      </c>
      <c r="K338" s="61">
        <f t="shared" si="42"/>
        <v>2.7152265936664487E-3</v>
      </c>
      <c r="L338" s="61">
        <f t="shared" ref="L338:L401" si="47">SUM(K324:K338)</f>
        <v>2.8449522079083264E-3</v>
      </c>
      <c r="M338" s="59">
        <f t="shared" si="43"/>
        <v>-1.9999999999997797</v>
      </c>
      <c r="N338" s="59">
        <f t="shared" si="44"/>
        <v>0</v>
      </c>
      <c r="O338" s="59">
        <f t="shared" si="45"/>
        <v>0</v>
      </c>
    </row>
    <row r="339" spans="1:15" x14ac:dyDescent="0.25">
      <c r="A339" s="59">
        <v>338</v>
      </c>
      <c r="B339" s="60">
        <v>41745.958333333336</v>
      </c>
      <c r="C339" s="59">
        <v>1.3815299999999999</v>
      </c>
      <c r="D339" s="59">
        <v>1.38645</v>
      </c>
      <c r="E339" s="59">
        <v>1.3811100000000001</v>
      </c>
      <c r="F339" s="59">
        <v>1.3813299999999999</v>
      </c>
      <c r="G339" s="59">
        <f t="shared" si="40"/>
        <v>0</v>
      </c>
      <c r="H339" s="61">
        <f t="shared" si="41"/>
        <v>-1.3753913553011577E-4</v>
      </c>
      <c r="I339" s="61">
        <f>IF(A339&gt;$R$1, AVERAGE(INDEX($H$2:$H$3898, A339-$R$1):H339), "")</f>
        <v>1.4631651623657954E-4</v>
      </c>
      <c r="J339" s="61">
        <f>IF(A339&gt;$R$1, STDEV(INDEX($H$2:$H$3898, A339-$R$1):H339), "")</f>
        <v>2.5747491840716744E-3</v>
      </c>
      <c r="K339" s="61">
        <f t="shared" si="42"/>
        <v>-2.5747491840716744E-3</v>
      </c>
      <c r="L339" s="61">
        <f t="shared" si="47"/>
        <v>4.0744503696580388E-3</v>
      </c>
      <c r="M339" s="59">
        <f t="shared" si="43"/>
        <v>-5.8000000000002494</v>
      </c>
      <c r="N339" s="59">
        <f t="shared" si="44"/>
        <v>0</v>
      </c>
      <c r="O339" s="59">
        <f t="shared" si="45"/>
        <v>0</v>
      </c>
    </row>
    <row r="340" spans="1:15" x14ac:dyDescent="0.25">
      <c r="A340" s="59">
        <v>339</v>
      </c>
      <c r="B340" s="60">
        <v>41746.958333333336</v>
      </c>
      <c r="C340" s="59">
        <v>1.3813500000000001</v>
      </c>
      <c r="D340" s="59">
        <v>1.3822300000000001</v>
      </c>
      <c r="E340" s="59">
        <v>1.3807700000000001</v>
      </c>
      <c r="F340" s="59">
        <v>1.3807700000000001</v>
      </c>
      <c r="G340" s="59">
        <f t="shared" si="40"/>
        <v>0</v>
      </c>
      <c r="H340" s="61">
        <f t="shared" si="41"/>
        <v>-4.0548858308739441E-4</v>
      </c>
      <c r="I340" s="61">
        <f>IF(A340&gt;$R$1, AVERAGE(INDEX($H$2:$H$3898, A340-$R$1):H340), "")</f>
        <v>3.0628530254272904E-4</v>
      </c>
      <c r="J340" s="61">
        <f>IF(A340&gt;$R$1, STDEV(INDEX($H$2:$H$3898, A340-$R$1):H340), "")</f>
        <v>2.4447880077632647E-3</v>
      </c>
      <c r="K340" s="61">
        <f t="shared" si="42"/>
        <v>-2.4447880077632647E-3</v>
      </c>
      <c r="L340" s="61">
        <f t="shared" si="47"/>
        <v>-1.2867622153241759E-3</v>
      </c>
      <c r="M340" s="59">
        <f t="shared" si="43"/>
        <v>-19.400000000000528</v>
      </c>
      <c r="N340" s="59">
        <f t="shared" si="44"/>
        <v>0</v>
      </c>
      <c r="O340" s="59">
        <f t="shared" si="45"/>
        <v>0</v>
      </c>
    </row>
    <row r="341" spans="1:15" x14ac:dyDescent="0.25">
      <c r="A341" s="59">
        <v>340</v>
      </c>
      <c r="B341" s="60">
        <v>41749.958333333336</v>
      </c>
      <c r="C341" s="59">
        <v>1.38121</v>
      </c>
      <c r="D341" s="59">
        <v>1.38304</v>
      </c>
      <c r="E341" s="59">
        <v>1.3787100000000001</v>
      </c>
      <c r="F341" s="59">
        <v>1.37927</v>
      </c>
      <c r="G341" s="59">
        <f t="shared" si="40"/>
        <v>0</v>
      </c>
      <c r="H341" s="61">
        <f t="shared" si="41"/>
        <v>-1.0869408759873697E-3</v>
      </c>
      <c r="I341" s="61">
        <f>IF(A341&gt;$R$1, AVERAGE(INDEX($H$2:$H$3898, A341-$R$1):H341), "")</f>
        <v>1.9197200594871133E-4</v>
      </c>
      <c r="J341" s="61">
        <f>IF(A341&gt;$R$1, STDEV(INDEX($H$2:$H$3898, A341-$R$1):H341), "")</f>
        <v>2.4657238939735523E-3</v>
      </c>
      <c r="K341" s="61">
        <f t="shared" si="42"/>
        <v>-2.4657238939735523E-3</v>
      </c>
      <c r="L341" s="61">
        <f t="shared" si="47"/>
        <v>-6.6807083842228276E-3</v>
      </c>
      <c r="M341" s="59">
        <f t="shared" si="43"/>
        <v>12.099999999999334</v>
      </c>
      <c r="N341" s="59">
        <f t="shared" si="44"/>
        <v>0</v>
      </c>
      <c r="O341" s="59">
        <f t="shared" si="45"/>
        <v>0</v>
      </c>
    </row>
    <row r="342" spans="1:15" x14ac:dyDescent="0.25">
      <c r="A342" s="59">
        <v>341</v>
      </c>
      <c r="B342" s="60">
        <v>41750.958333333336</v>
      </c>
      <c r="C342" s="59">
        <v>1.37927</v>
      </c>
      <c r="D342" s="59">
        <v>1.3824799999999999</v>
      </c>
      <c r="E342" s="59">
        <v>1.3785000000000001</v>
      </c>
      <c r="F342" s="59">
        <v>1.3804799999999999</v>
      </c>
      <c r="G342" s="59">
        <f t="shared" si="40"/>
        <v>1</v>
      </c>
      <c r="H342" s="61">
        <f t="shared" si="41"/>
        <v>8.768910789271056E-4</v>
      </c>
      <c r="I342" s="61">
        <f>IF(A342&gt;$R$1, AVERAGE(INDEX($H$2:$H$3898, A342-$R$1):H342), "")</f>
        <v>1.6229183190062557E-4</v>
      </c>
      <c r="J342" s="61">
        <f>IF(A342&gt;$R$1, STDEV(INDEX($H$2:$H$3898, A342-$R$1):H342), "")</f>
        <v>2.4536611285080573E-3</v>
      </c>
      <c r="K342" s="61">
        <f t="shared" si="42"/>
        <v>2.4536611285080573E-3</v>
      </c>
      <c r="L342" s="61">
        <f t="shared" si="47"/>
        <v>-7.2044357429288386E-3</v>
      </c>
      <c r="M342" s="59">
        <f t="shared" si="43"/>
        <v>11.900000000000244</v>
      </c>
      <c r="N342" s="59">
        <f t="shared" si="44"/>
        <v>0</v>
      </c>
      <c r="O342" s="59">
        <f t="shared" si="45"/>
        <v>0</v>
      </c>
    </row>
    <row r="343" spans="1:15" x14ac:dyDescent="0.25">
      <c r="A343" s="59">
        <v>342</v>
      </c>
      <c r="B343" s="60">
        <v>41751.958333333336</v>
      </c>
      <c r="C343" s="59">
        <v>1.3804700000000001</v>
      </c>
      <c r="D343" s="59">
        <v>1.3854599999999999</v>
      </c>
      <c r="E343" s="59">
        <v>1.3800300000000001</v>
      </c>
      <c r="F343" s="59">
        <v>1.3816600000000001</v>
      </c>
      <c r="G343" s="59">
        <f t="shared" si="40"/>
        <v>1</v>
      </c>
      <c r="H343" s="61">
        <f t="shared" si="41"/>
        <v>8.5441003843777532E-4</v>
      </c>
      <c r="I343" s="61">
        <f>IF(A343&gt;$R$1, AVERAGE(INDEX($H$2:$H$3898, A343-$R$1):H343), "")</f>
        <v>1.0865945973228267E-4</v>
      </c>
      <c r="J343" s="61">
        <f>IF(A343&gt;$R$1, STDEV(INDEX($H$2:$H$3898, A343-$R$1):H343), "")</f>
        <v>2.4267477077767291E-3</v>
      </c>
      <c r="K343" s="61">
        <f t="shared" si="42"/>
        <v>2.4267477077767291E-3</v>
      </c>
      <c r="L343" s="61">
        <f t="shared" si="47"/>
        <v>-1.7837356667891728E-3</v>
      </c>
      <c r="M343" s="59">
        <f t="shared" si="43"/>
        <v>14.399999999998858</v>
      </c>
      <c r="N343" s="59">
        <f t="shared" si="44"/>
        <v>0</v>
      </c>
      <c r="O343" s="59">
        <f t="shared" si="45"/>
        <v>0</v>
      </c>
    </row>
    <row r="344" spans="1:15" x14ac:dyDescent="0.25">
      <c r="A344" s="59">
        <v>343</v>
      </c>
      <c r="B344" s="60">
        <v>41752.958333333336</v>
      </c>
      <c r="C344" s="59">
        <v>1.3816900000000001</v>
      </c>
      <c r="D344" s="59">
        <v>1.38429</v>
      </c>
      <c r="E344" s="59">
        <v>1.37914</v>
      </c>
      <c r="F344" s="59">
        <v>1.38313</v>
      </c>
      <c r="G344" s="59">
        <f t="shared" si="40"/>
        <v>1</v>
      </c>
      <c r="H344" s="61">
        <f t="shared" si="41"/>
        <v>1.0633720018649259E-3</v>
      </c>
      <c r="I344" s="61">
        <f>IF(A344&gt;$R$1, AVERAGE(INDEX($H$2:$H$3898, A344-$R$1):H344), "")</f>
        <v>2.9077825074264339E-4</v>
      </c>
      <c r="J344" s="61">
        <f>IF(A344&gt;$R$1, STDEV(INDEX($H$2:$H$3898, A344-$R$1):H344), "")</f>
        <v>2.3787804783867105E-3</v>
      </c>
      <c r="K344" s="61">
        <f t="shared" si="42"/>
        <v>2.3787804783867105E-3</v>
      </c>
      <c r="L344" s="61">
        <f t="shared" si="47"/>
        <v>3.5196484928784661E-3</v>
      </c>
      <c r="M344" s="59">
        <f t="shared" si="43"/>
        <v>1.5999999999993797</v>
      </c>
      <c r="N344" s="59">
        <f t="shared" si="44"/>
        <v>0</v>
      </c>
      <c r="O344" s="59">
        <f t="shared" si="45"/>
        <v>0</v>
      </c>
    </row>
    <row r="345" spans="1:15" x14ac:dyDescent="0.25">
      <c r="A345" s="59">
        <v>344</v>
      </c>
      <c r="B345" s="60">
        <v>41753.958333333336</v>
      </c>
      <c r="C345" s="59">
        <v>1.38313</v>
      </c>
      <c r="D345" s="59">
        <v>1.3848199999999999</v>
      </c>
      <c r="E345" s="59">
        <v>1.3826700000000001</v>
      </c>
      <c r="F345" s="59">
        <v>1.3832899999999999</v>
      </c>
      <c r="G345" s="59">
        <f t="shared" si="40"/>
        <v>1</v>
      </c>
      <c r="H345" s="61">
        <f t="shared" si="41"/>
        <v>1.1567296374250644E-4</v>
      </c>
      <c r="I345" s="61">
        <f>IF(A345&gt;$R$1, AVERAGE(INDEX($H$2:$H$3898, A345-$R$1):H345), "")</f>
        <v>5.1265494595320181E-4</v>
      </c>
      <c r="J345" s="61">
        <f>IF(A345&gt;$R$1, STDEV(INDEX($H$2:$H$3898, A345-$R$1):H345), "")</f>
        <v>2.1640291212769139E-3</v>
      </c>
      <c r="K345" s="61">
        <f t="shared" si="42"/>
        <v>2.1640291212769139E-3</v>
      </c>
      <c r="L345" s="61">
        <f t="shared" si="47"/>
        <v>8.5796984345091424E-3</v>
      </c>
      <c r="M345" s="59">
        <f t="shared" si="43"/>
        <v>6.2999999999990841</v>
      </c>
      <c r="N345" s="59">
        <f t="shared" si="44"/>
        <v>0</v>
      </c>
      <c r="O345" s="59">
        <f t="shared" si="45"/>
        <v>0</v>
      </c>
    </row>
    <row r="346" spans="1:15" x14ac:dyDescent="0.25">
      <c r="A346" s="59">
        <v>345</v>
      </c>
      <c r="B346" s="60">
        <v>41756.958333333336</v>
      </c>
      <c r="C346" s="59">
        <v>1.3844700000000001</v>
      </c>
      <c r="D346" s="59">
        <v>1.38794</v>
      </c>
      <c r="E346" s="59">
        <v>1.38147</v>
      </c>
      <c r="F346" s="59">
        <v>1.3851</v>
      </c>
      <c r="G346" s="59">
        <f t="shared" si="40"/>
        <v>1</v>
      </c>
      <c r="H346" s="61">
        <f t="shared" si="41"/>
        <v>1.3076194162711149E-3</v>
      </c>
      <c r="I346" s="61">
        <f>IF(A346&gt;$R$1, AVERAGE(INDEX($H$2:$H$3898, A346-$R$1):H346), "")</f>
        <v>6.778011160587298E-4</v>
      </c>
      <c r="J346" s="61">
        <f>IF(A346&gt;$R$1, STDEV(INDEX($H$2:$H$3898, A346-$R$1):H346), "")</f>
        <v>2.1138927019513955E-3</v>
      </c>
      <c r="K346" s="61">
        <f t="shared" si="42"/>
        <v>2.1138927019513955E-3</v>
      </c>
      <c r="L346" s="61">
        <f t="shared" si="47"/>
        <v>7.8197465441625508E-3</v>
      </c>
      <c r="M346" s="59">
        <f t="shared" si="43"/>
        <v>-39.299999999999891</v>
      </c>
      <c r="N346" s="59">
        <f t="shared" si="44"/>
        <v>0</v>
      </c>
      <c r="O346" s="59">
        <f t="shared" si="45"/>
        <v>0</v>
      </c>
    </row>
    <row r="347" spans="1:15" x14ac:dyDescent="0.25">
      <c r="A347" s="59">
        <v>346</v>
      </c>
      <c r="B347" s="60">
        <v>41757.958333333336</v>
      </c>
      <c r="C347" s="59">
        <v>1.3851</v>
      </c>
      <c r="D347" s="59">
        <v>1.38791</v>
      </c>
      <c r="E347" s="59">
        <v>1.3805499999999999</v>
      </c>
      <c r="F347" s="59">
        <v>1.38117</v>
      </c>
      <c r="G347" s="59">
        <f t="shared" si="40"/>
        <v>0</v>
      </c>
      <c r="H347" s="61">
        <f t="shared" si="41"/>
        <v>-2.8413731443703021E-3</v>
      </c>
      <c r="I347" s="61">
        <f>IF(A347&gt;$R$1, AVERAGE(INDEX($H$2:$H$3898, A347-$R$1):H347), "")</f>
        <v>3.1847549420971366E-4</v>
      </c>
      <c r="J347" s="61">
        <f>IF(A347&gt;$R$1, STDEV(INDEX($H$2:$H$3898, A347-$R$1):H347), "")</f>
        <v>2.1965704357859903E-3</v>
      </c>
      <c r="K347" s="61">
        <f t="shared" si="42"/>
        <v>-2.1965704357859903E-3</v>
      </c>
      <c r="L347" s="61">
        <f t="shared" si="47"/>
        <v>2.5237238967708215E-3</v>
      </c>
      <c r="M347" s="59">
        <f t="shared" si="43"/>
        <v>54.799999999999294</v>
      </c>
      <c r="N347" s="59">
        <f t="shared" si="44"/>
        <v>0</v>
      </c>
      <c r="O347" s="59">
        <f t="shared" si="45"/>
        <v>0</v>
      </c>
    </row>
    <row r="348" spans="1:15" x14ac:dyDescent="0.25">
      <c r="A348" s="59">
        <v>347</v>
      </c>
      <c r="B348" s="60">
        <v>41758.958333333336</v>
      </c>
      <c r="C348" s="59">
        <v>1.38121</v>
      </c>
      <c r="D348" s="59">
        <v>1.3876500000000001</v>
      </c>
      <c r="E348" s="59">
        <v>1.3774999999999999</v>
      </c>
      <c r="F348" s="59">
        <v>1.38669</v>
      </c>
      <c r="G348" s="59">
        <f t="shared" si="40"/>
        <v>1</v>
      </c>
      <c r="H348" s="61">
        <f t="shared" si="41"/>
        <v>3.9886463320225165E-3</v>
      </c>
      <c r="I348" s="61">
        <f>IF(A348&gt;$R$1, AVERAGE(INDEX($H$2:$H$3898, A348-$R$1):H348), "")</f>
        <v>3.1675151029318812E-4</v>
      </c>
      <c r="J348" s="61">
        <f>IF(A348&gt;$R$1, STDEV(INDEX($H$2:$H$3898, A348-$R$1):H348), "")</f>
        <v>2.1934834195543622E-3</v>
      </c>
      <c r="K348" s="61">
        <f t="shared" si="42"/>
        <v>2.1934834195543622E-3</v>
      </c>
      <c r="L348" s="61">
        <f t="shared" si="47"/>
        <v>1.408881303889806E-3</v>
      </c>
      <c r="M348" s="59">
        <f t="shared" si="43"/>
        <v>3.4000000000000696</v>
      </c>
      <c r="N348" s="59">
        <f t="shared" si="44"/>
        <v>0</v>
      </c>
      <c r="O348" s="59">
        <f t="shared" si="45"/>
        <v>0</v>
      </c>
    </row>
    <row r="349" spans="1:15" x14ac:dyDescent="0.25">
      <c r="A349" s="59">
        <v>348</v>
      </c>
      <c r="B349" s="60">
        <v>41759.958333333336</v>
      </c>
      <c r="C349" s="59">
        <v>1.38656</v>
      </c>
      <c r="D349" s="59">
        <v>1.3889199999999999</v>
      </c>
      <c r="E349" s="59">
        <v>1.38628</v>
      </c>
      <c r="F349" s="59">
        <v>1.3869</v>
      </c>
      <c r="G349" s="59">
        <f t="shared" si="40"/>
        <v>1</v>
      </c>
      <c r="H349" s="61">
        <f t="shared" si="41"/>
        <v>1.5142829358431512E-4</v>
      </c>
      <c r="I349" s="61">
        <f>IF(A349&gt;$R$1, AVERAGE(INDEX($H$2:$H$3898, A349-$R$1):H349), "")</f>
        <v>6.267111089578478E-5</v>
      </c>
      <c r="J349" s="61">
        <f>IF(A349&gt;$R$1, STDEV(INDEX($H$2:$H$3898, A349-$R$1):H349), "")</f>
        <v>1.9314114372367072E-3</v>
      </c>
      <c r="K349" s="61">
        <f t="shared" si="42"/>
        <v>1.9314114372367072E-3</v>
      </c>
      <c r="L349" s="61">
        <f t="shared" si="47"/>
        <v>5.5073892932002854E-4</v>
      </c>
      <c r="M349" s="59">
        <f t="shared" si="43"/>
        <v>1.4999999999987246</v>
      </c>
      <c r="N349" s="59">
        <f t="shared" si="44"/>
        <v>0</v>
      </c>
      <c r="O349" s="59">
        <f t="shared" si="45"/>
        <v>0</v>
      </c>
    </row>
    <row r="350" spans="1:15" x14ac:dyDescent="0.25">
      <c r="A350" s="59">
        <v>349</v>
      </c>
      <c r="B350" s="60">
        <v>41760.958333333336</v>
      </c>
      <c r="C350" s="59">
        <v>1.3869100000000001</v>
      </c>
      <c r="D350" s="59">
        <v>1.3881300000000001</v>
      </c>
      <c r="E350" s="59">
        <v>1.3812199999999999</v>
      </c>
      <c r="F350" s="59">
        <v>1.38706</v>
      </c>
      <c r="G350" s="59">
        <f t="shared" si="40"/>
        <v>1</v>
      </c>
      <c r="H350" s="61">
        <f t="shared" si="41"/>
        <v>1.1535854891734969E-4</v>
      </c>
      <c r="I350" s="61">
        <f>IF(A350&gt;$R$1, AVERAGE(INDEX($H$2:$H$3898, A350-$R$1):H350), "")</f>
        <v>-6.8902786507716389E-5</v>
      </c>
      <c r="J350" s="61">
        <f>IF(A350&gt;$R$1, STDEV(INDEX($H$2:$H$3898, A350-$R$1):H350), "")</f>
        <v>1.8443542493830436E-3</v>
      </c>
      <c r="K350" s="61">
        <f t="shared" si="42"/>
        <v>1.8443542493830436E-3</v>
      </c>
      <c r="L350" s="61">
        <f t="shared" si="47"/>
        <v>4.9610872724554309E-3</v>
      </c>
      <c r="M350" s="59">
        <f t="shared" si="43"/>
        <v>-6.8000000000001393</v>
      </c>
      <c r="N350" s="59">
        <f t="shared" si="44"/>
        <v>0</v>
      </c>
      <c r="O350" s="59">
        <f t="shared" si="45"/>
        <v>0</v>
      </c>
    </row>
    <row r="351" spans="1:15" x14ac:dyDescent="0.25">
      <c r="A351" s="59">
        <v>350</v>
      </c>
      <c r="B351" s="60">
        <v>41763.958333333336</v>
      </c>
      <c r="C351" s="59">
        <v>1.38818</v>
      </c>
      <c r="D351" s="59">
        <v>1.3886000000000001</v>
      </c>
      <c r="E351" s="59">
        <v>1.38645</v>
      </c>
      <c r="F351" s="59">
        <v>1.3875</v>
      </c>
      <c r="G351" s="59">
        <f t="shared" si="40"/>
        <v>1</v>
      </c>
      <c r="H351" s="61">
        <f t="shared" si="41"/>
        <v>3.1716740938264159E-4</v>
      </c>
      <c r="I351" s="61">
        <f>IF(A351&gt;$R$1, AVERAGE(INDEX($H$2:$H$3898, A351-$R$1):H351), "")</f>
        <v>-4.1877858717364569E-5</v>
      </c>
      <c r="J351" s="61">
        <f>IF(A351&gt;$R$1, STDEV(INDEX($H$2:$H$3898, A351-$R$1):H351), "")</f>
        <v>1.8467964562662827E-3</v>
      </c>
      <c r="K351" s="61">
        <f t="shared" si="42"/>
        <v>1.8467964562662827E-3</v>
      </c>
      <c r="L351" s="61">
        <f t="shared" si="47"/>
        <v>9.6638205539387179E-3</v>
      </c>
      <c r="M351" s="59">
        <f t="shared" si="43"/>
        <v>52.499999999999773</v>
      </c>
      <c r="N351" s="59">
        <f t="shared" si="44"/>
        <v>0</v>
      </c>
      <c r="O351" s="59">
        <f t="shared" si="45"/>
        <v>0</v>
      </c>
    </row>
    <row r="352" spans="1:15" x14ac:dyDescent="0.25">
      <c r="A352" s="59">
        <v>351</v>
      </c>
      <c r="B352" s="60">
        <v>41764.958333333336</v>
      </c>
      <c r="C352" s="59">
        <v>1.38747</v>
      </c>
      <c r="D352" s="59">
        <v>1.3951199999999999</v>
      </c>
      <c r="E352" s="59">
        <v>1.3872100000000001</v>
      </c>
      <c r="F352" s="59">
        <v>1.39272</v>
      </c>
      <c r="G352" s="59">
        <f t="shared" si="40"/>
        <v>1</v>
      </c>
      <c r="H352" s="61">
        <f t="shared" si="41"/>
        <v>3.7551029298729796E-3</v>
      </c>
      <c r="I352" s="61">
        <f>IF(A352&gt;$R$1, AVERAGE(INDEX($H$2:$H$3898, A352-$R$1):H352), "")</f>
        <v>4.8022061407369836E-4</v>
      </c>
      <c r="J352" s="61">
        <f>IF(A352&gt;$R$1, STDEV(INDEX($H$2:$H$3898, A352-$R$1):H352), "")</f>
        <v>1.6422134529177274E-3</v>
      </c>
      <c r="K352" s="61">
        <f t="shared" si="42"/>
        <v>1.6422134529177274E-3</v>
      </c>
      <c r="L352" s="61">
        <f t="shared" si="47"/>
        <v>1.4028765225329896E-2</v>
      </c>
      <c r="M352" s="59">
        <f t="shared" si="43"/>
        <v>-17.099999999998783</v>
      </c>
      <c r="N352" s="59">
        <f t="shared" si="44"/>
        <v>0</v>
      </c>
      <c r="O352" s="59">
        <f t="shared" si="45"/>
        <v>0</v>
      </c>
    </row>
    <row r="353" spans="1:15" x14ac:dyDescent="0.25">
      <c r="A353" s="59">
        <v>352</v>
      </c>
      <c r="B353" s="60">
        <v>41765.958333333336</v>
      </c>
      <c r="C353" s="59">
        <v>1.3927099999999999</v>
      </c>
      <c r="D353" s="59">
        <v>1.39385</v>
      </c>
      <c r="E353" s="59">
        <v>1.391</v>
      </c>
      <c r="F353" s="59">
        <v>1.391</v>
      </c>
      <c r="G353" s="59">
        <f t="shared" si="40"/>
        <v>0</v>
      </c>
      <c r="H353" s="61">
        <f t="shared" si="41"/>
        <v>-1.2357566270195263E-3</v>
      </c>
      <c r="I353" s="61">
        <f>IF(A353&gt;$R$1, AVERAGE(INDEX($H$2:$H$3898, A353-$R$1):H353), "")</f>
        <v>4.3102997227065416E-4</v>
      </c>
      <c r="J353" s="61">
        <f>IF(A353&gt;$R$1, STDEV(INDEX($H$2:$H$3898, A353-$R$1):H353), "")</f>
        <v>1.6831702714122558E-3</v>
      </c>
      <c r="K353" s="61">
        <f t="shared" si="42"/>
        <v>-1.6831702714122558E-3</v>
      </c>
      <c r="L353" s="61">
        <f t="shared" si="47"/>
        <v>9.6303683602511937E-3</v>
      </c>
      <c r="M353" s="59">
        <f t="shared" si="43"/>
        <v>-70.399999999999352</v>
      </c>
      <c r="N353" s="59">
        <f t="shared" si="44"/>
        <v>0</v>
      </c>
      <c r="O353" s="59">
        <f t="shared" si="45"/>
        <v>0</v>
      </c>
    </row>
    <row r="354" spans="1:15" x14ac:dyDescent="0.25">
      <c r="A354" s="59">
        <v>353</v>
      </c>
      <c r="B354" s="60">
        <v>41766.958333333336</v>
      </c>
      <c r="C354" s="59">
        <v>1.391</v>
      </c>
      <c r="D354" s="59">
        <v>1.39933</v>
      </c>
      <c r="E354" s="59">
        <v>1.38331</v>
      </c>
      <c r="F354" s="59">
        <v>1.3839600000000001</v>
      </c>
      <c r="G354" s="59">
        <f t="shared" si="40"/>
        <v>0</v>
      </c>
      <c r="H354" s="61">
        <f t="shared" si="41"/>
        <v>-5.073957897595246E-3</v>
      </c>
      <c r="I354" s="61">
        <f>IF(A354&gt;$R$1, AVERAGE(INDEX($H$2:$H$3898, A354-$R$1):H354), "")</f>
        <v>1.1028829683957972E-4</v>
      </c>
      <c r="J354" s="61">
        <f>IF(A354&gt;$R$1, STDEV(INDEX($H$2:$H$3898, A354-$R$1):H354), "")</f>
        <v>2.1758615305283342E-3</v>
      </c>
      <c r="K354" s="61">
        <f t="shared" si="42"/>
        <v>-2.1758615305283342E-3</v>
      </c>
      <c r="L354" s="61">
        <f t="shared" si="47"/>
        <v>1.0029256013794532E-2</v>
      </c>
      <c r="M354" s="59">
        <f t="shared" si="43"/>
        <v>-84.200000000000941</v>
      </c>
      <c r="N354" s="59">
        <f t="shared" si="44"/>
        <v>0</v>
      </c>
      <c r="O354" s="59">
        <f t="shared" si="45"/>
        <v>0</v>
      </c>
    </row>
    <row r="355" spans="1:15" x14ac:dyDescent="0.25">
      <c r="A355" s="59">
        <v>354</v>
      </c>
      <c r="B355" s="60">
        <v>41767.958333333336</v>
      </c>
      <c r="C355" s="59">
        <v>1.38395</v>
      </c>
      <c r="D355" s="59">
        <v>1.3844399999999999</v>
      </c>
      <c r="E355" s="59">
        <v>1.3745099999999999</v>
      </c>
      <c r="F355" s="59">
        <v>1.3755299999999999</v>
      </c>
      <c r="G355" s="59">
        <f t="shared" si="40"/>
        <v>0</v>
      </c>
      <c r="H355" s="61">
        <f t="shared" si="41"/>
        <v>-6.1098436482407382E-3</v>
      </c>
      <c r="I355" s="61">
        <f>IF(A355&gt;$R$1, AVERAGE(INDEX($H$2:$H$3898, A355-$R$1):H355), "")</f>
        <v>-2.6298073520483408E-4</v>
      </c>
      <c r="J355" s="61">
        <f>IF(A355&gt;$R$1, STDEV(INDEX($H$2:$H$3898, A355-$R$1):H355), "")</f>
        <v>2.6760038322585452E-3</v>
      </c>
      <c r="K355" s="61">
        <f t="shared" si="42"/>
        <v>-2.6760038322585452E-3</v>
      </c>
      <c r="L355" s="61">
        <f t="shared" si="47"/>
        <v>9.7980401892992525E-3</v>
      </c>
      <c r="M355" s="59">
        <f t="shared" si="43"/>
        <v>4.5000000000006146</v>
      </c>
      <c r="N355" s="59">
        <f t="shared" si="44"/>
        <v>0</v>
      </c>
      <c r="O355" s="59">
        <f t="shared" si="45"/>
        <v>0</v>
      </c>
    </row>
    <row r="356" spans="1:15" x14ac:dyDescent="0.25">
      <c r="A356" s="59">
        <v>355</v>
      </c>
      <c r="B356" s="60">
        <v>41770.958333333336</v>
      </c>
      <c r="C356" s="59">
        <v>1.3752599999999999</v>
      </c>
      <c r="D356" s="59">
        <v>1.37748</v>
      </c>
      <c r="E356" s="59">
        <v>1.3749400000000001</v>
      </c>
      <c r="F356" s="59">
        <v>1.37571</v>
      </c>
      <c r="G356" s="59">
        <f t="shared" si="40"/>
        <v>1</v>
      </c>
      <c r="H356" s="61">
        <f t="shared" si="41"/>
        <v>1.3085008960089293E-4</v>
      </c>
      <c r="I356" s="61">
        <f>IF(A356&gt;$R$1, AVERAGE(INDEX($H$2:$H$3898, A356-$R$1):H356), "")</f>
        <v>-2.2945956816181621E-4</v>
      </c>
      <c r="J356" s="61">
        <f>IF(A356&gt;$R$1, STDEV(INDEX($H$2:$H$3898, A356-$R$1):H356), "")</f>
        <v>2.6774585360942135E-3</v>
      </c>
      <c r="K356" s="61">
        <f t="shared" si="42"/>
        <v>2.6774585360942135E-3</v>
      </c>
      <c r="L356" s="61">
        <f t="shared" si="47"/>
        <v>1.4941222619367017E-2</v>
      </c>
      <c r="M356" s="59">
        <f t="shared" si="43"/>
        <v>-53.999999999998494</v>
      </c>
      <c r="N356" s="59">
        <f t="shared" si="44"/>
        <v>0</v>
      </c>
      <c r="O356" s="59">
        <f t="shared" si="45"/>
        <v>0</v>
      </c>
    </row>
    <row r="357" spans="1:15" x14ac:dyDescent="0.25">
      <c r="A357" s="59">
        <v>356</v>
      </c>
      <c r="B357" s="60">
        <v>41771.958333333336</v>
      </c>
      <c r="C357" s="59">
        <v>1.3757299999999999</v>
      </c>
      <c r="D357" s="59">
        <v>1.37714</v>
      </c>
      <c r="E357" s="59">
        <v>1.3689100000000001</v>
      </c>
      <c r="F357" s="59">
        <v>1.37033</v>
      </c>
      <c r="G357" s="59">
        <f t="shared" si="40"/>
        <v>0</v>
      </c>
      <c r="H357" s="61">
        <f t="shared" si="41"/>
        <v>-3.9183747385733159E-3</v>
      </c>
      <c r="I357" s="61">
        <f>IF(A357&gt;$R$1, AVERAGE(INDEX($H$2:$H$3898, A357-$R$1):H357), "")</f>
        <v>-4.0642418457343776E-4</v>
      </c>
      <c r="J357" s="61">
        <f>IF(A357&gt;$R$1, STDEV(INDEX($H$2:$H$3898, A357-$R$1):H357), "")</f>
        <v>2.8272898745546771E-3</v>
      </c>
      <c r="K357" s="61">
        <f t="shared" si="42"/>
        <v>-2.8272898745546771E-3</v>
      </c>
      <c r="L357" s="61">
        <f t="shared" si="47"/>
        <v>9.6602716163042852E-3</v>
      </c>
      <c r="M357" s="59">
        <f t="shared" si="43"/>
        <v>11.499999999999844</v>
      </c>
      <c r="N357" s="59">
        <f t="shared" si="44"/>
        <v>0</v>
      </c>
      <c r="O357" s="59">
        <f t="shared" si="45"/>
        <v>0</v>
      </c>
    </row>
    <row r="358" spans="1:15" x14ac:dyDescent="0.25">
      <c r="A358" s="59">
        <v>357</v>
      </c>
      <c r="B358" s="60">
        <v>41772.958333333336</v>
      </c>
      <c r="C358" s="59">
        <v>1.37029</v>
      </c>
      <c r="D358" s="59">
        <v>1.3730800000000001</v>
      </c>
      <c r="E358" s="59">
        <v>1.3697900000000001</v>
      </c>
      <c r="F358" s="59">
        <v>1.37144</v>
      </c>
      <c r="G358" s="59">
        <f t="shared" si="40"/>
        <v>1</v>
      </c>
      <c r="H358" s="61">
        <f t="shared" si="41"/>
        <v>8.0969597059110828E-4</v>
      </c>
      <c r="I358" s="61">
        <f>IF(A358&gt;$R$1, AVERAGE(INDEX($H$2:$H$3898, A358-$R$1):H358), "")</f>
        <v>-4.1062387884443759E-4</v>
      </c>
      <c r="J358" s="61">
        <f>IF(A358&gt;$R$1, STDEV(INDEX($H$2:$H$3898, A358-$R$1):H358), "")</f>
        <v>2.8253057473335928E-3</v>
      </c>
      <c r="K358" s="61">
        <f t="shared" si="42"/>
        <v>2.8253057473335928E-3</v>
      </c>
      <c r="L358" s="61">
        <f t="shared" si="47"/>
        <v>1.0058829655861145E-2</v>
      </c>
      <c r="M358" s="59">
        <f t="shared" si="43"/>
        <v>-5.2000000000007596</v>
      </c>
      <c r="N358" s="59">
        <f t="shared" si="44"/>
        <v>0</v>
      </c>
      <c r="O358" s="59">
        <f t="shared" si="45"/>
        <v>0</v>
      </c>
    </row>
    <row r="359" spans="1:15" x14ac:dyDescent="0.25">
      <c r="A359" s="59">
        <v>358</v>
      </c>
      <c r="B359" s="60">
        <v>41773.958333333336</v>
      </c>
      <c r="C359" s="59">
        <v>1.37144</v>
      </c>
      <c r="D359" s="59">
        <v>1.3732200000000001</v>
      </c>
      <c r="E359" s="59">
        <v>1.3648400000000001</v>
      </c>
      <c r="F359" s="59">
        <v>1.3709199999999999</v>
      </c>
      <c r="G359" s="59">
        <f t="shared" si="40"/>
        <v>0</v>
      </c>
      <c r="H359" s="61">
        <f t="shared" si="41"/>
        <v>-3.7923540762869052E-4</v>
      </c>
      <c r="I359" s="61">
        <f>IF(A359&gt;$R$1, AVERAGE(INDEX($H$2:$H$3898, A359-$R$1):H359), "")</f>
        <v>-4.8772671922359172E-4</v>
      </c>
      <c r="J359" s="61">
        <f>IF(A359&gt;$R$1, STDEV(INDEX($H$2:$H$3898, A359-$R$1):H359), "")</f>
        <v>2.8052432496438024E-3</v>
      </c>
      <c r="K359" s="61">
        <f t="shared" si="42"/>
        <v>-2.8052432496438024E-3</v>
      </c>
      <c r="L359" s="61">
        <f t="shared" si="47"/>
        <v>4.8748059278306329E-3</v>
      </c>
      <c r="M359" s="59">
        <f t="shared" si="43"/>
        <v>-16.400000000000858</v>
      </c>
      <c r="N359" s="59">
        <f t="shared" si="44"/>
        <v>0</v>
      </c>
      <c r="O359" s="59">
        <f t="shared" si="45"/>
        <v>0</v>
      </c>
    </row>
    <row r="360" spans="1:15" x14ac:dyDescent="0.25">
      <c r="A360" s="59">
        <v>359</v>
      </c>
      <c r="B360" s="60">
        <v>41774.958333333336</v>
      </c>
      <c r="C360" s="59">
        <v>1.3709</v>
      </c>
      <c r="D360" s="59">
        <v>1.3726799999999999</v>
      </c>
      <c r="E360" s="59">
        <v>1.36853</v>
      </c>
      <c r="F360" s="59">
        <v>1.3692599999999999</v>
      </c>
      <c r="G360" s="59">
        <f t="shared" si="40"/>
        <v>0</v>
      </c>
      <c r="H360" s="61">
        <f t="shared" si="41"/>
        <v>-1.2115993862224759E-3</v>
      </c>
      <c r="I360" s="61">
        <f>IF(A360&gt;$R$1, AVERAGE(INDEX($H$2:$H$3898, A360-$R$1):H360), "")</f>
        <v>-6.2991243097905436E-4</v>
      </c>
      <c r="J360" s="61">
        <f>IF(A360&gt;$R$1, STDEV(INDEX($H$2:$H$3898, A360-$R$1):H360), "")</f>
        <v>2.7789141922042013E-3</v>
      </c>
      <c r="K360" s="61">
        <f t="shared" si="42"/>
        <v>-2.7789141922042013E-3</v>
      </c>
      <c r="L360" s="61">
        <f t="shared" si="47"/>
        <v>-6.8137385650480532E-5</v>
      </c>
      <c r="M360" s="59">
        <f t="shared" si="43"/>
        <v>16.199999999999548</v>
      </c>
      <c r="N360" s="59">
        <f t="shared" si="44"/>
        <v>0</v>
      </c>
      <c r="O360" s="59">
        <f t="shared" si="45"/>
        <v>0</v>
      </c>
    </row>
    <row r="361" spans="1:15" x14ac:dyDescent="0.25">
      <c r="A361" s="59">
        <v>360</v>
      </c>
      <c r="B361" s="60">
        <v>41777.958333333336</v>
      </c>
      <c r="C361" s="59">
        <v>1.36927</v>
      </c>
      <c r="D361" s="59">
        <v>1.37341</v>
      </c>
      <c r="E361" s="59">
        <v>1.3692599999999999</v>
      </c>
      <c r="F361" s="59">
        <v>1.3708899999999999</v>
      </c>
      <c r="G361" s="59">
        <f t="shared" si="40"/>
        <v>1</v>
      </c>
      <c r="H361" s="61">
        <f t="shared" si="41"/>
        <v>1.1897160317951654E-3</v>
      </c>
      <c r="I361" s="61">
        <f>IF(A361&gt;$R$1, AVERAGE(INDEX($H$2:$H$3898, A361-$R$1):H361), "")</f>
        <v>-5.6278473922576316E-4</v>
      </c>
      <c r="J361" s="61">
        <f>IF(A361&gt;$R$1, STDEV(INDEX($H$2:$H$3898, A361-$R$1):H361), "")</f>
        <v>2.8109134155314816E-3</v>
      </c>
      <c r="K361" s="61">
        <f t="shared" si="42"/>
        <v>2.8109134155314816E-3</v>
      </c>
      <c r="L361" s="61">
        <f t="shared" si="47"/>
        <v>6.288833279296047E-4</v>
      </c>
      <c r="M361" s="59">
        <f t="shared" si="43"/>
        <v>-7.3999999999996291</v>
      </c>
      <c r="N361" s="59">
        <f t="shared" si="44"/>
        <v>0</v>
      </c>
      <c r="O361" s="59">
        <f t="shared" si="45"/>
        <v>0</v>
      </c>
    </row>
    <row r="362" spans="1:15" x14ac:dyDescent="0.25">
      <c r="A362" s="59">
        <v>361</v>
      </c>
      <c r="B362" s="60">
        <v>41778.958333333336</v>
      </c>
      <c r="C362" s="59">
        <v>1.3708499999999999</v>
      </c>
      <c r="D362" s="59">
        <v>1.37138</v>
      </c>
      <c r="E362" s="59">
        <v>1.3677999999999999</v>
      </c>
      <c r="F362" s="59">
        <v>1.3701099999999999</v>
      </c>
      <c r="G362" s="59">
        <f t="shared" si="40"/>
        <v>0</v>
      </c>
      <c r="H362" s="61">
        <f t="shared" si="41"/>
        <v>-5.6913536742391954E-4</v>
      </c>
      <c r="I362" s="61">
        <f>IF(A362&gt;$R$1, AVERAGE(INDEX($H$2:$H$3898, A362-$R$1):H362), "")</f>
        <v>-6.8008191320670277E-4</v>
      </c>
      <c r="J362" s="61">
        <f>IF(A362&gt;$R$1, STDEV(INDEX($H$2:$H$3898, A362-$R$1):H362), "")</f>
        <v>2.7664659048133207E-3</v>
      </c>
      <c r="K362" s="61">
        <f t="shared" si="42"/>
        <v>-2.7664659048133207E-3</v>
      </c>
      <c r="L362" s="61">
        <f t="shared" si="47"/>
        <v>5.8987858902273885E-5</v>
      </c>
      <c r="M362" s="59">
        <f t="shared" si="43"/>
        <v>-14.700000000000824</v>
      </c>
      <c r="N362" s="59">
        <f t="shared" si="44"/>
        <v>0</v>
      </c>
      <c r="O362" s="59">
        <f t="shared" si="45"/>
        <v>0</v>
      </c>
    </row>
    <row r="363" spans="1:15" x14ac:dyDescent="0.25">
      <c r="A363" s="59">
        <v>362</v>
      </c>
      <c r="B363" s="60">
        <v>41779.958333333336</v>
      </c>
      <c r="C363" s="59">
        <v>1.37009</v>
      </c>
      <c r="D363" s="59">
        <v>1.3723099999999999</v>
      </c>
      <c r="E363" s="59">
        <v>1.3634500000000001</v>
      </c>
      <c r="F363" s="59">
        <v>1.3686199999999999</v>
      </c>
      <c r="G363" s="59">
        <f t="shared" si="40"/>
        <v>0</v>
      </c>
      <c r="H363" s="61">
        <f t="shared" si="41"/>
        <v>-1.0880956845015128E-3</v>
      </c>
      <c r="I363" s="61">
        <f>IF(A363&gt;$R$1, AVERAGE(INDEX($H$2:$H$3898, A363-$R$1):H363), "")</f>
        <v>-5.7050207196490351E-4</v>
      </c>
      <c r="J363" s="61">
        <f>IF(A363&gt;$R$1, STDEV(INDEX($H$2:$H$3898, A363-$R$1):H363), "")</f>
        <v>2.7092825080129619E-3</v>
      </c>
      <c r="K363" s="61">
        <f t="shared" si="42"/>
        <v>-2.7092825080129619E-3</v>
      </c>
      <c r="L363" s="61">
        <f t="shared" si="47"/>
        <v>-4.8437780686650493E-3</v>
      </c>
      <c r="M363" s="59">
        <f t="shared" si="43"/>
        <v>-30.599999999998406</v>
      </c>
      <c r="N363" s="59">
        <f t="shared" si="44"/>
        <v>0</v>
      </c>
      <c r="O363" s="59">
        <f t="shared" si="45"/>
        <v>0</v>
      </c>
    </row>
    <row r="364" spans="1:15" x14ac:dyDescent="0.25">
      <c r="A364" s="59">
        <v>363</v>
      </c>
      <c r="B364" s="60">
        <v>41780.958333333336</v>
      </c>
      <c r="C364" s="59">
        <v>1.3686199999999999</v>
      </c>
      <c r="D364" s="59">
        <v>1.36877</v>
      </c>
      <c r="E364" s="59">
        <v>1.36452</v>
      </c>
      <c r="F364" s="59">
        <v>1.3655600000000001</v>
      </c>
      <c r="G364" s="59">
        <f t="shared" si="40"/>
        <v>0</v>
      </c>
      <c r="H364" s="61">
        <f t="shared" si="41"/>
        <v>-2.2383319880790037E-3</v>
      </c>
      <c r="I364" s="61">
        <f>IF(A364&gt;$R$1, AVERAGE(INDEX($H$2:$H$3898, A364-$R$1):H364), "")</f>
        <v>-9.5968821697124858E-4</v>
      </c>
      <c r="J364" s="61">
        <f>IF(A364&gt;$R$1, STDEV(INDEX($H$2:$H$3898, A364-$R$1):H364), "")</f>
        <v>2.4450704747231151E-3</v>
      </c>
      <c r="K364" s="61">
        <f t="shared" si="42"/>
        <v>-2.4450704747231151E-3</v>
      </c>
      <c r="L364" s="61">
        <f t="shared" si="47"/>
        <v>-9.2202599806248727E-3</v>
      </c>
      <c r="M364" s="59">
        <f t="shared" si="43"/>
        <v>-28.000000000001357</v>
      </c>
      <c r="N364" s="59">
        <f t="shared" si="44"/>
        <v>0</v>
      </c>
      <c r="O364" s="59">
        <f t="shared" si="45"/>
        <v>0</v>
      </c>
    </row>
    <row r="365" spans="1:15" x14ac:dyDescent="0.25">
      <c r="A365" s="59">
        <v>364</v>
      </c>
      <c r="B365" s="60">
        <v>41781.958333333336</v>
      </c>
      <c r="C365" s="59">
        <v>1.36555</v>
      </c>
      <c r="D365" s="59">
        <v>1.3658399999999999</v>
      </c>
      <c r="E365" s="59">
        <v>1.3615600000000001</v>
      </c>
      <c r="F365" s="59">
        <v>1.3627499999999999</v>
      </c>
      <c r="G365" s="59">
        <f t="shared" si="40"/>
        <v>0</v>
      </c>
      <c r="H365" s="61">
        <f t="shared" si="41"/>
        <v>-2.05988395277507E-3</v>
      </c>
      <c r="I365" s="61">
        <f>IF(A365&gt;$R$1, AVERAGE(INDEX($H$2:$H$3898, A365-$R$1):H365), "")</f>
        <v>-1.0978952323687102E-3</v>
      </c>
      <c r="J365" s="61">
        <f>IF(A365&gt;$R$1, STDEV(INDEX($H$2:$H$3898, A365-$R$1):H365), "")</f>
        <v>2.44057064757147E-3</v>
      </c>
      <c r="K365" s="61">
        <f t="shared" si="42"/>
        <v>-2.44057064757147E-3</v>
      </c>
      <c r="L365" s="61">
        <f t="shared" si="47"/>
        <v>-1.3505184877579386E-2</v>
      </c>
      <c r="M365" s="59">
        <f t="shared" si="43"/>
        <v>22.199999999998887</v>
      </c>
      <c r="N365" s="59">
        <f t="shared" si="44"/>
        <v>0</v>
      </c>
      <c r="O365" s="59">
        <f t="shared" si="45"/>
        <v>0</v>
      </c>
    </row>
    <row r="366" spans="1:15" x14ac:dyDescent="0.25">
      <c r="A366" s="59">
        <v>365</v>
      </c>
      <c r="B366" s="60">
        <v>41784.958333333336</v>
      </c>
      <c r="C366" s="59">
        <v>1.36233</v>
      </c>
      <c r="D366" s="59">
        <v>1.36544</v>
      </c>
      <c r="E366" s="59">
        <v>1.36145</v>
      </c>
      <c r="F366" s="59">
        <v>1.3645499999999999</v>
      </c>
      <c r="G366" s="59">
        <f t="shared" si="40"/>
        <v>1</v>
      </c>
      <c r="H366" s="61">
        <f t="shared" si="41"/>
        <v>1.3199869917904122E-3</v>
      </c>
      <c r="I366" s="61">
        <f>IF(A366&gt;$R$1, AVERAGE(INDEX($H$2:$H$3898, A366-$R$1):H366), "")</f>
        <v>-1.0226059546891437E-3</v>
      </c>
      <c r="J366" s="61">
        <f>IF(A366&gt;$R$1, STDEV(INDEX($H$2:$H$3898, A366-$R$1):H366), "")</f>
        <v>2.4983894864969171E-3</v>
      </c>
      <c r="K366" s="61">
        <f t="shared" si="42"/>
        <v>2.4983894864969171E-3</v>
      </c>
      <c r="L366" s="61">
        <f t="shared" si="47"/>
        <v>-1.2853591847348751E-2</v>
      </c>
      <c r="M366" s="59">
        <f t="shared" si="43"/>
        <v>-11.299999999998533</v>
      </c>
      <c r="N366" s="59">
        <f t="shared" si="44"/>
        <v>0</v>
      </c>
      <c r="O366" s="59">
        <f t="shared" si="45"/>
        <v>0</v>
      </c>
    </row>
    <row r="367" spans="1:15" x14ac:dyDescent="0.25">
      <c r="A367" s="59">
        <v>366</v>
      </c>
      <c r="B367" s="60">
        <v>41785.958333333336</v>
      </c>
      <c r="C367" s="59">
        <v>1.3645499999999999</v>
      </c>
      <c r="D367" s="59">
        <v>1.3668499999999999</v>
      </c>
      <c r="E367" s="59">
        <v>1.3612500000000001</v>
      </c>
      <c r="F367" s="59">
        <v>1.3634200000000001</v>
      </c>
      <c r="G367" s="59">
        <f t="shared" si="40"/>
        <v>0</v>
      </c>
      <c r="H367" s="61">
        <f t="shared" si="41"/>
        <v>-8.2845490575769872E-4</v>
      </c>
      <c r="I367" s="61">
        <f>IF(A367&gt;$R$1, AVERAGE(INDEX($H$2:$H$3898, A367-$R$1):H367), "")</f>
        <v>-1.0942073493854149E-3</v>
      </c>
      <c r="J367" s="61">
        <f>IF(A367&gt;$R$1, STDEV(INDEX($H$2:$H$3898, A367-$R$1):H367), "")</f>
        <v>2.4737276082967131E-3</v>
      </c>
      <c r="K367" s="61">
        <f t="shared" si="42"/>
        <v>-2.4737276082967131E-3</v>
      </c>
      <c r="L367" s="61">
        <f t="shared" si="47"/>
        <v>-1.6969532908563189E-2</v>
      </c>
      <c r="M367" s="59">
        <f t="shared" si="43"/>
        <v>-43.699999999999847</v>
      </c>
      <c r="N367" s="59">
        <f t="shared" si="44"/>
        <v>0</v>
      </c>
      <c r="O367" s="59">
        <f t="shared" si="45"/>
        <v>0</v>
      </c>
    </row>
    <row r="368" spans="1:15" x14ac:dyDescent="0.25">
      <c r="A368" s="59">
        <v>367</v>
      </c>
      <c r="B368" s="60">
        <v>41786.958333333336</v>
      </c>
      <c r="C368" s="59">
        <v>1.3634200000000001</v>
      </c>
      <c r="D368" s="59">
        <v>1.36378</v>
      </c>
      <c r="E368" s="59">
        <v>1.3588499999999999</v>
      </c>
      <c r="F368" s="59">
        <v>1.3590500000000001</v>
      </c>
      <c r="G368" s="59">
        <f t="shared" si="40"/>
        <v>0</v>
      </c>
      <c r="H368" s="61">
        <f t="shared" si="41"/>
        <v>-3.2103227974330591E-3</v>
      </c>
      <c r="I368" s="61">
        <f>IF(A368&gt;$R$1, AVERAGE(INDEX($H$2:$H$3898, A368-$R$1):H368), "")</f>
        <v>-1.5295464573420424E-3</v>
      </c>
      <c r="J368" s="61">
        <f>IF(A368&gt;$R$1, STDEV(INDEX($H$2:$H$3898, A368-$R$1):H368), "")</f>
        <v>2.1559180006518776E-3</v>
      </c>
      <c r="K368" s="61">
        <f t="shared" si="42"/>
        <v>-2.1559180006518776E-3</v>
      </c>
      <c r="L368" s="61">
        <f t="shared" si="47"/>
        <v>-1.7442280637802815E-2</v>
      </c>
      <c r="M368" s="59">
        <f t="shared" si="43"/>
        <v>11.300000000000754</v>
      </c>
      <c r="N368" s="59">
        <f t="shared" si="44"/>
        <v>11.300000000000754</v>
      </c>
      <c r="O368" s="59">
        <f t="shared" si="45"/>
        <v>0</v>
      </c>
    </row>
    <row r="369" spans="1:15" x14ac:dyDescent="0.25">
      <c r="A369" s="59">
        <v>368</v>
      </c>
      <c r="B369" s="60">
        <v>41787.958333333336</v>
      </c>
      <c r="C369" s="59">
        <v>1.3590199999999999</v>
      </c>
      <c r="D369" s="59">
        <v>1.3625499999999999</v>
      </c>
      <c r="E369" s="59">
        <v>1.3586199999999999</v>
      </c>
      <c r="F369" s="59">
        <v>1.36015</v>
      </c>
      <c r="G369" s="59">
        <f t="shared" si="40"/>
        <v>1</v>
      </c>
      <c r="H369" s="61">
        <f t="shared" si="41"/>
        <v>8.0906153280605169E-4</v>
      </c>
      <c r="I369" s="61">
        <f>IF(A369&gt;$R$1, AVERAGE(INDEX($H$2:$H$3898, A369-$R$1):H369), "")</f>
        <v>-1.4017453223529434E-3</v>
      </c>
      <c r="J369" s="61">
        <f>IF(A369&gt;$R$1, STDEV(INDEX($H$2:$H$3898, A369-$R$1):H369), "")</f>
        <v>2.2336991914539946E-3</v>
      </c>
      <c r="K369" s="61">
        <f t="shared" si="42"/>
        <v>2.2336991914539946E-3</v>
      </c>
      <c r="L369" s="61">
        <f t="shared" si="47"/>
        <v>-1.3032719915820487E-2</v>
      </c>
      <c r="M369" s="59">
        <f t="shared" si="43"/>
        <v>31.700000000001172</v>
      </c>
      <c r="N369" s="59">
        <f t="shared" si="44"/>
        <v>0</v>
      </c>
      <c r="O369" s="59">
        <f t="shared" si="45"/>
        <v>0</v>
      </c>
    </row>
    <row r="370" spans="1:15" x14ac:dyDescent="0.25">
      <c r="A370" s="59">
        <v>369</v>
      </c>
      <c r="B370" s="60">
        <v>41788.958333333336</v>
      </c>
      <c r="C370" s="59">
        <v>1.3601399999999999</v>
      </c>
      <c r="D370" s="59">
        <v>1.365</v>
      </c>
      <c r="E370" s="59">
        <v>1.3598399999999999</v>
      </c>
      <c r="F370" s="59">
        <v>1.36331</v>
      </c>
      <c r="G370" s="59">
        <f t="shared" si="40"/>
        <v>1</v>
      </c>
      <c r="H370" s="61">
        <f t="shared" si="41"/>
        <v>2.3205785420548331E-3</v>
      </c>
      <c r="I370" s="61">
        <f>IF(A370&gt;$R$1, AVERAGE(INDEX($H$2:$H$3898, A370-$R$1):H370), "")</f>
        <v>-9.3958679487481371E-4</v>
      </c>
      <c r="J370" s="61">
        <f>IF(A370&gt;$R$1, STDEV(INDEX($H$2:$H$3898, A370-$R$1):H370), "")</f>
        <v>2.1877581043916977E-3</v>
      </c>
      <c r="K370" s="61">
        <f t="shared" si="42"/>
        <v>2.1877581043916977E-3</v>
      </c>
      <c r="L370" s="61">
        <f t="shared" si="47"/>
        <v>-8.1689579791702424E-3</v>
      </c>
      <c r="M370" s="59">
        <f t="shared" si="43"/>
        <v>-39.400000000000546</v>
      </c>
      <c r="N370" s="59">
        <f t="shared" si="44"/>
        <v>0</v>
      </c>
      <c r="O370" s="59">
        <f t="shared" si="45"/>
        <v>0</v>
      </c>
    </row>
    <row r="371" spans="1:15" x14ac:dyDescent="0.25">
      <c r="A371" s="59">
        <v>370</v>
      </c>
      <c r="B371" s="60">
        <v>41791.958333333336</v>
      </c>
      <c r="C371" s="59">
        <v>1.3635900000000001</v>
      </c>
      <c r="D371" s="59">
        <v>1.3637300000000001</v>
      </c>
      <c r="E371" s="59">
        <v>1.3588100000000001</v>
      </c>
      <c r="F371" s="59">
        <v>1.35965</v>
      </c>
      <c r="G371" s="59">
        <f t="shared" si="40"/>
        <v>0</v>
      </c>
      <c r="H371" s="61">
        <f t="shared" si="41"/>
        <v>-2.688252639880115E-3</v>
      </c>
      <c r="I371" s="61">
        <f>IF(A371&gt;$R$1, AVERAGE(INDEX($H$2:$H$3898, A371-$R$1):H371), "")</f>
        <v>-7.2573735685227468E-4</v>
      </c>
      <c r="J371" s="61">
        <f>IF(A371&gt;$R$1, STDEV(INDEX($H$2:$H$3898, A371-$R$1):H371), "")</f>
        <v>1.7774298644091548E-3</v>
      </c>
      <c r="K371" s="61">
        <f t="shared" si="42"/>
        <v>-1.7774298644091548E-3</v>
      </c>
      <c r="L371" s="61">
        <f t="shared" si="47"/>
        <v>-1.2623846379673611E-2</v>
      </c>
      <c r="M371" s="59">
        <f t="shared" si="43"/>
        <v>31.099999999999461</v>
      </c>
      <c r="N371" s="59">
        <f t="shared" si="44"/>
        <v>0</v>
      </c>
      <c r="O371" s="59">
        <f t="shared" si="45"/>
        <v>0</v>
      </c>
    </row>
    <row r="372" spans="1:15" x14ac:dyDescent="0.25">
      <c r="A372" s="59">
        <v>371</v>
      </c>
      <c r="B372" s="60">
        <v>41792.958333333336</v>
      </c>
      <c r="C372" s="59">
        <v>1.35965</v>
      </c>
      <c r="D372" s="59">
        <v>1.3647800000000001</v>
      </c>
      <c r="E372" s="59">
        <v>1.3587499999999999</v>
      </c>
      <c r="F372" s="59">
        <v>1.36276</v>
      </c>
      <c r="G372" s="59">
        <f t="shared" si="40"/>
        <v>1</v>
      </c>
      <c r="H372" s="61">
        <f t="shared" si="41"/>
        <v>2.2847413525965122E-3</v>
      </c>
      <c r="I372" s="61">
        <f>IF(A372&gt;$R$1, AVERAGE(INDEX($H$2:$H$3898, A372-$R$1):H372), "")</f>
        <v>-5.9111915291504855E-4</v>
      </c>
      <c r="J372" s="61">
        <f>IF(A372&gt;$R$1, STDEV(INDEX($H$2:$H$3898, A372-$R$1):H372), "")</f>
        <v>1.9222927435179401E-3</v>
      </c>
      <c r="K372" s="61">
        <f t="shared" si="42"/>
        <v>1.9222927435179401E-3</v>
      </c>
      <c r="L372" s="61">
        <f t="shared" si="47"/>
        <v>-7.8742637616009917E-3</v>
      </c>
      <c r="M372" s="59">
        <f t="shared" si="43"/>
        <v>-28.900000000000592</v>
      </c>
      <c r="N372" s="59">
        <f t="shared" si="44"/>
        <v>0</v>
      </c>
      <c r="O372" s="59">
        <f t="shared" si="45"/>
        <v>0</v>
      </c>
    </row>
    <row r="373" spans="1:15" x14ac:dyDescent="0.25">
      <c r="A373" s="59">
        <v>372</v>
      </c>
      <c r="B373" s="60">
        <v>41793.958333333336</v>
      </c>
      <c r="C373" s="59">
        <v>1.3627400000000001</v>
      </c>
      <c r="D373" s="59">
        <v>1.3638699999999999</v>
      </c>
      <c r="E373" s="59">
        <v>1.35965</v>
      </c>
      <c r="F373" s="59">
        <v>1.35985</v>
      </c>
      <c r="G373" s="59">
        <f t="shared" si="40"/>
        <v>0</v>
      </c>
      <c r="H373" s="61">
        <f t="shared" si="41"/>
        <v>-2.1376554909596623E-3</v>
      </c>
      <c r="I373" s="61">
        <f>IF(A373&gt;$R$1, AVERAGE(INDEX($H$2:$H$3898, A373-$R$1):H373), "")</f>
        <v>-4.7982419993919531E-4</v>
      </c>
      <c r="J373" s="61">
        <f>IF(A373&gt;$R$1, STDEV(INDEX($H$2:$H$3898, A373-$R$1):H373), "")</f>
        <v>1.7616488625602602E-3</v>
      </c>
      <c r="K373" s="61">
        <f t="shared" si="42"/>
        <v>-1.7616488625602602E-3</v>
      </c>
      <c r="L373" s="61">
        <f t="shared" si="47"/>
        <v>-1.2461218371494847E-2</v>
      </c>
      <c r="M373" s="59">
        <f t="shared" si="43"/>
        <v>61.900000000001398</v>
      </c>
      <c r="N373" s="59">
        <f t="shared" si="44"/>
        <v>0</v>
      </c>
      <c r="O373" s="59">
        <f t="shared" si="45"/>
        <v>0</v>
      </c>
    </row>
    <row r="374" spans="1:15" x14ac:dyDescent="0.25">
      <c r="A374" s="59">
        <v>373</v>
      </c>
      <c r="B374" s="60">
        <v>41794.958333333336</v>
      </c>
      <c r="C374" s="59">
        <v>1.3598399999999999</v>
      </c>
      <c r="D374" s="59">
        <v>1.3669800000000001</v>
      </c>
      <c r="E374" s="59">
        <v>1.3503000000000001</v>
      </c>
      <c r="F374" s="59">
        <v>1.3660300000000001</v>
      </c>
      <c r="G374" s="59">
        <f t="shared" si="40"/>
        <v>1</v>
      </c>
      <c r="H374" s="61">
        <f t="shared" si="41"/>
        <v>4.5343232926187277E-3</v>
      </c>
      <c r="I374" s="61">
        <f>IF(A374&gt;$R$1, AVERAGE(INDEX($H$2:$H$3898, A374-$R$1):H374), "")</f>
        <v>-2.470349923124691E-4</v>
      </c>
      <c r="J374" s="61">
        <f>IF(A374&gt;$R$1, STDEV(INDEX($H$2:$H$3898, A374-$R$1):H374), "")</f>
        <v>2.1472907036281575E-3</v>
      </c>
      <c r="K374" s="61">
        <f t="shared" si="42"/>
        <v>2.1472907036281575E-3</v>
      </c>
      <c r="L374" s="61">
        <f t="shared" si="47"/>
        <v>-7.508684418222885E-3</v>
      </c>
      <c r="M374" s="59">
        <f t="shared" si="43"/>
        <v>-18.500000000001293</v>
      </c>
      <c r="N374" s="59">
        <f t="shared" si="44"/>
        <v>0</v>
      </c>
      <c r="O374" s="59">
        <f t="shared" si="45"/>
        <v>0</v>
      </c>
    </row>
    <row r="375" spans="1:15" x14ac:dyDescent="0.25">
      <c r="A375" s="59">
        <v>374</v>
      </c>
      <c r="B375" s="60">
        <v>41795.958333333336</v>
      </c>
      <c r="C375" s="59">
        <v>1.3660300000000001</v>
      </c>
      <c r="D375" s="59">
        <v>1.36765</v>
      </c>
      <c r="E375" s="59">
        <v>1.3621000000000001</v>
      </c>
      <c r="F375" s="59">
        <v>1.3641799999999999</v>
      </c>
      <c r="G375" s="59">
        <f t="shared" si="40"/>
        <v>0</v>
      </c>
      <c r="H375" s="61">
        <f t="shared" si="41"/>
        <v>-1.3552073160237727E-3</v>
      </c>
      <c r="I375" s="61">
        <f>IF(A375&gt;$R$1, AVERAGE(INDEX($H$2:$H$3898, A375-$R$1):H375), "")</f>
        <v>-3.0803323658716157E-4</v>
      </c>
      <c r="J375" s="61">
        <f>IF(A375&gt;$R$1, STDEV(INDEX($H$2:$H$3898, A375-$R$1):H375), "")</f>
        <v>2.1650850154928485E-3</v>
      </c>
      <c r="K375" s="61">
        <f t="shared" si="42"/>
        <v>-2.1650850154928485E-3</v>
      </c>
      <c r="L375" s="61">
        <f t="shared" si="47"/>
        <v>-6.8948552415115348E-3</v>
      </c>
      <c r="M375" s="59">
        <f t="shared" si="43"/>
        <v>-49.600000000000755</v>
      </c>
      <c r="N375" s="59">
        <f t="shared" si="44"/>
        <v>0</v>
      </c>
      <c r="O375" s="59">
        <f t="shared" si="45"/>
        <v>0</v>
      </c>
    </row>
    <row r="376" spans="1:15" x14ac:dyDescent="0.25">
      <c r="A376" s="59">
        <v>375</v>
      </c>
      <c r="B376" s="60">
        <v>41798.958333333336</v>
      </c>
      <c r="C376" s="59">
        <v>1.36432</v>
      </c>
      <c r="D376" s="59">
        <v>1.36687</v>
      </c>
      <c r="E376" s="59">
        <v>1.35826</v>
      </c>
      <c r="F376" s="59">
        <v>1.3593599999999999</v>
      </c>
      <c r="G376" s="59">
        <f t="shared" si="40"/>
        <v>0</v>
      </c>
      <c r="H376" s="61">
        <f t="shared" si="41"/>
        <v>-3.5395147727921975E-3</v>
      </c>
      <c r="I376" s="61">
        <f>IF(A376&gt;$R$1, AVERAGE(INDEX($H$2:$H$3898, A376-$R$1):H376), "")</f>
        <v>-4.5352794824776938E-4</v>
      </c>
      <c r="J376" s="61">
        <f>IF(A376&gt;$R$1, STDEV(INDEX($H$2:$H$3898, A376-$R$1):H376), "")</f>
        <v>2.3036382618053415E-3</v>
      </c>
      <c r="K376" s="61">
        <f t="shared" si="42"/>
        <v>-2.3036382618053415E-3</v>
      </c>
      <c r="L376" s="61">
        <f t="shared" si="47"/>
        <v>-1.2009406918848357E-2</v>
      </c>
      <c r="M376" s="59">
        <f t="shared" si="43"/>
        <v>-46.200000000000685</v>
      </c>
      <c r="N376" s="59">
        <f t="shared" si="44"/>
        <v>0</v>
      </c>
      <c r="O376" s="59">
        <f t="shared" si="45"/>
        <v>0</v>
      </c>
    </row>
    <row r="377" spans="1:15" x14ac:dyDescent="0.25">
      <c r="A377" s="59">
        <v>376</v>
      </c>
      <c r="B377" s="60">
        <v>41799.958333333336</v>
      </c>
      <c r="C377" s="59">
        <v>1.35934</v>
      </c>
      <c r="D377" s="59">
        <v>1.3601799999999999</v>
      </c>
      <c r="E377" s="59">
        <v>1.3533500000000001</v>
      </c>
      <c r="F377" s="59">
        <v>1.3547199999999999</v>
      </c>
      <c r="G377" s="59">
        <f t="shared" si="40"/>
        <v>0</v>
      </c>
      <c r="H377" s="61">
        <f t="shared" si="41"/>
        <v>-3.4192098394428857E-3</v>
      </c>
      <c r="I377" s="61">
        <f>IF(A377&gt;$R$1, AVERAGE(INDEX($H$2:$H$3898, A377-$R$1):H377), "")</f>
        <v>-7.4158581520014741E-4</v>
      </c>
      <c r="J377" s="61">
        <f>IF(A377&gt;$R$1, STDEV(INDEX($H$2:$H$3898, A377-$R$1):H377), "")</f>
        <v>2.3716185691802392E-3</v>
      </c>
      <c r="K377" s="61">
        <f t="shared" si="42"/>
        <v>-2.3716185691802392E-3</v>
      </c>
      <c r="L377" s="61">
        <f t="shared" si="47"/>
        <v>-1.1614559583215278E-2</v>
      </c>
      <c r="M377" s="59">
        <f t="shared" si="43"/>
        <v>-15.499999999999403</v>
      </c>
      <c r="N377" s="59">
        <f t="shared" si="44"/>
        <v>0</v>
      </c>
      <c r="O377" s="59">
        <f t="shared" si="45"/>
        <v>0</v>
      </c>
    </row>
    <row r="378" spans="1:15" x14ac:dyDescent="0.25">
      <c r="A378" s="59">
        <v>377</v>
      </c>
      <c r="B378" s="60">
        <v>41800.958333333336</v>
      </c>
      <c r="C378" s="59">
        <v>1.35467</v>
      </c>
      <c r="D378" s="59">
        <v>1.35571</v>
      </c>
      <c r="E378" s="59">
        <v>1.35215</v>
      </c>
      <c r="F378" s="59">
        <v>1.3531200000000001</v>
      </c>
      <c r="G378" s="59">
        <f t="shared" si="40"/>
        <v>0</v>
      </c>
      <c r="H378" s="61">
        <f t="shared" si="41"/>
        <v>-1.1817538600548394E-3</v>
      </c>
      <c r="I378" s="61">
        <f>IF(A378&gt;$R$1, AVERAGE(INDEX($H$2:$H$3898, A378-$R$1):H378), "")</f>
        <v>-7.7987447098957997E-4</v>
      </c>
      <c r="J378" s="61">
        <f>IF(A378&gt;$R$1, STDEV(INDEX($H$2:$H$3898, A378-$R$1):H378), "")</f>
        <v>2.3735932251530414E-3</v>
      </c>
      <c r="K378" s="61">
        <f t="shared" si="42"/>
        <v>-2.3735932251530414E-3</v>
      </c>
      <c r="L378" s="61">
        <f t="shared" si="47"/>
        <v>-1.1278870300355355E-2</v>
      </c>
      <c r="M378" s="59">
        <f t="shared" si="43"/>
        <v>21.100000000000563</v>
      </c>
      <c r="N378" s="59">
        <f t="shared" si="44"/>
        <v>0</v>
      </c>
      <c r="O378" s="59">
        <f t="shared" si="45"/>
        <v>0</v>
      </c>
    </row>
    <row r="379" spans="1:15" x14ac:dyDescent="0.25">
      <c r="A379" s="59">
        <v>378</v>
      </c>
      <c r="B379" s="60">
        <v>41801.958333333336</v>
      </c>
      <c r="C379" s="59">
        <v>1.3531</v>
      </c>
      <c r="D379" s="59">
        <v>1.3571899999999999</v>
      </c>
      <c r="E379" s="59">
        <v>1.3512299999999999</v>
      </c>
      <c r="F379" s="59">
        <v>1.35521</v>
      </c>
      <c r="G379" s="59">
        <f t="shared" si="40"/>
        <v>1</v>
      </c>
      <c r="H379" s="61">
        <f t="shared" si="41"/>
        <v>1.5433868213049118E-3</v>
      </c>
      <c r="I379" s="61">
        <f>IF(A379&gt;$R$1, AVERAGE(INDEX($H$2:$H$3898, A379-$R$1):H379), "")</f>
        <v>-6.1540681437667849E-4</v>
      </c>
      <c r="J379" s="61">
        <f>IF(A379&gt;$R$1, STDEV(INDEX($H$2:$H$3898, A379-$R$1):H379), "")</f>
        <v>2.4410232954241895E-3</v>
      </c>
      <c r="K379" s="61">
        <f t="shared" si="42"/>
        <v>2.4410232954241895E-3</v>
      </c>
      <c r="L379" s="61">
        <f t="shared" si="47"/>
        <v>-6.3927765302080504E-3</v>
      </c>
      <c r="M379" s="59">
        <f t="shared" si="43"/>
        <v>-16.700000000000603</v>
      </c>
      <c r="N379" s="59">
        <f t="shared" si="44"/>
        <v>0</v>
      </c>
      <c r="O379" s="59">
        <f t="shared" si="45"/>
        <v>0</v>
      </c>
    </row>
    <row r="380" spans="1:15" x14ac:dyDescent="0.25">
      <c r="A380" s="59">
        <v>379</v>
      </c>
      <c r="B380" s="60">
        <v>41802.958333333336</v>
      </c>
      <c r="C380" s="59">
        <v>1.35521</v>
      </c>
      <c r="D380" s="59">
        <v>1.3579000000000001</v>
      </c>
      <c r="E380" s="59">
        <v>1.3521000000000001</v>
      </c>
      <c r="F380" s="59">
        <v>1.35354</v>
      </c>
      <c r="G380" s="59">
        <f t="shared" si="40"/>
        <v>0</v>
      </c>
      <c r="H380" s="61">
        <f t="shared" si="41"/>
        <v>-1.2330412268298774E-3</v>
      </c>
      <c r="I380" s="61">
        <f>IF(A380&gt;$R$1, AVERAGE(INDEX($H$2:$H$3898, A380-$R$1):H380), "")</f>
        <v>-5.5257614179860795E-4</v>
      </c>
      <c r="J380" s="61">
        <f>IF(A380&gt;$R$1, STDEV(INDEX($H$2:$H$3898, A380-$R$1):H380), "")</f>
        <v>2.4091954948405139E-3</v>
      </c>
      <c r="K380" s="61">
        <f t="shared" si="42"/>
        <v>-2.4091954948405139E-3</v>
      </c>
      <c r="L380" s="61">
        <f t="shared" si="47"/>
        <v>-6.3614013774770922E-3</v>
      </c>
      <c r="M380" s="59">
        <f t="shared" si="43"/>
        <v>32.7999999999995</v>
      </c>
      <c r="N380" s="59">
        <f t="shared" si="44"/>
        <v>0</v>
      </c>
      <c r="O380" s="59">
        <f t="shared" si="45"/>
        <v>0</v>
      </c>
    </row>
    <row r="381" spans="1:15" x14ac:dyDescent="0.25">
      <c r="A381" s="59">
        <v>380</v>
      </c>
      <c r="B381" s="60">
        <v>41805.958333333336</v>
      </c>
      <c r="C381" s="59">
        <v>1.35406</v>
      </c>
      <c r="D381" s="59">
        <v>1.3579399999999999</v>
      </c>
      <c r="E381" s="59">
        <v>1.3512999999999999</v>
      </c>
      <c r="F381" s="59">
        <v>1.35734</v>
      </c>
      <c r="G381" s="59">
        <f t="shared" si="40"/>
        <v>1</v>
      </c>
      <c r="H381" s="61">
        <f t="shared" si="41"/>
        <v>2.8035195131556005E-3</v>
      </c>
      <c r="I381" s="61">
        <f>IF(A381&gt;$R$1, AVERAGE(INDEX($H$2:$H$3898, A381-$R$1):H381), "")</f>
        <v>-2.4861342517794121E-4</v>
      </c>
      <c r="J381" s="61">
        <f>IF(A381&gt;$R$1, STDEV(INDEX($H$2:$H$3898, A381-$R$1):H381), "")</f>
        <v>2.5109951793932574E-3</v>
      </c>
      <c r="K381" s="61">
        <f t="shared" si="42"/>
        <v>2.5109951793932574E-3</v>
      </c>
      <c r="L381" s="61">
        <f t="shared" si="47"/>
        <v>-6.348795684580754E-3</v>
      </c>
      <c r="M381" s="59">
        <f t="shared" si="43"/>
        <v>-26.199999999998447</v>
      </c>
      <c r="N381" s="59">
        <f t="shared" si="44"/>
        <v>0</v>
      </c>
      <c r="O381" s="59">
        <f t="shared" si="45"/>
        <v>0</v>
      </c>
    </row>
    <row r="382" spans="1:15" x14ac:dyDescent="0.25">
      <c r="A382" s="59">
        <v>381</v>
      </c>
      <c r="B382" s="60">
        <v>41806.958333333336</v>
      </c>
      <c r="C382" s="59">
        <v>1.3573299999999999</v>
      </c>
      <c r="D382" s="59">
        <v>1.3587</v>
      </c>
      <c r="E382" s="59">
        <v>1.35364</v>
      </c>
      <c r="F382" s="59">
        <v>1.3547100000000001</v>
      </c>
      <c r="G382" s="59">
        <f t="shared" si="40"/>
        <v>0</v>
      </c>
      <c r="H382" s="61">
        <f t="shared" si="41"/>
        <v>-1.9394928739693887E-3</v>
      </c>
      <c r="I382" s="61">
        <f>IF(A382&gt;$R$1, AVERAGE(INDEX($H$2:$H$3898, A382-$R$1):H382), "")</f>
        <v>-4.523309167879287E-4</v>
      </c>
      <c r="J382" s="61">
        <f>IF(A382&gt;$R$1, STDEV(INDEX($H$2:$H$3898, A382-$R$1):H382), "")</f>
        <v>2.5074689076712234E-3</v>
      </c>
      <c r="K382" s="61">
        <f t="shared" si="42"/>
        <v>-2.5074689076712234E-3</v>
      </c>
      <c r="L382" s="61">
        <f t="shared" si="47"/>
        <v>-6.3825369839552622E-3</v>
      </c>
      <c r="M382" s="59">
        <f t="shared" si="43"/>
        <v>48.599999999998644</v>
      </c>
      <c r="N382" s="59">
        <f t="shared" si="44"/>
        <v>0</v>
      </c>
      <c r="O382" s="59">
        <f t="shared" si="45"/>
        <v>0</v>
      </c>
    </row>
    <row r="383" spans="1:15" x14ac:dyDescent="0.25">
      <c r="A383" s="59">
        <v>382</v>
      </c>
      <c r="B383" s="60">
        <v>41807.958333333336</v>
      </c>
      <c r="C383" s="59">
        <v>1.35467</v>
      </c>
      <c r="D383" s="59">
        <v>1.3599300000000001</v>
      </c>
      <c r="E383" s="59">
        <v>1.3541700000000001</v>
      </c>
      <c r="F383" s="59">
        <v>1.3595299999999999</v>
      </c>
      <c r="G383" s="59">
        <f t="shared" si="40"/>
        <v>1</v>
      </c>
      <c r="H383" s="61">
        <f t="shared" si="41"/>
        <v>3.551642497854275E-3</v>
      </c>
      <c r="I383" s="61">
        <f>IF(A383&gt;$R$1, AVERAGE(INDEX($H$2:$H$3898, A383-$R$1):H383), "")</f>
        <v>-1.7857482906218043E-4</v>
      </c>
      <c r="J383" s="61">
        <f>IF(A383&gt;$R$1, STDEV(INDEX($H$2:$H$3898, A383-$R$1):H383), "")</f>
        <v>2.6957034995844934E-3</v>
      </c>
      <c r="K383" s="61">
        <f t="shared" si="42"/>
        <v>2.6957034995844934E-3</v>
      </c>
      <c r="L383" s="61">
        <f t="shared" si="47"/>
        <v>-1.5309154837188947E-3</v>
      </c>
      <c r="M383" s="59">
        <f t="shared" si="43"/>
        <v>11.300000000000754</v>
      </c>
      <c r="N383" s="59">
        <f t="shared" si="44"/>
        <v>0</v>
      </c>
      <c r="O383" s="59">
        <f t="shared" si="45"/>
        <v>0</v>
      </c>
    </row>
    <row r="384" spans="1:15" x14ac:dyDescent="0.25">
      <c r="A384" s="59">
        <v>383</v>
      </c>
      <c r="B384" s="60">
        <v>41808.958333333336</v>
      </c>
      <c r="C384" s="59">
        <v>1.3595299999999999</v>
      </c>
      <c r="D384" s="59">
        <v>1.3643400000000001</v>
      </c>
      <c r="E384" s="59">
        <v>1.3584099999999999</v>
      </c>
      <c r="F384" s="59">
        <v>1.36066</v>
      </c>
      <c r="G384" s="59">
        <f t="shared" si="40"/>
        <v>1</v>
      </c>
      <c r="H384" s="61">
        <f t="shared" si="41"/>
        <v>8.3082436521004339E-4</v>
      </c>
      <c r="I384" s="61">
        <f>IF(A384&gt;$R$1, AVERAGE(INDEX($H$2:$H$3898, A384-$R$1):H384), "")</f>
        <v>7.3996868603013532E-5</v>
      </c>
      <c r="J384" s="61">
        <f>IF(A384&gt;$R$1, STDEV(INDEX($H$2:$H$3898, A384-$R$1):H384), "")</f>
        <v>2.5795215571286869E-3</v>
      </c>
      <c r="K384" s="61">
        <f t="shared" si="42"/>
        <v>2.5795215571286869E-3</v>
      </c>
      <c r="L384" s="61">
        <f t="shared" si="47"/>
        <v>-1.1850931180441998E-3</v>
      </c>
      <c r="M384" s="59">
        <f t="shared" si="43"/>
        <v>-7.3999999999996291</v>
      </c>
      <c r="N384" s="59">
        <f t="shared" si="44"/>
        <v>0</v>
      </c>
      <c r="O384" s="59">
        <f t="shared" si="45"/>
        <v>0</v>
      </c>
    </row>
    <row r="385" spans="1:15" x14ac:dyDescent="0.25">
      <c r="A385" s="59">
        <v>384</v>
      </c>
      <c r="B385" s="60">
        <v>41809.958333333336</v>
      </c>
      <c r="C385" s="59">
        <v>1.36066</v>
      </c>
      <c r="D385" s="59">
        <v>1.3633900000000001</v>
      </c>
      <c r="E385" s="59">
        <v>1.35643</v>
      </c>
      <c r="F385" s="59">
        <v>1.35992</v>
      </c>
      <c r="G385" s="59">
        <f t="shared" si="40"/>
        <v>0</v>
      </c>
      <c r="H385" s="61">
        <f t="shared" si="41"/>
        <v>-5.4400166012352909E-4</v>
      </c>
      <c r="I385" s="61">
        <f>IF(A385&gt;$R$1, AVERAGE(INDEX($H$2:$H$3898, A385-$R$1):H385), "")</f>
        <v>-1.0569580955085295E-5</v>
      </c>
      <c r="J385" s="61">
        <f>IF(A385&gt;$R$1, STDEV(INDEX($H$2:$H$3898, A385-$R$1):H385), "")</f>
        <v>2.57599366363181E-3</v>
      </c>
      <c r="K385" s="61">
        <f t="shared" si="42"/>
        <v>-2.57599366363181E-3</v>
      </c>
      <c r="L385" s="61">
        <f t="shared" si="47"/>
        <v>-5.9488448860677079E-3</v>
      </c>
      <c r="M385" s="59">
        <f t="shared" si="43"/>
        <v>15.299999999998093</v>
      </c>
      <c r="N385" s="59">
        <f t="shared" si="44"/>
        <v>0</v>
      </c>
      <c r="O385" s="59">
        <f t="shared" si="45"/>
        <v>0</v>
      </c>
    </row>
    <row r="386" spans="1:15" x14ac:dyDescent="0.25">
      <c r="A386" s="59">
        <v>385</v>
      </c>
      <c r="B386" s="60">
        <v>41812.958333333336</v>
      </c>
      <c r="C386" s="59">
        <v>1.3588800000000001</v>
      </c>
      <c r="D386" s="59">
        <v>1.3613500000000001</v>
      </c>
      <c r="E386" s="59">
        <v>1.35741</v>
      </c>
      <c r="F386" s="59">
        <v>1.3604099999999999</v>
      </c>
      <c r="G386" s="59">
        <f t="shared" si="40"/>
        <v>1</v>
      </c>
      <c r="H386" s="61">
        <f t="shared" si="41"/>
        <v>3.6025041469186619E-4</v>
      </c>
      <c r="I386" s="61">
        <f>IF(A386&gt;$R$1, AVERAGE(INDEX($H$2:$H$3898, A386-$R$1):H386), "")</f>
        <v>-1.3309008891527075E-4</v>
      </c>
      <c r="J386" s="61">
        <f>IF(A386&gt;$R$1, STDEV(INDEX($H$2:$H$3898, A386-$R$1):H386), "")</f>
        <v>2.5033208054621404E-3</v>
      </c>
      <c r="K386" s="61">
        <f t="shared" si="42"/>
        <v>2.5033208054621404E-3</v>
      </c>
      <c r="L386" s="61">
        <f t="shared" si="47"/>
        <v>-1.6680942161964116E-3</v>
      </c>
      <c r="M386" s="59">
        <f t="shared" si="43"/>
        <v>1.4999999999987246</v>
      </c>
      <c r="N386" s="59">
        <f t="shared" si="44"/>
        <v>0</v>
      </c>
      <c r="O386" s="59">
        <f t="shared" si="45"/>
        <v>0</v>
      </c>
    </row>
    <row r="387" spans="1:15" x14ac:dyDescent="0.25">
      <c r="A387" s="59">
        <v>386</v>
      </c>
      <c r="B387" s="60">
        <v>41813.958333333336</v>
      </c>
      <c r="C387" s="59">
        <v>1.36043</v>
      </c>
      <c r="D387" s="59">
        <v>1.36277</v>
      </c>
      <c r="E387" s="59">
        <v>1.3583400000000001</v>
      </c>
      <c r="F387" s="59">
        <v>1.3605799999999999</v>
      </c>
      <c r="G387" s="59">
        <f t="shared" ref="G387:G450" si="48">IF(F387&gt;F386,1,0)</f>
        <v>1</v>
      </c>
      <c r="H387" s="61">
        <f t="shared" ref="H387:H450" si="49">LN(F387/F386)</f>
        <v>1.2495452039241404E-4</v>
      </c>
      <c r="I387" s="61">
        <f>IF(A387&gt;$R$1, AVERAGE(INDEX($H$2:$H$3898, A387-$R$1):H387), "")</f>
        <v>4.273535860176237E-5</v>
      </c>
      <c r="J387" s="61">
        <f>IF(A387&gt;$R$1, STDEV(INDEX($H$2:$H$3898, A387-$R$1):H387), "")</f>
        <v>2.4089046442525267E-3</v>
      </c>
      <c r="K387" s="61">
        <f t="shared" ref="K387:K450" si="50">IF(G387=0,-1*J387,J387)</f>
        <v>2.4089046442525267E-3</v>
      </c>
      <c r="L387" s="61">
        <f t="shared" si="47"/>
        <v>-1.1814823154618257E-3</v>
      </c>
      <c r="M387" s="59">
        <f t="shared" ref="M387:M450" si="51">(F388-C388)*10000</f>
        <v>23.599999999999177</v>
      </c>
      <c r="N387" s="59">
        <f t="shared" ref="N387:N450" si="52">IF(AND(L387&gt;-1,L387&lt;=-0.0173992495600104),M387,0)</f>
        <v>0</v>
      </c>
      <c r="O387" s="59">
        <f t="shared" ref="O387:O450" si="53">IF(OR(AND(L387&gt;0.0176007504399896)),-M387,0)</f>
        <v>0</v>
      </c>
    </row>
    <row r="388" spans="1:15" x14ac:dyDescent="0.25">
      <c r="A388" s="59">
        <v>387</v>
      </c>
      <c r="B388" s="60">
        <v>41814.958333333336</v>
      </c>
      <c r="C388" s="59">
        <v>1.36053</v>
      </c>
      <c r="D388" s="59">
        <v>1.36511</v>
      </c>
      <c r="E388" s="59">
        <v>1.36005</v>
      </c>
      <c r="F388" s="59">
        <v>1.3628899999999999</v>
      </c>
      <c r="G388" s="59">
        <f t="shared" si="48"/>
        <v>1</v>
      </c>
      <c r="H388" s="61">
        <f t="shared" si="49"/>
        <v>1.6963657054779487E-3</v>
      </c>
      <c r="I388" s="61">
        <f>IF(A388&gt;$R$1, AVERAGE(INDEX($H$2:$H$3898, A388-$R$1):H388), "")</f>
        <v>5.9618806568521496E-6</v>
      </c>
      <c r="J388" s="61">
        <f>IF(A388&gt;$R$1, STDEV(INDEX($H$2:$H$3898, A388-$R$1):H388), "")</f>
        <v>2.3766725984681425E-3</v>
      </c>
      <c r="K388" s="61">
        <f t="shared" si="50"/>
        <v>2.3766725984681425E-3</v>
      </c>
      <c r="L388" s="61">
        <f t="shared" si="47"/>
        <v>2.9568391455665772E-3</v>
      </c>
      <c r="M388" s="59">
        <f t="shared" si="51"/>
        <v>-17.599999999999838</v>
      </c>
      <c r="N388" s="59">
        <f t="shared" si="52"/>
        <v>0</v>
      </c>
      <c r="O388" s="59">
        <f t="shared" si="53"/>
        <v>0</v>
      </c>
    </row>
    <row r="389" spans="1:15" x14ac:dyDescent="0.25">
      <c r="A389" s="59">
        <v>388</v>
      </c>
      <c r="B389" s="60">
        <v>41815.958333333336</v>
      </c>
      <c r="C389" s="59">
        <v>1.3628899999999999</v>
      </c>
      <c r="D389" s="59">
        <v>1.3641300000000001</v>
      </c>
      <c r="E389" s="59">
        <v>1.35762</v>
      </c>
      <c r="F389" s="59">
        <v>1.36113</v>
      </c>
      <c r="G389" s="59">
        <f t="shared" si="48"/>
        <v>0</v>
      </c>
      <c r="H389" s="61">
        <f t="shared" si="49"/>
        <v>-1.2922080196945225E-3</v>
      </c>
      <c r="I389" s="61">
        <f>IF(A389&gt;$R$1, AVERAGE(INDEX($H$2:$H$3898, A389-$R$1):H389), "")</f>
        <v>5.880234761092336E-5</v>
      </c>
      <c r="J389" s="61">
        <f>IF(A389&gt;$R$1, STDEV(INDEX($H$2:$H$3898, A389-$R$1):H389), "")</f>
        <v>2.3348670971421494E-3</v>
      </c>
      <c r="K389" s="61">
        <f t="shared" si="50"/>
        <v>-2.3348670971421494E-3</v>
      </c>
      <c r="L389" s="61">
        <f t="shared" si="47"/>
        <v>-1.525318655203731E-3</v>
      </c>
      <c r="M389" s="59">
        <f t="shared" si="51"/>
        <v>37.300000000000111</v>
      </c>
      <c r="N389" s="59">
        <f t="shared" si="52"/>
        <v>0</v>
      </c>
      <c r="O389" s="59">
        <f t="shared" si="53"/>
        <v>0</v>
      </c>
    </row>
    <row r="390" spans="1:15" x14ac:dyDescent="0.25">
      <c r="A390" s="59">
        <v>389</v>
      </c>
      <c r="B390" s="60">
        <v>41816.958333333336</v>
      </c>
      <c r="C390" s="59">
        <v>1.3610899999999999</v>
      </c>
      <c r="D390" s="59">
        <v>1.3650500000000001</v>
      </c>
      <c r="E390" s="59">
        <v>1.36093</v>
      </c>
      <c r="F390" s="59">
        <v>1.3648199999999999</v>
      </c>
      <c r="G390" s="59">
        <f t="shared" si="48"/>
        <v>1</v>
      </c>
      <c r="H390" s="61">
        <f t="shared" si="49"/>
        <v>2.7073147004437505E-3</v>
      </c>
      <c r="I390" s="61">
        <f>IF(A390&gt;$R$1, AVERAGE(INDEX($H$2:$H$3898, A390-$R$1):H390), "")</f>
        <v>-5.538568940001258E-5</v>
      </c>
      <c r="J390" s="61">
        <f>IF(A390&gt;$R$1, STDEV(INDEX($H$2:$H$3898, A390-$R$1):H390), "")</f>
        <v>2.1377522907470993E-3</v>
      </c>
      <c r="K390" s="61">
        <f t="shared" si="50"/>
        <v>2.1377522907470993E-3</v>
      </c>
      <c r="L390" s="61">
        <f t="shared" si="47"/>
        <v>2.7775186510362172E-3</v>
      </c>
      <c r="M390" s="59">
        <f t="shared" si="51"/>
        <v>48.500000000000213</v>
      </c>
      <c r="N390" s="59">
        <f t="shared" si="52"/>
        <v>0</v>
      </c>
      <c r="O390" s="59">
        <f t="shared" si="53"/>
        <v>0</v>
      </c>
    </row>
    <row r="391" spans="1:15" x14ac:dyDescent="0.25">
      <c r="A391" s="59">
        <v>390</v>
      </c>
      <c r="B391" s="60">
        <v>41819.958333333336</v>
      </c>
      <c r="C391" s="59">
        <v>1.36435</v>
      </c>
      <c r="D391" s="59">
        <v>1.3697699999999999</v>
      </c>
      <c r="E391" s="59">
        <v>1.36402</v>
      </c>
      <c r="F391" s="59">
        <v>1.3692</v>
      </c>
      <c r="G391" s="59">
        <f t="shared" si="48"/>
        <v>1</v>
      </c>
      <c r="H391" s="61">
        <f t="shared" si="49"/>
        <v>3.2040758642048169E-3</v>
      </c>
      <c r="I391" s="61">
        <f>IF(A391&gt;$R$1, AVERAGE(INDEX($H$2:$H$3898, A391-$R$1):H391), "")</f>
        <v>2.2956950936427423E-4</v>
      </c>
      <c r="J391" s="61">
        <f>IF(A391&gt;$R$1, STDEV(INDEX($H$2:$H$3898, A391-$R$1):H391), "")</f>
        <v>2.2536656771056573E-3</v>
      </c>
      <c r="K391" s="61">
        <f t="shared" si="50"/>
        <v>2.2536656771056573E-3</v>
      </c>
      <c r="L391" s="61">
        <f t="shared" si="47"/>
        <v>7.3348225899472165E-3</v>
      </c>
      <c r="M391" s="59">
        <f t="shared" si="51"/>
        <v>-13.399999999998968</v>
      </c>
      <c r="N391" s="59">
        <f t="shared" si="52"/>
        <v>0</v>
      </c>
      <c r="O391" s="59">
        <f t="shared" si="53"/>
        <v>0</v>
      </c>
    </row>
    <row r="392" spans="1:15" x14ac:dyDescent="0.25">
      <c r="A392" s="59">
        <v>391</v>
      </c>
      <c r="B392" s="60">
        <v>41820.958333333336</v>
      </c>
      <c r="C392" s="59">
        <v>1.3692</v>
      </c>
      <c r="D392" s="59">
        <v>1.3700399999999999</v>
      </c>
      <c r="E392" s="59">
        <v>1.36755</v>
      </c>
      <c r="F392" s="59">
        <v>1.3678600000000001</v>
      </c>
      <c r="G392" s="59">
        <f t="shared" si="48"/>
        <v>0</v>
      </c>
      <c r="H392" s="61">
        <f t="shared" si="49"/>
        <v>-9.7915289183232918E-4</v>
      </c>
      <c r="I392" s="61">
        <f>IF(A392&gt;$R$1, AVERAGE(INDEX($H$2:$H$3898, A392-$R$1):H392), "")</f>
        <v>3.8959212692426598E-4</v>
      </c>
      <c r="J392" s="61">
        <f>IF(A392&gt;$R$1, STDEV(INDEX($H$2:$H$3898, A392-$R$1):H392), "")</f>
        <v>2.049885077584026E-3</v>
      </c>
      <c r="K392" s="61">
        <f t="shared" si="50"/>
        <v>-2.049885077584026E-3</v>
      </c>
      <c r="L392" s="61">
        <f t="shared" si="47"/>
        <v>7.6565560815434319E-3</v>
      </c>
      <c r="M392" s="59">
        <f t="shared" si="51"/>
        <v>-19.400000000000528</v>
      </c>
      <c r="N392" s="59">
        <f t="shared" si="52"/>
        <v>0</v>
      </c>
      <c r="O392" s="59">
        <f t="shared" si="53"/>
        <v>0</v>
      </c>
    </row>
    <row r="393" spans="1:15" x14ac:dyDescent="0.25">
      <c r="A393" s="59">
        <v>392</v>
      </c>
      <c r="B393" s="60">
        <v>41821.958333333336</v>
      </c>
      <c r="C393" s="59">
        <v>1.3678600000000001</v>
      </c>
      <c r="D393" s="59">
        <v>1.3682399999999999</v>
      </c>
      <c r="E393" s="59">
        <v>1.3640000000000001</v>
      </c>
      <c r="F393" s="59">
        <v>1.36592</v>
      </c>
      <c r="G393" s="59">
        <f t="shared" si="48"/>
        <v>0</v>
      </c>
      <c r="H393" s="61">
        <f t="shared" si="49"/>
        <v>-1.4192805022016466E-3</v>
      </c>
      <c r="I393" s="61">
        <f>IF(A393&gt;$R$1, AVERAGE(INDEX($H$2:$H$3898, A393-$R$1):H393), "")</f>
        <v>5.1458771050184339E-4</v>
      </c>
      <c r="J393" s="61">
        <f>IF(A393&gt;$R$1, STDEV(INDEX($H$2:$H$3898, A393-$R$1):H393), "")</f>
        <v>1.8537439216227832E-3</v>
      </c>
      <c r="K393" s="61">
        <f t="shared" si="50"/>
        <v>-1.8537439216227832E-3</v>
      </c>
      <c r="L393" s="61">
        <f t="shared" si="47"/>
        <v>8.1764053850736877E-3</v>
      </c>
      <c r="M393" s="59">
        <f t="shared" si="51"/>
        <v>-49.299999999998789</v>
      </c>
      <c r="N393" s="59">
        <f t="shared" si="52"/>
        <v>0</v>
      </c>
      <c r="O393" s="59">
        <f t="shared" si="53"/>
        <v>0</v>
      </c>
    </row>
    <row r="394" spans="1:15" x14ac:dyDescent="0.25">
      <c r="A394" s="59">
        <v>393</v>
      </c>
      <c r="B394" s="60">
        <v>41822.958333333336</v>
      </c>
      <c r="C394" s="59">
        <v>1.3658999999999999</v>
      </c>
      <c r="D394" s="59">
        <v>1.36642</v>
      </c>
      <c r="E394" s="59">
        <v>1.3595999999999999</v>
      </c>
      <c r="F394" s="59">
        <v>1.36097</v>
      </c>
      <c r="G394" s="59">
        <f t="shared" si="48"/>
        <v>0</v>
      </c>
      <c r="H394" s="61">
        <f t="shared" si="49"/>
        <v>-3.6305134691959852E-3</v>
      </c>
      <c r="I394" s="61">
        <f>IF(A394&gt;$R$1, AVERAGE(INDEX($H$2:$H$3898, A394-$R$1):H394), "")</f>
        <v>3.6154023493052164E-4</v>
      </c>
      <c r="J394" s="61">
        <f>IF(A394&gt;$R$1, STDEV(INDEX($H$2:$H$3898, A394-$R$1):H394), "")</f>
        <v>2.0892584090018607E-3</v>
      </c>
      <c r="K394" s="61">
        <f t="shared" si="50"/>
        <v>-2.0892584090018607E-3</v>
      </c>
      <c r="L394" s="61">
        <f t="shared" si="47"/>
        <v>3.6461236806476379E-3</v>
      </c>
      <c r="M394" s="59">
        <f t="shared" si="51"/>
        <v>-15.600000000000058</v>
      </c>
      <c r="N394" s="59">
        <f t="shared" si="52"/>
        <v>0</v>
      </c>
      <c r="O394" s="59">
        <f t="shared" si="53"/>
        <v>0</v>
      </c>
    </row>
    <row r="395" spans="1:15" x14ac:dyDescent="0.25">
      <c r="A395" s="59">
        <v>394</v>
      </c>
      <c r="B395" s="60">
        <v>41823.958333333336</v>
      </c>
      <c r="C395" s="59">
        <v>1.361</v>
      </c>
      <c r="D395" s="59">
        <v>1.3611200000000001</v>
      </c>
      <c r="E395" s="59">
        <v>1.3585499999999999</v>
      </c>
      <c r="F395" s="59">
        <v>1.35944</v>
      </c>
      <c r="G395" s="59">
        <f t="shared" si="48"/>
        <v>0</v>
      </c>
      <c r="H395" s="61">
        <f t="shared" si="49"/>
        <v>-1.1248305669502791E-3</v>
      </c>
      <c r="I395" s="61">
        <f>IF(A395&gt;$R$1, AVERAGE(INDEX($H$2:$H$3898, A395-$R$1):H395), "")</f>
        <v>1.947766481645723E-4</v>
      </c>
      <c r="J395" s="61">
        <f>IF(A395&gt;$R$1, STDEV(INDEX($H$2:$H$3898, A395-$R$1):H395), "")</f>
        <v>2.0951147271497579E-3</v>
      </c>
      <c r="K395" s="61">
        <f t="shared" si="50"/>
        <v>-2.0951147271497579E-3</v>
      </c>
      <c r="L395" s="61">
        <f t="shared" si="47"/>
        <v>3.9602044483383961E-3</v>
      </c>
      <c r="M395" s="59">
        <f t="shared" si="51"/>
        <v>9.6999999999991537</v>
      </c>
      <c r="N395" s="59">
        <f t="shared" si="52"/>
        <v>0</v>
      </c>
      <c r="O395" s="59">
        <f t="shared" si="53"/>
        <v>0</v>
      </c>
    </row>
    <row r="396" spans="1:15" x14ac:dyDescent="0.25">
      <c r="A396" s="59">
        <v>395</v>
      </c>
      <c r="B396" s="60">
        <v>41826.958333333336</v>
      </c>
      <c r="C396" s="59">
        <v>1.35945</v>
      </c>
      <c r="D396" s="59">
        <v>1.3609100000000001</v>
      </c>
      <c r="E396" s="59">
        <v>1.3575900000000001</v>
      </c>
      <c r="F396" s="59">
        <v>1.36042</v>
      </c>
      <c r="G396" s="59">
        <f t="shared" si="48"/>
        <v>1</v>
      </c>
      <c r="H396" s="61">
        <f t="shared" si="49"/>
        <v>7.2062535748868581E-4</v>
      </c>
      <c r="I396" s="61">
        <f>IF(A396&gt;$R$1, AVERAGE(INDEX($H$2:$H$3898, A396-$R$1):H396), "")</f>
        <v>3.1688080968448256E-4</v>
      </c>
      <c r="J396" s="61">
        <f>IF(A396&gt;$R$1, STDEV(INDEX($H$2:$H$3898, A396-$R$1):H396), "")</f>
        <v>2.0630380180625776E-3</v>
      </c>
      <c r="K396" s="61">
        <f t="shared" si="50"/>
        <v>2.0630380180625776E-3</v>
      </c>
      <c r="L396" s="61">
        <f t="shared" si="47"/>
        <v>3.5122472870077136E-3</v>
      </c>
      <c r="M396" s="59">
        <f t="shared" si="51"/>
        <v>7.5000000000002842</v>
      </c>
      <c r="N396" s="59">
        <f t="shared" si="52"/>
        <v>0</v>
      </c>
      <c r="O396" s="59">
        <f t="shared" si="53"/>
        <v>0</v>
      </c>
    </row>
    <row r="397" spans="1:15" x14ac:dyDescent="0.25">
      <c r="A397" s="59">
        <v>396</v>
      </c>
      <c r="B397" s="60">
        <v>41827.958333333336</v>
      </c>
      <c r="C397" s="59">
        <v>1.36043</v>
      </c>
      <c r="D397" s="59">
        <v>1.3617300000000001</v>
      </c>
      <c r="E397" s="59">
        <v>1.3588199999999999</v>
      </c>
      <c r="F397" s="59">
        <v>1.3611800000000001</v>
      </c>
      <c r="G397" s="59">
        <f t="shared" si="48"/>
        <v>1</v>
      </c>
      <c r="H397" s="61">
        <f t="shared" si="49"/>
        <v>5.584950174564614E-4</v>
      </c>
      <c r="I397" s="61">
        <f>IF(A397&gt;$R$1, AVERAGE(INDEX($H$2:$H$3898, A397-$R$1):H397), "")</f>
        <v>1.7656677870328628E-4</v>
      </c>
      <c r="J397" s="61">
        <f>IF(A397&gt;$R$1, STDEV(INDEX($H$2:$H$3898, A397-$R$1):H397), "")</f>
        <v>1.956218885277194E-3</v>
      </c>
      <c r="K397" s="61">
        <f t="shared" si="50"/>
        <v>1.956218885277194E-3</v>
      </c>
      <c r="L397" s="61">
        <f t="shared" si="47"/>
        <v>7.9759350799561337E-3</v>
      </c>
      <c r="M397" s="59">
        <f t="shared" si="51"/>
        <v>29.500000000000082</v>
      </c>
      <c r="N397" s="59">
        <f t="shared" si="52"/>
        <v>0</v>
      </c>
      <c r="O397" s="59">
        <f t="shared" si="53"/>
        <v>0</v>
      </c>
    </row>
    <row r="398" spans="1:15" x14ac:dyDescent="0.25">
      <c r="A398" s="59">
        <v>397</v>
      </c>
      <c r="B398" s="60">
        <v>41828.958333333336</v>
      </c>
      <c r="C398" s="59">
        <v>1.36117</v>
      </c>
      <c r="D398" s="59">
        <v>1.36483</v>
      </c>
      <c r="E398" s="59">
        <v>1.36022</v>
      </c>
      <c r="F398" s="59">
        <v>1.36412</v>
      </c>
      <c r="G398" s="59">
        <f t="shared" si="48"/>
        <v>1</v>
      </c>
      <c r="H398" s="61">
        <f t="shared" si="49"/>
        <v>2.1575614724928449E-3</v>
      </c>
      <c r="I398" s="61">
        <f>IF(A398&gt;$R$1, AVERAGE(INDEX($H$2:$H$3898, A398-$R$1):H398), "")</f>
        <v>4.3263267535717601E-4</v>
      </c>
      <c r="J398" s="61">
        <f>IF(A398&gt;$R$1, STDEV(INDEX($H$2:$H$3898, A398-$R$1):H398), "")</f>
        <v>1.9287197919002101E-3</v>
      </c>
      <c r="K398" s="61">
        <f t="shared" si="50"/>
        <v>1.9287197919002101E-3</v>
      </c>
      <c r="L398" s="61">
        <f t="shared" si="47"/>
        <v>7.2089513722718504E-3</v>
      </c>
      <c r="M398" s="59">
        <f t="shared" si="51"/>
        <v>-32.900000000000148</v>
      </c>
      <c r="N398" s="59">
        <f t="shared" si="52"/>
        <v>0</v>
      </c>
      <c r="O398" s="59">
        <f t="shared" si="53"/>
        <v>0</v>
      </c>
    </row>
    <row r="399" spans="1:15" x14ac:dyDescent="0.25">
      <c r="A399" s="59">
        <v>398</v>
      </c>
      <c r="B399" s="60">
        <v>41829.958333333336</v>
      </c>
      <c r="C399" s="59">
        <v>1.36412</v>
      </c>
      <c r="D399" s="59">
        <v>1.36507</v>
      </c>
      <c r="E399" s="59">
        <v>1.3589100000000001</v>
      </c>
      <c r="F399" s="59">
        <v>1.36083</v>
      </c>
      <c r="G399" s="59">
        <f t="shared" si="48"/>
        <v>0</v>
      </c>
      <c r="H399" s="61">
        <f t="shared" si="49"/>
        <v>-2.4147243792632077E-3</v>
      </c>
      <c r="I399" s="61">
        <f>IF(A399&gt;$R$1, AVERAGE(INDEX($H$2:$H$3898, A399-$R$1):H399), "")</f>
        <v>5.9734745537333293E-5</v>
      </c>
      <c r="J399" s="61">
        <f>IF(A399&gt;$R$1, STDEV(INDEX($H$2:$H$3898, A399-$R$1):H399), "")</f>
        <v>1.8610709211213875E-3</v>
      </c>
      <c r="K399" s="61">
        <f t="shared" si="50"/>
        <v>-1.8610709211213875E-3</v>
      </c>
      <c r="L399" s="61">
        <f t="shared" si="47"/>
        <v>2.7683588940217727E-3</v>
      </c>
      <c r="M399" s="59">
        <f t="shared" si="51"/>
        <v>-2.8999999999990145</v>
      </c>
      <c r="N399" s="59">
        <f t="shared" si="52"/>
        <v>0</v>
      </c>
      <c r="O399" s="59">
        <f t="shared" si="53"/>
        <v>0</v>
      </c>
    </row>
    <row r="400" spans="1:15" x14ac:dyDescent="0.25">
      <c r="A400" s="59">
        <v>399</v>
      </c>
      <c r="B400" s="60">
        <v>41830.958333333336</v>
      </c>
      <c r="C400" s="59">
        <v>1.36083</v>
      </c>
      <c r="D400" s="59">
        <v>1.3624700000000001</v>
      </c>
      <c r="E400" s="59">
        <v>1.3591899999999999</v>
      </c>
      <c r="F400" s="59">
        <v>1.3605400000000001</v>
      </c>
      <c r="G400" s="59">
        <f t="shared" si="48"/>
        <v>0</v>
      </c>
      <c r="H400" s="61">
        <f t="shared" si="49"/>
        <v>-2.1312794739238825E-4</v>
      </c>
      <c r="I400" s="61">
        <f>IF(A400&gt;$R$1, AVERAGE(INDEX($H$2:$H$3898, A400-$R$1):H400), "")</f>
        <v>-5.5122740003186981E-6</v>
      </c>
      <c r="J400" s="61">
        <f>IF(A400&gt;$R$1, STDEV(INDEX($H$2:$H$3898, A400-$R$1):H400), "")</f>
        <v>1.8505050602892756E-3</v>
      </c>
      <c r="K400" s="61">
        <f t="shared" si="50"/>
        <v>-1.8505050602892756E-3</v>
      </c>
      <c r="L400" s="61">
        <f t="shared" si="47"/>
        <v>3.4938474973643099E-3</v>
      </c>
      <c r="M400" s="59">
        <f t="shared" si="51"/>
        <v>19.700000000000273</v>
      </c>
      <c r="N400" s="59">
        <f t="shared" si="52"/>
        <v>0</v>
      </c>
      <c r="O400" s="59">
        <f t="shared" si="53"/>
        <v>0</v>
      </c>
    </row>
    <row r="401" spans="1:15" x14ac:dyDescent="0.25">
      <c r="A401" s="59">
        <v>400</v>
      </c>
      <c r="B401" s="60">
        <v>41833.958333333336</v>
      </c>
      <c r="C401" s="59">
        <v>1.35989</v>
      </c>
      <c r="D401" s="59">
        <v>1.36402</v>
      </c>
      <c r="E401" s="59">
        <v>1.3597399999999999</v>
      </c>
      <c r="F401" s="59">
        <v>1.3618600000000001</v>
      </c>
      <c r="G401" s="59">
        <f t="shared" si="48"/>
        <v>1</v>
      </c>
      <c r="H401" s="61">
        <f t="shared" si="49"/>
        <v>9.6973266488532893E-4</v>
      </c>
      <c r="I401" s="61">
        <f>IF(A401&gt;$R$1, AVERAGE(INDEX($H$2:$H$3898, A401-$R$1):H401), "")</f>
        <v>8.9096121312734938E-5</v>
      </c>
      <c r="J401" s="61">
        <f>IF(A401&gt;$R$1, STDEV(INDEX($H$2:$H$3898, A401-$R$1):H401), "")</f>
        <v>1.859811004175399E-3</v>
      </c>
      <c r="K401" s="61">
        <f t="shared" si="50"/>
        <v>1.859811004175399E-3</v>
      </c>
      <c r="L401" s="61">
        <f t="shared" si="47"/>
        <v>2.8503376960775659E-3</v>
      </c>
      <c r="M401" s="59">
        <f t="shared" si="51"/>
        <v>-51.1000000000017</v>
      </c>
      <c r="N401" s="59">
        <f t="shared" si="52"/>
        <v>0</v>
      </c>
      <c r="O401" s="59">
        <f t="shared" si="53"/>
        <v>0</v>
      </c>
    </row>
    <row r="402" spans="1:15" x14ac:dyDescent="0.25">
      <c r="A402" s="59">
        <v>401</v>
      </c>
      <c r="B402" s="60">
        <v>41834.958333333336</v>
      </c>
      <c r="C402" s="59">
        <v>1.3618600000000001</v>
      </c>
      <c r="D402" s="59">
        <v>1.3628100000000001</v>
      </c>
      <c r="E402" s="59">
        <v>1.3562000000000001</v>
      </c>
      <c r="F402" s="59">
        <v>1.3567499999999999</v>
      </c>
      <c r="G402" s="59">
        <f t="shared" si="48"/>
        <v>0</v>
      </c>
      <c r="H402" s="61">
        <f t="shared" si="49"/>
        <v>-3.7592784680036567E-3</v>
      </c>
      <c r="I402" s="61">
        <f>IF(A402&gt;$R$1, AVERAGE(INDEX($H$2:$H$3898, A402-$R$1):H402), "")</f>
        <v>-1.6837443385573524E-4</v>
      </c>
      <c r="J402" s="61">
        <f>IF(A402&gt;$R$1, STDEV(INDEX($H$2:$H$3898, A402-$R$1):H402), "")</f>
        <v>2.0906021382877007E-3</v>
      </c>
      <c r="K402" s="61">
        <f t="shared" si="50"/>
        <v>-2.0906021382877007E-3</v>
      </c>
      <c r="L402" s="61">
        <f t="shared" ref="L402:L465" si="54">SUM(K388:K402)</f>
        <v>-1.6491690864626615E-3</v>
      </c>
      <c r="M402" s="59">
        <f t="shared" si="51"/>
        <v>-42.10000000000047</v>
      </c>
      <c r="N402" s="59">
        <f t="shared" si="52"/>
        <v>0</v>
      </c>
      <c r="O402" s="59">
        <f t="shared" si="53"/>
        <v>0</v>
      </c>
    </row>
    <row r="403" spans="1:15" x14ac:dyDescent="0.25">
      <c r="A403" s="59">
        <v>402</v>
      </c>
      <c r="B403" s="60">
        <v>41835.958333333336</v>
      </c>
      <c r="C403" s="59">
        <v>1.3567</v>
      </c>
      <c r="D403" s="59">
        <v>1.3572299999999999</v>
      </c>
      <c r="E403" s="59">
        <v>1.3521000000000001</v>
      </c>
      <c r="F403" s="59">
        <v>1.35249</v>
      </c>
      <c r="G403" s="59">
        <f t="shared" si="48"/>
        <v>0</v>
      </c>
      <c r="H403" s="61">
        <f t="shared" si="49"/>
        <v>-3.1447959655531549E-3</v>
      </c>
      <c r="I403" s="61">
        <f>IF(A403&gt;$R$1, AVERAGE(INDEX($H$2:$H$3898, A403-$R$1):H403), "")</f>
        <v>-3.7273383922733334E-4</v>
      </c>
      <c r="J403" s="61">
        <f>IF(A403&gt;$R$1, STDEV(INDEX($H$2:$H$3898, A403-$R$1):H403), "")</f>
        <v>2.2160640559804367E-3</v>
      </c>
      <c r="K403" s="61">
        <f t="shared" si="50"/>
        <v>-2.2160640559804367E-3</v>
      </c>
      <c r="L403" s="61">
        <f t="shared" si="54"/>
        <v>-6.2419057409112419E-3</v>
      </c>
      <c r="M403" s="59">
        <f t="shared" si="51"/>
        <v>1.7000000000000348</v>
      </c>
      <c r="N403" s="59">
        <f t="shared" si="52"/>
        <v>0</v>
      </c>
      <c r="O403" s="59">
        <f t="shared" si="53"/>
        <v>0</v>
      </c>
    </row>
    <row r="404" spans="1:15" x14ac:dyDescent="0.25">
      <c r="A404" s="59">
        <v>403</v>
      </c>
      <c r="B404" s="60">
        <v>41836.958333333336</v>
      </c>
      <c r="C404" s="59">
        <v>1.35246</v>
      </c>
      <c r="D404" s="59">
        <v>1.3540099999999999</v>
      </c>
      <c r="E404" s="59">
        <v>1.35165</v>
      </c>
      <c r="F404" s="59">
        <v>1.35263</v>
      </c>
      <c r="G404" s="59">
        <f t="shared" si="48"/>
        <v>1</v>
      </c>
      <c r="H404" s="61">
        <f t="shared" si="49"/>
        <v>1.035074230532873E-4</v>
      </c>
      <c r="I404" s="61">
        <f>IF(A404&gt;$R$1, AVERAGE(INDEX($H$2:$H$3898, A404-$R$1):H404), "")</f>
        <v>-4.7228748187887469E-4</v>
      </c>
      <c r="J404" s="61">
        <f>IF(A404&gt;$R$1, STDEV(INDEX($H$2:$H$3898, A404-$R$1):H404), "")</f>
        <v>2.1517613943446883E-3</v>
      </c>
      <c r="K404" s="61">
        <f t="shared" si="50"/>
        <v>2.1517613943446883E-3</v>
      </c>
      <c r="L404" s="61">
        <f t="shared" si="54"/>
        <v>-1.7552772494244034E-3</v>
      </c>
      <c r="M404" s="59">
        <f t="shared" si="51"/>
        <v>-2.8000000000005798</v>
      </c>
      <c r="N404" s="59">
        <f t="shared" si="52"/>
        <v>0</v>
      </c>
      <c r="O404" s="59">
        <f t="shared" si="53"/>
        <v>0</v>
      </c>
    </row>
    <row r="405" spans="1:15" x14ac:dyDescent="0.25">
      <c r="A405" s="59">
        <v>404</v>
      </c>
      <c r="B405" s="60">
        <v>41837.958333333336</v>
      </c>
      <c r="C405" s="59">
        <v>1.35259</v>
      </c>
      <c r="D405" s="59">
        <v>1.3535999999999999</v>
      </c>
      <c r="E405" s="59">
        <v>1.3491</v>
      </c>
      <c r="F405" s="59">
        <v>1.3523099999999999</v>
      </c>
      <c r="G405" s="59">
        <f t="shared" si="48"/>
        <v>0</v>
      </c>
      <c r="H405" s="61">
        <f t="shared" si="49"/>
        <v>-2.3660414019754014E-4</v>
      </c>
      <c r="I405" s="61">
        <f>IF(A405&gt;$R$1, AVERAGE(INDEX($H$2:$H$3898, A405-$R$1):H405), "")</f>
        <v>-4.0631223941031322E-4</v>
      </c>
      <c r="J405" s="61">
        <f>IF(A405&gt;$R$1, STDEV(INDEX($H$2:$H$3898, A405-$R$1):H405), "")</f>
        <v>2.1411023593808955E-3</v>
      </c>
      <c r="K405" s="61">
        <f t="shared" si="50"/>
        <v>-2.1411023593808955E-3</v>
      </c>
      <c r="L405" s="61">
        <f t="shared" si="54"/>
        <v>-6.0341318995523969E-3</v>
      </c>
      <c r="M405" s="59">
        <f t="shared" si="51"/>
        <v>-4.8000000000003595</v>
      </c>
      <c r="N405" s="59">
        <f t="shared" si="52"/>
        <v>0</v>
      </c>
      <c r="O405" s="59">
        <f t="shared" si="53"/>
        <v>0</v>
      </c>
    </row>
    <row r="406" spans="1:15" x14ac:dyDescent="0.25">
      <c r="A406" s="59">
        <v>405</v>
      </c>
      <c r="B406" s="60">
        <v>41840.958333333336</v>
      </c>
      <c r="C406" s="59">
        <v>1.35283</v>
      </c>
      <c r="D406" s="59">
        <v>1.3549</v>
      </c>
      <c r="E406" s="59">
        <v>1.3512999999999999</v>
      </c>
      <c r="F406" s="59">
        <v>1.3523499999999999</v>
      </c>
      <c r="G406" s="59">
        <f t="shared" si="48"/>
        <v>1</v>
      </c>
      <c r="H406" s="61">
        <f t="shared" si="49"/>
        <v>2.9578579195088961E-5</v>
      </c>
      <c r="I406" s="61">
        <f>IF(A406&gt;$R$1, AVERAGE(INDEX($H$2:$H$3898, A406-$R$1):H406), "")</f>
        <v>-5.7367074698835461E-4</v>
      </c>
      <c r="J406" s="61">
        <f>IF(A406&gt;$R$1, STDEV(INDEX($H$2:$H$3898, A406-$R$1):H406), "")</f>
        <v>1.9801006012223395E-3</v>
      </c>
      <c r="K406" s="61">
        <f t="shared" si="50"/>
        <v>1.9801006012223395E-3</v>
      </c>
      <c r="L406" s="61">
        <f t="shared" si="54"/>
        <v>-6.3076969754357181E-3</v>
      </c>
      <c r="M406" s="59">
        <f t="shared" si="51"/>
        <v>-57.899999999999622</v>
      </c>
      <c r="N406" s="59">
        <f t="shared" si="52"/>
        <v>0</v>
      </c>
      <c r="O406" s="59">
        <f t="shared" si="53"/>
        <v>0</v>
      </c>
    </row>
    <row r="407" spans="1:15" x14ac:dyDescent="0.25">
      <c r="A407" s="59">
        <v>406</v>
      </c>
      <c r="B407" s="60">
        <v>41841.958333333336</v>
      </c>
      <c r="C407" s="59">
        <v>1.3523499999999999</v>
      </c>
      <c r="D407" s="59">
        <v>1.3529599999999999</v>
      </c>
      <c r="E407" s="59">
        <v>1.3459000000000001</v>
      </c>
      <c r="F407" s="59">
        <v>1.34656</v>
      </c>
      <c r="G407" s="59">
        <f t="shared" si="48"/>
        <v>0</v>
      </c>
      <c r="H407" s="61">
        <f t="shared" si="49"/>
        <v>-4.2906276108309258E-3</v>
      </c>
      <c r="I407" s="61">
        <f>IF(A407&gt;$R$1, AVERAGE(INDEX($H$2:$H$3898, A407-$R$1):H407), "")</f>
        <v>-1.0420897141780886E-3</v>
      </c>
      <c r="J407" s="61">
        <f>IF(A407&gt;$R$1, STDEV(INDEX($H$2:$H$3898, A407-$R$1):H407), "")</f>
        <v>1.912166545614885E-3</v>
      </c>
      <c r="K407" s="61">
        <f t="shared" si="50"/>
        <v>-1.912166545614885E-3</v>
      </c>
      <c r="L407" s="61">
        <f t="shared" si="54"/>
        <v>-6.1699784434665755E-3</v>
      </c>
      <c r="M407" s="59">
        <f t="shared" si="51"/>
        <v>-2.5999999999992696</v>
      </c>
      <c r="N407" s="59">
        <f t="shared" si="52"/>
        <v>0</v>
      </c>
      <c r="O407" s="59">
        <f t="shared" si="53"/>
        <v>0</v>
      </c>
    </row>
    <row r="408" spans="1:15" x14ac:dyDescent="0.25">
      <c r="A408" s="59">
        <v>407</v>
      </c>
      <c r="B408" s="60">
        <v>41842.958333333336</v>
      </c>
      <c r="C408" s="59">
        <v>1.34656</v>
      </c>
      <c r="D408" s="59">
        <v>1.34741</v>
      </c>
      <c r="E408" s="59">
        <v>1.3454999999999999</v>
      </c>
      <c r="F408" s="59">
        <v>1.3463000000000001</v>
      </c>
      <c r="G408" s="59">
        <f t="shared" si="48"/>
        <v>0</v>
      </c>
      <c r="H408" s="61">
        <f t="shared" si="49"/>
        <v>-1.9310324399177386E-4</v>
      </c>
      <c r="I408" s="61">
        <f>IF(A408&gt;$R$1, AVERAGE(INDEX($H$2:$H$3898, A408-$R$1):H408), "")</f>
        <v>-9.9296161118805405E-4</v>
      </c>
      <c r="J408" s="61">
        <f>IF(A408&gt;$R$1, STDEV(INDEX($H$2:$H$3898, A408-$R$1):H408), "")</f>
        <v>1.923952759770528E-3</v>
      </c>
      <c r="K408" s="61">
        <f t="shared" si="50"/>
        <v>-1.923952759770528E-3</v>
      </c>
      <c r="L408" s="61">
        <f t="shared" si="54"/>
        <v>-6.240187281614319E-3</v>
      </c>
      <c r="M408" s="59">
        <f t="shared" si="51"/>
        <v>0.30000000000196536</v>
      </c>
      <c r="N408" s="59">
        <f t="shared" si="52"/>
        <v>0</v>
      </c>
      <c r="O408" s="59">
        <f t="shared" si="53"/>
        <v>0</v>
      </c>
    </row>
    <row r="409" spans="1:15" x14ac:dyDescent="0.25">
      <c r="A409" s="59">
        <v>408</v>
      </c>
      <c r="B409" s="60">
        <v>41843.958333333336</v>
      </c>
      <c r="C409" s="59">
        <v>1.3463099999999999</v>
      </c>
      <c r="D409" s="59">
        <v>1.34849</v>
      </c>
      <c r="E409" s="59">
        <v>1.34382</v>
      </c>
      <c r="F409" s="59">
        <v>1.3463400000000001</v>
      </c>
      <c r="G409" s="59">
        <f t="shared" si="48"/>
        <v>1</v>
      </c>
      <c r="H409" s="61">
        <f t="shared" si="49"/>
        <v>2.9710618577295477E-5</v>
      </c>
      <c r="I409" s="61">
        <f>IF(A409&gt;$R$1, AVERAGE(INDEX($H$2:$H$3898, A409-$R$1):H409), "")</f>
        <v>-9.0239966613936992E-4</v>
      </c>
      <c r="J409" s="61">
        <f>IF(A409&gt;$R$1, STDEV(INDEX($H$2:$H$3898, A409-$R$1):H409), "")</f>
        <v>1.9366087294696646E-3</v>
      </c>
      <c r="K409" s="61">
        <f t="shared" si="50"/>
        <v>1.9366087294696646E-3</v>
      </c>
      <c r="L409" s="61">
        <f t="shared" si="54"/>
        <v>-2.2143201431427941E-3</v>
      </c>
      <c r="M409" s="59">
        <f t="shared" si="51"/>
        <v>-34.699999999998624</v>
      </c>
      <c r="N409" s="59">
        <f t="shared" si="52"/>
        <v>0</v>
      </c>
      <c r="O409" s="59">
        <f t="shared" si="53"/>
        <v>0</v>
      </c>
    </row>
    <row r="410" spans="1:15" x14ac:dyDescent="0.25">
      <c r="A410" s="59">
        <v>409</v>
      </c>
      <c r="B410" s="60">
        <v>41844.958333333336</v>
      </c>
      <c r="C410" s="59">
        <v>1.34632</v>
      </c>
      <c r="D410" s="59">
        <v>1.3475600000000001</v>
      </c>
      <c r="E410" s="59">
        <v>1.3421400000000001</v>
      </c>
      <c r="F410" s="59">
        <v>1.3428500000000001</v>
      </c>
      <c r="G410" s="59">
        <f t="shared" si="48"/>
        <v>0</v>
      </c>
      <c r="H410" s="61">
        <f t="shared" si="49"/>
        <v>-2.5955785640673101E-3</v>
      </c>
      <c r="I410" s="61">
        <f>IF(A410&gt;$R$1, AVERAGE(INDEX($H$2:$H$3898, A410-$R$1):H410), "")</f>
        <v>-8.3771623456882765E-4</v>
      </c>
      <c r="J410" s="61">
        <f>IF(A410&gt;$R$1, STDEV(INDEX($H$2:$H$3898, A410-$R$1):H410), "")</f>
        <v>1.8549772196753292E-3</v>
      </c>
      <c r="K410" s="61">
        <f t="shared" si="50"/>
        <v>-1.8549772196753292E-3</v>
      </c>
      <c r="L410" s="61">
        <f t="shared" si="54"/>
        <v>-1.9741826356683657E-3</v>
      </c>
      <c r="M410" s="59">
        <f t="shared" si="51"/>
        <v>8.8999999999983537</v>
      </c>
      <c r="N410" s="59">
        <f t="shared" si="52"/>
        <v>0</v>
      </c>
      <c r="O410" s="59">
        <f t="shared" si="53"/>
        <v>0</v>
      </c>
    </row>
    <row r="411" spans="1:15" x14ac:dyDescent="0.25">
      <c r="A411" s="59">
        <v>410</v>
      </c>
      <c r="B411" s="60">
        <v>41847.958333333336</v>
      </c>
      <c r="C411" s="59">
        <v>1.3430500000000001</v>
      </c>
      <c r="D411" s="59">
        <v>1.3443799999999999</v>
      </c>
      <c r="E411" s="59">
        <v>1.3426899999999999</v>
      </c>
      <c r="F411" s="59">
        <v>1.3439399999999999</v>
      </c>
      <c r="G411" s="59">
        <f t="shared" si="48"/>
        <v>1</v>
      </c>
      <c r="H411" s="61">
        <f t="shared" si="49"/>
        <v>8.113771897307378E-4</v>
      </c>
      <c r="I411" s="61">
        <f>IF(A411&gt;$R$1, AVERAGE(INDEX($H$2:$H$3898, A411-$R$1):H411), "")</f>
        <v>-7.1670324977626408E-4</v>
      </c>
      <c r="J411" s="61">
        <f>IF(A411&gt;$R$1, STDEV(INDEX($H$2:$H$3898, A411-$R$1):H411), "")</f>
        <v>1.8976630449952729E-3</v>
      </c>
      <c r="K411" s="61">
        <f t="shared" si="50"/>
        <v>1.8976630449952729E-3</v>
      </c>
      <c r="L411" s="61">
        <f t="shared" si="54"/>
        <v>-2.1395576087356698E-3</v>
      </c>
      <c r="M411" s="59">
        <f t="shared" si="51"/>
        <v>-30.999999999998806</v>
      </c>
      <c r="N411" s="59">
        <f t="shared" si="52"/>
        <v>0</v>
      </c>
      <c r="O411" s="59">
        <f t="shared" si="53"/>
        <v>0</v>
      </c>
    </row>
    <row r="412" spans="1:15" x14ac:dyDescent="0.25">
      <c r="A412" s="59">
        <v>411</v>
      </c>
      <c r="B412" s="60">
        <v>41848.958333333336</v>
      </c>
      <c r="C412" s="59">
        <v>1.34395</v>
      </c>
      <c r="D412" s="59">
        <v>1.3444499999999999</v>
      </c>
      <c r="E412" s="59">
        <v>1.3404199999999999</v>
      </c>
      <c r="F412" s="59">
        <v>1.3408500000000001</v>
      </c>
      <c r="G412" s="59">
        <f t="shared" si="48"/>
        <v>0</v>
      </c>
      <c r="H412" s="61">
        <f t="shared" si="49"/>
        <v>-2.3018570274585858E-3</v>
      </c>
      <c r="I412" s="61">
        <f>IF(A412&gt;$R$1, AVERAGE(INDEX($H$2:$H$3898, A412-$R$1):H412), "")</f>
        <v>-9.0560839883546858E-4</v>
      </c>
      <c r="J412" s="61">
        <f>IF(A412&gt;$R$1, STDEV(INDEX($H$2:$H$3898, A412-$R$1):H412), "")</f>
        <v>1.8954808004530497E-3</v>
      </c>
      <c r="K412" s="61">
        <f t="shared" si="50"/>
        <v>-1.8954808004530497E-3</v>
      </c>
      <c r="L412" s="61">
        <f t="shared" si="54"/>
        <v>-5.9912572944659133E-3</v>
      </c>
      <c r="M412" s="59">
        <f t="shared" si="51"/>
        <v>-11.700000000001154</v>
      </c>
      <c r="N412" s="59">
        <f t="shared" si="52"/>
        <v>0</v>
      </c>
      <c r="O412" s="59">
        <f t="shared" si="53"/>
        <v>0</v>
      </c>
    </row>
    <row r="413" spans="1:15" x14ac:dyDescent="0.25">
      <c r="A413" s="59">
        <v>412</v>
      </c>
      <c r="B413" s="60">
        <v>41849.958333333336</v>
      </c>
      <c r="C413" s="59">
        <v>1.3408500000000001</v>
      </c>
      <c r="D413" s="59">
        <v>1.34154</v>
      </c>
      <c r="E413" s="59">
        <v>1.3366899999999999</v>
      </c>
      <c r="F413" s="59">
        <v>1.33968</v>
      </c>
      <c r="G413" s="59">
        <f t="shared" si="48"/>
        <v>0</v>
      </c>
      <c r="H413" s="61">
        <f t="shared" si="49"/>
        <v>-8.7296174584968443E-4</v>
      </c>
      <c r="I413" s="61">
        <f>IF(A413&gt;$R$1, AVERAGE(INDEX($H$2:$H$3898, A413-$R$1):H413), "")</f>
        <v>-9.9507444654210286E-4</v>
      </c>
      <c r="J413" s="61">
        <f>IF(A413&gt;$R$1, STDEV(INDEX($H$2:$H$3898, A413-$R$1):H413), "")</f>
        <v>1.8551210595640301E-3</v>
      </c>
      <c r="K413" s="61">
        <f t="shared" si="50"/>
        <v>-1.8551210595640301E-3</v>
      </c>
      <c r="L413" s="61">
        <f t="shared" si="54"/>
        <v>-9.7750981459301528E-3</v>
      </c>
      <c r="M413" s="59">
        <f t="shared" si="51"/>
        <v>-6.0999999999999943</v>
      </c>
      <c r="N413" s="59">
        <f t="shared" si="52"/>
        <v>0</v>
      </c>
      <c r="O413" s="59">
        <f t="shared" si="53"/>
        <v>0</v>
      </c>
    </row>
    <row r="414" spans="1:15" x14ac:dyDescent="0.25">
      <c r="A414" s="59">
        <v>413</v>
      </c>
      <c r="B414" s="60">
        <v>41850.958333333336</v>
      </c>
      <c r="C414" s="59">
        <v>1.33962</v>
      </c>
      <c r="D414" s="59">
        <v>1.34006</v>
      </c>
      <c r="E414" s="59">
        <v>1.3371599999999999</v>
      </c>
      <c r="F414" s="59">
        <v>1.33901</v>
      </c>
      <c r="G414" s="59">
        <f t="shared" si="48"/>
        <v>0</v>
      </c>
      <c r="H414" s="61">
        <f t="shared" si="49"/>
        <v>-5.00244532941026E-4</v>
      </c>
      <c r="I414" s="61">
        <f>IF(A414&gt;$R$1, AVERAGE(INDEX($H$2:$H$3898, A414-$R$1):H414), "")</f>
        <v>-1.1611873218817198E-3</v>
      </c>
      <c r="J414" s="61">
        <f>IF(A414&gt;$R$1, STDEV(INDEX($H$2:$H$3898, A414-$R$1):H414), "")</f>
        <v>1.6630566194473983E-3</v>
      </c>
      <c r="K414" s="61">
        <f t="shared" si="50"/>
        <v>-1.6630566194473983E-3</v>
      </c>
      <c r="L414" s="61">
        <f t="shared" si="54"/>
        <v>-9.5770838442561651E-3</v>
      </c>
      <c r="M414" s="59">
        <f t="shared" si="51"/>
        <v>36.099999999998914</v>
      </c>
      <c r="N414" s="59">
        <f t="shared" si="52"/>
        <v>0</v>
      </c>
      <c r="O414" s="59">
        <f t="shared" si="53"/>
        <v>0</v>
      </c>
    </row>
    <row r="415" spans="1:15" x14ac:dyDescent="0.25">
      <c r="A415" s="59">
        <v>414</v>
      </c>
      <c r="B415" s="60">
        <v>41851.958333333336</v>
      </c>
      <c r="C415" s="59">
        <v>1.33901</v>
      </c>
      <c r="D415" s="59">
        <v>1.3444700000000001</v>
      </c>
      <c r="E415" s="59">
        <v>1.33785</v>
      </c>
      <c r="F415" s="59">
        <v>1.3426199999999999</v>
      </c>
      <c r="G415" s="59">
        <f t="shared" si="48"/>
        <v>1</v>
      </c>
      <c r="H415" s="61">
        <f t="shared" si="49"/>
        <v>2.6923939400557511E-3</v>
      </c>
      <c r="I415" s="61">
        <f>IF(A415&gt;$R$1, AVERAGE(INDEX($H$2:$H$3898, A415-$R$1):H415), "")</f>
        <v>-8.4199242692428462E-4</v>
      </c>
      <c r="J415" s="61">
        <f>IF(A415&gt;$R$1, STDEV(INDEX($H$2:$H$3898, A415-$R$1):H415), "")</f>
        <v>1.8821074550438377E-3</v>
      </c>
      <c r="K415" s="61">
        <f t="shared" si="50"/>
        <v>1.8821074550438377E-3</v>
      </c>
      <c r="L415" s="61">
        <f t="shared" si="54"/>
        <v>-5.8444713289230515E-3</v>
      </c>
      <c r="M415" s="59">
        <f t="shared" si="51"/>
        <v>-8.2999999999988638</v>
      </c>
      <c r="N415" s="59">
        <f t="shared" si="52"/>
        <v>0</v>
      </c>
      <c r="O415" s="59">
        <f t="shared" si="53"/>
        <v>0</v>
      </c>
    </row>
    <row r="416" spans="1:15" x14ac:dyDescent="0.25">
      <c r="A416" s="59">
        <v>415</v>
      </c>
      <c r="B416" s="60">
        <v>41854.958333333336</v>
      </c>
      <c r="C416" s="59">
        <v>1.343</v>
      </c>
      <c r="D416" s="59">
        <v>1.3432900000000001</v>
      </c>
      <c r="E416" s="59">
        <v>1.34094</v>
      </c>
      <c r="F416" s="59">
        <v>1.3421700000000001</v>
      </c>
      <c r="G416" s="59">
        <f t="shared" si="48"/>
        <v>0</v>
      </c>
      <c r="H416" s="61">
        <f t="shared" si="49"/>
        <v>-3.3522175232615712E-4</v>
      </c>
      <c r="I416" s="61">
        <f>IF(A416&gt;$R$1, AVERAGE(INDEX($H$2:$H$3898, A416-$R$1):H416), "")</f>
        <v>-8.4962328973264519E-4</v>
      </c>
      <c r="J416" s="61">
        <f>IF(A416&gt;$R$1, STDEV(INDEX($H$2:$H$3898, A416-$R$1):H416), "")</f>
        <v>1.8796336768444077E-3</v>
      </c>
      <c r="K416" s="61">
        <f t="shared" si="50"/>
        <v>-1.8796336768444077E-3</v>
      </c>
      <c r="L416" s="61">
        <f t="shared" si="54"/>
        <v>-9.5839160099428587E-3</v>
      </c>
      <c r="M416" s="59">
        <f t="shared" si="51"/>
        <v>-45.600000000001195</v>
      </c>
      <c r="N416" s="59">
        <f t="shared" si="52"/>
        <v>0</v>
      </c>
      <c r="O416" s="59">
        <f t="shared" si="53"/>
        <v>0</v>
      </c>
    </row>
    <row r="417" spans="1:15" x14ac:dyDescent="0.25">
      <c r="A417" s="59">
        <v>416</v>
      </c>
      <c r="B417" s="60">
        <v>41855.958333333336</v>
      </c>
      <c r="C417" s="59">
        <v>1.3421400000000001</v>
      </c>
      <c r="D417" s="59">
        <v>1.3424799999999999</v>
      </c>
      <c r="E417" s="59">
        <v>1.33582</v>
      </c>
      <c r="F417" s="59">
        <v>1.33758</v>
      </c>
      <c r="G417" s="59">
        <f t="shared" si="48"/>
        <v>0</v>
      </c>
      <c r="H417" s="61">
        <f t="shared" si="49"/>
        <v>-3.4256960453678221E-3</v>
      </c>
      <c r="I417" s="61">
        <f>IF(A417&gt;$R$1, AVERAGE(INDEX($H$2:$H$3898, A417-$R$1):H417), "")</f>
        <v>-1.124337584123467E-3</v>
      </c>
      <c r="J417" s="61">
        <f>IF(A417&gt;$R$1, STDEV(INDEX($H$2:$H$3898, A417-$R$1):H417), "")</f>
        <v>1.9168367874000817E-3</v>
      </c>
      <c r="K417" s="61">
        <f t="shared" si="50"/>
        <v>-1.9168367874000817E-3</v>
      </c>
      <c r="L417" s="61">
        <f t="shared" si="54"/>
        <v>-9.41015065905524E-3</v>
      </c>
      <c r="M417" s="59">
        <f t="shared" si="51"/>
        <v>6.6000000000010495</v>
      </c>
      <c r="N417" s="59">
        <f t="shared" si="52"/>
        <v>0</v>
      </c>
      <c r="O417" s="59">
        <f t="shared" si="53"/>
        <v>0</v>
      </c>
    </row>
    <row r="418" spans="1:15" x14ac:dyDescent="0.25">
      <c r="A418" s="59">
        <v>417</v>
      </c>
      <c r="B418" s="60">
        <v>41856.958333333336</v>
      </c>
      <c r="C418" s="59">
        <v>1.33758</v>
      </c>
      <c r="D418" s="59">
        <v>1.3386800000000001</v>
      </c>
      <c r="E418" s="59">
        <v>1.3332999999999999</v>
      </c>
      <c r="F418" s="59">
        <v>1.3382400000000001</v>
      </c>
      <c r="G418" s="59">
        <f t="shared" si="48"/>
        <v>1</v>
      </c>
      <c r="H418" s="61">
        <f t="shared" si="49"/>
        <v>4.9330673467166519E-4</v>
      </c>
      <c r="I418" s="61">
        <f>IF(A418&gt;$R$1, AVERAGE(INDEX($H$2:$H$3898, A418-$R$1):H418), "")</f>
        <v>-8.585510089562596E-4</v>
      </c>
      <c r="J418" s="61">
        <f>IF(A418&gt;$R$1, STDEV(INDEX($H$2:$H$3898, A418-$R$1):H418), "")</f>
        <v>1.8194784722902516E-3</v>
      </c>
      <c r="K418" s="61">
        <f t="shared" si="50"/>
        <v>1.8194784722902516E-3</v>
      </c>
      <c r="L418" s="61">
        <f t="shared" si="54"/>
        <v>-5.3746081307845502E-3</v>
      </c>
      <c r="M418" s="59">
        <f t="shared" si="51"/>
        <v>-19.100000000000783</v>
      </c>
      <c r="N418" s="59">
        <f t="shared" si="52"/>
        <v>0</v>
      </c>
      <c r="O418" s="59">
        <f t="shared" si="53"/>
        <v>0</v>
      </c>
    </row>
    <row r="419" spans="1:15" x14ac:dyDescent="0.25">
      <c r="A419" s="59">
        <v>418</v>
      </c>
      <c r="B419" s="60">
        <v>41857.958333333336</v>
      </c>
      <c r="C419" s="59">
        <v>1.33823</v>
      </c>
      <c r="D419" s="59">
        <v>1.3393600000000001</v>
      </c>
      <c r="E419" s="59">
        <v>1.33371</v>
      </c>
      <c r="F419" s="59">
        <v>1.33632</v>
      </c>
      <c r="G419" s="59">
        <f t="shared" si="48"/>
        <v>0</v>
      </c>
      <c r="H419" s="61">
        <f t="shared" si="49"/>
        <v>-1.4357504261043759E-3</v>
      </c>
      <c r="I419" s="61">
        <f>IF(A419&gt;$R$1, AVERAGE(INDEX($H$2:$H$3898, A419-$R$1):H419), "")</f>
        <v>-7.5173566274071096E-4</v>
      </c>
      <c r="J419" s="61">
        <f>IF(A419&gt;$R$1, STDEV(INDEX($H$2:$H$3898, A419-$R$1):H419), "")</f>
        <v>1.7239725353866489E-3</v>
      </c>
      <c r="K419" s="61">
        <f t="shared" si="50"/>
        <v>-1.7239725353866489E-3</v>
      </c>
      <c r="L419" s="61">
        <f t="shared" si="54"/>
        <v>-9.2503420605158891E-3</v>
      </c>
      <c r="M419" s="59">
        <f t="shared" si="51"/>
        <v>45.70000000000185</v>
      </c>
      <c r="N419" s="59">
        <f t="shared" si="52"/>
        <v>0</v>
      </c>
      <c r="O419" s="59">
        <f t="shared" si="53"/>
        <v>0</v>
      </c>
    </row>
    <row r="420" spans="1:15" x14ac:dyDescent="0.25">
      <c r="A420" s="59">
        <v>419</v>
      </c>
      <c r="B420" s="60">
        <v>41858.958333333336</v>
      </c>
      <c r="C420" s="59">
        <v>1.3362799999999999</v>
      </c>
      <c r="D420" s="59">
        <v>1.34324</v>
      </c>
      <c r="E420" s="59">
        <v>1.3343499999999999</v>
      </c>
      <c r="F420" s="59">
        <v>1.3408500000000001</v>
      </c>
      <c r="G420" s="59">
        <f t="shared" si="48"/>
        <v>1</v>
      </c>
      <c r="H420" s="61">
        <f t="shared" si="49"/>
        <v>3.3841738278616454E-3</v>
      </c>
      <c r="I420" s="61">
        <f>IF(A420&gt;$R$1, AVERAGE(INDEX($H$2:$H$3898, A420-$R$1):H420), "")</f>
        <v>-5.4669401244018855E-4</v>
      </c>
      <c r="J420" s="61">
        <f>IF(A420&gt;$R$1, STDEV(INDEX($H$2:$H$3898, A420-$R$1):H420), "")</f>
        <v>2.0047086715437542E-3</v>
      </c>
      <c r="K420" s="61">
        <f t="shared" si="50"/>
        <v>2.0047086715437542E-3</v>
      </c>
      <c r="L420" s="61">
        <f t="shared" si="54"/>
        <v>-5.1045310295912381E-3</v>
      </c>
      <c r="M420" s="59">
        <f t="shared" si="51"/>
        <v>-22.699999999999942</v>
      </c>
      <c r="N420" s="59">
        <f t="shared" si="52"/>
        <v>0</v>
      </c>
      <c r="O420" s="59">
        <f t="shared" si="53"/>
        <v>0</v>
      </c>
    </row>
    <row r="421" spans="1:15" x14ac:dyDescent="0.25">
      <c r="A421" s="59">
        <v>420</v>
      </c>
      <c r="B421" s="60">
        <v>41861.958333333336</v>
      </c>
      <c r="C421" s="59">
        <v>1.34077</v>
      </c>
      <c r="D421" s="59">
        <v>1.3411299999999999</v>
      </c>
      <c r="E421" s="59">
        <v>1.3380300000000001</v>
      </c>
      <c r="F421" s="59">
        <v>1.3385</v>
      </c>
      <c r="G421" s="59">
        <f t="shared" si="48"/>
        <v>0</v>
      </c>
      <c r="H421" s="61">
        <f t="shared" si="49"/>
        <v>-1.7541572415641867E-3</v>
      </c>
      <c r="I421" s="61">
        <f>IF(A421&gt;$R$1, AVERAGE(INDEX($H$2:$H$3898, A421-$R$1):H421), "")</f>
        <v>-6.4154108127560401E-4</v>
      </c>
      <c r="J421" s="61">
        <f>IF(A421&gt;$R$1, STDEV(INDEX($H$2:$H$3898, A421-$R$1):H421), "")</f>
        <v>2.0248576760485866E-3</v>
      </c>
      <c r="K421" s="61">
        <f t="shared" si="50"/>
        <v>-2.0248576760485866E-3</v>
      </c>
      <c r="L421" s="61">
        <f t="shared" si="54"/>
        <v>-9.1094893068621643E-3</v>
      </c>
      <c r="M421" s="59">
        <f t="shared" si="51"/>
        <v>-16.000000000000458</v>
      </c>
      <c r="N421" s="59">
        <f t="shared" si="52"/>
        <v>0</v>
      </c>
      <c r="O421" s="59">
        <f t="shared" si="53"/>
        <v>0</v>
      </c>
    </row>
    <row r="422" spans="1:15" x14ac:dyDescent="0.25">
      <c r="A422" s="59">
        <v>421</v>
      </c>
      <c r="B422" s="60">
        <v>41862.958333333336</v>
      </c>
      <c r="C422" s="59">
        <v>1.3385</v>
      </c>
      <c r="D422" s="59">
        <v>1.3386</v>
      </c>
      <c r="E422" s="59">
        <v>1.3335999999999999</v>
      </c>
      <c r="F422" s="59">
        <v>1.3369</v>
      </c>
      <c r="G422" s="59">
        <f t="shared" si="48"/>
        <v>0</v>
      </c>
      <c r="H422" s="61">
        <f t="shared" si="49"/>
        <v>-1.196082971330421E-3</v>
      </c>
      <c r="I422" s="61">
        <f>IF(A422&gt;$R$1, AVERAGE(INDEX($H$2:$H$3898, A422-$R$1):H422), "")</f>
        <v>-7.1814492818344849E-4</v>
      </c>
      <c r="J422" s="61">
        <f>IF(A422&gt;$R$1, STDEV(INDEX($H$2:$H$3898, A422-$R$1):H422), "")</f>
        <v>2.0209561077729394E-3</v>
      </c>
      <c r="K422" s="61">
        <f t="shared" si="50"/>
        <v>-2.0209561077729394E-3</v>
      </c>
      <c r="L422" s="61">
        <f t="shared" si="54"/>
        <v>-9.2182788690202185E-3</v>
      </c>
      <c r="M422" s="59">
        <f t="shared" si="51"/>
        <v>-5.1000000000001044</v>
      </c>
      <c r="N422" s="59">
        <f t="shared" si="52"/>
        <v>0</v>
      </c>
      <c r="O422" s="59">
        <f t="shared" si="53"/>
        <v>0</v>
      </c>
    </row>
    <row r="423" spans="1:15" x14ac:dyDescent="0.25">
      <c r="A423" s="59">
        <v>422</v>
      </c>
      <c r="B423" s="60">
        <v>41863.958333333336</v>
      </c>
      <c r="C423" s="59">
        <v>1.33691</v>
      </c>
      <c r="D423" s="59">
        <v>1.34151</v>
      </c>
      <c r="E423" s="59">
        <v>1.33423</v>
      </c>
      <c r="F423" s="59">
        <v>1.3364</v>
      </c>
      <c r="G423" s="59">
        <f t="shared" si="48"/>
        <v>0</v>
      </c>
      <c r="H423" s="61">
        <f t="shared" si="49"/>
        <v>-3.7406950647539714E-4</v>
      </c>
      <c r="I423" s="61">
        <f>IF(A423&gt;$R$1, AVERAGE(INDEX($H$2:$H$3898, A423-$R$1):H423), "")</f>
        <v>-4.7336004666122792E-4</v>
      </c>
      <c r="J423" s="61">
        <f>IF(A423&gt;$R$1, STDEV(INDEX($H$2:$H$3898, A423-$R$1):H423), "")</f>
        <v>1.7825262038210286E-3</v>
      </c>
      <c r="K423" s="61">
        <f t="shared" si="50"/>
        <v>-1.7825262038210286E-3</v>
      </c>
      <c r="L423" s="61">
        <f t="shared" si="54"/>
        <v>-9.0768523130707202E-3</v>
      </c>
      <c r="M423" s="59">
        <f t="shared" si="51"/>
        <v>0.59999999999948983</v>
      </c>
      <c r="N423" s="59">
        <f t="shared" si="52"/>
        <v>0</v>
      </c>
      <c r="O423" s="59">
        <f t="shared" si="53"/>
        <v>0</v>
      </c>
    </row>
    <row r="424" spans="1:15" x14ac:dyDescent="0.25">
      <c r="A424" s="59">
        <v>423</v>
      </c>
      <c r="B424" s="60">
        <v>41864.958333333336</v>
      </c>
      <c r="C424" s="59">
        <v>1.3364</v>
      </c>
      <c r="D424" s="59">
        <v>1.34077</v>
      </c>
      <c r="E424" s="59">
        <v>1.33484</v>
      </c>
      <c r="F424" s="59">
        <v>1.33646</v>
      </c>
      <c r="G424" s="59">
        <f t="shared" si="48"/>
        <v>1</v>
      </c>
      <c r="H424" s="61">
        <f t="shared" si="49"/>
        <v>4.4895729675387355E-5</v>
      </c>
      <c r="I424" s="61">
        <f>IF(A424&gt;$R$1, AVERAGE(INDEX($H$2:$H$3898, A424-$R$1):H424), "")</f>
        <v>-4.5848511080703028E-4</v>
      </c>
      <c r="J424" s="61">
        <f>IF(A424&gt;$R$1, STDEV(INDEX($H$2:$H$3898, A424-$R$1):H424), "")</f>
        <v>1.7860104509665523E-3</v>
      </c>
      <c r="K424" s="61">
        <f t="shared" si="50"/>
        <v>1.7860104509665523E-3</v>
      </c>
      <c r="L424" s="61">
        <f t="shared" si="54"/>
        <v>-9.2274505915738315E-3</v>
      </c>
      <c r="M424" s="59">
        <f t="shared" si="51"/>
        <v>33.100000000001458</v>
      </c>
      <c r="N424" s="59">
        <f t="shared" si="52"/>
        <v>0</v>
      </c>
      <c r="O424" s="59">
        <f t="shared" si="53"/>
        <v>0</v>
      </c>
    </row>
    <row r="425" spans="1:15" x14ac:dyDescent="0.25">
      <c r="A425" s="59">
        <v>424</v>
      </c>
      <c r="B425" s="60">
        <v>41865.958333333336</v>
      </c>
      <c r="C425" s="59">
        <v>1.3364499999999999</v>
      </c>
      <c r="D425" s="59">
        <v>1.34117</v>
      </c>
      <c r="E425" s="59">
        <v>1.3358699999999999</v>
      </c>
      <c r="F425" s="59">
        <v>1.3397600000000001</v>
      </c>
      <c r="G425" s="59">
        <f t="shared" si="48"/>
        <v>1</v>
      </c>
      <c r="H425" s="61">
        <f t="shared" si="49"/>
        <v>2.4661662139459643E-3</v>
      </c>
      <c r="I425" s="61">
        <f>IF(A425&gt;$R$1, AVERAGE(INDEX($H$2:$H$3898, A425-$R$1):H425), "")</f>
        <v>-3.0620663609648847E-4</v>
      </c>
      <c r="J425" s="61">
        <f>IF(A425&gt;$R$1, STDEV(INDEX($H$2:$H$3898, A425-$R$1):H425), "")</f>
        <v>1.9285872294480893E-3</v>
      </c>
      <c r="K425" s="61">
        <f t="shared" si="50"/>
        <v>1.9285872294480893E-3</v>
      </c>
      <c r="L425" s="61">
        <f t="shared" si="54"/>
        <v>-5.4438861424504145E-3</v>
      </c>
      <c r="M425" s="59">
        <f t="shared" si="51"/>
        <v>-27.399999999999647</v>
      </c>
      <c r="N425" s="59">
        <f t="shared" si="52"/>
        <v>0</v>
      </c>
      <c r="O425" s="59">
        <f t="shared" si="53"/>
        <v>0</v>
      </c>
    </row>
    <row r="426" spans="1:15" x14ac:dyDescent="0.25">
      <c r="A426" s="59">
        <v>425</v>
      </c>
      <c r="B426" s="60">
        <v>41868.958333333336</v>
      </c>
      <c r="C426" s="59">
        <v>1.33908</v>
      </c>
      <c r="D426" s="59">
        <v>1.3399099999999999</v>
      </c>
      <c r="E426" s="59">
        <v>1.3352900000000001</v>
      </c>
      <c r="F426" s="59">
        <v>1.3363400000000001</v>
      </c>
      <c r="G426" s="59">
        <f t="shared" si="48"/>
        <v>0</v>
      </c>
      <c r="H426" s="61">
        <f t="shared" si="49"/>
        <v>-2.5559596890137133E-3</v>
      </c>
      <c r="I426" s="61">
        <f>IF(A426&gt;$R$1, AVERAGE(INDEX($H$2:$H$3898, A426-$R$1):H426), "")</f>
        <v>-3.0373045640563865E-4</v>
      </c>
      <c r="J426" s="61">
        <f>IF(A426&gt;$R$1, STDEV(INDEX($H$2:$H$3898, A426-$R$1):H426), "")</f>
        <v>1.9254747881138237E-3</v>
      </c>
      <c r="K426" s="61">
        <f t="shared" si="50"/>
        <v>-1.9254747881138237E-3</v>
      </c>
      <c r="L426" s="61">
        <f t="shared" si="54"/>
        <v>-9.2670239755595109E-3</v>
      </c>
      <c r="M426" s="59">
        <f t="shared" si="51"/>
        <v>-43.50000000000076</v>
      </c>
      <c r="N426" s="59">
        <f t="shared" si="52"/>
        <v>0</v>
      </c>
      <c r="O426" s="59">
        <f t="shared" si="53"/>
        <v>0</v>
      </c>
    </row>
    <row r="427" spans="1:15" x14ac:dyDescent="0.25">
      <c r="A427" s="59">
        <v>426</v>
      </c>
      <c r="B427" s="60">
        <v>41869.958333333336</v>
      </c>
      <c r="C427" s="59">
        <v>1.33633</v>
      </c>
      <c r="D427" s="59">
        <v>1.3364</v>
      </c>
      <c r="E427" s="59">
        <v>1.3313299999999999</v>
      </c>
      <c r="F427" s="59">
        <v>1.3319799999999999</v>
      </c>
      <c r="G427" s="59">
        <f t="shared" si="48"/>
        <v>0</v>
      </c>
      <c r="H427" s="61">
        <f t="shared" si="49"/>
        <v>-3.2679767646162225E-3</v>
      </c>
      <c r="I427" s="61">
        <f>IF(A427&gt;$R$1, AVERAGE(INDEX($H$2:$H$3898, A427-$R$1):H427), "")</f>
        <v>-5.5869007855232364E-4</v>
      </c>
      <c r="J427" s="61">
        <f>IF(A427&gt;$R$1, STDEV(INDEX($H$2:$H$3898, A427-$R$1):H427), "")</f>
        <v>2.0349450109752349E-3</v>
      </c>
      <c r="K427" s="61">
        <f t="shared" si="50"/>
        <v>-2.0349450109752349E-3</v>
      </c>
      <c r="L427" s="61">
        <f t="shared" si="54"/>
        <v>-9.4064881860816962E-3</v>
      </c>
      <c r="M427" s="59">
        <f t="shared" si="51"/>
        <v>-61.099999999998374</v>
      </c>
      <c r="N427" s="59">
        <f t="shared" si="52"/>
        <v>0</v>
      </c>
      <c r="O427" s="59">
        <f t="shared" si="53"/>
        <v>0</v>
      </c>
    </row>
    <row r="428" spans="1:15" x14ac:dyDescent="0.25">
      <c r="A428" s="59">
        <v>427</v>
      </c>
      <c r="B428" s="60">
        <v>41870.958333333336</v>
      </c>
      <c r="C428" s="59">
        <v>1.3319799999999999</v>
      </c>
      <c r="D428" s="59">
        <v>1.33243</v>
      </c>
      <c r="E428" s="59">
        <v>1.3255300000000001</v>
      </c>
      <c r="F428" s="59">
        <v>1.3258700000000001</v>
      </c>
      <c r="G428" s="59">
        <f t="shared" si="48"/>
        <v>0</v>
      </c>
      <c r="H428" s="61">
        <f t="shared" si="49"/>
        <v>-4.5977092486293196E-3</v>
      </c>
      <c r="I428" s="61">
        <f>IF(A428&gt;$R$1, AVERAGE(INDEX($H$2:$H$3898, A428-$R$1):H428), "")</f>
        <v>-7.021808423754945E-4</v>
      </c>
      <c r="J428" s="61">
        <f>IF(A428&gt;$R$1, STDEV(INDEX($H$2:$H$3898, A428-$R$1):H428), "")</f>
        <v>2.2369716019810409E-3</v>
      </c>
      <c r="K428" s="61">
        <f t="shared" si="50"/>
        <v>-2.2369716019810409E-3</v>
      </c>
      <c r="L428" s="61">
        <f t="shared" si="54"/>
        <v>-9.7883387284987047E-3</v>
      </c>
      <c r="M428" s="59">
        <f t="shared" si="51"/>
        <v>21.499999999998742</v>
      </c>
      <c r="N428" s="59">
        <f t="shared" si="52"/>
        <v>0</v>
      </c>
      <c r="O428" s="59">
        <f t="shared" si="53"/>
        <v>0</v>
      </c>
    </row>
    <row r="429" spans="1:15" x14ac:dyDescent="0.25">
      <c r="A429" s="59">
        <v>428</v>
      </c>
      <c r="B429" s="60">
        <v>41871.958333333336</v>
      </c>
      <c r="C429" s="59">
        <v>1.3259000000000001</v>
      </c>
      <c r="D429" s="59">
        <v>1.32884</v>
      </c>
      <c r="E429" s="59">
        <v>1.3241700000000001</v>
      </c>
      <c r="F429" s="59">
        <v>1.32805</v>
      </c>
      <c r="G429" s="59">
        <f t="shared" si="48"/>
        <v>1</v>
      </c>
      <c r="H429" s="61">
        <f t="shared" si="49"/>
        <v>1.6428532060591416E-3</v>
      </c>
      <c r="I429" s="61">
        <f>IF(A429&gt;$R$1, AVERAGE(INDEX($H$2:$H$3898, A429-$R$1):H429), "")</f>
        <v>-5.4494240788119288E-4</v>
      </c>
      <c r="J429" s="61">
        <f>IF(A429&gt;$R$1, STDEV(INDEX($H$2:$H$3898, A429-$R$1):H429), "")</f>
        <v>2.3113497497905876E-3</v>
      </c>
      <c r="K429" s="61">
        <f t="shared" si="50"/>
        <v>2.3113497497905876E-3</v>
      </c>
      <c r="L429" s="61">
        <f t="shared" si="54"/>
        <v>-5.8139323592607192E-3</v>
      </c>
      <c r="M429" s="59">
        <f t="shared" si="51"/>
        <v>-41.100000000000577</v>
      </c>
      <c r="N429" s="59">
        <f t="shared" si="52"/>
        <v>0</v>
      </c>
      <c r="O429" s="59">
        <f t="shared" si="53"/>
        <v>0</v>
      </c>
    </row>
    <row r="430" spans="1:15" x14ac:dyDescent="0.25">
      <c r="A430" s="59">
        <v>429</v>
      </c>
      <c r="B430" s="60">
        <v>41872.958333333336</v>
      </c>
      <c r="C430" s="59">
        <v>1.32803</v>
      </c>
      <c r="D430" s="59">
        <v>1.3296600000000001</v>
      </c>
      <c r="E430" s="59">
        <v>1.32206</v>
      </c>
      <c r="F430" s="59">
        <v>1.32392</v>
      </c>
      <c r="G430" s="59">
        <f t="shared" si="48"/>
        <v>0</v>
      </c>
      <c r="H430" s="61">
        <f t="shared" si="49"/>
        <v>-3.1146682193348681E-3</v>
      </c>
      <c r="I430" s="61">
        <f>IF(A430&gt;$R$1, AVERAGE(INDEX($H$2:$H$3898, A430-$R$1):H430), "")</f>
        <v>-7.0834388828080802E-4</v>
      </c>
      <c r="J430" s="61">
        <f>IF(A430&gt;$R$1, STDEV(INDEX($H$2:$H$3898, A430-$R$1):H430), "")</f>
        <v>2.3987407409323987E-3</v>
      </c>
      <c r="K430" s="61">
        <f t="shared" si="50"/>
        <v>-2.3987407409323987E-3</v>
      </c>
      <c r="L430" s="61">
        <f t="shared" si="54"/>
        <v>-1.0094780555236955E-2</v>
      </c>
      <c r="M430" s="59">
        <f t="shared" si="51"/>
        <v>-2.8999999999990145</v>
      </c>
      <c r="N430" s="59">
        <f t="shared" si="52"/>
        <v>0</v>
      </c>
      <c r="O430" s="59">
        <f t="shared" si="53"/>
        <v>0</v>
      </c>
    </row>
    <row r="431" spans="1:15" x14ac:dyDescent="0.25">
      <c r="A431" s="59">
        <v>430</v>
      </c>
      <c r="B431" s="60">
        <v>41875.958333333336</v>
      </c>
      <c r="C431" s="59">
        <v>1.31948</v>
      </c>
      <c r="D431" s="59">
        <v>1.3210299999999999</v>
      </c>
      <c r="E431" s="59">
        <v>1.31837</v>
      </c>
      <c r="F431" s="59">
        <v>1.3191900000000001</v>
      </c>
      <c r="G431" s="59">
        <f t="shared" si="48"/>
        <v>0</v>
      </c>
      <c r="H431" s="61">
        <f t="shared" si="49"/>
        <v>-3.5791208457579145E-3</v>
      </c>
      <c r="I431" s="61">
        <f>IF(A431&gt;$R$1, AVERAGE(INDEX($H$2:$H$3898, A431-$R$1):H431), "")</f>
        <v>-1.1003135623941622E-3</v>
      </c>
      <c r="J431" s="61">
        <f>IF(A431&gt;$R$1, STDEV(INDEX($H$2:$H$3898, A431-$R$1):H431), "")</f>
        <v>2.3170017420342105E-3</v>
      </c>
      <c r="K431" s="61">
        <f t="shared" si="50"/>
        <v>-2.3170017420342105E-3</v>
      </c>
      <c r="L431" s="61">
        <f t="shared" si="54"/>
        <v>-1.0532148620426758E-2</v>
      </c>
      <c r="M431" s="59">
        <f t="shared" si="51"/>
        <v>-25.000000000001688</v>
      </c>
      <c r="N431" s="59">
        <f t="shared" si="52"/>
        <v>0</v>
      </c>
      <c r="O431" s="59">
        <f t="shared" si="53"/>
        <v>0</v>
      </c>
    </row>
    <row r="432" spans="1:15" x14ac:dyDescent="0.25">
      <c r="A432" s="59">
        <v>431</v>
      </c>
      <c r="B432" s="60">
        <v>41876.958333333336</v>
      </c>
      <c r="C432" s="59">
        <v>1.3191900000000001</v>
      </c>
      <c r="D432" s="59">
        <v>1.3214699999999999</v>
      </c>
      <c r="E432" s="59">
        <v>1.31646</v>
      </c>
      <c r="F432" s="59">
        <v>1.3166899999999999</v>
      </c>
      <c r="G432" s="59">
        <f t="shared" si="48"/>
        <v>0</v>
      </c>
      <c r="H432" s="61">
        <f t="shared" si="49"/>
        <v>-1.8969002759089799E-3</v>
      </c>
      <c r="I432" s="61">
        <f>IF(A432&gt;$R$1, AVERAGE(INDEX($H$2:$H$3898, A432-$R$1):H432), "")</f>
        <v>-1.1979184701180884E-3</v>
      </c>
      <c r="J432" s="61">
        <f>IF(A432&gt;$R$1, STDEV(INDEX($H$2:$H$3898, A432-$R$1):H432), "")</f>
        <v>2.3155159758315919E-3</v>
      </c>
      <c r="K432" s="61">
        <f t="shared" si="50"/>
        <v>-2.3155159758315919E-3</v>
      </c>
      <c r="L432" s="61">
        <f t="shared" si="54"/>
        <v>-1.0930827808858269E-2</v>
      </c>
      <c r="M432" s="59">
        <f t="shared" si="51"/>
        <v>25.700000000001832</v>
      </c>
      <c r="N432" s="59">
        <f t="shared" si="52"/>
        <v>0</v>
      </c>
      <c r="O432" s="59">
        <f t="shared" si="53"/>
        <v>0</v>
      </c>
    </row>
    <row r="433" spans="1:15" x14ac:dyDescent="0.25">
      <c r="A433" s="59">
        <v>432</v>
      </c>
      <c r="B433" s="60">
        <v>41877.958333333336</v>
      </c>
      <c r="C433" s="59">
        <v>1.3166899999999999</v>
      </c>
      <c r="D433" s="59">
        <v>1.32098</v>
      </c>
      <c r="E433" s="59">
        <v>1.3152600000000001</v>
      </c>
      <c r="F433" s="59">
        <v>1.3192600000000001</v>
      </c>
      <c r="G433" s="59">
        <f t="shared" si="48"/>
        <v>1</v>
      </c>
      <c r="H433" s="61">
        <f t="shared" si="49"/>
        <v>1.949961732458387E-3</v>
      </c>
      <c r="I433" s="61">
        <f>IF(A433&gt;$R$1, AVERAGE(INDEX($H$2:$H$3898, A433-$R$1):H433), "")</f>
        <v>-8.6193985900395048E-4</v>
      </c>
      <c r="J433" s="61">
        <f>IF(A433&gt;$R$1, STDEV(INDEX($H$2:$H$3898, A433-$R$1):H433), "")</f>
        <v>2.3602862019387718E-3</v>
      </c>
      <c r="K433" s="61">
        <f t="shared" si="50"/>
        <v>2.3602862019387718E-3</v>
      </c>
      <c r="L433" s="61">
        <f t="shared" si="54"/>
        <v>-1.039002007920975E-2</v>
      </c>
      <c r="M433" s="59">
        <f t="shared" si="51"/>
        <v>-10.799999999999699</v>
      </c>
      <c r="N433" s="59">
        <f t="shared" si="52"/>
        <v>0</v>
      </c>
      <c r="O433" s="59">
        <f t="shared" si="53"/>
        <v>0</v>
      </c>
    </row>
    <row r="434" spans="1:15" x14ac:dyDescent="0.25">
      <c r="A434" s="59">
        <v>433</v>
      </c>
      <c r="B434" s="60">
        <v>41878.958333333336</v>
      </c>
      <c r="C434" s="59">
        <v>1.31925</v>
      </c>
      <c r="D434" s="59">
        <v>1.3220799999999999</v>
      </c>
      <c r="E434" s="59">
        <v>1.3159700000000001</v>
      </c>
      <c r="F434" s="59">
        <v>1.3181700000000001</v>
      </c>
      <c r="G434" s="59">
        <f t="shared" si="48"/>
        <v>0</v>
      </c>
      <c r="H434" s="61">
        <f t="shared" si="49"/>
        <v>-8.2656226861596604E-4</v>
      </c>
      <c r="I434" s="61">
        <f>IF(A434&gt;$R$1, AVERAGE(INDEX($H$2:$H$3898, A434-$R$1):H434), "")</f>
        <v>-9.4443167170942747E-4</v>
      </c>
      <c r="J434" s="61">
        <f>IF(A434&gt;$R$1, STDEV(INDEX($H$2:$H$3898, A434-$R$1):H434), "")</f>
        <v>2.3326657737955179E-3</v>
      </c>
      <c r="K434" s="61">
        <f t="shared" si="50"/>
        <v>-2.3326657737955179E-3</v>
      </c>
      <c r="L434" s="61">
        <f t="shared" si="54"/>
        <v>-1.0998713317618619E-2</v>
      </c>
      <c r="M434" s="59">
        <f t="shared" si="51"/>
        <v>-50.600000000000648</v>
      </c>
      <c r="N434" s="59">
        <f t="shared" si="52"/>
        <v>0</v>
      </c>
      <c r="O434" s="59">
        <f t="shared" si="53"/>
        <v>0</v>
      </c>
    </row>
    <row r="435" spans="1:15" x14ac:dyDescent="0.25">
      <c r="A435" s="59">
        <v>434</v>
      </c>
      <c r="B435" s="60">
        <v>41879.958333333336</v>
      </c>
      <c r="C435" s="59">
        <v>1.3181700000000001</v>
      </c>
      <c r="D435" s="59">
        <v>1.3196000000000001</v>
      </c>
      <c r="E435" s="59">
        <v>1.31311</v>
      </c>
      <c r="F435" s="59">
        <v>1.31311</v>
      </c>
      <c r="G435" s="59">
        <f t="shared" si="48"/>
        <v>0</v>
      </c>
      <c r="H435" s="61">
        <f t="shared" si="49"/>
        <v>-3.8460416506850142E-3</v>
      </c>
      <c r="I435" s="61">
        <f>IF(A435&gt;$R$1, AVERAGE(INDEX($H$2:$H$3898, A435-$R$1):H435), "")</f>
        <v>-1.0950748732457172E-3</v>
      </c>
      <c r="J435" s="61">
        <f>IF(A435&gt;$R$1, STDEV(INDEX($H$2:$H$3898, A435-$R$1):H435), "")</f>
        <v>2.4417861843129027E-3</v>
      </c>
      <c r="K435" s="61">
        <f t="shared" si="50"/>
        <v>-2.4417861843129027E-3</v>
      </c>
      <c r="L435" s="61">
        <f t="shared" si="54"/>
        <v>-1.5445208173475274E-2</v>
      </c>
      <c r="M435" s="59">
        <f t="shared" si="51"/>
        <v>0.79999999999857963</v>
      </c>
      <c r="N435" s="59">
        <f t="shared" si="52"/>
        <v>0</v>
      </c>
      <c r="O435" s="59">
        <f t="shared" si="53"/>
        <v>0</v>
      </c>
    </row>
    <row r="436" spans="1:15" x14ac:dyDescent="0.25">
      <c r="A436" s="59">
        <v>435</v>
      </c>
      <c r="B436" s="60">
        <v>41882.958333333336</v>
      </c>
      <c r="C436" s="59">
        <v>1.3127200000000001</v>
      </c>
      <c r="D436" s="59">
        <v>1.31454</v>
      </c>
      <c r="E436" s="59">
        <v>1.3119000000000001</v>
      </c>
      <c r="F436" s="59">
        <v>1.3128</v>
      </c>
      <c r="G436" s="59">
        <f t="shared" si="48"/>
        <v>0</v>
      </c>
      <c r="H436" s="61">
        <f t="shared" si="49"/>
        <v>-2.3610862629725474E-4</v>
      </c>
      <c r="I436" s="61">
        <f>IF(A436&gt;$R$1, AVERAGE(INDEX($H$2:$H$3898, A436-$R$1):H436), "")</f>
        <v>-1.3213425266306487E-3</v>
      </c>
      <c r="J436" s="61">
        <f>IF(A436&gt;$R$1, STDEV(INDEX($H$2:$H$3898, A436-$R$1):H436), "")</f>
        <v>2.149260304074435E-3</v>
      </c>
      <c r="K436" s="61">
        <f t="shared" si="50"/>
        <v>-2.149260304074435E-3</v>
      </c>
      <c r="L436" s="61">
        <f t="shared" si="54"/>
        <v>-1.5569610801501124E-2</v>
      </c>
      <c r="M436" s="59">
        <f t="shared" si="51"/>
        <v>5.1000000000001044</v>
      </c>
      <c r="N436" s="59">
        <f t="shared" si="52"/>
        <v>0</v>
      </c>
      <c r="O436" s="59">
        <f t="shared" si="53"/>
        <v>0</v>
      </c>
    </row>
    <row r="437" spans="1:15" x14ac:dyDescent="0.25">
      <c r="A437" s="59">
        <v>436</v>
      </c>
      <c r="B437" s="60">
        <v>41883.958333333336</v>
      </c>
      <c r="C437" s="59">
        <v>1.3127800000000001</v>
      </c>
      <c r="D437" s="59">
        <v>1.3136699999999999</v>
      </c>
      <c r="E437" s="59">
        <v>1.3110200000000001</v>
      </c>
      <c r="F437" s="59">
        <v>1.3132900000000001</v>
      </c>
      <c r="G437" s="59">
        <f t="shared" si="48"/>
        <v>1</v>
      </c>
      <c r="H437" s="61">
        <f t="shared" si="49"/>
        <v>3.7317837978647034E-4</v>
      </c>
      <c r="I437" s="61">
        <f>IF(A437&gt;$R$1, AVERAGE(INDEX($H$2:$H$3898, A437-$R$1):H437), "")</f>
        <v>-1.1883840502962325E-3</v>
      </c>
      <c r="J437" s="61">
        <f>IF(A437&gt;$R$1, STDEV(INDEX($H$2:$H$3898, A437-$R$1):H437), "")</f>
        <v>2.186184241122829E-3</v>
      </c>
      <c r="K437" s="61">
        <f t="shared" si="50"/>
        <v>2.186184241122829E-3</v>
      </c>
      <c r="L437" s="61">
        <f t="shared" si="54"/>
        <v>-1.1362470452605354E-2</v>
      </c>
      <c r="M437" s="59">
        <f t="shared" si="51"/>
        <v>16.899999999999693</v>
      </c>
      <c r="N437" s="59">
        <f t="shared" si="52"/>
        <v>0</v>
      </c>
      <c r="O437" s="59">
        <f t="shared" si="53"/>
        <v>0</v>
      </c>
    </row>
    <row r="438" spans="1:15" x14ac:dyDescent="0.25">
      <c r="A438" s="59">
        <v>437</v>
      </c>
      <c r="B438" s="60">
        <v>41884.958333333336</v>
      </c>
      <c r="C438" s="59">
        <v>1.3132699999999999</v>
      </c>
      <c r="D438" s="59">
        <v>1.31599</v>
      </c>
      <c r="E438" s="59">
        <v>1.3122</v>
      </c>
      <c r="F438" s="59">
        <v>1.3149599999999999</v>
      </c>
      <c r="G438" s="59">
        <f t="shared" si="48"/>
        <v>1</v>
      </c>
      <c r="H438" s="61">
        <f t="shared" si="49"/>
        <v>1.2708077426023588E-3</v>
      </c>
      <c r="I438" s="61">
        <f>IF(A438&gt;$R$1, AVERAGE(INDEX($H$2:$H$3898, A438-$R$1):H438), "")</f>
        <v>-1.0342033806754337E-3</v>
      </c>
      <c r="J438" s="61">
        <f>IF(A438&gt;$R$1, STDEV(INDEX($H$2:$H$3898, A438-$R$1):H438), "")</f>
        <v>2.270950479141956E-3</v>
      </c>
      <c r="K438" s="61">
        <f t="shared" si="50"/>
        <v>2.270950479141956E-3</v>
      </c>
      <c r="L438" s="61">
        <f t="shared" si="54"/>
        <v>-7.3089937696423687E-3</v>
      </c>
      <c r="M438" s="59">
        <f t="shared" si="51"/>
        <v>-206.39999999999992</v>
      </c>
      <c r="N438" s="59">
        <f t="shared" si="52"/>
        <v>0</v>
      </c>
      <c r="O438" s="59">
        <f t="shared" si="53"/>
        <v>0</v>
      </c>
    </row>
    <row r="439" spans="1:15" x14ac:dyDescent="0.25">
      <c r="A439" s="59">
        <v>438</v>
      </c>
      <c r="B439" s="60">
        <v>41885.958333333336</v>
      </c>
      <c r="C439" s="59">
        <v>1.3149599999999999</v>
      </c>
      <c r="D439" s="59">
        <v>1.3153900000000001</v>
      </c>
      <c r="E439" s="59">
        <v>1.2920199999999999</v>
      </c>
      <c r="F439" s="59">
        <v>1.2943199999999999</v>
      </c>
      <c r="G439" s="59">
        <f t="shared" si="48"/>
        <v>0</v>
      </c>
      <c r="H439" s="61">
        <f t="shared" si="49"/>
        <v>-1.5820786201188694E-2</v>
      </c>
      <c r="I439" s="61">
        <f>IF(A439&gt;$R$1, AVERAGE(INDEX($H$2:$H$3898, A439-$R$1):H439), "")</f>
        <v>-1.9996231740950147E-3</v>
      </c>
      <c r="J439" s="61">
        <f>IF(A439&gt;$R$1, STDEV(INDEX($H$2:$H$3898, A439-$R$1):H439), "")</f>
        <v>4.3255283293206839E-3</v>
      </c>
      <c r="K439" s="61">
        <f t="shared" si="50"/>
        <v>-4.3255283293206839E-3</v>
      </c>
      <c r="L439" s="61">
        <f t="shared" si="54"/>
        <v>-1.3420532549929606E-2</v>
      </c>
      <c r="M439" s="59">
        <f t="shared" si="51"/>
        <v>7.0000000000014495</v>
      </c>
      <c r="N439" s="59">
        <f t="shared" si="52"/>
        <v>0</v>
      </c>
      <c r="O439" s="59">
        <f t="shared" si="53"/>
        <v>0</v>
      </c>
    </row>
    <row r="440" spans="1:15" x14ac:dyDescent="0.25">
      <c r="A440" s="59">
        <v>439</v>
      </c>
      <c r="B440" s="60">
        <v>41886.958333333336</v>
      </c>
      <c r="C440" s="59">
        <v>1.2943499999999999</v>
      </c>
      <c r="D440" s="59">
        <v>1.29878</v>
      </c>
      <c r="E440" s="59">
        <v>1.2921899999999999</v>
      </c>
      <c r="F440" s="59">
        <v>1.29505</v>
      </c>
      <c r="G440" s="59">
        <f t="shared" si="48"/>
        <v>1</v>
      </c>
      <c r="H440" s="61">
        <f t="shared" si="49"/>
        <v>5.6384372981858042E-4</v>
      </c>
      <c r="I440" s="61">
        <f>IF(A440&gt;$R$1, AVERAGE(INDEX($H$2:$H$3898, A440-$R$1):H440), "")</f>
        <v>-1.967188924086065E-3</v>
      </c>
      <c r="J440" s="61">
        <f>IF(A440&gt;$R$1, STDEV(INDEX($H$2:$H$3898, A440-$R$1):H440), "")</f>
        <v>4.3437879264281495E-3</v>
      </c>
      <c r="K440" s="61">
        <f t="shared" si="50"/>
        <v>4.3437879264281495E-3</v>
      </c>
      <c r="L440" s="61">
        <f t="shared" si="54"/>
        <v>-1.1005331852949548E-2</v>
      </c>
      <c r="M440" s="59">
        <f t="shared" si="51"/>
        <v>-61.200000000001253</v>
      </c>
      <c r="N440" s="59">
        <f t="shared" si="52"/>
        <v>0</v>
      </c>
      <c r="O440" s="59">
        <f t="shared" si="53"/>
        <v>0</v>
      </c>
    </row>
    <row r="441" spans="1:15" x14ac:dyDescent="0.25">
      <c r="A441" s="59">
        <v>440</v>
      </c>
      <c r="B441" s="60">
        <v>41889.958333333336</v>
      </c>
      <c r="C441" s="59">
        <v>1.29556</v>
      </c>
      <c r="D441" s="59">
        <v>1.2959000000000001</v>
      </c>
      <c r="E441" s="59">
        <v>1.2881400000000001</v>
      </c>
      <c r="F441" s="59">
        <v>1.2894399999999999</v>
      </c>
      <c r="G441" s="59">
        <f t="shared" si="48"/>
        <v>0</v>
      </c>
      <c r="H441" s="61">
        <f t="shared" si="49"/>
        <v>-4.3412888506987549E-3</v>
      </c>
      <c r="I441" s="61">
        <f>IF(A441&gt;$R$1, AVERAGE(INDEX($H$2:$H$3898, A441-$R$1):H441), "")</f>
        <v>-2.3926548656263598E-3</v>
      </c>
      <c r="J441" s="61">
        <f>IF(A441&gt;$R$1, STDEV(INDEX($H$2:$H$3898, A441-$R$1):H441), "")</f>
        <v>4.2119890443811266E-3</v>
      </c>
      <c r="K441" s="61">
        <f t="shared" si="50"/>
        <v>-4.2119890443811266E-3</v>
      </c>
      <c r="L441" s="61">
        <f t="shared" si="54"/>
        <v>-1.329184610921685E-2</v>
      </c>
      <c r="M441" s="59">
        <f t="shared" si="51"/>
        <v>42.600000000001529</v>
      </c>
      <c r="N441" s="59">
        <f t="shared" si="52"/>
        <v>0</v>
      </c>
      <c r="O441" s="59">
        <f t="shared" si="53"/>
        <v>0</v>
      </c>
    </row>
    <row r="442" spans="1:15" x14ac:dyDescent="0.25">
      <c r="A442" s="59">
        <v>441</v>
      </c>
      <c r="B442" s="60">
        <v>41890.958333333336</v>
      </c>
      <c r="C442" s="59">
        <v>1.2894399999999999</v>
      </c>
      <c r="D442" s="59">
        <v>1.2957399999999999</v>
      </c>
      <c r="E442" s="59">
        <v>1.2859400000000001</v>
      </c>
      <c r="F442" s="59">
        <v>1.2937000000000001</v>
      </c>
      <c r="G442" s="59">
        <f t="shared" si="48"/>
        <v>1</v>
      </c>
      <c r="H442" s="61">
        <f t="shared" si="49"/>
        <v>3.2983143476550572E-3</v>
      </c>
      <c r="I442" s="61">
        <f>IF(A442&gt;$R$1, AVERAGE(INDEX($H$2:$H$3898, A442-$R$1):H442), "")</f>
        <v>-2.026762738334562E-3</v>
      </c>
      <c r="J442" s="61">
        <f>IF(A442&gt;$R$1, STDEV(INDEX($H$2:$H$3898, A442-$R$1):H442), "")</f>
        <v>4.4447062519357332E-3</v>
      </c>
      <c r="K442" s="61">
        <f t="shared" si="50"/>
        <v>4.4447062519357332E-3</v>
      </c>
      <c r="L442" s="61">
        <f t="shared" si="54"/>
        <v>-6.8121948463058793E-3</v>
      </c>
      <c r="M442" s="59">
        <f t="shared" si="51"/>
        <v>-20.400000000000418</v>
      </c>
      <c r="N442" s="59">
        <f t="shared" si="52"/>
        <v>0</v>
      </c>
      <c r="O442" s="59">
        <f t="shared" si="53"/>
        <v>0</v>
      </c>
    </row>
    <row r="443" spans="1:15" x14ac:dyDescent="0.25">
      <c r="A443" s="59">
        <v>442</v>
      </c>
      <c r="B443" s="60">
        <v>41891.958333333336</v>
      </c>
      <c r="C443" s="59">
        <v>1.2937000000000001</v>
      </c>
      <c r="D443" s="59">
        <v>1.2962899999999999</v>
      </c>
      <c r="E443" s="59">
        <v>1.2883800000000001</v>
      </c>
      <c r="F443" s="59">
        <v>1.29166</v>
      </c>
      <c r="G443" s="59">
        <f t="shared" si="48"/>
        <v>0</v>
      </c>
      <c r="H443" s="61">
        <f t="shared" si="49"/>
        <v>-1.5781171081606748E-3</v>
      </c>
      <c r="I443" s="61">
        <f>IF(A443&gt;$R$1, AVERAGE(INDEX($H$2:$H$3898, A443-$R$1):H443), "")</f>
        <v>-1.92114650980609E-3</v>
      </c>
      <c r="J443" s="61">
        <f>IF(A443&gt;$R$1, STDEV(INDEX($H$2:$H$3898, A443-$R$1):H443), "")</f>
        <v>4.4333087645589461E-3</v>
      </c>
      <c r="K443" s="61">
        <f t="shared" si="50"/>
        <v>-4.4333087645589461E-3</v>
      </c>
      <c r="L443" s="61">
        <f t="shared" si="54"/>
        <v>-9.0085320088837857E-3</v>
      </c>
      <c r="M443" s="59">
        <f t="shared" si="51"/>
        <v>7.0000000000014495</v>
      </c>
      <c r="N443" s="59">
        <f t="shared" si="52"/>
        <v>0</v>
      </c>
      <c r="O443" s="59">
        <f t="shared" si="53"/>
        <v>0</v>
      </c>
    </row>
    <row r="444" spans="1:15" x14ac:dyDescent="0.25">
      <c r="A444" s="59">
        <v>443</v>
      </c>
      <c r="B444" s="60">
        <v>41892.958333333336</v>
      </c>
      <c r="C444" s="59">
        <v>1.29165</v>
      </c>
      <c r="D444" s="59">
        <v>1.2951699999999999</v>
      </c>
      <c r="E444" s="59">
        <v>1.2897000000000001</v>
      </c>
      <c r="F444" s="59">
        <v>1.2923500000000001</v>
      </c>
      <c r="G444" s="59">
        <f t="shared" si="48"/>
        <v>1</v>
      </c>
      <c r="H444" s="61">
        <f t="shared" si="49"/>
        <v>5.340536734764178E-4</v>
      </c>
      <c r="I444" s="61">
        <f>IF(A444&gt;$R$1, AVERAGE(INDEX($H$2:$H$3898, A444-$R$1):H444), "")</f>
        <v>-1.6004113271744817E-3</v>
      </c>
      <c r="J444" s="61">
        <f>IF(A444&gt;$R$1, STDEV(INDEX($H$2:$H$3898, A444-$R$1):H444), "")</f>
        <v>4.4123424010066529E-3</v>
      </c>
      <c r="K444" s="61">
        <f t="shared" si="50"/>
        <v>4.4123424010066529E-3</v>
      </c>
      <c r="L444" s="61">
        <f t="shared" si="54"/>
        <v>-6.9075393576677208E-3</v>
      </c>
      <c r="M444" s="59">
        <f t="shared" si="51"/>
        <v>38.400000000000659</v>
      </c>
      <c r="N444" s="59">
        <f t="shared" si="52"/>
        <v>0</v>
      </c>
      <c r="O444" s="59">
        <f t="shared" si="53"/>
        <v>0</v>
      </c>
    </row>
    <row r="445" spans="1:15" x14ac:dyDescent="0.25">
      <c r="A445" s="59">
        <v>444</v>
      </c>
      <c r="B445" s="60">
        <v>41893.958333333336</v>
      </c>
      <c r="C445" s="59">
        <v>1.2923199999999999</v>
      </c>
      <c r="D445" s="59">
        <v>1.29793</v>
      </c>
      <c r="E445" s="59">
        <v>1.29088</v>
      </c>
      <c r="F445" s="59">
        <v>1.29616</v>
      </c>
      <c r="G445" s="59">
        <f t="shared" si="48"/>
        <v>1</v>
      </c>
      <c r="H445" s="61">
        <f t="shared" si="49"/>
        <v>2.9437805930092077E-3</v>
      </c>
      <c r="I445" s="61">
        <f>IF(A445&gt;$R$1, AVERAGE(INDEX($H$2:$H$3898, A445-$R$1):H445), "")</f>
        <v>-1.5191033654901025E-3</v>
      </c>
      <c r="J445" s="61">
        <f>IF(A445&gt;$R$1, STDEV(INDEX($H$2:$H$3898, A445-$R$1):H445), "")</f>
        <v>4.4874389249445808E-3</v>
      </c>
      <c r="K445" s="61">
        <f t="shared" si="50"/>
        <v>4.4874389249445808E-3</v>
      </c>
      <c r="L445" s="61">
        <f t="shared" si="54"/>
        <v>-2.135969179074132E-5</v>
      </c>
      <c r="M445" s="59">
        <f t="shared" si="51"/>
        <v>-32.200000000000003</v>
      </c>
      <c r="N445" s="59">
        <f t="shared" si="52"/>
        <v>0</v>
      </c>
      <c r="O445" s="59">
        <f t="shared" si="53"/>
        <v>0</v>
      </c>
    </row>
    <row r="446" spans="1:15" x14ac:dyDescent="0.25">
      <c r="A446" s="59">
        <v>445</v>
      </c>
      <c r="B446" s="60">
        <v>41896.958333333336</v>
      </c>
      <c r="C446" s="59">
        <v>1.2971900000000001</v>
      </c>
      <c r="D446" s="59">
        <v>1.2972699999999999</v>
      </c>
      <c r="E446" s="59">
        <v>1.2908599999999999</v>
      </c>
      <c r="F446" s="59">
        <v>1.2939700000000001</v>
      </c>
      <c r="G446" s="59">
        <f t="shared" si="48"/>
        <v>0</v>
      </c>
      <c r="H446" s="61">
        <f t="shared" si="49"/>
        <v>-1.6910352158979846E-3</v>
      </c>
      <c r="I446" s="61">
        <f>IF(A446&gt;$R$1, AVERAGE(INDEX($H$2:$H$3898, A446-$R$1):H446), "")</f>
        <v>-1.4301263027752971E-3</v>
      </c>
      <c r="J446" s="61">
        <f>IF(A446&gt;$R$1, STDEV(INDEX($H$2:$H$3898, A446-$R$1):H446), "")</f>
        <v>4.467763678112701E-3</v>
      </c>
      <c r="K446" s="61">
        <f t="shared" si="50"/>
        <v>-4.467763678112701E-3</v>
      </c>
      <c r="L446" s="61">
        <f t="shared" si="54"/>
        <v>-2.1721216278692314E-3</v>
      </c>
      <c r="M446" s="59">
        <f t="shared" si="51"/>
        <v>19.800000000000928</v>
      </c>
      <c r="N446" s="59">
        <f t="shared" si="52"/>
        <v>0</v>
      </c>
      <c r="O446" s="59">
        <f t="shared" si="53"/>
        <v>0</v>
      </c>
    </row>
    <row r="447" spans="1:15" x14ac:dyDescent="0.25">
      <c r="A447" s="59">
        <v>446</v>
      </c>
      <c r="B447" s="60">
        <v>41897.958333333336</v>
      </c>
      <c r="C447" s="59">
        <v>1.2939499999999999</v>
      </c>
      <c r="D447" s="59">
        <v>1.2995000000000001</v>
      </c>
      <c r="E447" s="59">
        <v>1.29223</v>
      </c>
      <c r="F447" s="59">
        <v>1.29593</v>
      </c>
      <c r="G447" s="59">
        <f t="shared" si="48"/>
        <v>1</v>
      </c>
      <c r="H447" s="61">
        <f t="shared" si="49"/>
        <v>1.5135722415385703E-3</v>
      </c>
      <c r="I447" s="61">
        <f>IF(A447&gt;$R$1, AVERAGE(INDEX($H$2:$H$3898, A447-$R$1):H447), "")</f>
        <v>-1.1118329848192668E-3</v>
      </c>
      <c r="J447" s="61">
        <f>IF(A447&gt;$R$1, STDEV(INDEX($H$2:$H$3898, A447-$R$1):H447), "")</f>
        <v>4.4858287799534966E-3</v>
      </c>
      <c r="K447" s="61">
        <f t="shared" si="50"/>
        <v>4.4858287799534966E-3</v>
      </c>
      <c r="L447" s="61">
        <f t="shared" si="54"/>
        <v>4.6292231279158567E-3</v>
      </c>
      <c r="M447" s="59">
        <f t="shared" si="51"/>
        <v>-94.799999999999329</v>
      </c>
      <c r="N447" s="59">
        <f t="shared" si="52"/>
        <v>0</v>
      </c>
      <c r="O447" s="59">
        <f t="shared" si="53"/>
        <v>0</v>
      </c>
    </row>
    <row r="448" spans="1:15" x14ac:dyDescent="0.25">
      <c r="A448" s="59">
        <v>447</v>
      </c>
      <c r="B448" s="60">
        <v>41898.958333333336</v>
      </c>
      <c r="C448" s="59">
        <v>1.29592</v>
      </c>
      <c r="D448" s="59">
        <v>1.29813</v>
      </c>
      <c r="E448" s="59">
        <v>1.2851999999999999</v>
      </c>
      <c r="F448" s="59">
        <v>1.28644</v>
      </c>
      <c r="G448" s="59">
        <f t="shared" si="48"/>
        <v>0</v>
      </c>
      <c r="H448" s="61">
        <f t="shared" si="49"/>
        <v>-7.3498706391813915E-3</v>
      </c>
      <c r="I448" s="61">
        <f>IF(A448&gt;$R$1, AVERAGE(INDEX($H$2:$H$3898, A448-$R$1):H448), "")</f>
        <v>-1.4526436325237929E-3</v>
      </c>
      <c r="J448" s="61">
        <f>IF(A448&gt;$R$1, STDEV(INDEX($H$2:$H$3898, A448-$R$1):H448), "")</f>
        <v>4.7488823275248426E-3</v>
      </c>
      <c r="K448" s="61">
        <f t="shared" si="50"/>
        <v>-4.7488823275248426E-3</v>
      </c>
      <c r="L448" s="61">
        <f t="shared" si="54"/>
        <v>-2.4799454015477576E-3</v>
      </c>
      <c r="M448" s="59">
        <f t="shared" si="51"/>
        <v>57.000000000000384</v>
      </c>
      <c r="N448" s="59">
        <f t="shared" si="52"/>
        <v>0</v>
      </c>
      <c r="O448" s="59">
        <f t="shared" si="53"/>
        <v>0</v>
      </c>
    </row>
    <row r="449" spans="1:15" x14ac:dyDescent="0.25">
      <c r="A449" s="59">
        <v>448</v>
      </c>
      <c r="B449" s="60">
        <v>41899.958333333336</v>
      </c>
      <c r="C449" s="59">
        <v>1.28644</v>
      </c>
      <c r="D449" s="59">
        <v>1.2930200000000001</v>
      </c>
      <c r="E449" s="59">
        <v>1.2834399999999999</v>
      </c>
      <c r="F449" s="59">
        <v>1.2921400000000001</v>
      </c>
      <c r="G449" s="59">
        <f t="shared" si="48"/>
        <v>1</v>
      </c>
      <c r="H449" s="61">
        <f t="shared" si="49"/>
        <v>4.4210451366069386E-3</v>
      </c>
      <c r="I449" s="61">
        <f>IF(A449&gt;$R$1, AVERAGE(INDEX($H$2:$H$3898, A449-$R$1):H449), "")</f>
        <v>-1.2982009197645083E-3</v>
      </c>
      <c r="J449" s="61">
        <f>IF(A449&gt;$R$1, STDEV(INDEX($H$2:$H$3898, A449-$R$1):H449), "")</f>
        <v>4.9045496298340679E-3</v>
      </c>
      <c r="K449" s="61">
        <f t="shared" si="50"/>
        <v>4.9045496298340679E-3</v>
      </c>
      <c r="L449" s="61">
        <f t="shared" si="54"/>
        <v>4.7572700020818287E-3</v>
      </c>
      <c r="M449" s="59">
        <f t="shared" si="51"/>
        <v>-93.900000000000091</v>
      </c>
      <c r="N449" s="59">
        <f t="shared" si="52"/>
        <v>0</v>
      </c>
      <c r="O449" s="59">
        <f t="shared" si="53"/>
        <v>0</v>
      </c>
    </row>
    <row r="450" spans="1:15" x14ac:dyDescent="0.25">
      <c r="A450" s="59">
        <v>449</v>
      </c>
      <c r="B450" s="60">
        <v>41900.958333333336</v>
      </c>
      <c r="C450" s="59">
        <v>1.2922</v>
      </c>
      <c r="D450" s="59">
        <v>1.29288</v>
      </c>
      <c r="E450" s="59">
        <v>1.2827500000000001</v>
      </c>
      <c r="F450" s="59">
        <v>1.28281</v>
      </c>
      <c r="G450" s="59">
        <f t="shared" si="48"/>
        <v>0</v>
      </c>
      <c r="H450" s="61">
        <f t="shared" si="49"/>
        <v>-7.2467743691732043E-3</v>
      </c>
      <c r="I450" s="61">
        <f>IF(A450&gt;$R$1, AVERAGE(INDEX($H$2:$H$3898, A450-$R$1):H450), "")</f>
        <v>-1.6994641760493356E-3</v>
      </c>
      <c r="J450" s="61">
        <f>IF(A450&gt;$R$1, STDEV(INDEX($H$2:$H$3898, A450-$R$1):H450), "")</f>
        <v>5.121236790234864E-3</v>
      </c>
      <c r="K450" s="61">
        <f t="shared" si="50"/>
        <v>-5.121236790234864E-3</v>
      </c>
      <c r="L450" s="61">
        <f t="shared" si="54"/>
        <v>2.0778193961598669E-3</v>
      </c>
      <c r="M450" s="59">
        <f t="shared" si="51"/>
        <v>15.700000000000713</v>
      </c>
      <c r="N450" s="59">
        <f t="shared" si="52"/>
        <v>0</v>
      </c>
      <c r="O450" s="59">
        <f t="shared" si="53"/>
        <v>0</v>
      </c>
    </row>
    <row r="451" spans="1:15" x14ac:dyDescent="0.25">
      <c r="A451" s="59">
        <v>450</v>
      </c>
      <c r="B451" s="60">
        <v>41903.958333333336</v>
      </c>
      <c r="C451" s="59">
        <v>1.28331</v>
      </c>
      <c r="D451" s="59">
        <v>1.28677</v>
      </c>
      <c r="E451" s="59">
        <v>1.28162</v>
      </c>
      <c r="F451" s="59">
        <v>1.28488</v>
      </c>
      <c r="G451" s="59">
        <f t="shared" ref="G451:G514" si="55">IF(F451&gt;F450,1,0)</f>
        <v>1</v>
      </c>
      <c r="H451" s="61">
        <f t="shared" ref="H451:H514" si="56">LN(F451/F450)</f>
        <v>1.6123445185676655E-3</v>
      </c>
      <c r="I451" s="61">
        <f>IF(A451&gt;$R$1, AVERAGE(INDEX($H$2:$H$3898, A451-$R$1):H451), "")</f>
        <v>-1.3583150404710431E-3</v>
      </c>
      <c r="J451" s="61">
        <f>IF(A451&gt;$R$1, STDEV(INDEX($H$2:$H$3898, A451-$R$1):H451), "")</f>
        <v>5.1504313876066772E-3</v>
      </c>
      <c r="K451" s="61">
        <f t="shared" ref="K451:K514" si="57">IF(G451=0,-1*J451,J451)</f>
        <v>5.1504313876066772E-3</v>
      </c>
      <c r="L451" s="61">
        <f t="shared" si="54"/>
        <v>9.3775110878409808E-3</v>
      </c>
      <c r="M451" s="59">
        <f t="shared" ref="M451:M514" si="58">(F452-C452)*10000</f>
        <v>-2.4000000000001798</v>
      </c>
      <c r="N451" s="59">
        <f t="shared" ref="N451:N514" si="59">IF(AND(L451&gt;-1,L451&lt;=-0.0173992495600104),M451,0)</f>
        <v>0</v>
      </c>
      <c r="O451" s="59">
        <f t="shared" ref="O451:O514" si="60">IF(OR(AND(L451&gt;0.0176007504399896)),-M451,0)</f>
        <v>0</v>
      </c>
    </row>
    <row r="452" spans="1:15" x14ac:dyDescent="0.25">
      <c r="A452" s="59">
        <v>451</v>
      </c>
      <c r="B452" s="60">
        <v>41904.958333333336</v>
      </c>
      <c r="C452" s="59">
        <v>1.28488</v>
      </c>
      <c r="D452" s="59">
        <v>1.2901199999999999</v>
      </c>
      <c r="E452" s="59">
        <v>1.28426</v>
      </c>
      <c r="F452" s="59">
        <v>1.28464</v>
      </c>
      <c r="G452" s="59">
        <f t="shared" si="55"/>
        <v>0</v>
      </c>
      <c r="H452" s="61">
        <f t="shared" si="56"/>
        <v>-1.8680531826798487E-4</v>
      </c>
      <c r="I452" s="61">
        <f>IF(A452&gt;$R$1, AVERAGE(INDEX($H$2:$H$3898, A452-$R$1):H452), "")</f>
        <v>-1.355233583719214E-3</v>
      </c>
      <c r="J452" s="61">
        <f>IF(A452&gt;$R$1, STDEV(INDEX($H$2:$H$3898, A452-$R$1):H452), "")</f>
        <v>5.1511622510125666E-3</v>
      </c>
      <c r="K452" s="61">
        <f t="shared" si="57"/>
        <v>-5.1511622510125666E-3</v>
      </c>
      <c r="L452" s="61">
        <f t="shared" si="54"/>
        <v>2.0401645957055835E-3</v>
      </c>
      <c r="M452" s="59">
        <f t="shared" si="58"/>
        <v>-66.29999999999913</v>
      </c>
      <c r="N452" s="59">
        <f t="shared" si="59"/>
        <v>0</v>
      </c>
      <c r="O452" s="59">
        <f t="shared" si="60"/>
        <v>0</v>
      </c>
    </row>
    <row r="453" spans="1:15" x14ac:dyDescent="0.25">
      <c r="A453" s="59">
        <v>452</v>
      </c>
      <c r="B453" s="60">
        <v>41905.958333333336</v>
      </c>
      <c r="C453" s="59">
        <v>1.2846299999999999</v>
      </c>
      <c r="D453" s="59">
        <v>1.2863599999999999</v>
      </c>
      <c r="E453" s="59">
        <v>1.2774099999999999</v>
      </c>
      <c r="F453" s="59">
        <v>1.278</v>
      </c>
      <c r="G453" s="59">
        <f t="shared" si="55"/>
        <v>0</v>
      </c>
      <c r="H453" s="61">
        <f t="shared" si="56"/>
        <v>-5.1821674988936943E-3</v>
      </c>
      <c r="I453" s="61">
        <f>IF(A453&gt;$R$1, AVERAGE(INDEX($H$2:$H$3898, A453-$R$1):H453), "")</f>
        <v>-1.7024427011367244E-3</v>
      </c>
      <c r="J453" s="61">
        <f>IF(A453&gt;$R$1, STDEV(INDEX($H$2:$H$3898, A453-$R$1):H453), "")</f>
        <v>5.2137397747355364E-3</v>
      </c>
      <c r="K453" s="61">
        <f t="shared" si="57"/>
        <v>-5.2137397747355364E-3</v>
      </c>
      <c r="L453" s="61">
        <f t="shared" si="54"/>
        <v>-5.4445256581719089E-3</v>
      </c>
      <c r="M453" s="59">
        <f t="shared" si="58"/>
        <v>-29.900000000000482</v>
      </c>
      <c r="N453" s="59">
        <f t="shared" si="59"/>
        <v>0</v>
      </c>
      <c r="O453" s="59">
        <f t="shared" si="60"/>
        <v>0</v>
      </c>
    </row>
    <row r="454" spans="1:15" x14ac:dyDescent="0.25">
      <c r="A454" s="59">
        <v>453</v>
      </c>
      <c r="B454" s="60">
        <v>41906.958333333336</v>
      </c>
      <c r="C454" s="59">
        <v>1.2780100000000001</v>
      </c>
      <c r="D454" s="59">
        <v>1.2783199999999999</v>
      </c>
      <c r="E454" s="59">
        <v>1.2697000000000001</v>
      </c>
      <c r="F454" s="59">
        <v>1.27502</v>
      </c>
      <c r="G454" s="59">
        <f t="shared" si="55"/>
        <v>0</v>
      </c>
      <c r="H454" s="61">
        <f t="shared" si="56"/>
        <v>-2.3344911934721378E-3</v>
      </c>
      <c r="I454" s="61">
        <f>IF(A454&gt;$R$1, AVERAGE(INDEX($H$2:$H$3898, A454-$R$1):H454), "")</f>
        <v>-1.9277738846413804E-3</v>
      </c>
      <c r="J454" s="61">
        <f>IF(A454&gt;$R$1, STDEV(INDEX($H$2:$H$3898, A454-$R$1):H454), "")</f>
        <v>5.1542417314881239E-3</v>
      </c>
      <c r="K454" s="61">
        <f t="shared" si="57"/>
        <v>-5.1542417314881239E-3</v>
      </c>
      <c r="L454" s="61">
        <f t="shared" si="54"/>
        <v>-6.2732390603393489E-3</v>
      </c>
      <c r="M454" s="59">
        <f t="shared" si="58"/>
        <v>-68.200000000000486</v>
      </c>
      <c r="N454" s="59">
        <f t="shared" si="59"/>
        <v>0</v>
      </c>
      <c r="O454" s="59">
        <f t="shared" si="60"/>
        <v>0</v>
      </c>
    </row>
    <row r="455" spans="1:15" x14ac:dyDescent="0.25">
      <c r="A455" s="59">
        <v>454</v>
      </c>
      <c r="B455" s="60">
        <v>41907.958333333336</v>
      </c>
      <c r="C455" s="59">
        <v>1.27502</v>
      </c>
      <c r="D455" s="59">
        <v>1.27607</v>
      </c>
      <c r="E455" s="59">
        <v>1.26769</v>
      </c>
      <c r="F455" s="59">
        <v>1.2682</v>
      </c>
      <c r="G455" s="59">
        <f t="shared" si="55"/>
        <v>0</v>
      </c>
      <c r="H455" s="61">
        <f t="shared" si="56"/>
        <v>-5.3632924780767435E-3</v>
      </c>
      <c r="I455" s="61">
        <f>IF(A455&gt;$R$1, AVERAGE(INDEX($H$2:$H$3898, A455-$R$1):H455), "")</f>
        <v>-1.2741805269468832E-3</v>
      </c>
      <c r="J455" s="61">
        <f>IF(A455&gt;$R$1, STDEV(INDEX($H$2:$H$3898, A455-$R$1):H455), "")</f>
        <v>3.7456211388922963E-3</v>
      </c>
      <c r="K455" s="61">
        <f t="shared" si="57"/>
        <v>-3.7456211388922963E-3</v>
      </c>
      <c r="L455" s="61">
        <f t="shared" si="54"/>
        <v>-1.4362648125659795E-2</v>
      </c>
      <c r="M455" s="59">
        <f t="shared" si="58"/>
        <v>3.9999999999995595</v>
      </c>
      <c r="N455" s="59">
        <f t="shared" si="59"/>
        <v>0</v>
      </c>
      <c r="O455" s="59">
        <f t="shared" si="60"/>
        <v>0</v>
      </c>
    </row>
    <row r="456" spans="1:15" x14ac:dyDescent="0.25">
      <c r="A456" s="59">
        <v>455</v>
      </c>
      <c r="B456" s="60">
        <v>41910.958333333336</v>
      </c>
      <c r="C456" s="59">
        <v>1.2680800000000001</v>
      </c>
      <c r="D456" s="59">
        <v>1.2714700000000001</v>
      </c>
      <c r="E456" s="59">
        <v>1.2663599999999999</v>
      </c>
      <c r="F456" s="59">
        <v>1.2684800000000001</v>
      </c>
      <c r="G456" s="59">
        <f t="shared" si="55"/>
        <v>1</v>
      </c>
      <c r="H456" s="61">
        <f t="shared" si="56"/>
        <v>2.2076099558257747E-4</v>
      </c>
      <c r="I456" s="61">
        <f>IF(A456&gt;$R$1, AVERAGE(INDEX($H$2:$H$3898, A456-$R$1):H456), "")</f>
        <v>-1.2956231978366334E-3</v>
      </c>
      <c r="J456" s="61">
        <f>IF(A456&gt;$R$1, STDEV(INDEX($H$2:$H$3898, A456-$R$1):H456), "")</f>
        <v>3.7353654539542141E-3</v>
      </c>
      <c r="K456" s="61">
        <f t="shared" si="57"/>
        <v>3.7353654539542141E-3</v>
      </c>
      <c r="L456" s="61">
        <f t="shared" si="54"/>
        <v>-6.4152936273244535E-3</v>
      </c>
      <c r="M456" s="59">
        <f t="shared" si="58"/>
        <v>-54.800000000001518</v>
      </c>
      <c r="N456" s="59">
        <f t="shared" si="59"/>
        <v>0</v>
      </c>
      <c r="O456" s="59">
        <f t="shared" si="60"/>
        <v>0</v>
      </c>
    </row>
    <row r="457" spans="1:15" x14ac:dyDescent="0.25">
      <c r="A457" s="59">
        <v>456</v>
      </c>
      <c r="B457" s="60">
        <v>41911.958333333336</v>
      </c>
      <c r="C457" s="59">
        <v>1.2684800000000001</v>
      </c>
      <c r="D457" s="59">
        <v>1.2702199999999999</v>
      </c>
      <c r="E457" s="59">
        <v>1.2571000000000001</v>
      </c>
      <c r="F457" s="59">
        <v>1.2629999999999999</v>
      </c>
      <c r="G457" s="59">
        <f t="shared" si="55"/>
        <v>0</v>
      </c>
      <c r="H457" s="61">
        <f t="shared" si="56"/>
        <v>-4.3294899110228454E-3</v>
      </c>
      <c r="I457" s="61">
        <f>IF(A457&gt;$R$1, AVERAGE(INDEX($H$2:$H$3898, A457-$R$1):H457), "")</f>
        <v>-1.294885764106889E-3</v>
      </c>
      <c r="J457" s="61">
        <f>IF(A457&gt;$R$1, STDEV(INDEX($H$2:$H$3898, A457-$R$1):H457), "")</f>
        <v>3.734725205262432E-3</v>
      </c>
      <c r="K457" s="61">
        <f t="shared" si="57"/>
        <v>-3.734725205262432E-3</v>
      </c>
      <c r="L457" s="61">
        <f t="shared" si="54"/>
        <v>-1.4594725084522619E-2</v>
      </c>
      <c r="M457" s="59">
        <f t="shared" si="58"/>
        <v>-8.0000000000013394</v>
      </c>
      <c r="N457" s="59">
        <f t="shared" si="59"/>
        <v>0</v>
      </c>
      <c r="O457" s="59">
        <f t="shared" si="60"/>
        <v>0</v>
      </c>
    </row>
    <row r="458" spans="1:15" x14ac:dyDescent="0.25">
      <c r="A458" s="59">
        <v>457</v>
      </c>
      <c r="B458" s="60">
        <v>41912.958333333336</v>
      </c>
      <c r="C458" s="59">
        <v>1.2630300000000001</v>
      </c>
      <c r="D458" s="59">
        <v>1.26396</v>
      </c>
      <c r="E458" s="59">
        <v>1.2583599999999999</v>
      </c>
      <c r="F458" s="59">
        <v>1.26223</v>
      </c>
      <c r="G458" s="59">
        <f t="shared" si="55"/>
        <v>0</v>
      </c>
      <c r="H458" s="61">
        <f t="shared" si="56"/>
        <v>-6.0984545872195606E-4</v>
      </c>
      <c r="I458" s="61">
        <f>IF(A458&gt;$R$1, AVERAGE(INDEX($H$2:$H$3898, A458-$R$1):H458), "")</f>
        <v>-1.5391457520054525E-3</v>
      </c>
      <c r="J458" s="61">
        <f>IF(A458&gt;$R$1, STDEV(INDEX($H$2:$H$3898, A458-$R$1):H458), "")</f>
        <v>3.5368514365994919E-3</v>
      </c>
      <c r="K458" s="61">
        <f t="shared" si="57"/>
        <v>-3.5368514365994919E-3</v>
      </c>
      <c r="L458" s="61">
        <f t="shared" si="54"/>
        <v>-1.3698267756563165E-2</v>
      </c>
      <c r="M458" s="59">
        <f t="shared" si="58"/>
        <v>46.200000000000685</v>
      </c>
      <c r="N458" s="59">
        <f t="shared" si="59"/>
        <v>0</v>
      </c>
      <c r="O458" s="59">
        <f t="shared" si="60"/>
        <v>0</v>
      </c>
    </row>
    <row r="459" spans="1:15" x14ac:dyDescent="0.25">
      <c r="A459" s="59">
        <v>458</v>
      </c>
      <c r="B459" s="60">
        <v>41913.958333333336</v>
      </c>
      <c r="C459" s="59">
        <v>1.26223</v>
      </c>
      <c r="D459" s="59">
        <v>1.2698700000000001</v>
      </c>
      <c r="E459" s="59">
        <v>1.2613799999999999</v>
      </c>
      <c r="F459" s="59">
        <v>1.26685</v>
      </c>
      <c r="G459" s="59">
        <f t="shared" si="55"/>
        <v>1</v>
      </c>
      <c r="H459" s="61">
        <f t="shared" si="56"/>
        <v>3.6535065233374276E-3</v>
      </c>
      <c r="I459" s="61">
        <f>IF(A459&gt;$R$1, AVERAGE(INDEX($H$2:$H$3898, A459-$R$1):H459), "")</f>
        <v>-1.2121692750368214E-3</v>
      </c>
      <c r="J459" s="61">
        <f>IF(A459&gt;$R$1, STDEV(INDEX($H$2:$H$3898, A459-$R$1):H459), "")</f>
        <v>3.7673268355763725E-3</v>
      </c>
      <c r="K459" s="61">
        <f t="shared" si="57"/>
        <v>3.7673268355763725E-3</v>
      </c>
      <c r="L459" s="61">
        <f t="shared" si="54"/>
        <v>-1.4343283321993444E-2</v>
      </c>
      <c r="M459" s="59">
        <f t="shared" si="58"/>
        <v>-153.60000000000039</v>
      </c>
      <c r="N459" s="59">
        <f t="shared" si="59"/>
        <v>0</v>
      </c>
      <c r="O459" s="59">
        <f t="shared" si="60"/>
        <v>0</v>
      </c>
    </row>
    <row r="460" spans="1:15" x14ac:dyDescent="0.25">
      <c r="A460" s="59">
        <v>459</v>
      </c>
      <c r="B460" s="60">
        <v>41914.958333333336</v>
      </c>
      <c r="C460" s="59">
        <v>1.26681</v>
      </c>
      <c r="D460" s="59">
        <v>1.26749</v>
      </c>
      <c r="E460" s="59">
        <v>1.2500500000000001</v>
      </c>
      <c r="F460" s="59">
        <v>1.25145</v>
      </c>
      <c r="G460" s="59">
        <f t="shared" si="55"/>
        <v>0</v>
      </c>
      <c r="H460" s="61">
        <f t="shared" si="56"/>
        <v>-1.2230625398913375E-2</v>
      </c>
      <c r="I460" s="61">
        <f>IF(A460&gt;$R$1, AVERAGE(INDEX($H$2:$H$3898, A460-$R$1):H460), "")</f>
        <v>-2.0099617170611832E-3</v>
      </c>
      <c r="J460" s="61">
        <f>IF(A460&gt;$R$1, STDEV(INDEX($H$2:$H$3898, A460-$R$1):H460), "")</f>
        <v>4.6264802212903902E-3</v>
      </c>
      <c r="K460" s="61">
        <f t="shared" si="57"/>
        <v>-4.6264802212903902E-3</v>
      </c>
      <c r="L460" s="61">
        <f t="shared" si="54"/>
        <v>-2.3457202468228418E-2</v>
      </c>
      <c r="M460" s="59">
        <f t="shared" si="58"/>
        <v>143.90000000000126</v>
      </c>
      <c r="N460" s="59">
        <f t="shared" si="59"/>
        <v>143.90000000000126</v>
      </c>
      <c r="O460" s="59">
        <f t="shared" si="60"/>
        <v>0</v>
      </c>
    </row>
    <row r="461" spans="1:15" x14ac:dyDescent="0.25">
      <c r="A461" s="59">
        <v>460</v>
      </c>
      <c r="B461" s="60">
        <v>41917.958333333336</v>
      </c>
      <c r="C461" s="59">
        <v>1.2510699999999999</v>
      </c>
      <c r="D461" s="59">
        <v>1.26749</v>
      </c>
      <c r="E461" s="59">
        <v>1.2508900000000001</v>
      </c>
      <c r="F461" s="59">
        <v>1.26546</v>
      </c>
      <c r="G461" s="59">
        <f t="shared" si="55"/>
        <v>1</v>
      </c>
      <c r="H461" s="61">
        <f t="shared" si="56"/>
        <v>1.1132813409385055E-2</v>
      </c>
      <c r="I461" s="61">
        <f>IF(A461&gt;$R$1, AVERAGE(INDEX($H$2:$H$3898, A461-$R$1):H461), "")</f>
        <v>-1.4981471660376929E-3</v>
      </c>
      <c r="J461" s="61">
        <f>IF(A461&gt;$R$1, STDEV(INDEX($H$2:$H$3898, A461-$R$1):H461), "")</f>
        <v>5.5681624591085704E-3</v>
      </c>
      <c r="K461" s="61">
        <f t="shared" si="57"/>
        <v>5.5681624591085704E-3</v>
      </c>
      <c r="L461" s="61">
        <f t="shared" si="54"/>
        <v>-1.3421276331007146E-2</v>
      </c>
      <c r="M461" s="59">
        <f t="shared" si="58"/>
        <v>14.199999999999768</v>
      </c>
      <c r="N461" s="59">
        <f t="shared" si="59"/>
        <v>0</v>
      </c>
      <c r="O461" s="59">
        <f t="shared" si="60"/>
        <v>0</v>
      </c>
    </row>
    <row r="462" spans="1:15" x14ac:dyDescent="0.25">
      <c r="A462" s="59">
        <v>461</v>
      </c>
      <c r="B462" s="60">
        <v>41918.958333333336</v>
      </c>
      <c r="C462" s="59">
        <v>1.26545</v>
      </c>
      <c r="D462" s="59">
        <v>1.2681800000000001</v>
      </c>
      <c r="E462" s="59">
        <v>1.25837</v>
      </c>
      <c r="F462" s="59">
        <v>1.2668699999999999</v>
      </c>
      <c r="G462" s="59">
        <f t="shared" si="55"/>
        <v>1</v>
      </c>
      <c r="H462" s="61">
        <f t="shared" si="56"/>
        <v>1.1135990536082622E-3</v>
      </c>
      <c r="I462" s="61">
        <f>IF(A462&gt;$R$1, AVERAGE(INDEX($H$2:$H$3898, A462-$R$1):H462), "")</f>
        <v>-1.3228575241935523E-3</v>
      </c>
      <c r="J462" s="61">
        <f>IF(A462&gt;$R$1, STDEV(INDEX($H$2:$H$3898, A462-$R$1):H462), "")</f>
        <v>5.6057047534622591E-3</v>
      </c>
      <c r="K462" s="61">
        <f t="shared" si="57"/>
        <v>5.6057047534622591E-3</v>
      </c>
      <c r="L462" s="61">
        <f t="shared" si="54"/>
        <v>-1.2301400357498384E-2</v>
      </c>
      <c r="M462" s="59">
        <f t="shared" si="58"/>
        <v>64.900000000001071</v>
      </c>
      <c r="N462" s="59">
        <f t="shared" si="59"/>
        <v>0</v>
      </c>
      <c r="O462" s="59">
        <f t="shared" si="60"/>
        <v>0</v>
      </c>
    </row>
    <row r="463" spans="1:15" x14ac:dyDescent="0.25">
      <c r="A463" s="59">
        <v>462</v>
      </c>
      <c r="B463" s="60">
        <v>41919.958333333336</v>
      </c>
      <c r="C463" s="59">
        <v>1.26684</v>
      </c>
      <c r="D463" s="59">
        <v>1.27488</v>
      </c>
      <c r="E463" s="59">
        <v>1.2622599999999999</v>
      </c>
      <c r="F463" s="59">
        <v>1.2733300000000001</v>
      </c>
      <c r="G463" s="59">
        <f t="shared" si="55"/>
        <v>1</v>
      </c>
      <c r="H463" s="61">
        <f t="shared" si="56"/>
        <v>5.086224648851086E-3</v>
      </c>
      <c r="I463" s="61">
        <f>IF(A463&gt;$R$1, AVERAGE(INDEX($H$2:$H$3898, A463-$R$1):H463), "")</f>
        <v>-1.09956674873652E-3</v>
      </c>
      <c r="J463" s="61">
        <f>IF(A463&gt;$R$1, STDEV(INDEX($H$2:$H$3898, A463-$R$1):H463), "")</f>
        <v>5.7942048456670952E-3</v>
      </c>
      <c r="K463" s="61">
        <f t="shared" si="57"/>
        <v>5.7942048456670952E-3</v>
      </c>
      <c r="L463" s="61">
        <f t="shared" si="54"/>
        <v>-1.7583131843064434E-3</v>
      </c>
      <c r="M463" s="59">
        <f t="shared" si="58"/>
        <v>-43.100000000000364</v>
      </c>
      <c r="N463" s="59">
        <f t="shared" si="59"/>
        <v>0</v>
      </c>
      <c r="O463" s="59">
        <f t="shared" si="60"/>
        <v>0</v>
      </c>
    </row>
    <row r="464" spans="1:15" x14ac:dyDescent="0.25">
      <c r="A464" s="59">
        <v>463</v>
      </c>
      <c r="B464" s="60">
        <v>41920.958333333336</v>
      </c>
      <c r="C464" s="59">
        <v>1.2733300000000001</v>
      </c>
      <c r="D464" s="59">
        <v>1.2791300000000001</v>
      </c>
      <c r="E464" s="59">
        <v>1.2664</v>
      </c>
      <c r="F464" s="59">
        <v>1.26902</v>
      </c>
      <c r="G464" s="59">
        <f t="shared" si="55"/>
        <v>0</v>
      </c>
      <c r="H464" s="61">
        <f t="shared" si="56"/>
        <v>-3.3905670965520499E-3</v>
      </c>
      <c r="I464" s="61">
        <f>IF(A464&gt;$R$1, AVERAGE(INDEX($H$2:$H$3898, A464-$R$1):H464), "")</f>
        <v>-8.5211027732218626E-4</v>
      </c>
      <c r="J464" s="61">
        <f>IF(A464&gt;$R$1, STDEV(INDEX($H$2:$H$3898, A464-$R$1):H464), "")</f>
        <v>5.5904369268131686E-3</v>
      </c>
      <c r="K464" s="61">
        <f t="shared" si="57"/>
        <v>-5.5904369268131686E-3</v>
      </c>
      <c r="L464" s="61">
        <f t="shared" si="54"/>
        <v>-1.2253299740953683E-2</v>
      </c>
      <c r="M464" s="59">
        <f t="shared" si="58"/>
        <v>-63.199999999998809</v>
      </c>
      <c r="N464" s="59">
        <f t="shared" si="59"/>
        <v>0</v>
      </c>
      <c r="O464" s="59">
        <f t="shared" si="60"/>
        <v>0</v>
      </c>
    </row>
    <row r="465" spans="1:15" x14ac:dyDescent="0.25">
      <c r="A465" s="59">
        <v>464</v>
      </c>
      <c r="B465" s="60">
        <v>41921.958333333336</v>
      </c>
      <c r="C465" s="59">
        <v>1.2689999999999999</v>
      </c>
      <c r="D465" s="59">
        <v>1.2716000000000001</v>
      </c>
      <c r="E465" s="59">
        <v>1.26054</v>
      </c>
      <c r="F465" s="59">
        <v>1.26268</v>
      </c>
      <c r="G465" s="59">
        <f t="shared" si="55"/>
        <v>0</v>
      </c>
      <c r="H465" s="61">
        <f t="shared" si="56"/>
        <v>-5.0085027872884842E-3</v>
      </c>
      <c r="I465" s="61">
        <f>IF(A465&gt;$R$1, AVERAGE(INDEX($H$2:$H$3898, A465-$R$1):H465), "")</f>
        <v>-1.4414570225656505E-3</v>
      </c>
      <c r="J465" s="61">
        <f>IF(A465&gt;$R$1, STDEV(INDEX($H$2:$H$3898, A465-$R$1):H465), "")</f>
        <v>5.4936747433724951E-3</v>
      </c>
      <c r="K465" s="61">
        <f t="shared" si="57"/>
        <v>-5.4936747433724951E-3</v>
      </c>
      <c r="L465" s="61">
        <f t="shared" si="54"/>
        <v>-1.2625737694091314E-2</v>
      </c>
      <c r="M465" s="59">
        <f t="shared" si="58"/>
        <v>120.29999999999986</v>
      </c>
      <c r="N465" s="59">
        <f t="shared" si="59"/>
        <v>0</v>
      </c>
      <c r="O465" s="59">
        <f t="shared" si="60"/>
        <v>0</v>
      </c>
    </row>
    <row r="466" spans="1:15" x14ac:dyDescent="0.25">
      <c r="A466" s="59">
        <v>465</v>
      </c>
      <c r="B466" s="60">
        <v>41924.958333333336</v>
      </c>
      <c r="C466" s="59">
        <v>1.26311</v>
      </c>
      <c r="D466" s="59">
        <v>1.2760899999999999</v>
      </c>
      <c r="E466" s="59">
        <v>1.2620100000000001</v>
      </c>
      <c r="F466" s="59">
        <v>1.2751399999999999</v>
      </c>
      <c r="G466" s="59">
        <f t="shared" si="55"/>
        <v>1</v>
      </c>
      <c r="H466" s="61">
        <f t="shared" si="56"/>
        <v>9.819530241888693E-3</v>
      </c>
      <c r="I466" s="61">
        <f>IF(A466&gt;$R$1, AVERAGE(INDEX($H$2:$H$3898, A466-$R$1):H466), "")</f>
        <v>-3.748129843742815E-4</v>
      </c>
      <c r="J466" s="61">
        <f>IF(A466&gt;$R$1, STDEV(INDEX($H$2:$H$3898, A466-$R$1):H466), "")</f>
        <v>5.930775021853193E-3</v>
      </c>
      <c r="K466" s="61">
        <f t="shared" si="57"/>
        <v>5.930775021853193E-3</v>
      </c>
      <c r="L466" s="61">
        <f t="shared" ref="L466:L529" si="61">SUM(K452:K466)</f>
        <v>-1.1845394059844801E-2</v>
      </c>
      <c r="M466" s="59">
        <f t="shared" si="58"/>
        <v>-93.80000000000166</v>
      </c>
      <c r="N466" s="59">
        <f t="shared" si="59"/>
        <v>0</v>
      </c>
      <c r="O466" s="59">
        <f t="shared" si="60"/>
        <v>0</v>
      </c>
    </row>
    <row r="467" spans="1:15" x14ac:dyDescent="0.25">
      <c r="A467" s="59">
        <v>466</v>
      </c>
      <c r="B467" s="60">
        <v>41925.958333333336</v>
      </c>
      <c r="C467" s="59">
        <v>1.2751300000000001</v>
      </c>
      <c r="D467" s="59">
        <v>1.2767900000000001</v>
      </c>
      <c r="E467" s="59">
        <v>1.2639899999999999</v>
      </c>
      <c r="F467" s="59">
        <v>1.2657499999999999</v>
      </c>
      <c r="G467" s="59">
        <f t="shared" si="55"/>
        <v>0</v>
      </c>
      <c r="H467" s="61">
        <f t="shared" si="56"/>
        <v>-7.391144636067222E-3</v>
      </c>
      <c r="I467" s="61">
        <f>IF(A467&gt;$R$1, AVERAGE(INDEX($H$2:$H$3898, A467-$R$1):H467), "")</f>
        <v>-9.3753105653896201E-4</v>
      </c>
      <c r="J467" s="61">
        <f>IF(A467&gt;$R$1, STDEV(INDEX($H$2:$H$3898, A467-$R$1):H467), "")</f>
        <v>6.1526421112817545E-3</v>
      </c>
      <c r="K467" s="61">
        <f t="shared" si="57"/>
        <v>-6.1526421112817545E-3</v>
      </c>
      <c r="L467" s="61">
        <f t="shared" si="61"/>
        <v>-1.2846873920113987E-2</v>
      </c>
      <c r="M467" s="59">
        <f t="shared" si="58"/>
        <v>180.00000000000017</v>
      </c>
      <c r="N467" s="59">
        <f t="shared" si="59"/>
        <v>0</v>
      </c>
      <c r="O467" s="59">
        <f t="shared" si="60"/>
        <v>0</v>
      </c>
    </row>
    <row r="468" spans="1:15" x14ac:dyDescent="0.25">
      <c r="A468" s="59">
        <v>467</v>
      </c>
      <c r="B468" s="60">
        <v>41926.958333333336</v>
      </c>
      <c r="C468" s="59">
        <v>1.2657400000000001</v>
      </c>
      <c r="D468" s="59">
        <v>1.2886500000000001</v>
      </c>
      <c r="E468" s="59">
        <v>1.26247</v>
      </c>
      <c r="F468" s="59">
        <v>1.2837400000000001</v>
      </c>
      <c r="G468" s="59">
        <f t="shared" si="55"/>
        <v>1</v>
      </c>
      <c r="H468" s="61">
        <f t="shared" si="56"/>
        <v>1.4112860683734164E-2</v>
      </c>
      <c r="I468" s="61">
        <f>IF(A468&gt;$R$1, AVERAGE(INDEX($H$2:$H$3898, A468-$R$1):H468), "")</f>
        <v>-4.3801931413827789E-5</v>
      </c>
      <c r="J468" s="61">
        <f>IF(A468&gt;$R$1, STDEV(INDEX($H$2:$H$3898, A468-$R$1):H468), "")</f>
        <v>7.2157039326679329E-3</v>
      </c>
      <c r="K468" s="61">
        <f t="shared" si="57"/>
        <v>7.2157039326679329E-3</v>
      </c>
      <c r="L468" s="61">
        <f t="shared" si="61"/>
        <v>-4.1743021271051488E-4</v>
      </c>
      <c r="M468" s="59">
        <f t="shared" si="58"/>
        <v>-28.799999999999937</v>
      </c>
      <c r="N468" s="59">
        <f t="shared" si="59"/>
        <v>0</v>
      </c>
      <c r="O468" s="59">
        <f t="shared" si="60"/>
        <v>0</v>
      </c>
    </row>
    <row r="469" spans="1:15" x14ac:dyDescent="0.25">
      <c r="A469" s="59">
        <v>468</v>
      </c>
      <c r="B469" s="60">
        <v>41927.958333333336</v>
      </c>
      <c r="C469" s="59">
        <v>1.2837400000000001</v>
      </c>
      <c r="D469" s="59">
        <v>1.2844899999999999</v>
      </c>
      <c r="E469" s="59">
        <v>1.27057</v>
      </c>
      <c r="F469" s="59">
        <v>1.2808600000000001</v>
      </c>
      <c r="G469" s="59">
        <f t="shared" si="55"/>
        <v>0</v>
      </c>
      <c r="H469" s="61">
        <f t="shared" si="56"/>
        <v>-2.2459652270500141E-3</v>
      </c>
      <c r="I469" s="61">
        <f>IF(A469&gt;$R$1, AVERAGE(INDEX($H$2:$H$3898, A469-$R$1):H469), "")</f>
        <v>1.3971071057640249E-4</v>
      </c>
      <c r="J469" s="61">
        <f>IF(A469&gt;$R$1, STDEV(INDEX($H$2:$H$3898, A469-$R$1):H469), "")</f>
        <v>7.1129161431771563E-3</v>
      </c>
      <c r="K469" s="61">
        <f t="shared" si="57"/>
        <v>-7.1129161431771563E-3</v>
      </c>
      <c r="L469" s="61">
        <f t="shared" si="61"/>
        <v>-2.3761046243995464E-3</v>
      </c>
      <c r="M469" s="59">
        <f t="shared" si="58"/>
        <v>-49.200000000000358</v>
      </c>
      <c r="N469" s="59">
        <f t="shared" si="59"/>
        <v>0</v>
      </c>
      <c r="O469" s="59">
        <f t="shared" si="60"/>
        <v>0</v>
      </c>
    </row>
    <row r="470" spans="1:15" x14ac:dyDescent="0.25">
      <c r="A470" s="59">
        <v>469</v>
      </c>
      <c r="B470" s="60">
        <v>41928.958333333336</v>
      </c>
      <c r="C470" s="59">
        <v>1.28081</v>
      </c>
      <c r="D470" s="59">
        <v>1.28369</v>
      </c>
      <c r="E470" s="59">
        <v>1.2743599999999999</v>
      </c>
      <c r="F470" s="59">
        <v>1.27589</v>
      </c>
      <c r="G470" s="59">
        <f t="shared" si="55"/>
        <v>0</v>
      </c>
      <c r="H470" s="61">
        <f t="shared" si="56"/>
        <v>-3.887753014547214E-3</v>
      </c>
      <c r="I470" s="61">
        <f>IF(A470&gt;$R$1, AVERAGE(INDEX($H$2:$H$3898, A470-$R$1):H470), "")</f>
        <v>4.2631846759210064E-5</v>
      </c>
      <c r="J470" s="61">
        <f>IF(A470&gt;$R$1, STDEV(INDEX($H$2:$H$3898, A470-$R$1):H470), "")</f>
        <v>7.1593837770227188E-3</v>
      </c>
      <c r="K470" s="61">
        <f t="shared" si="57"/>
        <v>-7.1593837770227188E-3</v>
      </c>
      <c r="L470" s="61">
        <f t="shared" si="61"/>
        <v>-5.7898672625299706E-3</v>
      </c>
      <c r="M470" s="59">
        <f t="shared" si="58"/>
        <v>49.300000000001006</v>
      </c>
      <c r="N470" s="59">
        <f t="shared" si="59"/>
        <v>0</v>
      </c>
      <c r="O470" s="59">
        <f t="shared" si="60"/>
        <v>0</v>
      </c>
    </row>
    <row r="471" spans="1:15" x14ac:dyDescent="0.25">
      <c r="A471" s="59">
        <v>470</v>
      </c>
      <c r="B471" s="60">
        <v>41931.958333333336</v>
      </c>
      <c r="C471" s="59">
        <v>1.2750699999999999</v>
      </c>
      <c r="D471" s="59">
        <v>1.2816799999999999</v>
      </c>
      <c r="E471" s="59">
        <v>1.27312</v>
      </c>
      <c r="F471" s="59">
        <v>1.28</v>
      </c>
      <c r="G471" s="59">
        <f t="shared" si="55"/>
        <v>1</v>
      </c>
      <c r="H471" s="61">
        <f t="shared" si="56"/>
        <v>3.2161036215074133E-3</v>
      </c>
      <c r="I471" s="61">
        <f>IF(A471&gt;$R$1, AVERAGE(INDEX($H$2:$H$3898, A471-$R$1):H471), "")</f>
        <v>5.7884410298321995E-4</v>
      </c>
      <c r="J471" s="61">
        <f>IF(A471&gt;$R$1, STDEV(INDEX($H$2:$H$3898, A471-$R$1):H471), "")</f>
        <v>7.0479224785753442E-3</v>
      </c>
      <c r="K471" s="61">
        <f t="shared" si="57"/>
        <v>7.0479224785753442E-3</v>
      </c>
      <c r="L471" s="61">
        <f t="shared" si="61"/>
        <v>-2.4773102379088384E-3</v>
      </c>
      <c r="M471" s="59">
        <f t="shared" si="58"/>
        <v>-83.899999999998983</v>
      </c>
      <c r="N471" s="59">
        <f t="shared" si="59"/>
        <v>0</v>
      </c>
      <c r="O471" s="59">
        <f t="shared" si="60"/>
        <v>0</v>
      </c>
    </row>
    <row r="472" spans="1:15" x14ac:dyDescent="0.25">
      <c r="A472" s="59">
        <v>471</v>
      </c>
      <c r="B472" s="60">
        <v>41932.958333333336</v>
      </c>
      <c r="C472" s="59">
        <v>1.27996</v>
      </c>
      <c r="D472" s="59">
        <v>1.2840100000000001</v>
      </c>
      <c r="E472" s="59">
        <v>1.2714399999999999</v>
      </c>
      <c r="F472" s="59">
        <v>1.2715700000000001</v>
      </c>
      <c r="G472" s="59">
        <f t="shared" si="55"/>
        <v>0</v>
      </c>
      <c r="H472" s="61">
        <f t="shared" si="56"/>
        <v>-6.6077204799487813E-3</v>
      </c>
      <c r="I472" s="61">
        <f>IF(A472&gt;$R$1, AVERAGE(INDEX($H$2:$H$3898, A472-$R$1):H472), "")</f>
        <v>1.5206401076250996E-4</v>
      </c>
      <c r="J472" s="61">
        <f>IF(A472&gt;$R$1, STDEV(INDEX($H$2:$H$3898, A472-$R$1):H472), "")</f>
        <v>7.2741661423565999E-3</v>
      </c>
      <c r="K472" s="61">
        <f t="shared" si="57"/>
        <v>-7.2741661423565999E-3</v>
      </c>
      <c r="L472" s="61">
        <f t="shared" si="61"/>
        <v>-6.0167511750030085E-3</v>
      </c>
      <c r="M472" s="59">
        <f t="shared" si="58"/>
        <v>-67.300000000001248</v>
      </c>
      <c r="N472" s="59">
        <f t="shared" si="59"/>
        <v>0</v>
      </c>
      <c r="O472" s="59">
        <f t="shared" si="60"/>
        <v>0</v>
      </c>
    </row>
    <row r="473" spans="1:15" x14ac:dyDescent="0.25">
      <c r="A473" s="59">
        <v>472</v>
      </c>
      <c r="B473" s="60">
        <v>41933.958333333336</v>
      </c>
      <c r="C473" s="59">
        <v>1.27156</v>
      </c>
      <c r="D473" s="59">
        <v>1.27396</v>
      </c>
      <c r="E473" s="59">
        <v>1.26372</v>
      </c>
      <c r="F473" s="59">
        <v>1.2648299999999999</v>
      </c>
      <c r="G473" s="59">
        <f t="shared" si="55"/>
        <v>0</v>
      </c>
      <c r="H473" s="61">
        <f t="shared" si="56"/>
        <v>-5.3146316546613843E-3</v>
      </c>
      <c r="I473" s="61">
        <f>IF(A473&gt;$R$1, AVERAGE(INDEX($H$2:$H$3898, A473-$R$1):H473), "")</f>
        <v>9.049265178510122E-5</v>
      </c>
      <c r="J473" s="61">
        <f>IF(A473&gt;$R$1, STDEV(INDEX($H$2:$H$3898, A473-$R$1):H473), "")</f>
        <v>7.3186618787301101E-3</v>
      </c>
      <c r="K473" s="61">
        <f t="shared" si="57"/>
        <v>-7.3186618787301101E-3</v>
      </c>
      <c r="L473" s="61">
        <f t="shared" si="61"/>
        <v>-9.7985616171336262E-3</v>
      </c>
      <c r="M473" s="59">
        <f t="shared" si="58"/>
        <v>-2.5999999999992696</v>
      </c>
      <c r="N473" s="59">
        <f t="shared" si="59"/>
        <v>0</v>
      </c>
      <c r="O473" s="59">
        <f t="shared" si="60"/>
        <v>0</v>
      </c>
    </row>
    <row r="474" spans="1:15" x14ac:dyDescent="0.25">
      <c r="A474" s="59">
        <v>473</v>
      </c>
      <c r="B474" s="60">
        <v>41934.958333333336</v>
      </c>
      <c r="C474" s="59">
        <v>1.2648299999999999</v>
      </c>
      <c r="D474" s="59">
        <v>1.26766</v>
      </c>
      <c r="E474" s="59">
        <v>1.2613700000000001</v>
      </c>
      <c r="F474" s="59">
        <v>1.26457</v>
      </c>
      <c r="G474" s="59">
        <f t="shared" si="55"/>
        <v>0</v>
      </c>
      <c r="H474" s="61">
        <f t="shared" si="56"/>
        <v>-2.0558235226977081E-4</v>
      </c>
      <c r="I474" s="61">
        <f>IF(A474&gt;$R$1, AVERAGE(INDEX($H$2:$H$3898, A474-$R$1):H474), "")</f>
        <v>1.1575909593836289E-4</v>
      </c>
      <c r="J474" s="61">
        <f>IF(A474&gt;$R$1, STDEV(INDEX($H$2:$H$3898, A474-$R$1):H474), "")</f>
        <v>7.3167804762999198E-3</v>
      </c>
      <c r="K474" s="61">
        <f t="shared" si="57"/>
        <v>-7.3167804762999198E-3</v>
      </c>
      <c r="L474" s="61">
        <f t="shared" si="61"/>
        <v>-2.0882668929009918E-2</v>
      </c>
      <c r="M474" s="59">
        <f t="shared" si="58"/>
        <v>22.999999999999687</v>
      </c>
      <c r="N474" s="59">
        <f t="shared" si="59"/>
        <v>22.999999999999687</v>
      </c>
      <c r="O474" s="59">
        <f t="shared" si="60"/>
        <v>0</v>
      </c>
    </row>
    <row r="475" spans="1:15" x14ac:dyDescent="0.25">
      <c r="A475" s="59">
        <v>474</v>
      </c>
      <c r="B475" s="60">
        <v>41935.958333333336</v>
      </c>
      <c r="C475" s="59">
        <v>1.26458</v>
      </c>
      <c r="D475" s="59">
        <v>1.2695700000000001</v>
      </c>
      <c r="E475" s="59">
        <v>1.26349</v>
      </c>
      <c r="F475" s="59">
        <v>1.26688</v>
      </c>
      <c r="G475" s="59">
        <f t="shared" si="55"/>
        <v>1</v>
      </c>
      <c r="H475" s="61">
        <f t="shared" si="56"/>
        <v>1.8250414909830655E-3</v>
      </c>
      <c r="I475" s="61">
        <f>IF(A475&gt;$R$1, AVERAGE(INDEX($H$2:$H$3898, A475-$R$1):H475), "")</f>
        <v>1.4800314162152301E-6</v>
      </c>
      <c r="J475" s="61">
        <f>IF(A475&gt;$R$1, STDEV(INDEX($H$2:$H$3898, A475-$R$1):H475), "")</f>
        <v>7.2719836003114829E-3</v>
      </c>
      <c r="K475" s="61">
        <f t="shared" si="57"/>
        <v>7.2719836003114829E-3</v>
      </c>
      <c r="L475" s="61">
        <f t="shared" si="61"/>
        <v>-8.9842051074080428E-3</v>
      </c>
      <c r="M475" s="59">
        <f t="shared" si="58"/>
        <v>22.600000000001508</v>
      </c>
      <c r="N475" s="59">
        <f t="shared" si="59"/>
        <v>0</v>
      </c>
      <c r="O475" s="59">
        <f t="shared" si="60"/>
        <v>0</v>
      </c>
    </row>
    <row r="476" spans="1:15" x14ac:dyDescent="0.25">
      <c r="A476" s="59">
        <v>475</v>
      </c>
      <c r="B476" s="60">
        <v>41938.958333333336</v>
      </c>
      <c r="C476" s="59">
        <v>1.2675399999999999</v>
      </c>
      <c r="D476" s="59">
        <v>1.2723100000000001</v>
      </c>
      <c r="E476" s="59">
        <v>1.26657</v>
      </c>
      <c r="F476" s="59">
        <v>1.2698</v>
      </c>
      <c r="G476" s="59">
        <f t="shared" si="55"/>
        <v>1</v>
      </c>
      <c r="H476" s="61">
        <f t="shared" si="56"/>
        <v>2.3022228185838288E-3</v>
      </c>
      <c r="I476" s="61">
        <f>IF(A476&gt;$R$1, AVERAGE(INDEX($H$2:$H$3898, A476-$R$1):H476), "")</f>
        <v>9.0978304500979055E-4</v>
      </c>
      <c r="J476" s="61">
        <f>IF(A476&gt;$R$1, STDEV(INDEX($H$2:$H$3898, A476-$R$1):H476), "")</f>
        <v>6.5099665464063211E-3</v>
      </c>
      <c r="K476" s="61">
        <f t="shared" si="57"/>
        <v>6.5099665464063211E-3</v>
      </c>
      <c r="L476" s="61">
        <f t="shared" si="61"/>
        <v>-8.042401020110293E-3</v>
      </c>
      <c r="M476" s="59">
        <f t="shared" si="58"/>
        <v>36.300000000000225</v>
      </c>
      <c r="N476" s="59">
        <f t="shared" si="59"/>
        <v>0</v>
      </c>
      <c r="O476" s="59">
        <f t="shared" si="60"/>
        <v>0</v>
      </c>
    </row>
    <row r="477" spans="1:15" x14ac:dyDescent="0.25">
      <c r="A477" s="59">
        <v>476</v>
      </c>
      <c r="B477" s="60">
        <v>41939.958333333336</v>
      </c>
      <c r="C477" s="59">
        <v>1.26979</v>
      </c>
      <c r="D477" s="59">
        <v>1.2764800000000001</v>
      </c>
      <c r="E477" s="59">
        <v>1.2684500000000001</v>
      </c>
      <c r="F477" s="59">
        <v>1.27342</v>
      </c>
      <c r="G477" s="59">
        <f t="shared" si="55"/>
        <v>1</v>
      </c>
      <c r="H477" s="61">
        <f t="shared" si="56"/>
        <v>2.846786707217551E-3</v>
      </c>
      <c r="I477" s="61">
        <f>IF(A477&gt;$R$1, AVERAGE(INDEX($H$2:$H$3898, A477-$R$1):H477), "")</f>
        <v>3.9190637612432138E-4</v>
      </c>
      <c r="J477" s="61">
        <f>IF(A477&gt;$R$1, STDEV(INDEX($H$2:$H$3898, A477-$R$1):H477), "")</f>
        <v>5.9478032918582353E-3</v>
      </c>
      <c r="K477" s="61">
        <f t="shared" si="57"/>
        <v>5.9478032918582353E-3</v>
      </c>
      <c r="L477" s="61">
        <f t="shared" si="61"/>
        <v>-7.7003024817143186E-3</v>
      </c>
      <c r="M477" s="59">
        <f t="shared" si="58"/>
        <v>-102.70000000000002</v>
      </c>
      <c r="N477" s="59">
        <f t="shared" si="59"/>
        <v>0</v>
      </c>
      <c r="O477" s="59">
        <f t="shared" si="60"/>
        <v>0</v>
      </c>
    </row>
    <row r="478" spans="1:15" x14ac:dyDescent="0.25">
      <c r="A478" s="59">
        <v>477</v>
      </c>
      <c r="B478" s="60">
        <v>41940.958333333336</v>
      </c>
      <c r="C478" s="59">
        <v>1.27338</v>
      </c>
      <c r="D478" s="59">
        <v>1.27705</v>
      </c>
      <c r="E478" s="59">
        <v>1.2630699999999999</v>
      </c>
      <c r="F478" s="59">
        <v>1.26311</v>
      </c>
      <c r="G478" s="59">
        <f t="shared" si="55"/>
        <v>0</v>
      </c>
      <c r="H478" s="61">
        <f t="shared" si="56"/>
        <v>-8.1292606654466346E-3</v>
      </c>
      <c r="I478" s="61">
        <f>IF(A478&gt;$R$1, AVERAGE(INDEX($H$2:$H$3898, A478-$R$1):H478), "")</f>
        <v>-1.8577235631660964E-4</v>
      </c>
      <c r="J478" s="61">
        <f>IF(A478&gt;$R$1, STDEV(INDEX($H$2:$H$3898, A478-$R$1):H478), "")</f>
        <v>6.3108134917910699E-3</v>
      </c>
      <c r="K478" s="61">
        <f t="shared" si="57"/>
        <v>-6.3108134917910699E-3</v>
      </c>
      <c r="L478" s="61">
        <f t="shared" si="61"/>
        <v>-1.9805320819172485E-2</v>
      </c>
      <c r="M478" s="59">
        <f t="shared" si="58"/>
        <v>-18.400000000000638</v>
      </c>
      <c r="N478" s="59">
        <f t="shared" si="59"/>
        <v>-18.400000000000638</v>
      </c>
      <c r="O478" s="59">
        <f t="shared" si="60"/>
        <v>0</v>
      </c>
    </row>
    <row r="479" spans="1:15" x14ac:dyDescent="0.25">
      <c r="A479" s="59">
        <v>478</v>
      </c>
      <c r="B479" s="60">
        <v>41941.958333333336</v>
      </c>
      <c r="C479" s="59">
        <v>1.2631300000000001</v>
      </c>
      <c r="D479" s="59">
        <v>1.2639400000000001</v>
      </c>
      <c r="E479" s="59">
        <v>1.25474</v>
      </c>
      <c r="F479" s="59">
        <v>1.26129</v>
      </c>
      <c r="G479" s="59">
        <f t="shared" si="55"/>
        <v>0</v>
      </c>
      <c r="H479" s="61">
        <f t="shared" si="56"/>
        <v>-1.4419270443180373E-3</v>
      </c>
      <c r="I479" s="61">
        <f>IF(A479&gt;$R$1, AVERAGE(INDEX($H$2:$H$3898, A479-$R$1):H479), "")</f>
        <v>-5.9378183713967988E-4</v>
      </c>
      <c r="J479" s="61">
        <f>IF(A479&gt;$R$1, STDEV(INDEX($H$2:$H$3898, A479-$R$1):H479), "")</f>
        <v>6.1563838320733361E-3</v>
      </c>
      <c r="K479" s="61">
        <f t="shared" si="57"/>
        <v>-6.1563838320733361E-3</v>
      </c>
      <c r="L479" s="61">
        <f t="shared" si="61"/>
        <v>-2.0371267724432648E-2</v>
      </c>
      <c r="M479" s="59">
        <f t="shared" si="58"/>
        <v>-90.79999999999977</v>
      </c>
      <c r="N479" s="59">
        <f t="shared" si="59"/>
        <v>-90.79999999999977</v>
      </c>
      <c r="O479" s="59">
        <f t="shared" si="60"/>
        <v>0</v>
      </c>
    </row>
    <row r="480" spans="1:15" x14ac:dyDescent="0.25">
      <c r="A480" s="59">
        <v>479</v>
      </c>
      <c r="B480" s="60">
        <v>41942.958333333336</v>
      </c>
      <c r="C480" s="59">
        <v>1.26132</v>
      </c>
      <c r="D480" s="59">
        <v>1.26173</v>
      </c>
      <c r="E480" s="59">
        <v>1.2485999999999999</v>
      </c>
      <c r="F480" s="59">
        <v>1.25224</v>
      </c>
      <c r="G480" s="59">
        <f t="shared" si="55"/>
        <v>0</v>
      </c>
      <c r="H480" s="61">
        <f t="shared" si="56"/>
        <v>-7.2010591538349987E-3</v>
      </c>
      <c r="I480" s="61">
        <f>IF(A480&gt;$R$1, AVERAGE(INDEX($H$2:$H$3898, A480-$R$1):H480), "")</f>
        <v>-8.3193759071986412E-4</v>
      </c>
      <c r="J480" s="61">
        <f>IF(A480&gt;$R$1, STDEV(INDEX($H$2:$H$3898, A480-$R$1):H480), "")</f>
        <v>6.3426731665349968E-3</v>
      </c>
      <c r="K480" s="61">
        <f t="shared" si="57"/>
        <v>-6.3426731665349968E-3</v>
      </c>
      <c r="L480" s="61">
        <f t="shared" si="61"/>
        <v>-2.1220266147595153E-2</v>
      </c>
      <c r="M480" s="59">
        <f t="shared" si="58"/>
        <v>-25.599999999998957</v>
      </c>
      <c r="N480" s="59">
        <f t="shared" si="59"/>
        <v>-25.599999999998957</v>
      </c>
      <c r="O480" s="59">
        <f t="shared" si="60"/>
        <v>0</v>
      </c>
    </row>
    <row r="481" spans="1:15" x14ac:dyDescent="0.25">
      <c r="A481" s="59">
        <v>480</v>
      </c>
      <c r="B481" s="60">
        <v>41946</v>
      </c>
      <c r="C481" s="59">
        <v>1.2506699999999999</v>
      </c>
      <c r="D481" s="59">
        <v>1.2513799999999999</v>
      </c>
      <c r="E481" s="59">
        <v>1.24396</v>
      </c>
      <c r="F481" s="59">
        <v>1.2481100000000001</v>
      </c>
      <c r="G481" s="59">
        <f t="shared" si="55"/>
        <v>0</v>
      </c>
      <c r="H481" s="61">
        <f t="shared" si="56"/>
        <v>-3.3035405091454625E-3</v>
      </c>
      <c r="I481" s="61">
        <f>IF(A481&gt;$R$1, AVERAGE(INDEX($H$2:$H$3898, A481-$R$1):H481), "")</f>
        <v>-7.2537744833592527E-4</v>
      </c>
      <c r="J481" s="61">
        <f>IF(A481&gt;$R$1, STDEV(INDEX($H$2:$H$3898, A481-$R$1):H481), "")</f>
        <v>6.2818574035832736E-3</v>
      </c>
      <c r="K481" s="61">
        <f t="shared" si="57"/>
        <v>-6.2818574035832736E-3</v>
      </c>
      <c r="L481" s="61">
        <f t="shared" si="61"/>
        <v>-3.3432898573031618E-2</v>
      </c>
      <c r="M481" s="59">
        <f t="shared" si="58"/>
        <v>63.999999999999616</v>
      </c>
      <c r="N481" s="59">
        <f t="shared" si="59"/>
        <v>63.999999999999616</v>
      </c>
      <c r="O481" s="59">
        <f t="shared" si="60"/>
        <v>0</v>
      </c>
    </row>
    <row r="482" spans="1:15" x14ac:dyDescent="0.25">
      <c r="A482" s="59">
        <v>481</v>
      </c>
      <c r="B482" s="60">
        <v>41947</v>
      </c>
      <c r="C482" s="59">
        <v>1.2482</v>
      </c>
      <c r="D482" s="59">
        <v>1.25773</v>
      </c>
      <c r="E482" s="59">
        <v>1.24804</v>
      </c>
      <c r="F482" s="59">
        <v>1.2545999999999999</v>
      </c>
      <c r="G482" s="59">
        <f t="shared" si="55"/>
        <v>1</v>
      </c>
      <c r="H482" s="61">
        <f t="shared" si="56"/>
        <v>5.1863895918207049E-3</v>
      </c>
      <c r="I482" s="61">
        <f>IF(A482&gt;$R$1, AVERAGE(INDEX($H$2:$H$3898, A482-$R$1):H482), "")</f>
        <v>-1.0149487389651745E-3</v>
      </c>
      <c r="J482" s="61">
        <f>IF(A482&gt;$R$1, STDEV(INDEX($H$2:$H$3898, A482-$R$1):H482), "")</f>
        <v>5.8556996360146218E-3</v>
      </c>
      <c r="K482" s="61">
        <f t="shared" si="57"/>
        <v>5.8556996360146218E-3</v>
      </c>
      <c r="L482" s="61">
        <f t="shared" si="61"/>
        <v>-2.1424556825735241E-2</v>
      </c>
      <c r="M482" s="59">
        <f t="shared" si="58"/>
        <v>-59.899999999999395</v>
      </c>
      <c r="N482" s="59">
        <f t="shared" si="59"/>
        <v>-59.899999999999395</v>
      </c>
      <c r="O482" s="59">
        <f t="shared" si="60"/>
        <v>0</v>
      </c>
    </row>
    <row r="483" spans="1:15" x14ac:dyDescent="0.25">
      <c r="A483" s="59">
        <v>482</v>
      </c>
      <c r="B483" s="60">
        <v>41948</v>
      </c>
      <c r="C483" s="59">
        <v>1.2545599999999999</v>
      </c>
      <c r="D483" s="59">
        <v>1.2566900000000001</v>
      </c>
      <c r="E483" s="59">
        <v>1.2457199999999999</v>
      </c>
      <c r="F483" s="59">
        <v>1.24857</v>
      </c>
      <c r="G483" s="59">
        <f t="shared" si="55"/>
        <v>0</v>
      </c>
      <c r="H483" s="61">
        <f t="shared" si="56"/>
        <v>-4.8179002337892943E-3</v>
      </c>
      <c r="I483" s="61">
        <f>IF(A483&gt;$R$1, AVERAGE(INDEX($H$2:$H$3898, A483-$R$1):H483), "")</f>
        <v>-8.54120963822804E-4</v>
      </c>
      <c r="J483" s="61">
        <f>IF(A483&gt;$R$1, STDEV(INDEX($H$2:$H$3898, A483-$R$1):H483), "")</f>
        <v>5.7022275775347941E-3</v>
      </c>
      <c r="K483" s="61">
        <f t="shared" si="57"/>
        <v>-5.7022275775347941E-3</v>
      </c>
      <c r="L483" s="61">
        <f t="shared" si="61"/>
        <v>-3.4342488335937969E-2</v>
      </c>
      <c r="M483" s="59">
        <f t="shared" si="58"/>
        <v>-110.69999999999914</v>
      </c>
      <c r="N483" s="59">
        <f t="shared" si="59"/>
        <v>-110.69999999999914</v>
      </c>
      <c r="O483" s="59">
        <f t="shared" si="60"/>
        <v>0</v>
      </c>
    </row>
    <row r="484" spans="1:15" x14ac:dyDescent="0.25">
      <c r="A484" s="59">
        <v>483</v>
      </c>
      <c r="B484" s="60">
        <v>41949</v>
      </c>
      <c r="C484" s="59">
        <v>1.2485299999999999</v>
      </c>
      <c r="D484" s="59">
        <v>1.2533300000000001</v>
      </c>
      <c r="E484" s="59">
        <v>1.23648</v>
      </c>
      <c r="F484" s="59">
        <v>1.23746</v>
      </c>
      <c r="G484" s="59">
        <f t="shared" si="55"/>
        <v>0</v>
      </c>
      <c r="H484" s="61">
        <f t="shared" si="56"/>
        <v>-8.9380047407383052E-3</v>
      </c>
      <c r="I484" s="61">
        <f>IF(A484&gt;$R$1, AVERAGE(INDEX($H$2:$H$3898, A484-$R$1):H484), "")</f>
        <v>-2.2948000528523332E-3</v>
      </c>
      <c r="J484" s="61">
        <f>IF(A484&gt;$R$1, STDEV(INDEX($H$2:$H$3898, A484-$R$1):H484), "")</f>
        <v>4.4411764782864623E-3</v>
      </c>
      <c r="K484" s="61">
        <f t="shared" si="57"/>
        <v>-4.4411764782864623E-3</v>
      </c>
      <c r="L484" s="61">
        <f t="shared" si="61"/>
        <v>-3.1670748671047279E-2</v>
      </c>
      <c r="M484" s="59">
        <f t="shared" si="58"/>
        <v>78.50000000000135</v>
      </c>
      <c r="N484" s="59">
        <f t="shared" si="59"/>
        <v>78.50000000000135</v>
      </c>
      <c r="O484" s="59">
        <f t="shared" si="60"/>
        <v>0</v>
      </c>
    </row>
    <row r="485" spans="1:15" x14ac:dyDescent="0.25">
      <c r="A485" s="59">
        <v>484</v>
      </c>
      <c r="B485" s="60">
        <v>41950</v>
      </c>
      <c r="C485" s="59">
        <v>1.2374799999999999</v>
      </c>
      <c r="D485" s="59">
        <v>1.2469399999999999</v>
      </c>
      <c r="E485" s="59">
        <v>1.2358</v>
      </c>
      <c r="F485" s="59">
        <v>1.24533</v>
      </c>
      <c r="G485" s="59">
        <f t="shared" si="55"/>
        <v>1</v>
      </c>
      <c r="H485" s="61">
        <f t="shared" si="56"/>
        <v>6.3396633293972045E-3</v>
      </c>
      <c r="I485" s="61">
        <f>IF(A485&gt;$R$1, AVERAGE(INDEX($H$2:$H$3898, A485-$R$1):H485), "")</f>
        <v>-1.758198268074382E-3</v>
      </c>
      <c r="J485" s="61">
        <f>IF(A485&gt;$R$1, STDEV(INDEX($H$2:$H$3898, A485-$R$1):H485), "")</f>
        <v>4.9383211527916446E-3</v>
      </c>
      <c r="K485" s="61">
        <f t="shared" si="57"/>
        <v>4.9383211527916446E-3</v>
      </c>
      <c r="L485" s="61">
        <f t="shared" si="61"/>
        <v>-1.9573043741232914E-2</v>
      </c>
      <c r="M485" s="59">
        <f t="shared" si="58"/>
        <v>-51.600000000000534</v>
      </c>
      <c r="N485" s="59">
        <f t="shared" si="59"/>
        <v>-51.600000000000534</v>
      </c>
      <c r="O485" s="59">
        <f t="shared" si="60"/>
        <v>0</v>
      </c>
    </row>
    <row r="486" spans="1:15" x14ac:dyDescent="0.25">
      <c r="A486" s="59">
        <v>485</v>
      </c>
      <c r="B486" s="60">
        <v>41953</v>
      </c>
      <c r="C486" s="59">
        <v>1.24722</v>
      </c>
      <c r="D486" s="59">
        <v>1.25091</v>
      </c>
      <c r="E486" s="59">
        <v>1.24186</v>
      </c>
      <c r="F486" s="59">
        <v>1.2420599999999999</v>
      </c>
      <c r="G486" s="59">
        <f t="shared" si="55"/>
        <v>0</v>
      </c>
      <c r="H486" s="61">
        <f t="shared" si="56"/>
        <v>-2.6292635121952096E-3</v>
      </c>
      <c r="I486" s="61">
        <f>IF(A486&gt;$R$1, AVERAGE(INDEX($H$2:$H$3898, A486-$R$1):H486), "")</f>
        <v>-1.6795426741773815E-3</v>
      </c>
      <c r="J486" s="61">
        <f>IF(A486&gt;$R$1, STDEV(INDEX($H$2:$H$3898, A486-$R$1):H486), "")</f>
        <v>4.9120939263801455E-3</v>
      </c>
      <c r="K486" s="61">
        <f t="shared" si="57"/>
        <v>-4.9120939263801455E-3</v>
      </c>
      <c r="L486" s="61">
        <f t="shared" si="61"/>
        <v>-3.1533060146188403E-2</v>
      </c>
      <c r="M486" s="59">
        <f t="shared" si="58"/>
        <v>54.499999999999545</v>
      </c>
      <c r="N486" s="59">
        <f t="shared" si="59"/>
        <v>54.499999999999545</v>
      </c>
      <c r="O486" s="59">
        <f t="shared" si="60"/>
        <v>0</v>
      </c>
    </row>
    <row r="487" spans="1:15" x14ac:dyDescent="0.25">
      <c r="A487" s="59">
        <v>486</v>
      </c>
      <c r="B487" s="60">
        <v>41954</v>
      </c>
      <c r="C487" s="59">
        <v>1.2420100000000001</v>
      </c>
      <c r="D487" s="59">
        <v>1.2499100000000001</v>
      </c>
      <c r="E487" s="59">
        <v>1.23943</v>
      </c>
      <c r="F487" s="59">
        <v>1.24746</v>
      </c>
      <c r="G487" s="59">
        <f t="shared" si="55"/>
        <v>1</v>
      </c>
      <c r="H487" s="61">
        <f t="shared" si="56"/>
        <v>4.3381924780348819E-3</v>
      </c>
      <c r="I487" s="61">
        <f>IF(A487&gt;$R$1, AVERAGE(INDEX($H$2:$H$3898, A487-$R$1):H487), "")</f>
        <v>-1.6094121206444148E-3</v>
      </c>
      <c r="J487" s="61">
        <f>IF(A487&gt;$R$1, STDEV(INDEX($H$2:$H$3898, A487-$R$1):H487), "")</f>
        <v>4.9939769864695231E-3</v>
      </c>
      <c r="K487" s="61">
        <f t="shared" si="57"/>
        <v>4.9939769864695231E-3</v>
      </c>
      <c r="L487" s="61">
        <f t="shared" si="61"/>
        <v>-1.9264917017362285E-2</v>
      </c>
      <c r="M487" s="59">
        <f t="shared" si="58"/>
        <v>-36.499999999999311</v>
      </c>
      <c r="N487" s="59">
        <f t="shared" si="59"/>
        <v>-36.499999999999311</v>
      </c>
      <c r="O487" s="59">
        <f t="shared" si="60"/>
        <v>0</v>
      </c>
    </row>
    <row r="488" spans="1:15" x14ac:dyDescent="0.25">
      <c r="A488" s="59">
        <v>487</v>
      </c>
      <c r="B488" s="60">
        <v>41955</v>
      </c>
      <c r="C488" s="59">
        <v>1.2474499999999999</v>
      </c>
      <c r="D488" s="59">
        <v>1.2497799999999999</v>
      </c>
      <c r="E488" s="59">
        <v>1.24194</v>
      </c>
      <c r="F488" s="59">
        <v>1.2438</v>
      </c>
      <c r="G488" s="59">
        <f t="shared" si="55"/>
        <v>0</v>
      </c>
      <c r="H488" s="61">
        <f t="shared" si="56"/>
        <v>-2.9382743135631662E-3</v>
      </c>
      <c r="I488" s="61">
        <f>IF(A488&gt;$R$1, AVERAGE(INDEX($H$2:$H$3898, A488-$R$1):H488), "")</f>
        <v>-1.3800717352453144E-3</v>
      </c>
      <c r="J488" s="61">
        <f>IF(A488&gt;$R$1, STDEV(INDEX($H$2:$H$3898, A488-$R$1):H488), "")</f>
        <v>4.8307233978351861E-3</v>
      </c>
      <c r="K488" s="61">
        <f t="shared" si="57"/>
        <v>-4.8307233978351861E-3</v>
      </c>
      <c r="L488" s="61">
        <f t="shared" si="61"/>
        <v>-1.6776978536467355E-2</v>
      </c>
      <c r="M488" s="59">
        <f t="shared" si="58"/>
        <v>38.699999999998184</v>
      </c>
      <c r="N488" s="59">
        <f t="shared" si="59"/>
        <v>0</v>
      </c>
      <c r="O488" s="59">
        <f t="shared" si="60"/>
        <v>0</v>
      </c>
    </row>
    <row r="489" spans="1:15" x14ac:dyDescent="0.25">
      <c r="A489" s="59">
        <v>488</v>
      </c>
      <c r="B489" s="60">
        <v>41956</v>
      </c>
      <c r="C489" s="59">
        <v>1.2437800000000001</v>
      </c>
      <c r="D489" s="59">
        <v>1.24915</v>
      </c>
      <c r="E489" s="59">
        <v>1.24265</v>
      </c>
      <c r="F489" s="59">
        <v>1.2476499999999999</v>
      </c>
      <c r="G489" s="59">
        <f t="shared" si="55"/>
        <v>1</v>
      </c>
      <c r="H489" s="61">
        <f t="shared" si="56"/>
        <v>3.0905722085393969E-3</v>
      </c>
      <c r="I489" s="61">
        <f>IF(A489&gt;$R$1, AVERAGE(INDEX($H$2:$H$3898, A489-$R$1):H489), "")</f>
        <v>-8.5474649379526529E-4</v>
      </c>
      <c r="J489" s="61">
        <f>IF(A489&gt;$R$1, STDEV(INDEX($H$2:$H$3898, A489-$R$1):H489), "")</f>
        <v>4.8313473480292276E-3</v>
      </c>
      <c r="K489" s="61">
        <f t="shared" si="57"/>
        <v>4.8313473480292276E-3</v>
      </c>
      <c r="L489" s="61">
        <f t="shared" si="61"/>
        <v>-4.628850712138209E-3</v>
      </c>
      <c r="M489" s="59">
        <f t="shared" si="58"/>
        <v>48.400000000001775</v>
      </c>
      <c r="N489" s="59">
        <f t="shared" si="59"/>
        <v>0</v>
      </c>
      <c r="O489" s="59">
        <f t="shared" si="60"/>
        <v>0</v>
      </c>
    </row>
    <row r="490" spans="1:15" x14ac:dyDescent="0.25">
      <c r="A490" s="59">
        <v>489</v>
      </c>
      <c r="B490" s="60">
        <v>41957</v>
      </c>
      <c r="C490" s="59">
        <v>1.2476499999999999</v>
      </c>
      <c r="D490" s="59">
        <v>1.2546299999999999</v>
      </c>
      <c r="E490" s="59">
        <v>1.2398499999999999</v>
      </c>
      <c r="F490" s="59">
        <v>1.2524900000000001</v>
      </c>
      <c r="G490" s="59">
        <f t="shared" si="55"/>
        <v>1</v>
      </c>
      <c r="H490" s="61">
        <f t="shared" si="56"/>
        <v>3.8717880168829886E-3</v>
      </c>
      <c r="I490" s="61">
        <f>IF(A490&gt;$R$1, AVERAGE(INDEX($H$2:$H$3898, A490-$R$1):H490), "")</f>
        <v>-5.9991084572321774E-4</v>
      </c>
      <c r="J490" s="61">
        <f>IF(A490&gt;$R$1, STDEV(INDEX($H$2:$H$3898, A490-$R$1):H490), "")</f>
        <v>4.973318228555075E-3</v>
      </c>
      <c r="K490" s="61">
        <f t="shared" si="57"/>
        <v>4.973318228555075E-3</v>
      </c>
      <c r="L490" s="61">
        <f t="shared" si="61"/>
        <v>-6.9275160838946186E-3</v>
      </c>
      <c r="M490" s="59">
        <f t="shared" si="58"/>
        <v>-80.499999999998906</v>
      </c>
      <c r="N490" s="59">
        <f t="shared" si="59"/>
        <v>0</v>
      </c>
      <c r="O490" s="59">
        <f t="shared" si="60"/>
        <v>0</v>
      </c>
    </row>
    <row r="491" spans="1:15" x14ac:dyDescent="0.25">
      <c r="A491" s="59">
        <v>490</v>
      </c>
      <c r="B491" s="60">
        <v>41960</v>
      </c>
      <c r="C491" s="59">
        <v>1.25301</v>
      </c>
      <c r="D491" s="59">
        <v>1.2577400000000001</v>
      </c>
      <c r="E491" s="59">
        <v>1.24451</v>
      </c>
      <c r="F491" s="59">
        <v>1.2449600000000001</v>
      </c>
      <c r="G491" s="59">
        <f t="shared" si="55"/>
        <v>0</v>
      </c>
      <c r="H491" s="61">
        <f t="shared" si="56"/>
        <v>-6.0301690265911877E-3</v>
      </c>
      <c r="I491" s="61">
        <f>IF(A491&gt;$R$1, AVERAGE(INDEX($H$2:$H$3898, A491-$R$1):H491), "")</f>
        <v>-1.0908615030716085E-3</v>
      </c>
      <c r="J491" s="61">
        <f>IF(A491&gt;$R$1, STDEV(INDEX($H$2:$H$3898, A491-$R$1):H491), "")</f>
        <v>5.1039801615702885E-3</v>
      </c>
      <c r="K491" s="61">
        <f t="shared" si="57"/>
        <v>-5.1039801615702885E-3</v>
      </c>
      <c r="L491" s="61">
        <f t="shared" si="61"/>
        <v>-1.8541462791871233E-2</v>
      </c>
      <c r="M491" s="59">
        <f t="shared" si="58"/>
        <v>86.899999999998641</v>
      </c>
      <c r="N491" s="59">
        <f t="shared" si="59"/>
        <v>86.899999999998641</v>
      </c>
      <c r="O491" s="59">
        <f t="shared" si="60"/>
        <v>0</v>
      </c>
    </row>
    <row r="492" spans="1:15" x14ac:dyDescent="0.25">
      <c r="A492" s="59">
        <v>491</v>
      </c>
      <c r="B492" s="60">
        <v>41961</v>
      </c>
      <c r="C492" s="59">
        <v>1.2449300000000001</v>
      </c>
      <c r="D492" s="59">
        <v>1.2544999999999999</v>
      </c>
      <c r="E492" s="59">
        <v>1.2443500000000001</v>
      </c>
      <c r="F492" s="59">
        <v>1.25362</v>
      </c>
      <c r="G492" s="59">
        <f t="shared" si="55"/>
        <v>1</v>
      </c>
      <c r="H492" s="61">
        <f t="shared" si="56"/>
        <v>6.9319650982557065E-3</v>
      </c>
      <c r="I492" s="61">
        <f>IF(A492&gt;$R$1, AVERAGE(INDEX($H$2:$H$3898, A492-$R$1):H492), "")</f>
        <v>-8.0150261059211631E-4</v>
      </c>
      <c r="J492" s="61">
        <f>IF(A492&gt;$R$1, STDEV(INDEX($H$2:$H$3898, A492-$R$1):H492), "")</f>
        <v>5.4299924536972488E-3</v>
      </c>
      <c r="K492" s="61">
        <f t="shared" si="57"/>
        <v>5.4299924536972488E-3</v>
      </c>
      <c r="L492" s="61">
        <f t="shared" si="61"/>
        <v>-1.9059273630032219E-2</v>
      </c>
      <c r="M492" s="59">
        <f t="shared" si="58"/>
        <v>17.500000000001403</v>
      </c>
      <c r="N492" s="59">
        <f t="shared" si="59"/>
        <v>17.500000000001403</v>
      </c>
      <c r="O492" s="59">
        <f t="shared" si="60"/>
        <v>0</v>
      </c>
    </row>
    <row r="493" spans="1:15" x14ac:dyDescent="0.25">
      <c r="A493" s="59">
        <v>492</v>
      </c>
      <c r="B493" s="60">
        <v>41962</v>
      </c>
      <c r="C493" s="59">
        <v>1.25362</v>
      </c>
      <c r="D493" s="59">
        <v>1.2598499999999999</v>
      </c>
      <c r="E493" s="59">
        <v>1.2512300000000001</v>
      </c>
      <c r="F493" s="59">
        <v>1.2553700000000001</v>
      </c>
      <c r="G493" s="59">
        <f t="shared" si="55"/>
        <v>1</v>
      </c>
      <c r="H493" s="61">
        <f t="shared" si="56"/>
        <v>1.3949838650523763E-3</v>
      </c>
      <c r="I493" s="61">
        <f>IF(A493&gt;$R$1, AVERAGE(INDEX($H$2:$H$3898, A493-$R$1):H493), "")</f>
        <v>-8.9224028822743984E-4</v>
      </c>
      <c r="J493" s="61">
        <f>IF(A493&gt;$R$1, STDEV(INDEX($H$2:$H$3898, A493-$R$1):H493), "")</f>
        <v>5.3768334880987248E-3</v>
      </c>
      <c r="K493" s="61">
        <f t="shared" si="57"/>
        <v>5.3768334880987248E-3</v>
      </c>
      <c r="L493" s="61">
        <f t="shared" si="61"/>
        <v>-7.3716266501424226E-3</v>
      </c>
      <c r="M493" s="59">
        <f t="shared" si="58"/>
        <v>-14.499999999999513</v>
      </c>
      <c r="N493" s="59">
        <f t="shared" si="59"/>
        <v>0</v>
      </c>
      <c r="O493" s="59">
        <f t="shared" si="60"/>
        <v>0</v>
      </c>
    </row>
    <row r="494" spans="1:15" x14ac:dyDescent="0.25">
      <c r="A494" s="59">
        <v>493</v>
      </c>
      <c r="B494" s="60">
        <v>41963</v>
      </c>
      <c r="C494" s="59">
        <v>1.2553399999999999</v>
      </c>
      <c r="D494" s="59">
        <v>1.25752</v>
      </c>
      <c r="E494" s="59">
        <v>1.2504200000000001</v>
      </c>
      <c r="F494" s="59">
        <v>1.2538899999999999</v>
      </c>
      <c r="G494" s="59">
        <f t="shared" si="55"/>
        <v>0</v>
      </c>
      <c r="H494" s="61">
        <f t="shared" si="56"/>
        <v>-1.1796307848704378E-3</v>
      </c>
      <c r="I494" s="61">
        <f>IF(A494&gt;$R$1, AVERAGE(INDEX($H$2:$H$3898, A494-$R$1):H494), "")</f>
        <v>-4.5788842069142711E-4</v>
      </c>
      <c r="J494" s="61">
        <f>IF(A494&gt;$R$1, STDEV(INDEX($H$2:$H$3898, A494-$R$1):H494), "")</f>
        <v>5.0222479695919767E-3</v>
      </c>
      <c r="K494" s="61">
        <f t="shared" si="57"/>
        <v>-5.0222479695919767E-3</v>
      </c>
      <c r="L494" s="61">
        <f t="shared" si="61"/>
        <v>-6.2374907876610597E-3</v>
      </c>
      <c r="M494" s="59">
        <f t="shared" si="58"/>
        <v>-151.79999999999973</v>
      </c>
      <c r="N494" s="59">
        <f t="shared" si="59"/>
        <v>0</v>
      </c>
      <c r="O494" s="59">
        <f t="shared" si="60"/>
        <v>0</v>
      </c>
    </row>
    <row r="495" spans="1:15" x14ac:dyDescent="0.25">
      <c r="A495" s="59">
        <v>494</v>
      </c>
      <c r="B495" s="60">
        <v>41964</v>
      </c>
      <c r="C495" s="59">
        <v>1.2538899999999999</v>
      </c>
      <c r="D495" s="59">
        <v>1.25682</v>
      </c>
      <c r="E495" s="59">
        <v>1.2375</v>
      </c>
      <c r="F495" s="59">
        <v>1.23871</v>
      </c>
      <c r="G495" s="59">
        <f t="shared" si="55"/>
        <v>0</v>
      </c>
      <c r="H495" s="61">
        <f t="shared" si="56"/>
        <v>-1.2180203539752953E-2</v>
      </c>
      <c r="I495" s="61">
        <f>IF(A495&gt;$R$1, AVERAGE(INDEX($H$2:$H$3898, A495-$R$1):H495), "")</f>
        <v>-1.1290307016561098E-3</v>
      </c>
      <c r="J495" s="61">
        <f>IF(A495&gt;$R$1, STDEV(INDEX($H$2:$H$3898, A495-$R$1):H495), "")</f>
        <v>5.8171129630775606E-3</v>
      </c>
      <c r="K495" s="61">
        <f t="shared" si="57"/>
        <v>-5.8171129630775606E-3</v>
      </c>
      <c r="L495" s="61">
        <f t="shared" si="61"/>
        <v>-5.7119305842036209E-3</v>
      </c>
      <c r="M495" s="59">
        <f t="shared" si="58"/>
        <v>79.400000000000574</v>
      </c>
      <c r="N495" s="59">
        <f t="shared" si="59"/>
        <v>0</v>
      </c>
      <c r="O495" s="59">
        <f t="shared" si="60"/>
        <v>0</v>
      </c>
    </row>
    <row r="496" spans="1:15" x14ac:dyDescent="0.25">
      <c r="A496" s="59">
        <v>495</v>
      </c>
      <c r="B496" s="60">
        <v>41967</v>
      </c>
      <c r="C496" s="59">
        <v>1.23627</v>
      </c>
      <c r="D496" s="59">
        <v>1.2444599999999999</v>
      </c>
      <c r="E496" s="59">
        <v>1.2362200000000001</v>
      </c>
      <c r="F496" s="59">
        <v>1.24421</v>
      </c>
      <c r="G496" s="59">
        <f t="shared" si="55"/>
        <v>1</v>
      </c>
      <c r="H496" s="61">
        <f t="shared" si="56"/>
        <v>4.4302748343556554E-3</v>
      </c>
      <c r="I496" s="61">
        <f>IF(A496&gt;$R$1, AVERAGE(INDEX($H$2:$H$3898, A496-$R$1):H496), "")</f>
        <v>-4.0207232739419374E-4</v>
      </c>
      <c r="J496" s="61">
        <f>IF(A496&gt;$R$1, STDEV(INDEX($H$2:$H$3898, A496-$R$1):H496), "")</f>
        <v>5.7338928094281842E-3</v>
      </c>
      <c r="K496" s="61">
        <f t="shared" si="57"/>
        <v>5.7338928094281842E-3</v>
      </c>
      <c r="L496" s="61">
        <f t="shared" si="61"/>
        <v>6.3038196288078361E-3</v>
      </c>
      <c r="M496" s="59">
        <f t="shared" si="58"/>
        <v>31.900000000000261</v>
      </c>
      <c r="N496" s="59">
        <f t="shared" si="59"/>
        <v>0</v>
      </c>
      <c r="O496" s="59">
        <f t="shared" si="60"/>
        <v>0</v>
      </c>
    </row>
    <row r="497" spans="1:15" x14ac:dyDescent="0.25">
      <c r="A497" s="59">
        <v>496</v>
      </c>
      <c r="B497" s="60">
        <v>41968</v>
      </c>
      <c r="C497" s="59">
        <v>1.24421</v>
      </c>
      <c r="D497" s="59">
        <v>1.2486900000000001</v>
      </c>
      <c r="E497" s="59">
        <v>1.2401800000000001</v>
      </c>
      <c r="F497" s="59">
        <v>1.2474000000000001</v>
      </c>
      <c r="G497" s="59">
        <f t="shared" si="55"/>
        <v>1</v>
      </c>
      <c r="H497" s="61">
        <f t="shared" si="56"/>
        <v>2.5605947503620245E-3</v>
      </c>
      <c r="I497" s="61">
        <f>IF(A497&gt;$R$1, AVERAGE(INDEX($H$2:$H$3898, A497-$R$1):H497), "")</f>
        <v>-3.5563873674975856E-5</v>
      </c>
      <c r="J497" s="61">
        <f>IF(A497&gt;$R$1, STDEV(INDEX($H$2:$H$3898, A497-$R$1):H497), "")</f>
        <v>5.7234751955301108E-3</v>
      </c>
      <c r="K497" s="61">
        <f t="shared" si="57"/>
        <v>5.7234751955301108E-3</v>
      </c>
      <c r="L497" s="61">
        <f t="shared" si="61"/>
        <v>6.171595188323325E-3</v>
      </c>
      <c r="M497" s="59">
        <f t="shared" si="58"/>
        <v>31.499999999999861</v>
      </c>
      <c r="N497" s="59">
        <f t="shared" si="59"/>
        <v>0</v>
      </c>
      <c r="O497" s="59">
        <f t="shared" si="60"/>
        <v>0</v>
      </c>
    </row>
    <row r="498" spans="1:15" x14ac:dyDescent="0.25">
      <c r="A498" s="59">
        <v>497</v>
      </c>
      <c r="B498" s="60">
        <v>41969</v>
      </c>
      <c r="C498" s="59">
        <v>1.2474000000000001</v>
      </c>
      <c r="D498" s="59">
        <v>1.25312</v>
      </c>
      <c r="E498" s="59">
        <v>1.24437</v>
      </c>
      <c r="F498" s="59">
        <v>1.2505500000000001</v>
      </c>
      <c r="G498" s="59">
        <f t="shared" si="55"/>
        <v>1</v>
      </c>
      <c r="H498" s="61">
        <f t="shared" si="56"/>
        <v>2.5220694327099391E-3</v>
      </c>
      <c r="I498" s="61">
        <f>IF(A498&gt;$R$1, AVERAGE(INDEX($H$2:$H$3898, A498-$R$1):H498), "")</f>
        <v>-2.0208388361939877E-4</v>
      </c>
      <c r="J498" s="61">
        <f>IF(A498&gt;$R$1, STDEV(INDEX($H$2:$H$3898, A498-$R$1):H498), "")</f>
        <v>5.5988186386204926E-3</v>
      </c>
      <c r="K498" s="61">
        <f t="shared" si="57"/>
        <v>5.5988186386204926E-3</v>
      </c>
      <c r="L498" s="61">
        <f t="shared" si="61"/>
        <v>1.7472641404478611E-2</v>
      </c>
      <c r="M498" s="59">
        <f t="shared" si="58"/>
        <v>-38.399999999998435</v>
      </c>
      <c r="N498" s="59">
        <f t="shared" si="59"/>
        <v>0</v>
      </c>
      <c r="O498" s="59">
        <f t="shared" si="60"/>
        <v>0</v>
      </c>
    </row>
    <row r="499" spans="1:15" x14ac:dyDescent="0.25">
      <c r="A499" s="59">
        <v>498</v>
      </c>
      <c r="B499" s="60">
        <v>41970</v>
      </c>
      <c r="C499" s="59">
        <v>1.2505299999999999</v>
      </c>
      <c r="D499" s="59">
        <v>1.2523500000000001</v>
      </c>
      <c r="E499" s="59">
        <v>1.2464599999999999</v>
      </c>
      <c r="F499" s="59">
        <v>1.2466900000000001</v>
      </c>
      <c r="G499" s="59">
        <f t="shared" si="55"/>
        <v>0</v>
      </c>
      <c r="H499" s="61">
        <f t="shared" si="56"/>
        <v>-3.0914153818769508E-3</v>
      </c>
      <c r="I499" s="61">
        <f>IF(A499&gt;$R$1, AVERAGE(INDEX($H$2:$H$3898, A499-$R$1):H499), "")</f>
        <v>-9.4178580374877245E-5</v>
      </c>
      <c r="J499" s="61">
        <f>IF(A499&gt;$R$1, STDEV(INDEX($H$2:$H$3898, A499-$R$1):H499), "")</f>
        <v>5.5200104545752348E-3</v>
      </c>
      <c r="K499" s="61">
        <f t="shared" si="57"/>
        <v>-5.5200104545752348E-3</v>
      </c>
      <c r="L499" s="61">
        <f t="shared" si="61"/>
        <v>1.6393807428189841E-2</v>
      </c>
      <c r="M499" s="59">
        <f t="shared" si="58"/>
        <v>-17.200000000001658</v>
      </c>
      <c r="N499" s="59">
        <f t="shared" si="59"/>
        <v>0</v>
      </c>
      <c r="O499" s="59">
        <f t="shared" si="60"/>
        <v>0</v>
      </c>
    </row>
    <row r="500" spans="1:15" x14ac:dyDescent="0.25">
      <c r="A500" s="59">
        <v>499</v>
      </c>
      <c r="B500" s="60">
        <v>41971</v>
      </c>
      <c r="C500" s="59">
        <v>1.2466900000000001</v>
      </c>
      <c r="D500" s="59">
        <v>1.24902</v>
      </c>
      <c r="E500" s="59">
        <v>1.2426299999999999</v>
      </c>
      <c r="F500" s="59">
        <v>1.2449699999999999</v>
      </c>
      <c r="G500" s="59">
        <f t="shared" si="55"/>
        <v>0</v>
      </c>
      <c r="H500" s="61">
        <f t="shared" si="56"/>
        <v>-1.3806059199119188E-3</v>
      </c>
      <c r="I500" s="61">
        <f>IF(A500&gt;$R$1, AVERAGE(INDEX($H$2:$H$3898, A500-$R$1):H500), "")</f>
        <v>3.7815884592677185E-4</v>
      </c>
      <c r="J500" s="61">
        <f>IF(A500&gt;$R$1, STDEV(INDEX($H$2:$H$3898, A500-$R$1):H500), "")</f>
        <v>5.0128483128584278E-3</v>
      </c>
      <c r="K500" s="61">
        <f t="shared" si="57"/>
        <v>-5.0128483128584278E-3</v>
      </c>
      <c r="L500" s="61">
        <f t="shared" si="61"/>
        <v>6.4426379625397668E-3</v>
      </c>
      <c r="M500" s="59">
        <f t="shared" si="58"/>
        <v>5.8000000000002494</v>
      </c>
      <c r="N500" s="59">
        <f t="shared" si="59"/>
        <v>0</v>
      </c>
      <c r="O500" s="59">
        <f t="shared" si="60"/>
        <v>0</v>
      </c>
    </row>
    <row r="501" spans="1:15" x14ac:dyDescent="0.25">
      <c r="A501" s="59">
        <v>500</v>
      </c>
      <c r="B501" s="60">
        <v>41974</v>
      </c>
      <c r="C501" s="59">
        <v>1.24631</v>
      </c>
      <c r="D501" s="59">
        <v>1.2506699999999999</v>
      </c>
      <c r="E501" s="59">
        <v>1.24194</v>
      </c>
      <c r="F501" s="59">
        <v>1.2468900000000001</v>
      </c>
      <c r="G501" s="59">
        <f t="shared" si="55"/>
        <v>1</v>
      </c>
      <c r="H501" s="61">
        <f t="shared" si="56"/>
        <v>1.5410178581122846E-3</v>
      </c>
      <c r="I501" s="61">
        <f>IF(A501&gt;$R$1, AVERAGE(INDEX($H$2:$H$3898, A501-$R$1):H501), "")</f>
        <v>7.8243503971464349E-5</v>
      </c>
      <c r="J501" s="61">
        <f>IF(A501&gt;$R$1, STDEV(INDEX($H$2:$H$3898, A501-$R$1):H501), "")</f>
        <v>4.7700680714517713E-3</v>
      </c>
      <c r="K501" s="61">
        <f t="shared" si="57"/>
        <v>4.7700680714517713E-3</v>
      </c>
      <c r="L501" s="61">
        <f t="shared" si="61"/>
        <v>1.6124799960371684E-2</v>
      </c>
      <c r="M501" s="59">
        <f t="shared" si="58"/>
        <v>-86.80000000000021</v>
      </c>
      <c r="N501" s="59">
        <f t="shared" si="59"/>
        <v>0</v>
      </c>
      <c r="O501" s="59">
        <f t="shared" si="60"/>
        <v>0</v>
      </c>
    </row>
    <row r="502" spans="1:15" x14ac:dyDescent="0.25">
      <c r="A502" s="59">
        <v>501</v>
      </c>
      <c r="B502" s="60">
        <v>41975</v>
      </c>
      <c r="C502" s="59">
        <v>1.24695</v>
      </c>
      <c r="D502" s="59">
        <v>1.24762</v>
      </c>
      <c r="E502" s="59">
        <v>1.23769</v>
      </c>
      <c r="F502" s="59">
        <v>1.23827</v>
      </c>
      <c r="G502" s="59">
        <f t="shared" si="55"/>
        <v>0</v>
      </c>
      <c r="H502" s="61">
        <f t="shared" si="56"/>
        <v>-6.9372069159723548E-3</v>
      </c>
      <c r="I502" s="61">
        <f>IF(A502&gt;$R$1, AVERAGE(INDEX($H$2:$H$3898, A502-$R$1):H502), "")</f>
        <v>-1.9100295876460705E-4</v>
      </c>
      <c r="J502" s="61">
        <f>IF(A502&gt;$R$1, STDEV(INDEX($H$2:$H$3898, A502-$R$1):H502), "")</f>
        <v>5.0466443829751415E-3</v>
      </c>
      <c r="K502" s="61">
        <f t="shared" si="57"/>
        <v>-5.0466443829751415E-3</v>
      </c>
      <c r="L502" s="61">
        <f t="shared" si="61"/>
        <v>6.0841785909270208E-3</v>
      </c>
      <c r="M502" s="59">
        <f t="shared" si="58"/>
        <v>-71.899999999998073</v>
      </c>
      <c r="N502" s="59">
        <f t="shared" si="59"/>
        <v>0</v>
      </c>
      <c r="O502" s="59">
        <f t="shared" si="60"/>
        <v>0</v>
      </c>
    </row>
    <row r="503" spans="1:15" x14ac:dyDescent="0.25">
      <c r="A503" s="59">
        <v>502</v>
      </c>
      <c r="B503" s="60">
        <v>41976</v>
      </c>
      <c r="C503" s="59">
        <v>1.2382899999999999</v>
      </c>
      <c r="D503" s="59">
        <v>1.23905</v>
      </c>
      <c r="E503" s="59">
        <v>1.2301200000000001</v>
      </c>
      <c r="F503" s="59">
        <v>1.2311000000000001</v>
      </c>
      <c r="G503" s="59">
        <f t="shared" si="55"/>
        <v>0</v>
      </c>
      <c r="H503" s="61">
        <f t="shared" si="56"/>
        <v>-5.8071655115137996E-3</v>
      </c>
      <c r="I503" s="61">
        <f>IF(A503&gt;$R$1, AVERAGE(INDEX($H$2:$H$3898, A503-$R$1):H503), "")</f>
        <v>-8.2508783311139981E-4</v>
      </c>
      <c r="J503" s="61">
        <f>IF(A503&gt;$R$1, STDEV(INDEX($H$2:$H$3898, A503-$R$1):H503), "")</f>
        <v>5.0769015839150621E-3</v>
      </c>
      <c r="K503" s="61">
        <f t="shared" si="57"/>
        <v>-5.0769015839150621E-3</v>
      </c>
      <c r="L503" s="61">
        <f t="shared" si="61"/>
        <v>5.8380004048471431E-3</v>
      </c>
      <c r="M503" s="59">
        <f t="shared" si="58"/>
        <v>68.200000000000486</v>
      </c>
      <c r="N503" s="59">
        <f t="shared" si="59"/>
        <v>0</v>
      </c>
      <c r="O503" s="59">
        <f t="shared" si="60"/>
        <v>0</v>
      </c>
    </row>
    <row r="504" spans="1:15" x14ac:dyDescent="0.25">
      <c r="A504" s="59">
        <v>503</v>
      </c>
      <c r="B504" s="60">
        <v>41977</v>
      </c>
      <c r="C504" s="59">
        <v>1.2310399999999999</v>
      </c>
      <c r="D504" s="59">
        <v>1.24563</v>
      </c>
      <c r="E504" s="59">
        <v>1.2279500000000001</v>
      </c>
      <c r="F504" s="59">
        <v>1.23786</v>
      </c>
      <c r="G504" s="59">
        <f t="shared" si="55"/>
        <v>1</v>
      </c>
      <c r="H504" s="61">
        <f t="shared" si="56"/>
        <v>5.4760035743401493E-3</v>
      </c>
      <c r="I504" s="61">
        <f>IF(A504&gt;$R$1, AVERAGE(INDEX($H$2:$H$3898, A504-$R$1):H504), "")</f>
        <v>-2.9919546511744248E-4</v>
      </c>
      <c r="J504" s="61">
        <f>IF(A504&gt;$R$1, STDEV(INDEX($H$2:$H$3898, A504-$R$1):H504), "")</f>
        <v>5.2753333966796571E-3</v>
      </c>
      <c r="K504" s="61">
        <f t="shared" si="57"/>
        <v>5.2753333966796571E-3</v>
      </c>
      <c r="L504" s="61">
        <f t="shared" si="61"/>
        <v>6.2819864534975726E-3</v>
      </c>
      <c r="M504" s="59">
        <f t="shared" si="58"/>
        <v>-95.600000000000136</v>
      </c>
      <c r="N504" s="59">
        <f t="shared" si="59"/>
        <v>0</v>
      </c>
      <c r="O504" s="59">
        <f t="shared" si="60"/>
        <v>0</v>
      </c>
    </row>
    <row r="505" spans="1:15" x14ac:dyDescent="0.25">
      <c r="A505" s="59">
        <v>504</v>
      </c>
      <c r="B505" s="60">
        <v>41978</v>
      </c>
      <c r="C505" s="59">
        <v>1.2378100000000001</v>
      </c>
      <c r="D505" s="59">
        <v>1.2393099999999999</v>
      </c>
      <c r="E505" s="59">
        <v>1.22709</v>
      </c>
      <c r="F505" s="59">
        <v>1.2282500000000001</v>
      </c>
      <c r="G505" s="59">
        <f t="shared" si="55"/>
        <v>0</v>
      </c>
      <c r="H505" s="61">
        <f t="shared" si="56"/>
        <v>-7.7936901791517783E-3</v>
      </c>
      <c r="I505" s="61">
        <f>IF(A505&gt;$R$1, AVERAGE(INDEX($H$2:$H$3898, A505-$R$1):H505), "")</f>
        <v>-9.7946186434814107E-4</v>
      </c>
      <c r="J505" s="61">
        <f>IF(A505&gt;$R$1, STDEV(INDEX($H$2:$H$3898, A505-$R$1):H505), "")</f>
        <v>5.5058142894363277E-3</v>
      </c>
      <c r="K505" s="61">
        <f t="shared" si="57"/>
        <v>-5.5058142894363277E-3</v>
      </c>
      <c r="L505" s="61">
        <f t="shared" si="61"/>
        <v>-4.197146064493831E-3</v>
      </c>
      <c r="M505" s="59">
        <f t="shared" si="58"/>
        <v>30.799999999999716</v>
      </c>
      <c r="N505" s="59">
        <f t="shared" si="59"/>
        <v>0</v>
      </c>
      <c r="O505" s="59">
        <f t="shared" si="60"/>
        <v>0</v>
      </c>
    </row>
    <row r="506" spans="1:15" x14ac:dyDescent="0.25">
      <c r="A506" s="59">
        <v>505</v>
      </c>
      <c r="B506" s="60">
        <v>41981</v>
      </c>
      <c r="C506" s="59">
        <v>1.22864</v>
      </c>
      <c r="D506" s="59">
        <v>1.2343900000000001</v>
      </c>
      <c r="E506" s="59">
        <v>1.22472</v>
      </c>
      <c r="F506" s="59">
        <v>1.2317199999999999</v>
      </c>
      <c r="G506" s="59">
        <f t="shared" si="55"/>
        <v>1</v>
      </c>
      <c r="H506" s="61">
        <f t="shared" si="56"/>
        <v>2.8211744870745552E-3</v>
      </c>
      <c r="I506" s="61">
        <f>IF(A506&gt;$R$1, AVERAGE(INDEX($H$2:$H$3898, A506-$R$1):H506), "")</f>
        <v>-1.0451252099611683E-3</v>
      </c>
      <c r="J506" s="61">
        <f>IF(A506&gt;$R$1, STDEV(INDEX($H$2:$H$3898, A506-$R$1):H506), "")</f>
        <v>5.4500831144287196E-3</v>
      </c>
      <c r="K506" s="61">
        <f t="shared" si="57"/>
        <v>5.4500831144287196E-3</v>
      </c>
      <c r="L506" s="61">
        <f t="shared" si="61"/>
        <v>6.3569172115051789E-3</v>
      </c>
      <c r="M506" s="59">
        <f t="shared" si="58"/>
        <v>56.59999999999998</v>
      </c>
      <c r="N506" s="59">
        <f t="shared" si="59"/>
        <v>0</v>
      </c>
      <c r="O506" s="59">
        <f t="shared" si="60"/>
        <v>0</v>
      </c>
    </row>
    <row r="507" spans="1:15" x14ac:dyDescent="0.25">
      <c r="A507" s="59">
        <v>506</v>
      </c>
      <c r="B507" s="60">
        <v>41982</v>
      </c>
      <c r="C507" s="59">
        <v>1.2317199999999999</v>
      </c>
      <c r="D507" s="59">
        <v>1.24475</v>
      </c>
      <c r="E507" s="59">
        <v>1.2292000000000001</v>
      </c>
      <c r="F507" s="59">
        <v>1.2373799999999999</v>
      </c>
      <c r="G507" s="59">
        <f t="shared" si="55"/>
        <v>1</v>
      </c>
      <c r="H507" s="61">
        <f t="shared" si="56"/>
        <v>4.5846745081784303E-3</v>
      </c>
      <c r="I507" s="61">
        <f>IF(A507&gt;$R$1, AVERAGE(INDEX($H$2:$H$3898, A507-$R$1):H507), "")</f>
        <v>-3.8169748903806695E-4</v>
      </c>
      <c r="J507" s="61">
        <f>IF(A507&gt;$R$1, STDEV(INDEX($H$2:$H$3898, A507-$R$1):H507), "")</f>
        <v>5.4488707751920605E-3</v>
      </c>
      <c r="K507" s="61">
        <f t="shared" si="57"/>
        <v>5.4488707751920605E-3</v>
      </c>
      <c r="L507" s="61">
        <f t="shared" si="61"/>
        <v>6.3757955329999906E-3</v>
      </c>
      <c r="M507" s="59">
        <f t="shared" si="58"/>
        <v>73.900000000000077</v>
      </c>
      <c r="N507" s="59">
        <f t="shared" si="59"/>
        <v>0</v>
      </c>
      <c r="O507" s="59">
        <f t="shared" si="60"/>
        <v>0</v>
      </c>
    </row>
    <row r="508" spans="1:15" x14ac:dyDescent="0.25">
      <c r="A508" s="59">
        <v>507</v>
      </c>
      <c r="B508" s="60">
        <v>41983</v>
      </c>
      <c r="C508" s="59">
        <v>1.2373700000000001</v>
      </c>
      <c r="D508" s="59">
        <v>1.24481</v>
      </c>
      <c r="E508" s="59">
        <v>1.2362200000000001</v>
      </c>
      <c r="F508" s="59">
        <v>1.2447600000000001</v>
      </c>
      <c r="G508" s="59">
        <f t="shared" si="55"/>
        <v>1</v>
      </c>
      <c r="H508" s="61">
        <f t="shared" si="56"/>
        <v>5.9464991877265236E-3</v>
      </c>
      <c r="I508" s="61">
        <f>IF(A508&gt;$R$1, AVERAGE(INDEX($H$2:$H$3898, A508-$R$1):H508), "")</f>
        <v>-4.4328910844614104E-4</v>
      </c>
      <c r="J508" s="61">
        <f>IF(A508&gt;$R$1, STDEV(INDEX($H$2:$H$3898, A508-$R$1):H508), "")</f>
        <v>5.3656227173172521E-3</v>
      </c>
      <c r="K508" s="61">
        <f t="shared" si="57"/>
        <v>5.3656227173172521E-3</v>
      </c>
      <c r="L508" s="61">
        <f t="shared" si="61"/>
        <v>6.364584762218517E-3</v>
      </c>
      <c r="M508" s="59">
        <f t="shared" si="58"/>
        <v>-37.700000000000514</v>
      </c>
      <c r="N508" s="59">
        <f t="shared" si="59"/>
        <v>0</v>
      </c>
      <c r="O508" s="59">
        <f t="shared" si="60"/>
        <v>0</v>
      </c>
    </row>
    <row r="509" spans="1:15" x14ac:dyDescent="0.25">
      <c r="A509" s="59">
        <v>508</v>
      </c>
      <c r="B509" s="60">
        <v>41984</v>
      </c>
      <c r="C509" s="59">
        <v>1.2447600000000001</v>
      </c>
      <c r="D509" s="59">
        <v>1.2495099999999999</v>
      </c>
      <c r="E509" s="59">
        <v>1.23702</v>
      </c>
      <c r="F509" s="59">
        <v>1.24099</v>
      </c>
      <c r="G509" s="59">
        <f t="shared" si="55"/>
        <v>0</v>
      </c>
      <c r="H509" s="61">
        <f t="shared" si="56"/>
        <v>-3.0332920773234501E-3</v>
      </c>
      <c r="I509" s="61">
        <f>IF(A509&gt;$R$1, AVERAGE(INDEX($H$2:$H$3898, A509-$R$1):H509), "")</f>
        <v>-7.2005635484463041E-4</v>
      </c>
      <c r="J509" s="61">
        <f>IF(A509&gt;$R$1, STDEV(INDEX($H$2:$H$3898, A509-$R$1):H509), "")</f>
        <v>5.3786731528863065E-3</v>
      </c>
      <c r="K509" s="61">
        <f t="shared" si="57"/>
        <v>-5.3786731528863065E-3</v>
      </c>
      <c r="L509" s="61">
        <f t="shared" si="61"/>
        <v>6.0081595789241871E-3</v>
      </c>
      <c r="M509" s="59">
        <f t="shared" si="58"/>
        <v>49.399999999999444</v>
      </c>
      <c r="N509" s="59">
        <f t="shared" si="59"/>
        <v>0</v>
      </c>
      <c r="O509" s="59">
        <f t="shared" si="60"/>
        <v>0</v>
      </c>
    </row>
    <row r="510" spans="1:15" x14ac:dyDescent="0.25">
      <c r="A510" s="59">
        <v>509</v>
      </c>
      <c r="B510" s="60">
        <v>41985</v>
      </c>
      <c r="C510" s="59">
        <v>1.2410099999999999</v>
      </c>
      <c r="D510" s="59">
        <v>1.24851</v>
      </c>
      <c r="E510" s="59">
        <v>1.2384299999999999</v>
      </c>
      <c r="F510" s="59">
        <v>1.2459499999999999</v>
      </c>
      <c r="G510" s="59">
        <f t="shared" si="55"/>
        <v>1</v>
      </c>
      <c r="H510" s="61">
        <f t="shared" si="56"/>
        <v>3.9888429769035956E-3</v>
      </c>
      <c r="I510" s="61">
        <f>IF(A510&gt;$R$1, AVERAGE(INDEX($H$2:$H$3898, A510-$R$1):H510), "")</f>
        <v>-3.9702674473375316E-4</v>
      </c>
      <c r="J510" s="61">
        <f>IF(A510&gt;$R$1, STDEV(INDEX($H$2:$H$3898, A510-$R$1):H510), "")</f>
        <v>5.5029981372543332E-3</v>
      </c>
      <c r="K510" s="61">
        <f t="shared" si="57"/>
        <v>5.5029981372543332E-3</v>
      </c>
      <c r="L510" s="61">
        <f t="shared" si="61"/>
        <v>1.7328270679256082E-2</v>
      </c>
      <c r="M510" s="59">
        <f t="shared" si="58"/>
        <v>-37.700000000000514</v>
      </c>
      <c r="N510" s="59">
        <f t="shared" si="59"/>
        <v>0</v>
      </c>
      <c r="O510" s="59">
        <f t="shared" si="60"/>
        <v>0</v>
      </c>
    </row>
    <row r="511" spans="1:15" x14ac:dyDescent="0.25">
      <c r="A511" s="59">
        <v>510</v>
      </c>
      <c r="B511" s="60">
        <v>41988</v>
      </c>
      <c r="C511" s="59">
        <v>1.2474000000000001</v>
      </c>
      <c r="D511" s="59">
        <v>1.24786</v>
      </c>
      <c r="E511" s="59">
        <v>1.24146</v>
      </c>
      <c r="F511" s="59">
        <v>1.24363</v>
      </c>
      <c r="G511" s="59">
        <f t="shared" si="55"/>
        <v>0</v>
      </c>
      <c r="H511" s="61">
        <f t="shared" si="56"/>
        <v>-1.8637687253022877E-3</v>
      </c>
      <c r="I511" s="61">
        <f>IF(A511&gt;$R$1, AVERAGE(INDEX($H$2:$H$3898, A511-$R$1):H511), "")</f>
        <v>2.4775043116941363E-4</v>
      </c>
      <c r="J511" s="61">
        <f>IF(A511&gt;$R$1, STDEV(INDEX($H$2:$H$3898, A511-$R$1):H511), "")</f>
        <v>4.5526629747815539E-3</v>
      </c>
      <c r="K511" s="61">
        <f t="shared" si="57"/>
        <v>-4.5526629747815539E-3</v>
      </c>
      <c r="L511" s="61">
        <f t="shared" si="61"/>
        <v>7.0417148950463427E-3</v>
      </c>
      <c r="M511" s="59">
        <f t="shared" si="58"/>
        <v>73.799999999999415</v>
      </c>
      <c r="N511" s="59">
        <f t="shared" si="59"/>
        <v>0</v>
      </c>
      <c r="O511" s="59">
        <f t="shared" si="60"/>
        <v>0</v>
      </c>
    </row>
    <row r="512" spans="1:15" x14ac:dyDescent="0.25">
      <c r="A512" s="59">
        <v>511</v>
      </c>
      <c r="B512" s="60">
        <v>41989</v>
      </c>
      <c r="C512" s="59">
        <v>1.24363</v>
      </c>
      <c r="D512" s="59">
        <v>1.2569900000000001</v>
      </c>
      <c r="E512" s="59">
        <v>1.2434000000000001</v>
      </c>
      <c r="F512" s="59">
        <v>1.25101</v>
      </c>
      <c r="G512" s="59">
        <f t="shared" si="55"/>
        <v>1</v>
      </c>
      <c r="H512" s="61">
        <f t="shared" si="56"/>
        <v>5.9167026340633967E-3</v>
      </c>
      <c r="I512" s="61">
        <f>IF(A512&gt;$R$1, AVERAGE(INDEX($H$2:$H$3898, A512-$R$1):H512), "")</f>
        <v>3.406521686511474E-4</v>
      </c>
      <c r="J512" s="61">
        <f>IF(A512&gt;$R$1, STDEV(INDEX($H$2:$H$3898, A512-$R$1):H512), "")</f>
        <v>4.6576569173739178E-3</v>
      </c>
      <c r="K512" s="61">
        <f t="shared" si="57"/>
        <v>4.6576569173739178E-3</v>
      </c>
      <c r="L512" s="61">
        <f t="shared" si="61"/>
        <v>5.9758966168901488E-3</v>
      </c>
      <c r="M512" s="59">
        <f t="shared" si="58"/>
        <v>-168.59999999999874</v>
      </c>
      <c r="N512" s="59">
        <f t="shared" si="59"/>
        <v>0</v>
      </c>
      <c r="O512" s="59">
        <f t="shared" si="60"/>
        <v>0</v>
      </c>
    </row>
    <row r="513" spans="1:15" x14ac:dyDescent="0.25">
      <c r="A513" s="59">
        <v>512</v>
      </c>
      <c r="B513" s="60">
        <v>41990</v>
      </c>
      <c r="C513" s="59">
        <v>1.25101</v>
      </c>
      <c r="D513" s="59">
        <v>1.25159</v>
      </c>
      <c r="E513" s="59">
        <v>1.2320899999999999</v>
      </c>
      <c r="F513" s="59">
        <v>1.2341500000000001</v>
      </c>
      <c r="G513" s="59">
        <f t="shared" si="55"/>
        <v>0</v>
      </c>
      <c r="H513" s="61">
        <f t="shared" si="56"/>
        <v>-1.3568751046345527E-2</v>
      </c>
      <c r="I513" s="61">
        <f>IF(A513&gt;$R$1, AVERAGE(INDEX($H$2:$H$3898, A513-$R$1):H513), "")</f>
        <v>-6.674319436430745E-4</v>
      </c>
      <c r="J513" s="61">
        <f>IF(A513&gt;$R$1, STDEV(INDEX($H$2:$H$3898, A513-$R$1):H513), "")</f>
        <v>5.760151241598452E-3</v>
      </c>
      <c r="K513" s="61">
        <f t="shared" si="57"/>
        <v>-5.760151241598452E-3</v>
      </c>
      <c r="L513" s="61">
        <f t="shared" si="61"/>
        <v>-5.3830732633287932E-3</v>
      </c>
      <c r="M513" s="59">
        <f t="shared" si="58"/>
        <v>-55.400000000001</v>
      </c>
      <c r="N513" s="59">
        <f t="shared" si="59"/>
        <v>0</v>
      </c>
      <c r="O513" s="59">
        <f t="shared" si="60"/>
        <v>0</v>
      </c>
    </row>
    <row r="514" spans="1:15" x14ac:dyDescent="0.25">
      <c r="A514" s="59">
        <v>513</v>
      </c>
      <c r="B514" s="60">
        <v>41991</v>
      </c>
      <c r="C514" s="59">
        <v>1.2341500000000001</v>
      </c>
      <c r="D514" s="59">
        <v>1.2352399999999999</v>
      </c>
      <c r="E514" s="59">
        <v>1.2265699999999999</v>
      </c>
      <c r="F514" s="59">
        <v>1.22861</v>
      </c>
      <c r="G514" s="59">
        <f t="shared" si="55"/>
        <v>0</v>
      </c>
      <c r="H514" s="61">
        <f t="shared" si="56"/>
        <v>-4.4990249514333877E-3</v>
      </c>
      <c r="I514" s="61">
        <f>IF(A514&gt;$R$1, AVERAGE(INDEX($H$2:$H$3898, A514-$R$1):H514), "")</f>
        <v>-1.1062503426520324E-3</v>
      </c>
      <c r="J514" s="61">
        <f>IF(A514&gt;$R$1, STDEV(INDEX($H$2:$H$3898, A514-$R$1):H514), "")</f>
        <v>5.7684043746485739E-3</v>
      </c>
      <c r="K514" s="61">
        <f t="shared" si="57"/>
        <v>-5.7684043746485739E-3</v>
      </c>
      <c r="L514" s="61">
        <f t="shared" si="61"/>
        <v>-5.6314671834021349E-3</v>
      </c>
      <c r="M514" s="59">
        <f t="shared" si="58"/>
        <v>-59.299999999999912</v>
      </c>
      <c r="N514" s="59">
        <f t="shared" si="59"/>
        <v>0</v>
      </c>
      <c r="O514" s="59">
        <f t="shared" si="60"/>
        <v>0</v>
      </c>
    </row>
    <row r="515" spans="1:15" x14ac:dyDescent="0.25">
      <c r="A515" s="59">
        <v>514</v>
      </c>
      <c r="B515" s="60">
        <v>41992</v>
      </c>
      <c r="C515" s="59">
        <v>1.22858</v>
      </c>
      <c r="D515" s="59">
        <v>1.2302200000000001</v>
      </c>
      <c r="E515" s="59">
        <v>1.22201</v>
      </c>
      <c r="F515" s="59">
        <v>1.22265</v>
      </c>
      <c r="G515" s="59">
        <f t="shared" ref="G515:G578" si="62">IF(F515&gt;F514,1,0)</f>
        <v>0</v>
      </c>
      <c r="H515" s="61">
        <f t="shared" ref="H515:H578" si="63">LN(F515/F514)</f>
        <v>-4.862814833723173E-3</v>
      </c>
      <c r="I515" s="61">
        <f>IF(A515&gt;$R$1, AVERAGE(INDEX($H$2:$H$3898, A515-$R$1):H515), "")</f>
        <v>-1.2169628083924214E-3</v>
      </c>
      <c r="J515" s="61">
        <f>IF(A515&gt;$R$1, STDEV(INDEX($H$2:$H$3898, A515-$R$1):H515), "")</f>
        <v>5.8257595555341549E-3</v>
      </c>
      <c r="K515" s="61">
        <f t="shared" ref="K515:K578" si="64">IF(G515=0,-1*J515,J515)</f>
        <v>-5.8257595555341549E-3</v>
      </c>
      <c r="L515" s="61">
        <f t="shared" si="61"/>
        <v>-6.4443784260778602E-3</v>
      </c>
      <c r="M515" s="59">
        <f t="shared" ref="M515:M578" si="65">(F516-C516)*10000</f>
        <v>5.9999999999993392</v>
      </c>
      <c r="N515" s="59">
        <f t="shared" ref="N515:N578" si="66">IF(AND(L515&gt;-1,L515&lt;=-0.0173992495600104),M515,0)</f>
        <v>0</v>
      </c>
      <c r="O515" s="59">
        <f t="shared" ref="O515:O578" si="67">IF(OR(AND(L515&gt;0.0176007504399896)),-M515,0)</f>
        <v>0</v>
      </c>
    </row>
    <row r="516" spans="1:15" x14ac:dyDescent="0.25">
      <c r="A516" s="59">
        <v>515</v>
      </c>
      <c r="B516" s="60">
        <v>41995</v>
      </c>
      <c r="C516" s="59">
        <v>1.2222900000000001</v>
      </c>
      <c r="D516" s="59">
        <v>1.22725</v>
      </c>
      <c r="E516" s="59">
        <v>1.22166</v>
      </c>
      <c r="F516" s="59">
        <v>1.22289</v>
      </c>
      <c r="G516" s="59">
        <f t="shared" si="62"/>
        <v>1</v>
      </c>
      <c r="H516" s="61">
        <f t="shared" si="63"/>
        <v>1.9627566980754267E-4</v>
      </c>
      <c r="I516" s="61">
        <f>IF(A516&gt;$R$1, AVERAGE(INDEX($H$2:$H$3898, A516-$R$1):H516), "")</f>
        <v>-1.118407709034955E-3</v>
      </c>
      <c r="J516" s="61">
        <f>IF(A516&gt;$R$1, STDEV(INDEX($H$2:$H$3898, A516-$R$1):H516), "")</f>
        <v>5.8361355375512545E-3</v>
      </c>
      <c r="K516" s="61">
        <f t="shared" si="64"/>
        <v>5.8361355375512545E-3</v>
      </c>
      <c r="L516" s="61">
        <f t="shared" si="61"/>
        <v>-5.3783109599783788E-3</v>
      </c>
      <c r="M516" s="59">
        <f t="shared" si="65"/>
        <v>-57.199999999999477</v>
      </c>
      <c r="N516" s="59">
        <f t="shared" si="66"/>
        <v>0</v>
      </c>
      <c r="O516" s="59">
        <f t="shared" si="67"/>
        <v>0</v>
      </c>
    </row>
    <row r="517" spans="1:15" x14ac:dyDescent="0.25">
      <c r="A517" s="59">
        <v>516</v>
      </c>
      <c r="B517" s="60">
        <v>41996</v>
      </c>
      <c r="C517" s="59">
        <v>1.22288</v>
      </c>
      <c r="D517" s="59">
        <v>1.2245600000000001</v>
      </c>
      <c r="E517" s="59">
        <v>1.2164600000000001</v>
      </c>
      <c r="F517" s="59">
        <v>1.21716</v>
      </c>
      <c r="G517" s="59">
        <f t="shared" si="62"/>
        <v>0</v>
      </c>
      <c r="H517" s="61">
        <f t="shared" si="63"/>
        <v>-4.6966337024789973E-3</v>
      </c>
      <c r="I517" s="61">
        <f>IF(A517&gt;$R$1, AVERAGE(INDEX($H$2:$H$3898, A517-$R$1):H517), "")</f>
        <v>-1.5082609315719103E-3</v>
      </c>
      <c r="J517" s="61">
        <f>IF(A517&gt;$R$1, STDEV(INDEX($H$2:$H$3898, A517-$R$1):H517), "")</f>
        <v>5.8549498064517057E-3</v>
      </c>
      <c r="K517" s="61">
        <f t="shared" si="64"/>
        <v>-5.8549498064517057E-3</v>
      </c>
      <c r="L517" s="61">
        <f t="shared" si="61"/>
        <v>-6.1866163834549412E-3</v>
      </c>
      <c r="M517" s="59">
        <f t="shared" si="65"/>
        <v>23.699999999999832</v>
      </c>
      <c r="N517" s="59">
        <f t="shared" si="66"/>
        <v>0</v>
      </c>
      <c r="O517" s="59">
        <f t="shared" si="67"/>
        <v>0</v>
      </c>
    </row>
    <row r="518" spans="1:15" x14ac:dyDescent="0.25">
      <c r="A518" s="59">
        <v>517</v>
      </c>
      <c r="B518" s="60">
        <v>41997</v>
      </c>
      <c r="C518" s="59">
        <v>1.21716</v>
      </c>
      <c r="D518" s="59">
        <v>1.22201</v>
      </c>
      <c r="E518" s="59">
        <v>1.21695</v>
      </c>
      <c r="F518" s="59">
        <v>1.21953</v>
      </c>
      <c r="G518" s="59">
        <f t="shared" si="62"/>
        <v>1</v>
      </c>
      <c r="H518" s="61">
        <f t="shared" si="63"/>
        <v>1.9452624234916906E-3</v>
      </c>
      <c r="I518" s="61">
        <f>IF(A518&gt;$R$1, AVERAGE(INDEX($H$2:$H$3898, A518-$R$1):H518), "")</f>
        <v>-9.5310659785540722E-4</v>
      </c>
      <c r="J518" s="61">
        <f>IF(A518&gt;$R$1, STDEV(INDEX($H$2:$H$3898, A518-$R$1):H518), "")</f>
        <v>5.7255496752455001E-3</v>
      </c>
      <c r="K518" s="61">
        <f t="shared" si="64"/>
        <v>5.7255496752455001E-3</v>
      </c>
      <c r="L518" s="61">
        <f t="shared" si="61"/>
        <v>4.6158348757056235E-3</v>
      </c>
      <c r="M518" s="59">
        <f t="shared" si="65"/>
        <v>32.000000000000917</v>
      </c>
      <c r="N518" s="59">
        <f t="shared" si="66"/>
        <v>0</v>
      </c>
      <c r="O518" s="59">
        <f t="shared" si="67"/>
        <v>0</v>
      </c>
    </row>
    <row r="519" spans="1:15" x14ac:dyDescent="0.25">
      <c r="A519" s="59">
        <v>518</v>
      </c>
      <c r="B519" s="60">
        <v>41998</v>
      </c>
      <c r="C519" s="59">
        <v>1.21953</v>
      </c>
      <c r="D519" s="59">
        <v>1.2228300000000001</v>
      </c>
      <c r="E519" s="59">
        <v>1.2186900000000001</v>
      </c>
      <c r="F519" s="59">
        <v>1.2227300000000001</v>
      </c>
      <c r="G519" s="59">
        <f t="shared" si="62"/>
        <v>1</v>
      </c>
      <c r="H519" s="61">
        <f t="shared" si="63"/>
        <v>2.6205251130021309E-3</v>
      </c>
      <c r="I519" s="61">
        <f>IF(A519&gt;$R$1, AVERAGE(INDEX($H$2:$H$3898, A519-$R$1):H519), "")</f>
        <v>-4.2637593382316159E-4</v>
      </c>
      <c r="J519" s="61">
        <f>IF(A519&gt;$R$1, STDEV(INDEX($H$2:$H$3898, A519-$R$1):H519), "")</f>
        <v>5.6361843998945973E-3</v>
      </c>
      <c r="K519" s="61">
        <f t="shared" si="64"/>
        <v>5.6361843998945973E-3</v>
      </c>
      <c r="L519" s="61">
        <f t="shared" si="61"/>
        <v>4.9766858789205585E-3</v>
      </c>
      <c r="M519" s="59">
        <f t="shared" si="65"/>
        <v>-43.89999999999894</v>
      </c>
      <c r="N519" s="59">
        <f t="shared" si="66"/>
        <v>0</v>
      </c>
      <c r="O519" s="59">
        <f t="shared" si="67"/>
        <v>0</v>
      </c>
    </row>
    <row r="520" spans="1:15" x14ac:dyDescent="0.25">
      <c r="A520" s="59">
        <v>519</v>
      </c>
      <c r="B520" s="60">
        <v>41999</v>
      </c>
      <c r="C520" s="59">
        <v>1.2221599999999999</v>
      </c>
      <c r="D520" s="59">
        <v>1.22261</v>
      </c>
      <c r="E520" s="59">
        <v>1.2168600000000001</v>
      </c>
      <c r="F520" s="59">
        <v>1.21777</v>
      </c>
      <c r="G520" s="59">
        <f t="shared" si="62"/>
        <v>0</v>
      </c>
      <c r="H520" s="61">
        <f t="shared" si="63"/>
        <v>-4.0647464283213169E-3</v>
      </c>
      <c r="I520" s="61">
        <f>IF(A520&gt;$R$1, AVERAGE(INDEX($H$2:$H$3898, A520-$R$1):H520), "")</f>
        <v>-1.0226728089895031E-3</v>
      </c>
      <c r="J520" s="61">
        <f>IF(A520&gt;$R$1, STDEV(INDEX($H$2:$H$3898, A520-$R$1):H520), "")</f>
        <v>5.4724105317964259E-3</v>
      </c>
      <c r="K520" s="61">
        <f t="shared" si="64"/>
        <v>-5.4724105317964259E-3</v>
      </c>
      <c r="L520" s="61">
        <f t="shared" si="61"/>
        <v>5.0100896365604603E-3</v>
      </c>
      <c r="M520" s="59">
        <f t="shared" si="65"/>
        <v>-27.399999999999647</v>
      </c>
      <c r="N520" s="59">
        <f t="shared" si="66"/>
        <v>0</v>
      </c>
      <c r="O520" s="59">
        <f t="shared" si="67"/>
        <v>0</v>
      </c>
    </row>
    <row r="521" spans="1:15" x14ac:dyDescent="0.25">
      <c r="A521" s="59">
        <v>520</v>
      </c>
      <c r="B521" s="60">
        <v>42002</v>
      </c>
      <c r="C521" s="59">
        <v>1.2179199999999999</v>
      </c>
      <c r="D521" s="59">
        <v>1.2221</v>
      </c>
      <c r="E521" s="59">
        <v>1.2142900000000001</v>
      </c>
      <c r="F521" s="59">
        <v>1.2151799999999999</v>
      </c>
      <c r="G521" s="59">
        <f t="shared" si="62"/>
        <v>0</v>
      </c>
      <c r="H521" s="61">
        <f t="shared" si="63"/>
        <v>-2.1291033341334343E-3</v>
      </c>
      <c r="I521" s="61">
        <f>IF(A521&gt;$R$1, AVERAGE(INDEX($H$2:$H$3898, A521-$R$1):H521), "")</f>
        <v>-6.6863613117585665E-4</v>
      </c>
      <c r="J521" s="61">
        <f>IF(A521&gt;$R$1, STDEV(INDEX($H$2:$H$3898, A521-$R$1):H521), "")</f>
        <v>5.1806125519406835E-3</v>
      </c>
      <c r="K521" s="61">
        <f t="shared" si="64"/>
        <v>-5.1806125519406835E-3</v>
      </c>
      <c r="L521" s="61">
        <f t="shared" si="61"/>
        <v>-5.620606029808942E-3</v>
      </c>
      <c r="M521" s="59">
        <f t="shared" si="65"/>
        <v>2.9000000000012349</v>
      </c>
      <c r="N521" s="59">
        <f t="shared" si="66"/>
        <v>0</v>
      </c>
      <c r="O521" s="59">
        <f t="shared" si="67"/>
        <v>0</v>
      </c>
    </row>
    <row r="522" spans="1:15" x14ac:dyDescent="0.25">
      <c r="A522" s="59">
        <v>521</v>
      </c>
      <c r="B522" s="60">
        <v>42003</v>
      </c>
      <c r="C522" s="59">
        <v>1.2151799999999999</v>
      </c>
      <c r="D522" s="59">
        <v>1.2187300000000001</v>
      </c>
      <c r="E522" s="59">
        <v>1.2123900000000001</v>
      </c>
      <c r="F522" s="59">
        <v>1.2154700000000001</v>
      </c>
      <c r="G522" s="59">
        <f t="shared" si="62"/>
        <v>1</v>
      </c>
      <c r="H522" s="61">
        <f t="shared" si="63"/>
        <v>2.3861930049672779E-4</v>
      </c>
      <c r="I522" s="61">
        <f>IF(A522&gt;$R$1, AVERAGE(INDEX($H$2:$H$3898, A522-$R$1):H522), "")</f>
        <v>-8.3004583033697101E-4</v>
      </c>
      <c r="J522" s="61">
        <f>IF(A522&gt;$R$1, STDEV(INDEX($H$2:$H$3898, A522-$R$1):H522), "")</f>
        <v>5.1043032891289804E-3</v>
      </c>
      <c r="K522" s="61">
        <f t="shared" si="64"/>
        <v>5.1043032891289804E-3</v>
      </c>
      <c r="L522" s="61">
        <f t="shared" si="61"/>
        <v>-5.9651735158720211E-3</v>
      </c>
      <c r="M522" s="59">
        <f t="shared" si="65"/>
        <v>-57.199999999999477</v>
      </c>
      <c r="N522" s="59">
        <f t="shared" si="66"/>
        <v>0</v>
      </c>
      <c r="O522" s="59">
        <f t="shared" si="67"/>
        <v>0</v>
      </c>
    </row>
    <row r="523" spans="1:15" x14ac:dyDescent="0.25">
      <c r="A523" s="59">
        <v>522</v>
      </c>
      <c r="B523" s="60">
        <v>42004</v>
      </c>
      <c r="C523" s="59">
        <v>1.21543</v>
      </c>
      <c r="D523" s="59">
        <v>1.2169700000000001</v>
      </c>
      <c r="E523" s="59">
        <v>1.2096800000000001</v>
      </c>
      <c r="F523" s="59">
        <v>1.2097100000000001</v>
      </c>
      <c r="G523" s="59">
        <f t="shared" si="62"/>
        <v>0</v>
      </c>
      <c r="H523" s="61">
        <f t="shared" si="63"/>
        <v>-4.7501718064468087E-3</v>
      </c>
      <c r="I523" s="61">
        <f>IF(A523&gt;$R$1, AVERAGE(INDEX($H$2:$H$3898, A523-$R$1):H523), "")</f>
        <v>-1.4134737250010483E-3</v>
      </c>
      <c r="J523" s="61">
        <f>IF(A523&gt;$R$1, STDEV(INDEX($H$2:$H$3898, A523-$R$1):H523), "")</f>
        <v>4.9760135490375433E-3</v>
      </c>
      <c r="K523" s="61">
        <f t="shared" si="64"/>
        <v>-4.9760135490375433E-3</v>
      </c>
      <c r="L523" s="61">
        <f t="shared" si="61"/>
        <v>-1.6306809782226817E-2</v>
      </c>
      <c r="M523" s="59">
        <f t="shared" si="65"/>
        <v>0.70000000000014495</v>
      </c>
      <c r="N523" s="59">
        <f t="shared" si="66"/>
        <v>0</v>
      </c>
      <c r="O523" s="59">
        <f t="shared" si="67"/>
        <v>0</v>
      </c>
    </row>
    <row r="524" spans="1:15" x14ac:dyDescent="0.25">
      <c r="A524" s="59">
        <v>523</v>
      </c>
      <c r="B524" s="60">
        <v>42005</v>
      </c>
      <c r="C524" s="59">
        <v>1.2096899999999999</v>
      </c>
      <c r="D524" s="59">
        <v>1.2097599999999999</v>
      </c>
      <c r="E524" s="59">
        <v>1.2096899999999999</v>
      </c>
      <c r="F524" s="59">
        <v>1.2097599999999999</v>
      </c>
      <c r="G524" s="59">
        <f t="shared" si="62"/>
        <v>1</v>
      </c>
      <c r="H524" s="61">
        <f t="shared" si="63"/>
        <v>4.1331365966032043E-5</v>
      </c>
      <c r="I524" s="61">
        <f>IF(A524&gt;$R$1, AVERAGE(INDEX($H$2:$H$3898, A524-$R$1):H524), "")</f>
        <v>-1.7825467138610795E-3</v>
      </c>
      <c r="J524" s="61">
        <f>IF(A524&gt;$R$1, STDEV(INDEX($H$2:$H$3898, A524-$R$1):H524), "")</f>
        <v>4.5983945114354934E-3</v>
      </c>
      <c r="K524" s="61">
        <f t="shared" si="64"/>
        <v>4.5983945114354934E-3</v>
      </c>
      <c r="L524" s="61">
        <f t="shared" si="61"/>
        <v>-6.3297421179050184E-3</v>
      </c>
      <c r="M524" s="59">
        <f t="shared" si="65"/>
        <v>-102.10000000000052</v>
      </c>
      <c r="N524" s="59">
        <f t="shared" si="66"/>
        <v>0</v>
      </c>
      <c r="O524" s="59">
        <f t="shared" si="67"/>
        <v>0</v>
      </c>
    </row>
    <row r="525" spans="1:15" x14ac:dyDescent="0.25">
      <c r="A525" s="59">
        <v>524</v>
      </c>
      <c r="B525" s="60">
        <v>42006</v>
      </c>
      <c r="C525" s="59">
        <v>1.21038</v>
      </c>
      <c r="D525" s="59">
        <v>1.2107300000000001</v>
      </c>
      <c r="E525" s="59">
        <v>1.20004</v>
      </c>
      <c r="F525" s="59">
        <v>1.20017</v>
      </c>
      <c r="G525" s="59">
        <f t="shared" si="62"/>
        <v>0</v>
      </c>
      <c r="H525" s="61">
        <f t="shared" si="63"/>
        <v>-7.9587794009760501E-3</v>
      </c>
      <c r="I525" s="61">
        <f>IF(A525&gt;$R$1, AVERAGE(INDEX($H$2:$H$3898, A525-$R$1):H525), "")</f>
        <v>-2.0903896715893668E-3</v>
      </c>
      <c r="J525" s="61">
        <f>IF(A525&gt;$R$1, STDEV(INDEX($H$2:$H$3898, A525-$R$1):H525), "")</f>
        <v>4.845917119233465E-3</v>
      </c>
      <c r="K525" s="61">
        <f t="shared" si="64"/>
        <v>-4.845917119233465E-3</v>
      </c>
      <c r="L525" s="61">
        <f t="shared" si="61"/>
        <v>-1.6678657374392815E-2</v>
      </c>
      <c r="M525" s="59">
        <f t="shared" si="65"/>
        <v>-17.099999999998783</v>
      </c>
      <c r="N525" s="59">
        <f t="shared" si="66"/>
        <v>0</v>
      </c>
      <c r="O525" s="59">
        <f t="shared" si="67"/>
        <v>0</v>
      </c>
    </row>
    <row r="526" spans="1:15" x14ac:dyDescent="0.25">
      <c r="A526" s="59">
        <v>525</v>
      </c>
      <c r="B526" s="60">
        <v>42009</v>
      </c>
      <c r="C526" s="59">
        <v>1.19495</v>
      </c>
      <c r="D526" s="59">
        <v>1.1976199999999999</v>
      </c>
      <c r="E526" s="59">
        <v>1.1867700000000001</v>
      </c>
      <c r="F526" s="59">
        <v>1.1932400000000001</v>
      </c>
      <c r="G526" s="59">
        <f t="shared" si="62"/>
        <v>0</v>
      </c>
      <c r="H526" s="61">
        <f t="shared" si="63"/>
        <v>-5.7909170315908276E-3</v>
      </c>
      <c r="I526" s="61">
        <f>IF(A526&gt;$R$1, AVERAGE(INDEX($H$2:$H$3898, A526-$R$1):H526), "")</f>
        <v>-2.7016246721202684E-3</v>
      </c>
      <c r="J526" s="61">
        <f>IF(A526&gt;$R$1, STDEV(INDEX($H$2:$H$3898, A526-$R$1):H526), "")</f>
        <v>4.6404223401958575E-3</v>
      </c>
      <c r="K526" s="61">
        <f t="shared" si="64"/>
        <v>-4.6404223401958575E-3</v>
      </c>
      <c r="L526" s="61">
        <f t="shared" si="61"/>
        <v>-1.6766416739807118E-2</v>
      </c>
      <c r="M526" s="59">
        <f t="shared" si="65"/>
        <v>-43.400000000000105</v>
      </c>
      <c r="N526" s="59">
        <f t="shared" si="66"/>
        <v>0</v>
      </c>
      <c r="O526" s="59">
        <f t="shared" si="67"/>
        <v>0</v>
      </c>
    </row>
    <row r="527" spans="1:15" x14ac:dyDescent="0.25">
      <c r="A527" s="59">
        <v>526</v>
      </c>
      <c r="B527" s="60">
        <v>42010</v>
      </c>
      <c r="C527" s="59">
        <v>1.1932400000000001</v>
      </c>
      <c r="D527" s="59">
        <v>1.1968700000000001</v>
      </c>
      <c r="E527" s="59">
        <v>1.18842</v>
      </c>
      <c r="F527" s="59">
        <v>1.1889000000000001</v>
      </c>
      <c r="G527" s="59">
        <f t="shared" si="62"/>
        <v>0</v>
      </c>
      <c r="H527" s="61">
        <f t="shared" si="63"/>
        <v>-3.6437865128937717E-3</v>
      </c>
      <c r="I527" s="61">
        <f>IF(A527&gt;$R$1, AVERAGE(INDEX($H$2:$H$3898, A527-$R$1):H527), "")</f>
        <v>-2.8128757838447359E-3</v>
      </c>
      <c r="J527" s="61">
        <f>IF(A527&gt;$R$1, STDEV(INDEX($H$2:$H$3898, A527-$R$1):H527), "")</f>
        <v>4.6403335355673491E-3</v>
      </c>
      <c r="K527" s="61">
        <f t="shared" si="64"/>
        <v>-4.6403335355673491E-3</v>
      </c>
      <c r="L527" s="61">
        <f t="shared" si="61"/>
        <v>-2.6064407192748384E-2</v>
      </c>
      <c r="M527" s="59">
        <f t="shared" si="65"/>
        <v>-50.000000000001151</v>
      </c>
      <c r="N527" s="59">
        <f t="shared" si="66"/>
        <v>-50.000000000001151</v>
      </c>
      <c r="O527" s="59">
        <f t="shared" si="67"/>
        <v>0</v>
      </c>
    </row>
    <row r="528" spans="1:15" x14ac:dyDescent="0.25">
      <c r="A528" s="59">
        <v>527</v>
      </c>
      <c r="B528" s="60">
        <v>42011</v>
      </c>
      <c r="C528" s="59">
        <v>1.1889000000000001</v>
      </c>
      <c r="D528" s="59">
        <v>1.1896599999999999</v>
      </c>
      <c r="E528" s="59">
        <v>1.18022</v>
      </c>
      <c r="F528" s="59">
        <v>1.1839</v>
      </c>
      <c r="G528" s="59">
        <f t="shared" si="62"/>
        <v>0</v>
      </c>
      <c r="H528" s="61">
        <f t="shared" si="63"/>
        <v>-4.2144364469085434E-3</v>
      </c>
      <c r="I528" s="61">
        <f>IF(A528&gt;$R$1, AVERAGE(INDEX($H$2:$H$3898, A528-$R$1):H528), "")</f>
        <v>-3.4460719764054818E-3</v>
      </c>
      <c r="J528" s="61">
        <f>IF(A528&gt;$R$1, STDEV(INDEX($H$2:$H$3898, A528-$R$1):H528), "")</f>
        <v>4.0194051306557807E-3</v>
      </c>
      <c r="K528" s="61">
        <f t="shared" si="64"/>
        <v>-4.0194051306557807E-3</v>
      </c>
      <c r="L528" s="61">
        <f t="shared" si="61"/>
        <v>-2.4323661081805718E-2</v>
      </c>
      <c r="M528" s="59">
        <f t="shared" si="65"/>
        <v>-46.800000000000175</v>
      </c>
      <c r="N528" s="59">
        <f t="shared" si="66"/>
        <v>-46.800000000000175</v>
      </c>
      <c r="O528" s="59">
        <f t="shared" si="67"/>
        <v>0</v>
      </c>
    </row>
    <row r="529" spans="1:15" x14ac:dyDescent="0.25">
      <c r="A529" s="59">
        <v>528</v>
      </c>
      <c r="B529" s="60">
        <v>42012</v>
      </c>
      <c r="C529" s="59">
        <v>1.18387</v>
      </c>
      <c r="D529" s="59">
        <v>1.18475</v>
      </c>
      <c r="E529" s="59">
        <v>1.17543</v>
      </c>
      <c r="F529" s="59">
        <v>1.17919</v>
      </c>
      <c r="G529" s="59">
        <f t="shared" si="62"/>
        <v>0</v>
      </c>
      <c r="H529" s="61">
        <f t="shared" si="63"/>
        <v>-3.986311344121073E-3</v>
      </c>
      <c r="I529" s="61">
        <f>IF(A529&gt;$R$1, AVERAGE(INDEX($H$2:$H$3898, A529-$R$1):H529), "")</f>
        <v>-2.8471694950164541E-3</v>
      </c>
      <c r="J529" s="61">
        <f>IF(A529&gt;$R$1, STDEV(INDEX($H$2:$H$3898, A529-$R$1):H529), "")</f>
        <v>2.9935324080550127E-3</v>
      </c>
      <c r="K529" s="61">
        <f t="shared" si="64"/>
        <v>-2.9935324080550127E-3</v>
      </c>
      <c r="L529" s="61">
        <f t="shared" si="61"/>
        <v>-2.1548789115212155E-2</v>
      </c>
      <c r="M529" s="59">
        <f t="shared" si="65"/>
        <v>48.399999999999551</v>
      </c>
      <c r="N529" s="59">
        <f t="shared" si="66"/>
        <v>48.399999999999551</v>
      </c>
      <c r="O529" s="59">
        <f t="shared" si="67"/>
        <v>0</v>
      </c>
    </row>
    <row r="530" spans="1:15" x14ac:dyDescent="0.25">
      <c r="A530" s="59">
        <v>529</v>
      </c>
      <c r="B530" s="60">
        <v>42013</v>
      </c>
      <c r="C530" s="59">
        <v>1.1792199999999999</v>
      </c>
      <c r="D530" s="59">
        <v>1.1846000000000001</v>
      </c>
      <c r="E530" s="59">
        <v>1.1762900000000001</v>
      </c>
      <c r="F530" s="59">
        <v>1.1840599999999999</v>
      </c>
      <c r="G530" s="59">
        <f t="shared" si="62"/>
        <v>1</v>
      </c>
      <c r="H530" s="61">
        <f t="shared" si="63"/>
        <v>4.1214487621883972E-3</v>
      </c>
      <c r="I530" s="61">
        <f>IF(A530&gt;$R$1, AVERAGE(INDEX($H$2:$H$3898, A530-$R$1):H530), "")</f>
        <v>-2.3083898879150922E-3</v>
      </c>
      <c r="J530" s="61">
        <f>IF(A530&gt;$R$1, STDEV(INDEX($H$2:$H$3898, A530-$R$1):H530), "")</f>
        <v>3.4215690620575069E-3</v>
      </c>
      <c r="K530" s="61">
        <f t="shared" si="64"/>
        <v>3.4215690620575069E-3</v>
      </c>
      <c r="L530" s="61">
        <f t="shared" ref="L530:L593" si="68">SUM(K516:K530)</f>
        <v>-1.230146049762049E-2</v>
      </c>
      <c r="M530" s="59">
        <f t="shared" si="65"/>
        <v>-11.700000000001154</v>
      </c>
      <c r="N530" s="59">
        <f t="shared" si="66"/>
        <v>0</v>
      </c>
      <c r="O530" s="59">
        <f t="shared" si="67"/>
        <v>0</v>
      </c>
    </row>
    <row r="531" spans="1:15" x14ac:dyDescent="0.25">
      <c r="A531" s="59">
        <v>530</v>
      </c>
      <c r="B531" s="60">
        <v>42016</v>
      </c>
      <c r="C531" s="59">
        <v>1.18452</v>
      </c>
      <c r="D531" s="59">
        <v>1.1870799999999999</v>
      </c>
      <c r="E531" s="59">
        <v>1.1786099999999999</v>
      </c>
      <c r="F531" s="59">
        <v>1.1833499999999999</v>
      </c>
      <c r="G531" s="59">
        <f t="shared" si="62"/>
        <v>0</v>
      </c>
      <c r="H531" s="61">
        <f t="shared" si="63"/>
        <v>-5.9981162644967697E-4</v>
      </c>
      <c r="I531" s="61">
        <f>IF(A531&gt;$R$1, AVERAGE(INDEX($H$2:$H$3898, A531-$R$1):H531), "")</f>
        <v>-2.0419521874604982E-3</v>
      </c>
      <c r="J531" s="61">
        <f>IF(A531&gt;$R$1, STDEV(INDEX($H$2:$H$3898, A531-$R$1):H531), "")</f>
        <v>3.3750590196977336E-3</v>
      </c>
      <c r="K531" s="61">
        <f t="shared" si="64"/>
        <v>-3.3750590196977336E-3</v>
      </c>
      <c r="L531" s="61">
        <f t="shared" si="68"/>
        <v>-2.1512655054869479E-2</v>
      </c>
      <c r="M531" s="59">
        <f t="shared" si="65"/>
        <v>-60.799999999998633</v>
      </c>
      <c r="N531" s="59">
        <f t="shared" si="66"/>
        <v>-60.799999999998633</v>
      </c>
      <c r="O531" s="59">
        <f t="shared" si="67"/>
        <v>0</v>
      </c>
    </row>
    <row r="532" spans="1:15" x14ac:dyDescent="0.25">
      <c r="A532" s="59">
        <v>531</v>
      </c>
      <c r="B532" s="60">
        <v>42017</v>
      </c>
      <c r="C532" s="59">
        <v>1.1833499999999999</v>
      </c>
      <c r="D532" s="59">
        <v>1.1859599999999999</v>
      </c>
      <c r="E532" s="59">
        <v>1.1753100000000001</v>
      </c>
      <c r="F532" s="59">
        <v>1.17727</v>
      </c>
      <c r="G532" s="59">
        <f t="shared" si="62"/>
        <v>0</v>
      </c>
      <c r="H532" s="61">
        <f t="shared" si="63"/>
        <v>-5.1512004848948117E-3</v>
      </c>
      <c r="I532" s="61">
        <f>IF(A532&gt;$R$1, AVERAGE(INDEX($H$2:$H$3898, A532-$R$1):H532), "")</f>
        <v>-2.376169447129396E-3</v>
      </c>
      <c r="J532" s="61">
        <f>IF(A532&gt;$R$1, STDEV(INDEX($H$2:$H$3898, A532-$R$1):H532), "")</f>
        <v>3.4032914754604203E-3</v>
      </c>
      <c r="K532" s="61">
        <f t="shared" si="64"/>
        <v>-3.4032914754604203E-3</v>
      </c>
      <c r="L532" s="61">
        <f t="shared" si="68"/>
        <v>-1.9060996723878194E-2</v>
      </c>
      <c r="M532" s="59">
        <f t="shared" si="65"/>
        <v>16.500000000001513</v>
      </c>
      <c r="N532" s="59">
        <f t="shared" si="66"/>
        <v>16.500000000001513</v>
      </c>
      <c r="O532" s="59">
        <f t="shared" si="67"/>
        <v>0</v>
      </c>
    </row>
    <row r="533" spans="1:15" x14ac:dyDescent="0.25">
      <c r="A533" s="59">
        <v>532</v>
      </c>
      <c r="B533" s="60">
        <v>42018</v>
      </c>
      <c r="C533" s="59">
        <v>1.1772499999999999</v>
      </c>
      <c r="D533" s="59">
        <v>1.1846399999999999</v>
      </c>
      <c r="E533" s="59">
        <v>1.1727300000000001</v>
      </c>
      <c r="F533" s="59">
        <v>1.1789000000000001</v>
      </c>
      <c r="G533" s="59">
        <f t="shared" si="62"/>
        <v>1</v>
      </c>
      <c r="H533" s="61">
        <f t="shared" si="63"/>
        <v>1.3836015737683719E-3</v>
      </c>
      <c r="I533" s="61">
        <f>IF(A533&gt;$R$1, AVERAGE(INDEX($H$2:$H$3898, A533-$R$1):H533), "")</f>
        <v>-1.9961547423639355E-3</v>
      </c>
      <c r="J533" s="61">
        <f>IF(A533&gt;$R$1, STDEV(INDEX($H$2:$H$3898, A533-$R$1):H533), "")</f>
        <v>3.4658008979161241E-3</v>
      </c>
      <c r="K533" s="61">
        <f t="shared" si="64"/>
        <v>3.4658008979161241E-3</v>
      </c>
      <c r="L533" s="61">
        <f t="shared" si="68"/>
        <v>-2.1320745501207567E-2</v>
      </c>
      <c r="M533" s="59">
        <f t="shared" si="65"/>
        <v>-158.59999999999985</v>
      </c>
      <c r="N533" s="59">
        <f t="shared" si="66"/>
        <v>-158.59999999999985</v>
      </c>
      <c r="O533" s="59">
        <f t="shared" si="67"/>
        <v>0</v>
      </c>
    </row>
    <row r="534" spans="1:15" x14ac:dyDescent="0.25">
      <c r="A534" s="59">
        <v>533</v>
      </c>
      <c r="B534" s="60">
        <v>42019</v>
      </c>
      <c r="C534" s="59">
        <v>1.1788700000000001</v>
      </c>
      <c r="D534" s="59">
        <v>1.1792499999999999</v>
      </c>
      <c r="E534" s="59">
        <v>1.1567499999999999</v>
      </c>
      <c r="F534" s="59">
        <v>1.1630100000000001</v>
      </c>
      <c r="G534" s="59">
        <f t="shared" si="62"/>
        <v>0</v>
      </c>
      <c r="H534" s="61">
        <f t="shared" si="63"/>
        <v>-1.3570328364105233E-2</v>
      </c>
      <c r="I534" s="61">
        <f>IF(A534&gt;$R$1, AVERAGE(INDEX($H$2:$H$3898, A534-$R$1):H534), "")</f>
        <v>-2.9658791665887431E-3</v>
      </c>
      <c r="J534" s="61">
        <f>IF(A534&gt;$R$1, STDEV(INDEX($H$2:$H$3898, A534-$R$1):H534), "")</f>
        <v>4.3478540022087817E-3</v>
      </c>
      <c r="K534" s="61">
        <f t="shared" si="64"/>
        <v>-4.3478540022087817E-3</v>
      </c>
      <c r="L534" s="61">
        <f t="shared" si="68"/>
        <v>-3.130478390331095E-2</v>
      </c>
      <c r="M534" s="59">
        <f t="shared" si="65"/>
        <v>-68.299999999998917</v>
      </c>
      <c r="N534" s="59">
        <f t="shared" si="66"/>
        <v>-68.299999999998917</v>
      </c>
      <c r="O534" s="59">
        <f t="shared" si="67"/>
        <v>0</v>
      </c>
    </row>
    <row r="535" spans="1:15" x14ac:dyDescent="0.25">
      <c r="A535" s="59">
        <v>534</v>
      </c>
      <c r="B535" s="60">
        <v>42020</v>
      </c>
      <c r="C535" s="59">
        <v>1.16309</v>
      </c>
      <c r="D535" s="59">
        <v>1.1648700000000001</v>
      </c>
      <c r="E535" s="59">
        <v>1.1459999999999999</v>
      </c>
      <c r="F535" s="59">
        <v>1.1562600000000001</v>
      </c>
      <c r="G535" s="59">
        <f t="shared" si="62"/>
        <v>0</v>
      </c>
      <c r="H535" s="61">
        <f t="shared" si="63"/>
        <v>-5.8208134960922647E-3</v>
      </c>
      <c r="I535" s="61">
        <f>IF(A535&gt;$R$1, AVERAGE(INDEX($H$2:$H$3898, A535-$R$1):H535), "")</f>
        <v>-3.493462829657143E-3</v>
      </c>
      <c r="J535" s="61">
        <f>IF(A535&gt;$R$1, STDEV(INDEX($H$2:$H$3898, A535-$R$1):H535), "")</f>
        <v>4.1315593607741171E-3</v>
      </c>
      <c r="K535" s="61">
        <f t="shared" si="64"/>
        <v>-4.1315593607741171E-3</v>
      </c>
      <c r="L535" s="61">
        <f t="shared" si="68"/>
        <v>-2.9963932732288638E-2</v>
      </c>
      <c r="M535" s="59">
        <f t="shared" si="65"/>
        <v>55.400000000001</v>
      </c>
      <c r="N535" s="59">
        <f t="shared" si="66"/>
        <v>55.400000000001</v>
      </c>
      <c r="O535" s="59">
        <f t="shared" si="67"/>
        <v>0</v>
      </c>
    </row>
    <row r="536" spans="1:15" x14ac:dyDescent="0.25">
      <c r="A536" s="59">
        <v>535</v>
      </c>
      <c r="B536" s="60">
        <v>42023</v>
      </c>
      <c r="C536" s="59">
        <v>1.1551499999999999</v>
      </c>
      <c r="D536" s="59">
        <v>1.16388</v>
      </c>
      <c r="E536" s="59">
        <v>1.1551400000000001</v>
      </c>
      <c r="F536" s="59">
        <v>1.16069</v>
      </c>
      <c r="G536" s="59">
        <f t="shared" si="62"/>
        <v>1</v>
      </c>
      <c r="H536" s="61">
        <f t="shared" si="63"/>
        <v>3.8239974089269418E-3</v>
      </c>
      <c r="I536" s="61">
        <f>IF(A536&gt;$R$1, AVERAGE(INDEX($H$2:$H$3898, A536-$R$1):H536), "")</f>
        <v>-3.0004163398291268E-3</v>
      </c>
      <c r="J536" s="61">
        <f>IF(A536&gt;$R$1, STDEV(INDEX($H$2:$H$3898, A536-$R$1):H536), "")</f>
        <v>4.5120289834253216E-3</v>
      </c>
      <c r="K536" s="61">
        <f t="shared" si="64"/>
        <v>4.5120289834253216E-3</v>
      </c>
      <c r="L536" s="61">
        <f t="shared" si="68"/>
        <v>-2.0271291196922635E-2</v>
      </c>
      <c r="M536" s="59">
        <f t="shared" si="65"/>
        <v>-56.499999999999332</v>
      </c>
      <c r="N536" s="59">
        <f t="shared" si="66"/>
        <v>-56.499999999999332</v>
      </c>
      <c r="O536" s="59">
        <f t="shared" si="67"/>
        <v>0</v>
      </c>
    </row>
    <row r="537" spans="1:15" x14ac:dyDescent="0.25">
      <c r="A537" s="59">
        <v>536</v>
      </c>
      <c r="B537" s="60">
        <v>42024</v>
      </c>
      <c r="C537" s="59">
        <v>1.16048</v>
      </c>
      <c r="D537" s="59">
        <v>1.1615</v>
      </c>
      <c r="E537" s="59">
        <v>1.15405</v>
      </c>
      <c r="F537" s="59">
        <v>1.15483</v>
      </c>
      <c r="G537" s="59">
        <f t="shared" si="62"/>
        <v>0</v>
      </c>
      <c r="H537" s="61">
        <f t="shared" si="63"/>
        <v>-5.0615088710473438E-3</v>
      </c>
      <c r="I537" s="61">
        <f>IF(A537&gt;$R$1, AVERAGE(INDEX($H$2:$H$3898, A537-$R$1):H537), "")</f>
        <v>-3.183691685886246E-3</v>
      </c>
      <c r="J537" s="61">
        <f>IF(A537&gt;$R$1, STDEV(INDEX($H$2:$H$3898, A537-$R$1):H537), "")</f>
        <v>4.5337810683640468E-3</v>
      </c>
      <c r="K537" s="61">
        <f t="shared" si="64"/>
        <v>-4.5337810683640468E-3</v>
      </c>
      <c r="L537" s="61">
        <f t="shared" si="68"/>
        <v>-2.9909375554415665E-2</v>
      </c>
      <c r="M537" s="59">
        <f t="shared" si="65"/>
        <v>61.299999999999685</v>
      </c>
      <c r="N537" s="59">
        <f t="shared" si="66"/>
        <v>61.299999999999685</v>
      </c>
      <c r="O537" s="59">
        <f t="shared" si="67"/>
        <v>0</v>
      </c>
    </row>
    <row r="538" spans="1:15" x14ac:dyDescent="0.25">
      <c r="A538" s="59">
        <v>537</v>
      </c>
      <c r="B538" s="60">
        <v>42025</v>
      </c>
      <c r="C538" s="59">
        <v>1.1548400000000001</v>
      </c>
      <c r="D538" s="59">
        <v>1.1679900000000001</v>
      </c>
      <c r="E538" s="59">
        <v>1.15412</v>
      </c>
      <c r="F538" s="59">
        <v>1.1609700000000001</v>
      </c>
      <c r="G538" s="59">
        <f t="shared" si="62"/>
        <v>1</v>
      </c>
      <c r="H538" s="61">
        <f t="shared" si="63"/>
        <v>5.3027155949928028E-3</v>
      </c>
      <c r="I538" s="61">
        <f>IF(A538&gt;$R$1, AVERAGE(INDEX($H$2:$H$3898, A538-$R$1):H538), "")</f>
        <v>-2.8671856674802412E-3</v>
      </c>
      <c r="J538" s="61">
        <f>IF(A538&gt;$R$1, STDEV(INDEX($H$2:$H$3898, A538-$R$1):H538), "")</f>
        <v>4.9465923673594888E-3</v>
      </c>
      <c r="K538" s="61">
        <f t="shared" si="64"/>
        <v>4.9465923673594888E-3</v>
      </c>
      <c r="L538" s="61">
        <f t="shared" si="68"/>
        <v>-1.9986769638018629E-2</v>
      </c>
      <c r="M538" s="59">
        <f t="shared" si="65"/>
        <v>-244.80000000000058</v>
      </c>
      <c r="N538" s="59">
        <f t="shared" si="66"/>
        <v>-244.80000000000058</v>
      </c>
      <c r="O538" s="59">
        <f t="shared" si="67"/>
        <v>0</v>
      </c>
    </row>
    <row r="539" spans="1:15" x14ac:dyDescent="0.25">
      <c r="A539" s="59">
        <v>538</v>
      </c>
      <c r="B539" s="60">
        <v>42026</v>
      </c>
      <c r="C539" s="59">
        <v>1.1609700000000001</v>
      </c>
      <c r="D539" s="59">
        <v>1.1650499999999999</v>
      </c>
      <c r="E539" s="59">
        <v>1.1315999999999999</v>
      </c>
      <c r="F539" s="59">
        <v>1.13649</v>
      </c>
      <c r="G539" s="59">
        <f t="shared" si="62"/>
        <v>0</v>
      </c>
      <c r="H539" s="61">
        <f t="shared" si="63"/>
        <v>-2.1311297260996391E-2</v>
      </c>
      <c r="I539" s="61">
        <f>IF(A539&gt;$R$1, AVERAGE(INDEX($H$2:$H$3898, A539-$R$1):H539), "")</f>
        <v>-3.90225600838959E-3</v>
      </c>
      <c r="J539" s="61">
        <f>IF(A539&gt;$R$1, STDEV(INDEX($H$2:$H$3898, A539-$R$1):H539), "")</f>
        <v>6.7652510504624085E-3</v>
      </c>
      <c r="K539" s="61">
        <f t="shared" si="64"/>
        <v>-6.7652510504624085E-3</v>
      </c>
      <c r="L539" s="61">
        <f t="shared" si="68"/>
        <v>-3.1350415199916534E-2</v>
      </c>
      <c r="M539" s="59">
        <f t="shared" si="65"/>
        <v>-163.29999999999956</v>
      </c>
      <c r="N539" s="59">
        <f t="shared" si="66"/>
        <v>-163.29999999999956</v>
      </c>
      <c r="O539" s="59">
        <f t="shared" si="67"/>
        <v>0</v>
      </c>
    </row>
    <row r="540" spans="1:15" x14ac:dyDescent="0.25">
      <c r="A540" s="59">
        <v>539</v>
      </c>
      <c r="B540" s="60">
        <v>42027</v>
      </c>
      <c r="C540" s="59">
        <v>1.13653</v>
      </c>
      <c r="D540" s="59">
        <v>1.1374</v>
      </c>
      <c r="E540" s="59">
        <v>1.1114599999999999</v>
      </c>
      <c r="F540" s="59">
        <v>1.1202000000000001</v>
      </c>
      <c r="G540" s="59">
        <f t="shared" si="62"/>
        <v>0</v>
      </c>
      <c r="H540" s="61">
        <f t="shared" si="63"/>
        <v>-1.443732453402825E-2</v>
      </c>
      <c r="I540" s="61">
        <f>IF(A540&gt;$R$1, AVERAGE(INDEX($H$2:$H$3898, A540-$R$1):H540), "")</f>
        <v>-4.8071720021392325E-3</v>
      </c>
      <c r="J540" s="61">
        <f>IF(A540&gt;$R$1, STDEV(INDEX($H$2:$H$3898, A540-$R$1):H540), "")</f>
        <v>7.1594373466335268E-3</v>
      </c>
      <c r="K540" s="61">
        <f t="shared" si="64"/>
        <v>-7.1594373466335268E-3</v>
      </c>
      <c r="L540" s="61">
        <f t="shared" si="68"/>
        <v>-3.3663935427316591E-2</v>
      </c>
      <c r="M540" s="59">
        <f t="shared" si="65"/>
        <v>86.5999999999989</v>
      </c>
      <c r="N540" s="59">
        <f t="shared" si="66"/>
        <v>86.5999999999989</v>
      </c>
      <c r="O540" s="59">
        <f t="shared" si="67"/>
        <v>0</v>
      </c>
    </row>
    <row r="541" spans="1:15" x14ac:dyDescent="0.25">
      <c r="A541" s="59">
        <v>540</v>
      </c>
      <c r="B541" s="60">
        <v>42030</v>
      </c>
      <c r="C541" s="59">
        <v>1.11521</v>
      </c>
      <c r="D541" s="59">
        <v>1.12954</v>
      </c>
      <c r="E541" s="59">
        <v>1.1097900000000001</v>
      </c>
      <c r="F541" s="59">
        <v>1.1238699999999999</v>
      </c>
      <c r="G541" s="59">
        <f t="shared" si="62"/>
        <v>1</v>
      </c>
      <c r="H541" s="61">
        <f t="shared" si="63"/>
        <v>3.2708456259707649E-3</v>
      </c>
      <c r="I541" s="61">
        <f>IF(A541&gt;$R$1, AVERAGE(INDEX($H$2:$H$3898, A541-$R$1):H541), "")</f>
        <v>-4.1053204379550567E-3</v>
      </c>
      <c r="J541" s="61">
        <f>IF(A541&gt;$R$1, STDEV(INDEX($H$2:$H$3898, A541-$R$1):H541), "")</f>
        <v>7.3770064231992831E-3</v>
      </c>
      <c r="K541" s="61">
        <f t="shared" si="64"/>
        <v>7.3770064231992831E-3</v>
      </c>
      <c r="L541" s="61">
        <f t="shared" si="68"/>
        <v>-2.1646506663921452E-2</v>
      </c>
      <c r="M541" s="59">
        <f t="shared" si="65"/>
        <v>141.99999999999991</v>
      </c>
      <c r="N541" s="59">
        <f t="shared" si="66"/>
        <v>141.99999999999991</v>
      </c>
      <c r="O541" s="59">
        <f t="shared" si="67"/>
        <v>0</v>
      </c>
    </row>
    <row r="542" spans="1:15" x14ac:dyDescent="0.25">
      <c r="A542" s="59">
        <v>541</v>
      </c>
      <c r="B542" s="60">
        <v>42031</v>
      </c>
      <c r="C542" s="59">
        <v>1.12384</v>
      </c>
      <c r="D542" s="59">
        <v>1.14225</v>
      </c>
      <c r="E542" s="59">
        <v>1.1223700000000001</v>
      </c>
      <c r="F542" s="59">
        <v>1.1380399999999999</v>
      </c>
      <c r="G542" s="59">
        <f t="shared" si="62"/>
        <v>1</v>
      </c>
      <c r="H542" s="61">
        <f t="shared" si="63"/>
        <v>1.252939805173402E-2</v>
      </c>
      <c r="I542" s="61">
        <f>IF(A542&gt;$R$1, AVERAGE(INDEX($H$2:$H$3898, A542-$R$1):H542), "")</f>
        <v>-2.9603007452472536E-3</v>
      </c>
      <c r="J542" s="61">
        <f>IF(A542&gt;$R$1, STDEV(INDEX($H$2:$H$3898, A542-$R$1):H542), "")</f>
        <v>8.4427438601699482E-3</v>
      </c>
      <c r="K542" s="61">
        <f t="shared" si="64"/>
        <v>8.4427438601699482E-3</v>
      </c>
      <c r="L542" s="61">
        <f t="shared" si="68"/>
        <v>-8.5634292681841528E-3</v>
      </c>
      <c r="M542" s="59">
        <f t="shared" si="65"/>
        <v>-94.199999999999847</v>
      </c>
      <c r="N542" s="59">
        <f t="shared" si="66"/>
        <v>0</v>
      </c>
      <c r="O542" s="59">
        <f t="shared" si="67"/>
        <v>0</v>
      </c>
    </row>
    <row r="543" spans="1:15" x14ac:dyDescent="0.25">
      <c r="A543" s="59">
        <v>542</v>
      </c>
      <c r="B543" s="60">
        <v>42032</v>
      </c>
      <c r="C543" s="59">
        <v>1.1380699999999999</v>
      </c>
      <c r="D543" s="59">
        <v>1.13828</v>
      </c>
      <c r="E543" s="59">
        <v>1.1275999999999999</v>
      </c>
      <c r="F543" s="59">
        <v>1.1286499999999999</v>
      </c>
      <c r="G543" s="59">
        <f t="shared" si="62"/>
        <v>0</v>
      </c>
      <c r="H543" s="61">
        <f t="shared" si="63"/>
        <v>-8.2852562238500804E-3</v>
      </c>
      <c r="I543" s="61">
        <f>IF(A543&gt;$R$1, AVERAGE(INDEX($H$2:$H$3898, A543-$R$1):H543), "")</f>
        <v>-3.2503926021820234E-3</v>
      </c>
      <c r="J543" s="61">
        <f>IF(A543&gt;$R$1, STDEV(INDEX($H$2:$H$3898, A543-$R$1):H543), "")</f>
        <v>8.5468918475811225E-3</v>
      </c>
      <c r="K543" s="61">
        <f t="shared" si="64"/>
        <v>-8.5468918475811225E-3</v>
      </c>
      <c r="L543" s="61">
        <f t="shared" si="68"/>
        <v>-1.3090915985109494E-2</v>
      </c>
      <c r="M543" s="59">
        <f t="shared" si="65"/>
        <v>32.900000000000148</v>
      </c>
      <c r="N543" s="59">
        <f t="shared" si="66"/>
        <v>0</v>
      </c>
      <c r="O543" s="59">
        <f t="shared" si="67"/>
        <v>0</v>
      </c>
    </row>
    <row r="544" spans="1:15" x14ac:dyDescent="0.25">
      <c r="A544" s="59">
        <v>543</v>
      </c>
      <c r="B544" s="60">
        <v>42033</v>
      </c>
      <c r="C544" s="59">
        <v>1.12866</v>
      </c>
      <c r="D544" s="59">
        <v>1.1367799999999999</v>
      </c>
      <c r="E544" s="59">
        <v>1.12619</v>
      </c>
      <c r="F544" s="59">
        <v>1.13195</v>
      </c>
      <c r="G544" s="59">
        <f t="shared" si="62"/>
        <v>1</v>
      </c>
      <c r="H544" s="61">
        <f t="shared" si="63"/>
        <v>2.9195809467280512E-3</v>
      </c>
      <c r="I544" s="61">
        <f>IF(A544&gt;$R$1, AVERAGE(INDEX($H$2:$H$3898, A544-$R$1):H544), "")</f>
        <v>-2.8045165150797358E-3</v>
      </c>
      <c r="J544" s="61">
        <f>IF(A544&gt;$R$1, STDEV(INDEX($H$2:$H$3898, A544-$R$1):H544), "")</f>
        <v>8.6783205330395203E-3</v>
      </c>
      <c r="K544" s="61">
        <f t="shared" si="64"/>
        <v>8.6783205330395203E-3</v>
      </c>
      <c r="L544" s="61">
        <f t="shared" si="68"/>
        <v>-1.4190630440149669E-3</v>
      </c>
      <c r="M544" s="59">
        <f t="shared" si="65"/>
        <v>-34.600000000000186</v>
      </c>
      <c r="N544" s="59">
        <f t="shared" si="66"/>
        <v>0</v>
      </c>
      <c r="O544" s="59">
        <f t="shared" si="67"/>
        <v>0</v>
      </c>
    </row>
    <row r="545" spans="1:15" x14ac:dyDescent="0.25">
      <c r="A545" s="59">
        <v>544</v>
      </c>
      <c r="B545" s="60">
        <v>42034</v>
      </c>
      <c r="C545" s="59">
        <v>1.1319600000000001</v>
      </c>
      <c r="D545" s="59">
        <v>1.13635</v>
      </c>
      <c r="E545" s="59">
        <v>1.1278300000000001</v>
      </c>
      <c r="F545" s="59">
        <v>1.1285000000000001</v>
      </c>
      <c r="G545" s="59">
        <f t="shared" si="62"/>
        <v>0</v>
      </c>
      <c r="H545" s="61">
        <f t="shared" si="63"/>
        <v>-3.0524919187243761E-3</v>
      </c>
      <c r="I545" s="61">
        <f>IF(A545&gt;$R$1, AVERAGE(INDEX($H$2:$H$3898, A545-$R$1):H545), "")</f>
        <v>-2.7461528009924425E-3</v>
      </c>
      <c r="J545" s="61">
        <f>IF(A545&gt;$R$1, STDEV(INDEX($H$2:$H$3898, A545-$R$1):H545), "")</f>
        <v>8.6729812664601905E-3</v>
      </c>
      <c r="K545" s="61">
        <f t="shared" si="64"/>
        <v>-8.6729812664601905E-3</v>
      </c>
      <c r="L545" s="61">
        <f t="shared" si="68"/>
        <v>-1.3513613372532662E-2</v>
      </c>
      <c r="M545" s="59">
        <f t="shared" si="65"/>
        <v>30.000000000001137</v>
      </c>
      <c r="N545" s="59">
        <f t="shared" si="66"/>
        <v>0</v>
      </c>
      <c r="O545" s="59">
        <f t="shared" si="67"/>
        <v>0</v>
      </c>
    </row>
    <row r="546" spans="1:15" x14ac:dyDescent="0.25">
      <c r="A546" s="59">
        <v>545</v>
      </c>
      <c r="B546" s="60">
        <v>42037</v>
      </c>
      <c r="C546" s="59">
        <v>1.1311199999999999</v>
      </c>
      <c r="D546" s="59">
        <v>1.1362099999999999</v>
      </c>
      <c r="E546" s="59">
        <v>1.1292199999999999</v>
      </c>
      <c r="F546" s="59">
        <v>1.13412</v>
      </c>
      <c r="G546" s="59">
        <f t="shared" si="62"/>
        <v>1</v>
      </c>
      <c r="H546" s="61">
        <f t="shared" si="63"/>
        <v>4.9677025373746969E-3</v>
      </c>
      <c r="I546" s="61">
        <f>IF(A546&gt;$R$1, AVERAGE(INDEX($H$2:$H$3898, A546-$R$1):H546), "")</f>
        <v>-2.6932619400432986E-3</v>
      </c>
      <c r="J546" s="61">
        <f>IF(A546&gt;$R$1, STDEV(INDEX($H$2:$H$3898, A546-$R$1):H546), "")</f>
        <v>8.7201067064780098E-3</v>
      </c>
      <c r="K546" s="61">
        <f t="shared" si="64"/>
        <v>8.7201067064780098E-3</v>
      </c>
      <c r="L546" s="61">
        <f t="shared" si="68"/>
        <v>-1.4184476463569157E-3</v>
      </c>
      <c r="M546" s="59">
        <f t="shared" si="65"/>
        <v>138.19999999999942</v>
      </c>
      <c r="N546" s="59">
        <f t="shared" si="66"/>
        <v>0</v>
      </c>
      <c r="O546" s="59">
        <f t="shared" si="67"/>
        <v>0</v>
      </c>
    </row>
    <row r="547" spans="1:15" x14ac:dyDescent="0.25">
      <c r="A547" s="59">
        <v>546</v>
      </c>
      <c r="B547" s="60">
        <v>42038</v>
      </c>
      <c r="C547" s="59">
        <v>1.13412</v>
      </c>
      <c r="D547" s="59">
        <v>1.1533800000000001</v>
      </c>
      <c r="E547" s="59">
        <v>1.13124</v>
      </c>
      <c r="F547" s="59">
        <v>1.14794</v>
      </c>
      <c r="G547" s="59">
        <f t="shared" si="62"/>
        <v>1</v>
      </c>
      <c r="H547" s="61">
        <f t="shared" si="63"/>
        <v>1.2112011910331498E-2</v>
      </c>
      <c r="I547" s="61">
        <f>IF(A547&gt;$R$1, AVERAGE(INDEX($H$2:$H$3898, A547-$R$1):H547), "")</f>
        <v>-1.8987729689944753E-3</v>
      </c>
      <c r="J547" s="61">
        <f>IF(A547&gt;$R$1, STDEV(INDEX($H$2:$H$3898, A547-$R$1):H547), "")</f>
        <v>9.4703682102040658E-3</v>
      </c>
      <c r="K547" s="61">
        <f t="shared" si="64"/>
        <v>9.4703682102040658E-3</v>
      </c>
      <c r="L547" s="61">
        <f t="shared" si="68"/>
        <v>1.1455212039307567E-2</v>
      </c>
      <c r="M547" s="59">
        <f t="shared" si="65"/>
        <v>-136.89999999999981</v>
      </c>
      <c r="N547" s="59">
        <f t="shared" si="66"/>
        <v>0</v>
      </c>
      <c r="O547" s="59">
        <f t="shared" si="67"/>
        <v>0</v>
      </c>
    </row>
    <row r="548" spans="1:15" x14ac:dyDescent="0.25">
      <c r="A548" s="59">
        <v>547</v>
      </c>
      <c r="B548" s="60">
        <v>42039</v>
      </c>
      <c r="C548" s="59">
        <v>1.1479699999999999</v>
      </c>
      <c r="D548" s="59">
        <v>1.1484799999999999</v>
      </c>
      <c r="E548" s="59">
        <v>1.1315599999999999</v>
      </c>
      <c r="F548" s="59">
        <v>1.13428</v>
      </c>
      <c r="G548" s="59">
        <f t="shared" si="62"/>
        <v>0</v>
      </c>
      <c r="H548" s="61">
        <f t="shared" si="63"/>
        <v>-1.1970943315493561E-2</v>
      </c>
      <c r="I548" s="61">
        <f>IF(A548&gt;$R$1, AVERAGE(INDEX($H$2:$H$3898, A548-$R$1):H548), "")</f>
        <v>-2.325006895906897E-3</v>
      </c>
      <c r="J548" s="61">
        <f>IF(A548&gt;$R$1, STDEV(INDEX($H$2:$H$3898, A548-$R$1):H548), "")</f>
        <v>9.7750759094346589E-3</v>
      </c>
      <c r="K548" s="61">
        <f t="shared" si="64"/>
        <v>-9.7750759094346589E-3</v>
      </c>
      <c r="L548" s="61">
        <f t="shared" si="68"/>
        <v>-1.7856647680432134E-3</v>
      </c>
      <c r="M548" s="59">
        <f t="shared" si="65"/>
        <v>134.10000000000144</v>
      </c>
      <c r="N548" s="59">
        <f t="shared" si="66"/>
        <v>0</v>
      </c>
      <c r="O548" s="59">
        <f t="shared" si="67"/>
        <v>0</v>
      </c>
    </row>
    <row r="549" spans="1:15" x14ac:dyDescent="0.25">
      <c r="A549" s="59">
        <v>548</v>
      </c>
      <c r="B549" s="60">
        <v>42040</v>
      </c>
      <c r="C549" s="59">
        <v>1.13428</v>
      </c>
      <c r="D549" s="59">
        <v>1.14988</v>
      </c>
      <c r="E549" s="59">
        <v>1.13039</v>
      </c>
      <c r="F549" s="59">
        <v>1.1476900000000001</v>
      </c>
      <c r="G549" s="59">
        <f t="shared" si="62"/>
        <v>1</v>
      </c>
      <c r="H549" s="61">
        <f t="shared" si="63"/>
        <v>1.1753138180530075E-2</v>
      </c>
      <c r="I549" s="61">
        <f>IF(A549&gt;$R$1, AVERAGE(INDEX($H$2:$H$3898, A549-$R$1):H549), "")</f>
        <v>-1.676910857984291E-3</v>
      </c>
      <c r="J549" s="61">
        <f>IF(A549&gt;$R$1, STDEV(INDEX($H$2:$H$3898, A549-$R$1):H549), "")</f>
        <v>1.0363402182520536E-2</v>
      </c>
      <c r="K549" s="61">
        <f t="shared" si="64"/>
        <v>1.0363402182520536E-2</v>
      </c>
      <c r="L549" s="61">
        <f t="shared" si="68"/>
        <v>1.2925591416686102E-2</v>
      </c>
      <c r="M549" s="59">
        <f t="shared" si="65"/>
        <v>-164.10000000000036</v>
      </c>
      <c r="N549" s="59">
        <f t="shared" si="66"/>
        <v>0</v>
      </c>
      <c r="O549" s="59">
        <f t="shared" si="67"/>
        <v>0</v>
      </c>
    </row>
    <row r="550" spans="1:15" x14ac:dyDescent="0.25">
      <c r="A550" s="59">
        <v>549</v>
      </c>
      <c r="B550" s="60">
        <v>42041</v>
      </c>
      <c r="C550" s="59">
        <v>1.1476900000000001</v>
      </c>
      <c r="D550" s="59">
        <v>1.1485399999999999</v>
      </c>
      <c r="E550" s="59">
        <v>1.1311899999999999</v>
      </c>
      <c r="F550" s="59">
        <v>1.1312800000000001</v>
      </c>
      <c r="G550" s="59">
        <f t="shared" si="62"/>
        <v>0</v>
      </c>
      <c r="H550" s="61">
        <f t="shared" si="63"/>
        <v>-1.4401491570811966E-2</v>
      </c>
      <c r="I550" s="61">
        <f>IF(A550&gt;$R$1, AVERAGE(INDEX($H$2:$H$3898, A550-$R$1):H550), "")</f>
        <v>-1.7288585584034608E-3</v>
      </c>
      <c r="J550" s="61">
        <f>IF(A550&gt;$R$1, STDEV(INDEX($H$2:$H$3898, A550-$R$1):H550), "")</f>
        <v>1.0428870086687792E-2</v>
      </c>
      <c r="K550" s="61">
        <f t="shared" si="64"/>
        <v>-1.0428870086687792E-2</v>
      </c>
      <c r="L550" s="61">
        <f t="shared" si="68"/>
        <v>6.6282806907724257E-3</v>
      </c>
      <c r="M550" s="59">
        <f t="shared" si="65"/>
        <v>27.600000000000957</v>
      </c>
      <c r="N550" s="59">
        <f t="shared" si="66"/>
        <v>0</v>
      </c>
      <c r="O550" s="59">
        <f t="shared" si="67"/>
        <v>0</v>
      </c>
    </row>
    <row r="551" spans="1:15" x14ac:dyDescent="0.25">
      <c r="A551" s="59">
        <v>550</v>
      </c>
      <c r="B551" s="60">
        <v>42044</v>
      </c>
      <c r="C551" s="59">
        <v>1.12957</v>
      </c>
      <c r="D551" s="59">
        <v>1.13595</v>
      </c>
      <c r="E551" s="59">
        <v>1.12703</v>
      </c>
      <c r="F551" s="59">
        <v>1.1323300000000001</v>
      </c>
      <c r="G551" s="59">
        <f t="shared" si="62"/>
        <v>1</v>
      </c>
      <c r="H551" s="61">
        <f t="shared" si="63"/>
        <v>9.2772171470208186E-4</v>
      </c>
      <c r="I551" s="61">
        <f>IF(A551&gt;$R$1, AVERAGE(INDEX($H$2:$H$3898, A551-$R$1):H551), "")</f>
        <v>-1.3070751077288146E-3</v>
      </c>
      <c r="J551" s="61">
        <f>IF(A551&gt;$R$1, STDEV(INDEX($H$2:$H$3898, A551-$R$1):H551), "")</f>
        <v>1.0388733873263355E-2</v>
      </c>
      <c r="K551" s="61">
        <f t="shared" si="64"/>
        <v>1.0388733873263355E-2</v>
      </c>
      <c r="L551" s="61">
        <f t="shared" si="68"/>
        <v>1.250498558061046E-2</v>
      </c>
      <c r="M551" s="59">
        <f t="shared" si="65"/>
        <v>-3.2999999999994145</v>
      </c>
      <c r="N551" s="59">
        <f t="shared" si="66"/>
        <v>0</v>
      </c>
      <c r="O551" s="59">
        <f t="shared" si="67"/>
        <v>0</v>
      </c>
    </row>
    <row r="552" spans="1:15" x14ac:dyDescent="0.25">
      <c r="A552" s="59">
        <v>551</v>
      </c>
      <c r="B552" s="60">
        <v>42045</v>
      </c>
      <c r="C552" s="59">
        <v>1.13236</v>
      </c>
      <c r="D552" s="59">
        <v>1.1345400000000001</v>
      </c>
      <c r="E552" s="59">
        <v>1.1272899999999999</v>
      </c>
      <c r="F552" s="59">
        <v>1.1320300000000001</v>
      </c>
      <c r="G552" s="59">
        <f t="shared" si="62"/>
        <v>0</v>
      </c>
      <c r="H552" s="61">
        <f t="shared" si="63"/>
        <v>-2.6497553547608456E-4</v>
      </c>
      <c r="I552" s="61">
        <f>IF(A552&gt;$R$1, AVERAGE(INDEX($H$2:$H$3898, A552-$R$1):H552), "")</f>
        <v>-1.5626359167540038E-3</v>
      </c>
      <c r="J552" s="61">
        <f>IF(A552&gt;$R$1, STDEV(INDEX($H$2:$H$3898, A552-$R$1):H552), "")</f>
        <v>1.0304044375732268E-2</v>
      </c>
      <c r="K552" s="61">
        <f t="shared" si="64"/>
        <v>-1.0304044375732268E-2</v>
      </c>
      <c r="L552" s="61">
        <f t="shared" si="68"/>
        <v>6.7347222732422381E-3</v>
      </c>
      <c r="M552" s="59">
        <f t="shared" si="65"/>
        <v>14.899999999999913</v>
      </c>
      <c r="N552" s="59">
        <f t="shared" si="66"/>
        <v>0</v>
      </c>
      <c r="O552" s="59">
        <f t="shared" si="67"/>
        <v>0</v>
      </c>
    </row>
    <row r="553" spans="1:15" x14ac:dyDescent="0.25">
      <c r="A553" s="59">
        <v>552</v>
      </c>
      <c r="B553" s="60">
        <v>42046</v>
      </c>
      <c r="C553" s="59">
        <v>1.13201</v>
      </c>
      <c r="D553" s="59">
        <v>1.1347100000000001</v>
      </c>
      <c r="E553" s="59">
        <v>1.1279999999999999</v>
      </c>
      <c r="F553" s="59">
        <v>1.1335</v>
      </c>
      <c r="G553" s="59">
        <f t="shared" si="62"/>
        <v>1</v>
      </c>
      <c r="H553" s="61">
        <f t="shared" si="63"/>
        <v>1.297709768836507E-3</v>
      </c>
      <c r="I553" s="61">
        <f>IF(A553&gt;$R$1, AVERAGE(INDEX($H$2:$H$3898, A553-$R$1):H553), "")</f>
        <v>-1.1651847517612627E-3</v>
      </c>
      <c r="J553" s="61">
        <f>IF(A553&gt;$R$1, STDEV(INDEX($H$2:$H$3898, A553-$R$1):H553), "")</f>
        <v>1.0282710226685771E-2</v>
      </c>
      <c r="K553" s="61">
        <f t="shared" si="64"/>
        <v>1.0282710226685771E-2</v>
      </c>
      <c r="L553" s="61">
        <f t="shared" si="68"/>
        <v>1.2070840132568521E-2</v>
      </c>
      <c r="M553" s="59">
        <f t="shared" si="65"/>
        <v>67.69999999999942</v>
      </c>
      <c r="N553" s="59">
        <f t="shared" si="66"/>
        <v>0</v>
      </c>
      <c r="O553" s="59">
        <f t="shared" si="67"/>
        <v>0</v>
      </c>
    </row>
    <row r="554" spans="1:15" x14ac:dyDescent="0.25">
      <c r="A554" s="59">
        <v>553</v>
      </c>
      <c r="B554" s="60">
        <v>42047</v>
      </c>
      <c r="C554" s="59">
        <v>1.1335</v>
      </c>
      <c r="D554" s="59">
        <v>1.14228</v>
      </c>
      <c r="E554" s="59">
        <v>1.1302300000000001</v>
      </c>
      <c r="F554" s="59">
        <v>1.1402699999999999</v>
      </c>
      <c r="G554" s="59">
        <f t="shared" si="62"/>
        <v>1</v>
      </c>
      <c r="H554" s="61">
        <f t="shared" si="63"/>
        <v>5.9548855035569071E-3</v>
      </c>
      <c r="I554" s="61">
        <f>IF(A554&gt;$R$1, AVERAGE(INDEX($H$2:$H$3898, A554-$R$1):H554), "")</f>
        <v>-1.1244241324760062E-3</v>
      </c>
      <c r="J554" s="61">
        <f>IF(A554&gt;$R$1, STDEV(INDEX($H$2:$H$3898, A554-$R$1):H554), "")</f>
        <v>1.0311311028139905E-2</v>
      </c>
      <c r="K554" s="61">
        <f t="shared" si="64"/>
        <v>1.0311311028139905E-2</v>
      </c>
      <c r="L554" s="61">
        <f t="shared" si="68"/>
        <v>2.9147402211170834E-2</v>
      </c>
      <c r="M554" s="59">
        <f t="shared" si="65"/>
        <v>-15.399999999998748</v>
      </c>
      <c r="N554" s="59">
        <f t="shared" si="66"/>
        <v>0</v>
      </c>
      <c r="O554" s="59">
        <f t="shared" si="67"/>
        <v>15.399999999998748</v>
      </c>
    </row>
    <row r="555" spans="1:15" x14ac:dyDescent="0.25">
      <c r="A555" s="59">
        <v>554</v>
      </c>
      <c r="B555" s="60">
        <v>42048</v>
      </c>
      <c r="C555" s="59">
        <v>1.1403099999999999</v>
      </c>
      <c r="D555" s="59">
        <v>1.1442699999999999</v>
      </c>
      <c r="E555" s="59">
        <v>1.1379999999999999</v>
      </c>
      <c r="F555" s="59">
        <v>1.1387700000000001</v>
      </c>
      <c r="G555" s="59">
        <f t="shared" si="62"/>
        <v>0</v>
      </c>
      <c r="H555" s="61">
        <f t="shared" si="63"/>
        <v>-1.3163439137487652E-3</v>
      </c>
      <c r="I555" s="61">
        <f>IF(A555&gt;$R$1, AVERAGE(INDEX($H$2:$H$3898, A555-$R$1):H555), "")</f>
        <v>1.2526045172696993E-4</v>
      </c>
      <c r="J555" s="61">
        <f>IF(A555&gt;$R$1, STDEV(INDEX($H$2:$H$3898, A555-$R$1):H555), "")</f>
        <v>8.8029791484517603E-3</v>
      </c>
      <c r="K555" s="61">
        <f t="shared" si="64"/>
        <v>-8.8029791484517603E-3</v>
      </c>
      <c r="L555" s="61">
        <f t="shared" si="68"/>
        <v>2.7503860409352605E-2</v>
      </c>
      <c r="M555" s="59">
        <f t="shared" si="65"/>
        <v>-45.699999999999633</v>
      </c>
      <c r="N555" s="59">
        <f t="shared" si="66"/>
        <v>0</v>
      </c>
      <c r="O555" s="59">
        <f t="shared" si="67"/>
        <v>45.699999999999633</v>
      </c>
    </row>
    <row r="556" spans="1:15" x14ac:dyDescent="0.25">
      <c r="A556" s="59">
        <v>555</v>
      </c>
      <c r="B556" s="60">
        <v>42051</v>
      </c>
      <c r="C556" s="59">
        <v>1.1398999999999999</v>
      </c>
      <c r="D556" s="59">
        <v>1.1429</v>
      </c>
      <c r="E556" s="59">
        <v>1.1319300000000001</v>
      </c>
      <c r="F556" s="59">
        <v>1.13533</v>
      </c>
      <c r="G556" s="59">
        <f t="shared" si="62"/>
        <v>0</v>
      </c>
      <c r="H556" s="61">
        <f t="shared" si="63"/>
        <v>-3.0253749824803652E-3</v>
      </c>
      <c r="I556" s="61">
        <f>IF(A556&gt;$R$1, AVERAGE(INDEX($H$2:$H$3898, A556-$R$1):H556), "")</f>
        <v>8.3850729869871274E-4</v>
      </c>
      <c r="J556" s="61">
        <f>IF(A556&gt;$R$1, STDEV(INDEX($H$2:$H$3898, A556-$R$1):H556), "")</f>
        <v>7.9670350547642876E-3</v>
      </c>
      <c r="K556" s="61">
        <f t="shared" si="64"/>
        <v>-7.9670350547642876E-3</v>
      </c>
      <c r="L556" s="61">
        <f t="shared" si="68"/>
        <v>1.2159818931389031E-2</v>
      </c>
      <c r="M556" s="59">
        <f t="shared" si="65"/>
        <v>55.800000000001404</v>
      </c>
      <c r="N556" s="59">
        <f t="shared" si="66"/>
        <v>0</v>
      </c>
      <c r="O556" s="59">
        <f t="shared" si="67"/>
        <v>0</v>
      </c>
    </row>
    <row r="557" spans="1:15" x14ac:dyDescent="0.25">
      <c r="A557" s="59">
        <v>556</v>
      </c>
      <c r="B557" s="60">
        <v>42052</v>
      </c>
      <c r="C557" s="59">
        <v>1.1355299999999999</v>
      </c>
      <c r="D557" s="59">
        <v>1.14489</v>
      </c>
      <c r="E557" s="59">
        <v>1.13218</v>
      </c>
      <c r="F557" s="59">
        <v>1.1411100000000001</v>
      </c>
      <c r="G557" s="59">
        <f t="shared" si="62"/>
        <v>1</v>
      </c>
      <c r="H557" s="61">
        <f t="shared" si="63"/>
        <v>5.0781153211646203E-3</v>
      </c>
      <c r="I557" s="61">
        <f>IF(A557&gt;$R$1, AVERAGE(INDEX($H$2:$H$3898, A557-$R$1):H557), "")</f>
        <v>9.5146165464832884E-4</v>
      </c>
      <c r="J557" s="61">
        <f>IF(A557&gt;$R$1, STDEV(INDEX($H$2:$H$3898, A557-$R$1):H557), "")</f>
        <v>8.0164771186976205E-3</v>
      </c>
      <c r="K557" s="61">
        <f t="shared" si="64"/>
        <v>8.0164771186976205E-3</v>
      </c>
      <c r="L557" s="61">
        <f t="shared" si="68"/>
        <v>1.1733552189916703E-2</v>
      </c>
      <c r="M557" s="59">
        <f t="shared" si="65"/>
        <v>-14.400000000001079</v>
      </c>
      <c r="N557" s="59">
        <f t="shared" si="66"/>
        <v>0</v>
      </c>
      <c r="O557" s="59">
        <f t="shared" si="67"/>
        <v>0</v>
      </c>
    </row>
    <row r="558" spans="1:15" x14ac:dyDescent="0.25">
      <c r="A558" s="59">
        <v>557</v>
      </c>
      <c r="B558" s="60">
        <v>42053</v>
      </c>
      <c r="C558" s="59">
        <v>1.1411100000000001</v>
      </c>
      <c r="D558" s="59">
        <v>1.1415599999999999</v>
      </c>
      <c r="E558" s="59">
        <v>1.1333899999999999</v>
      </c>
      <c r="F558" s="59">
        <v>1.13967</v>
      </c>
      <c r="G558" s="59">
        <f t="shared" si="62"/>
        <v>0</v>
      </c>
      <c r="H558" s="61">
        <f t="shared" si="63"/>
        <v>-1.262726077339641E-3</v>
      </c>
      <c r="I558" s="61">
        <f>IF(A558&gt;$R$1, AVERAGE(INDEX($H$2:$H$3898, A558-$R$1):H558), "")</f>
        <v>8.9453896581224776E-5</v>
      </c>
      <c r="J558" s="61">
        <f>IF(A558&gt;$R$1, STDEV(INDEX($H$2:$H$3898, A558-$R$1):H558), "")</f>
        <v>7.4068602390715043E-3</v>
      </c>
      <c r="K558" s="61">
        <f t="shared" si="64"/>
        <v>-7.4068602390715043E-3</v>
      </c>
      <c r="L558" s="61">
        <f t="shared" si="68"/>
        <v>1.2873583798426323E-2</v>
      </c>
      <c r="M558" s="59">
        <f t="shared" si="65"/>
        <v>-28.699999999999282</v>
      </c>
      <c r="N558" s="59">
        <f t="shared" si="66"/>
        <v>0</v>
      </c>
      <c r="O558" s="59">
        <f t="shared" si="67"/>
        <v>0</v>
      </c>
    </row>
    <row r="559" spans="1:15" x14ac:dyDescent="0.25">
      <c r="A559" s="59">
        <v>558</v>
      </c>
      <c r="B559" s="60">
        <v>42054</v>
      </c>
      <c r="C559" s="59">
        <v>1.13968</v>
      </c>
      <c r="D559" s="59">
        <v>1.145</v>
      </c>
      <c r="E559" s="59">
        <v>1.1355200000000001</v>
      </c>
      <c r="F559" s="59">
        <v>1.1368100000000001</v>
      </c>
      <c r="G559" s="59">
        <f t="shared" si="62"/>
        <v>0</v>
      </c>
      <c r="H559" s="61">
        <f t="shared" si="63"/>
        <v>-2.5126524324384195E-3</v>
      </c>
      <c r="I559" s="61">
        <f>IF(A559&gt;$R$1, AVERAGE(INDEX($H$2:$H$3898, A559-$R$1):H559), "")</f>
        <v>4.5024163354445376E-4</v>
      </c>
      <c r="J559" s="61">
        <f>IF(A559&gt;$R$1, STDEV(INDEX($H$2:$H$3898, A559-$R$1):H559), "")</f>
        <v>7.1062234794817079E-3</v>
      </c>
      <c r="K559" s="61">
        <f t="shared" si="64"/>
        <v>-7.1062234794817079E-3</v>
      </c>
      <c r="L559" s="61">
        <f t="shared" si="68"/>
        <v>-2.9109602140949065E-3</v>
      </c>
      <c r="M559" s="59">
        <f t="shared" si="65"/>
        <v>9.3999999999994088</v>
      </c>
      <c r="N559" s="59">
        <f t="shared" si="66"/>
        <v>0</v>
      </c>
      <c r="O559" s="59">
        <f t="shared" si="67"/>
        <v>0</v>
      </c>
    </row>
    <row r="560" spans="1:15" x14ac:dyDescent="0.25">
      <c r="A560" s="59">
        <v>559</v>
      </c>
      <c r="B560" s="60">
        <v>42055</v>
      </c>
      <c r="C560" s="59">
        <v>1.13679</v>
      </c>
      <c r="D560" s="59">
        <v>1.14297</v>
      </c>
      <c r="E560" s="59">
        <v>1.1278999999999999</v>
      </c>
      <c r="F560" s="59">
        <v>1.1377299999999999</v>
      </c>
      <c r="G560" s="59">
        <f t="shared" si="62"/>
        <v>1</v>
      </c>
      <c r="H560" s="61">
        <f t="shared" si="63"/>
        <v>8.0895482178480293E-4</v>
      </c>
      <c r="I560" s="61">
        <f>IF(A560&gt;$R$1, AVERAGE(INDEX($H$2:$H$3898, A560-$R$1):H560), "")</f>
        <v>3.1832750073550062E-4</v>
      </c>
      <c r="J560" s="61">
        <f>IF(A560&gt;$R$1, STDEV(INDEX($H$2:$H$3898, A560-$R$1):H560), "")</f>
        <v>7.0768580561238912E-3</v>
      </c>
      <c r="K560" s="61">
        <f t="shared" si="64"/>
        <v>7.0768580561238912E-3</v>
      </c>
      <c r="L560" s="61">
        <f t="shared" si="68"/>
        <v>1.2838879108489177E-2</v>
      </c>
      <c r="M560" s="59">
        <f t="shared" si="65"/>
        <v>-57.100000000001039</v>
      </c>
      <c r="N560" s="59">
        <f t="shared" si="66"/>
        <v>0</v>
      </c>
      <c r="O560" s="59">
        <f t="shared" si="67"/>
        <v>0</v>
      </c>
    </row>
    <row r="561" spans="1:15" x14ac:dyDescent="0.25">
      <c r="A561" s="59">
        <v>560</v>
      </c>
      <c r="B561" s="60">
        <v>42058</v>
      </c>
      <c r="C561" s="59">
        <v>1.1391100000000001</v>
      </c>
      <c r="D561" s="59">
        <v>1.13961</v>
      </c>
      <c r="E561" s="59">
        <v>1.12951</v>
      </c>
      <c r="F561" s="59">
        <v>1.1334</v>
      </c>
      <c r="G561" s="59">
        <f t="shared" si="62"/>
        <v>0</v>
      </c>
      <c r="H561" s="61">
        <f t="shared" si="63"/>
        <v>-3.8130844525639169E-3</v>
      </c>
      <c r="I561" s="61">
        <f>IF(A561&gt;$R$1, AVERAGE(INDEX($H$2:$H$3898, A561-$R$1):H561), "")</f>
        <v>2.7079046737052935E-4</v>
      </c>
      <c r="J561" s="61">
        <f>IF(A561&gt;$R$1, STDEV(INDEX($H$2:$H$3898, A561-$R$1):H561), "")</f>
        <v>7.1035145482335419E-3</v>
      </c>
      <c r="K561" s="61">
        <f t="shared" si="64"/>
        <v>-7.1035145482335419E-3</v>
      </c>
      <c r="L561" s="61">
        <f t="shared" si="68"/>
        <v>-2.9847421462223765E-3</v>
      </c>
      <c r="M561" s="59">
        <f t="shared" si="65"/>
        <v>5.1000000000001044</v>
      </c>
      <c r="N561" s="59">
        <f t="shared" si="66"/>
        <v>0</v>
      </c>
      <c r="O561" s="59">
        <f t="shared" si="67"/>
        <v>0</v>
      </c>
    </row>
    <row r="562" spans="1:15" x14ac:dyDescent="0.25">
      <c r="A562" s="59">
        <v>561</v>
      </c>
      <c r="B562" s="60">
        <v>42059</v>
      </c>
      <c r="C562" s="59">
        <v>1.1334200000000001</v>
      </c>
      <c r="D562" s="59">
        <v>1.13581</v>
      </c>
      <c r="E562" s="59">
        <v>1.12883</v>
      </c>
      <c r="F562" s="59">
        <v>1.1339300000000001</v>
      </c>
      <c r="G562" s="59">
        <f t="shared" si="62"/>
        <v>1</v>
      </c>
      <c r="H562" s="61">
        <f t="shared" si="63"/>
        <v>4.6751025184112481E-4</v>
      </c>
      <c r="I562" s="61">
        <f>IF(A562&gt;$R$1, AVERAGE(INDEX($H$2:$H$3898, A562-$R$1):H562), "")</f>
        <v>-1.0471550475318931E-5</v>
      </c>
      <c r="J562" s="61">
        <f>IF(A562&gt;$R$1, STDEV(INDEX($H$2:$H$3898, A562-$R$1):H562), "")</f>
        <v>6.9933814738022664E-3</v>
      </c>
      <c r="K562" s="61">
        <f t="shared" si="64"/>
        <v>6.9933814738022664E-3</v>
      </c>
      <c r="L562" s="61">
        <f t="shared" si="68"/>
        <v>-5.4617288826241759E-3</v>
      </c>
      <c r="M562" s="59">
        <f t="shared" si="65"/>
        <v>20.400000000000418</v>
      </c>
      <c r="N562" s="59">
        <f t="shared" si="66"/>
        <v>0</v>
      </c>
      <c r="O562" s="59">
        <f t="shared" si="67"/>
        <v>0</v>
      </c>
    </row>
    <row r="563" spans="1:15" x14ac:dyDescent="0.25">
      <c r="A563" s="59">
        <v>562</v>
      </c>
      <c r="B563" s="60">
        <v>42060</v>
      </c>
      <c r="C563" s="59">
        <v>1.1339999999999999</v>
      </c>
      <c r="D563" s="59">
        <v>1.13886</v>
      </c>
      <c r="E563" s="59">
        <v>1.13358</v>
      </c>
      <c r="F563" s="59">
        <v>1.1360399999999999</v>
      </c>
      <c r="G563" s="59">
        <f t="shared" si="62"/>
        <v>1</v>
      </c>
      <c r="H563" s="61">
        <f t="shared" si="63"/>
        <v>1.8590559414401184E-3</v>
      </c>
      <c r="I563" s="61">
        <f>IF(A563&gt;$R$1, AVERAGE(INDEX($H$2:$H$3898, A563-$R$1):H563), "")</f>
        <v>-6.5128129853103016E-4</v>
      </c>
      <c r="J563" s="61">
        <f>IF(A563&gt;$R$1, STDEV(INDEX($H$2:$H$3898, A563-$R$1):H563), "")</f>
        <v>6.2374198737728771E-3</v>
      </c>
      <c r="K563" s="61">
        <f t="shared" si="64"/>
        <v>6.2374198737728771E-3</v>
      </c>
      <c r="L563" s="61">
        <f t="shared" si="68"/>
        <v>1.0550766900583361E-2</v>
      </c>
      <c r="M563" s="59">
        <f t="shared" si="65"/>
        <v>-162.50000000000097</v>
      </c>
      <c r="N563" s="59">
        <f t="shared" si="66"/>
        <v>0</v>
      </c>
      <c r="O563" s="59">
        <f t="shared" si="67"/>
        <v>0</v>
      </c>
    </row>
    <row r="564" spans="1:15" x14ac:dyDescent="0.25">
      <c r="A564" s="59">
        <v>563</v>
      </c>
      <c r="B564" s="60">
        <v>42061</v>
      </c>
      <c r="C564" s="59">
        <v>1.1359900000000001</v>
      </c>
      <c r="D564" s="59">
        <v>1.1379600000000001</v>
      </c>
      <c r="E564" s="59">
        <v>1.11836</v>
      </c>
      <c r="F564" s="59">
        <v>1.11974</v>
      </c>
      <c r="G564" s="59">
        <f t="shared" si="62"/>
        <v>0</v>
      </c>
      <c r="H564" s="61">
        <f t="shared" si="63"/>
        <v>-1.4452015446126643E-2</v>
      </c>
      <c r="I564" s="61">
        <f>IF(A564&gt;$R$1, AVERAGE(INDEX($H$2:$H$3898, A564-$R$1):H564), "")</f>
        <v>-8.0634830669559776E-4</v>
      </c>
      <c r="J564" s="61">
        <f>IF(A564&gt;$R$1, STDEV(INDEX($H$2:$H$3898, A564-$R$1):H564), "")</f>
        <v>6.5600908663831902E-3</v>
      </c>
      <c r="K564" s="61">
        <f t="shared" si="64"/>
        <v>-6.5600908663831902E-3</v>
      </c>
      <c r="L564" s="61">
        <f t="shared" si="68"/>
        <v>-6.372726148320366E-3</v>
      </c>
      <c r="M564" s="59">
        <f t="shared" si="65"/>
        <v>-0.70000000000014495</v>
      </c>
      <c r="N564" s="59">
        <f t="shared" si="66"/>
        <v>0</v>
      </c>
      <c r="O564" s="59">
        <f t="shared" si="67"/>
        <v>0</v>
      </c>
    </row>
    <row r="565" spans="1:15" x14ac:dyDescent="0.25">
      <c r="A565" s="59">
        <v>564</v>
      </c>
      <c r="B565" s="60">
        <v>42062</v>
      </c>
      <c r="C565" s="59">
        <v>1.1197699999999999</v>
      </c>
      <c r="D565" s="59">
        <v>1.1245099999999999</v>
      </c>
      <c r="E565" s="59">
        <v>1.1175600000000001</v>
      </c>
      <c r="F565" s="59">
        <v>1.1196999999999999</v>
      </c>
      <c r="G565" s="59">
        <f t="shared" si="62"/>
        <v>0</v>
      </c>
      <c r="H565" s="61">
        <f t="shared" si="63"/>
        <v>-3.5723216522244954E-5</v>
      </c>
      <c r="I565" s="61">
        <f>IF(A565&gt;$R$1, AVERAGE(INDEX($H$2:$H$3898, A565-$R$1):H565), "")</f>
        <v>-1.5431521440113678E-3</v>
      </c>
      <c r="J565" s="61">
        <f>IF(A565&gt;$R$1, STDEV(INDEX($H$2:$H$3898, A565-$R$1):H565), "")</f>
        <v>5.6550211701338528E-3</v>
      </c>
      <c r="K565" s="61">
        <f t="shared" si="64"/>
        <v>-5.6550211701338528E-3</v>
      </c>
      <c r="L565" s="61">
        <f t="shared" si="68"/>
        <v>-1.5988772317664275E-3</v>
      </c>
      <c r="M565" s="59">
        <f t="shared" si="65"/>
        <v>1.9999999999997797</v>
      </c>
      <c r="N565" s="59">
        <f t="shared" si="66"/>
        <v>0</v>
      </c>
      <c r="O565" s="59">
        <f t="shared" si="67"/>
        <v>0</v>
      </c>
    </row>
    <row r="566" spans="1:15" x14ac:dyDescent="0.25">
      <c r="A566" s="59">
        <v>565</v>
      </c>
      <c r="B566" s="60">
        <v>42065</v>
      </c>
      <c r="C566" s="59">
        <v>1.11808</v>
      </c>
      <c r="D566" s="59">
        <v>1.12405</v>
      </c>
      <c r="E566" s="59">
        <v>1.1160099999999999</v>
      </c>
      <c r="F566" s="59">
        <v>1.1182799999999999</v>
      </c>
      <c r="G566" s="59">
        <f t="shared" si="62"/>
        <v>0</v>
      </c>
      <c r="H566" s="61">
        <f t="shared" si="63"/>
        <v>-1.2690016805868046E-3</v>
      </c>
      <c r="I566" s="61">
        <f>IF(A566&gt;$R$1, AVERAGE(INDEX($H$2:$H$3898, A566-$R$1):H566), "")</f>
        <v>-7.2237152587229512E-4</v>
      </c>
      <c r="J566" s="61">
        <f>IF(A566&gt;$R$1, STDEV(INDEX($H$2:$H$3898, A566-$R$1):H566), "")</f>
        <v>4.4992468926247928E-3</v>
      </c>
      <c r="K566" s="61">
        <f t="shared" si="64"/>
        <v>-4.4992468926247928E-3</v>
      </c>
      <c r="L566" s="61">
        <f t="shared" si="68"/>
        <v>-1.6486857997654574E-2</v>
      </c>
      <c r="M566" s="59">
        <f t="shared" si="65"/>
        <v>-7.299999999998974</v>
      </c>
      <c r="N566" s="59">
        <f t="shared" si="66"/>
        <v>0</v>
      </c>
      <c r="O566" s="59">
        <f t="shared" si="67"/>
        <v>0</v>
      </c>
    </row>
    <row r="567" spans="1:15" x14ac:dyDescent="0.25">
      <c r="A567" s="59">
        <v>566</v>
      </c>
      <c r="B567" s="60">
        <v>42066</v>
      </c>
      <c r="C567" s="59">
        <v>1.1182799999999999</v>
      </c>
      <c r="D567" s="59">
        <v>1.12175</v>
      </c>
      <c r="E567" s="59">
        <v>1.1154599999999999</v>
      </c>
      <c r="F567" s="59">
        <v>1.11755</v>
      </c>
      <c r="G567" s="59">
        <f t="shared" si="62"/>
        <v>0</v>
      </c>
      <c r="H567" s="61">
        <f t="shared" si="63"/>
        <v>-6.5300136946002188E-4</v>
      </c>
      <c r="I567" s="61">
        <f>IF(A567&gt;$R$1, AVERAGE(INDEX($H$2:$H$3898, A567-$R$1):H567), "")</f>
        <v>-8.2116671863242659E-4</v>
      </c>
      <c r="J567" s="61">
        <f>IF(A567&gt;$R$1, STDEV(INDEX($H$2:$H$3898, A567-$R$1):H567), "")</f>
        <v>4.4779026019340726E-3</v>
      </c>
      <c r="K567" s="61">
        <f t="shared" si="64"/>
        <v>-4.4779026019340726E-3</v>
      </c>
      <c r="L567" s="61">
        <f t="shared" si="68"/>
        <v>-1.0660716223856379E-2</v>
      </c>
      <c r="M567" s="59">
        <f t="shared" si="65"/>
        <v>-98.100000000000961</v>
      </c>
      <c r="N567" s="59">
        <f t="shared" si="66"/>
        <v>0</v>
      </c>
      <c r="O567" s="59">
        <f t="shared" si="67"/>
        <v>0</v>
      </c>
    </row>
    <row r="568" spans="1:15" x14ac:dyDescent="0.25">
      <c r="A568" s="59">
        <v>567</v>
      </c>
      <c r="B568" s="60">
        <v>42067</v>
      </c>
      <c r="C568" s="59">
        <v>1.11755</v>
      </c>
      <c r="D568" s="59">
        <v>1.11856</v>
      </c>
      <c r="E568" s="59">
        <v>1.10616</v>
      </c>
      <c r="F568" s="59">
        <v>1.1077399999999999</v>
      </c>
      <c r="G568" s="59">
        <f t="shared" si="62"/>
        <v>0</v>
      </c>
      <c r="H568" s="61">
        <f t="shared" si="63"/>
        <v>-8.8168854848573817E-3</v>
      </c>
      <c r="I568" s="61">
        <f>IF(A568&gt;$R$1, AVERAGE(INDEX($H$2:$H$3898, A568-$R$1):H568), "")</f>
        <v>-1.3556610904687577E-3</v>
      </c>
      <c r="J568" s="61">
        <f>IF(A568&gt;$R$1, STDEV(INDEX($H$2:$H$3898, A568-$R$1):H568), "")</f>
        <v>4.8977913247099771E-3</v>
      </c>
      <c r="K568" s="61">
        <f t="shared" si="64"/>
        <v>-4.8977913247099771E-3</v>
      </c>
      <c r="L568" s="61">
        <f t="shared" si="68"/>
        <v>-2.584121777525213E-2</v>
      </c>
      <c r="M568" s="59">
        <f t="shared" si="65"/>
        <v>-48.09999999999981</v>
      </c>
      <c r="N568" s="59">
        <f t="shared" si="66"/>
        <v>-48.09999999999981</v>
      </c>
      <c r="O568" s="59">
        <f t="shared" si="67"/>
        <v>0</v>
      </c>
    </row>
    <row r="569" spans="1:15" x14ac:dyDescent="0.25">
      <c r="A569" s="59">
        <v>568</v>
      </c>
      <c r="B569" s="60">
        <v>42068</v>
      </c>
      <c r="C569" s="59">
        <v>1.1077399999999999</v>
      </c>
      <c r="D569" s="59">
        <v>1.1114200000000001</v>
      </c>
      <c r="E569" s="59">
        <v>1.09874</v>
      </c>
      <c r="F569" s="59">
        <v>1.10293</v>
      </c>
      <c r="G569" s="59">
        <f t="shared" si="62"/>
        <v>0</v>
      </c>
      <c r="H569" s="61">
        <f t="shared" si="63"/>
        <v>-4.3516287735820888E-3</v>
      </c>
      <c r="I569" s="61">
        <f>IF(A569&gt;$R$1, AVERAGE(INDEX($H$2:$H$3898, A569-$R$1):H569), "")</f>
        <v>-1.7087447493699197E-3</v>
      </c>
      <c r="J569" s="61">
        <f>IF(A569&gt;$R$1, STDEV(INDEX($H$2:$H$3898, A569-$R$1):H569), "")</f>
        <v>4.8973881081271972E-3</v>
      </c>
      <c r="K569" s="61">
        <f t="shared" si="64"/>
        <v>-4.8973881081271972E-3</v>
      </c>
      <c r="L569" s="61">
        <f t="shared" si="68"/>
        <v>-4.1049916911519227E-2</v>
      </c>
      <c r="M569" s="59">
        <f t="shared" si="65"/>
        <v>-185.29999999999936</v>
      </c>
      <c r="N569" s="59">
        <f t="shared" si="66"/>
        <v>-185.29999999999936</v>
      </c>
      <c r="O569" s="59">
        <f t="shared" si="67"/>
        <v>0</v>
      </c>
    </row>
    <row r="570" spans="1:15" x14ac:dyDescent="0.25">
      <c r="A570" s="59">
        <v>569</v>
      </c>
      <c r="B570" s="60">
        <v>42069</v>
      </c>
      <c r="C570" s="59">
        <v>1.10293</v>
      </c>
      <c r="D570" s="59">
        <v>1.10327</v>
      </c>
      <c r="E570" s="59">
        <v>1.0839000000000001</v>
      </c>
      <c r="F570" s="59">
        <v>1.0844</v>
      </c>
      <c r="G570" s="59">
        <f t="shared" si="62"/>
        <v>0</v>
      </c>
      <c r="H570" s="61">
        <f t="shared" si="63"/>
        <v>-1.694343633315441E-2</v>
      </c>
      <c r="I570" s="61">
        <f>IF(A570&gt;$R$1, AVERAGE(INDEX($H$2:$H$3898, A570-$R$1):H570), "")</f>
        <v>-3.1398898641643771E-3</v>
      </c>
      <c r="J570" s="61">
        <f>IF(A570&gt;$R$1, STDEV(INDEX($H$2:$H$3898, A570-$R$1):H570), "")</f>
        <v>5.7755803852094561E-3</v>
      </c>
      <c r="K570" s="61">
        <f t="shared" si="64"/>
        <v>-5.7755803852094561E-3</v>
      </c>
      <c r="L570" s="61">
        <f t="shared" si="68"/>
        <v>-3.8022518148276931E-2</v>
      </c>
      <c r="M570" s="59">
        <f t="shared" si="65"/>
        <v>20.999999999999908</v>
      </c>
      <c r="N570" s="59">
        <f t="shared" si="66"/>
        <v>20.999999999999908</v>
      </c>
      <c r="O570" s="59">
        <f t="shared" si="67"/>
        <v>0</v>
      </c>
    </row>
    <row r="571" spans="1:15" x14ac:dyDescent="0.25">
      <c r="A571" s="59">
        <v>570</v>
      </c>
      <c r="B571" s="60">
        <v>42071.958333333336</v>
      </c>
      <c r="C571" s="59">
        <v>1.0830200000000001</v>
      </c>
      <c r="D571" s="59">
        <v>1.0906499999999999</v>
      </c>
      <c r="E571" s="59">
        <v>1.0822799999999999</v>
      </c>
      <c r="F571" s="59">
        <v>1.0851200000000001</v>
      </c>
      <c r="G571" s="59">
        <f t="shared" si="62"/>
        <v>1</v>
      </c>
      <c r="H571" s="61">
        <f t="shared" si="63"/>
        <v>6.637413127634508E-4</v>
      </c>
      <c r="I571" s="61">
        <f>IF(A571&gt;$R$1, AVERAGE(INDEX($H$2:$H$3898, A571-$R$1):H571), "")</f>
        <v>-3.0161345375073643E-3</v>
      </c>
      <c r="J571" s="61">
        <f>IF(A571&gt;$R$1, STDEV(INDEX($H$2:$H$3898, A571-$R$1):H571), "")</f>
        <v>5.8381342681433626E-3</v>
      </c>
      <c r="K571" s="61">
        <f t="shared" si="64"/>
        <v>5.8381342681433626E-3</v>
      </c>
      <c r="L571" s="61">
        <f t="shared" si="68"/>
        <v>-2.4217348825369276E-2</v>
      </c>
      <c r="M571" s="59">
        <f t="shared" si="65"/>
        <v>-153.90000000000015</v>
      </c>
      <c r="N571" s="59">
        <f t="shared" si="66"/>
        <v>-153.90000000000015</v>
      </c>
      <c r="O571" s="59">
        <f t="shared" si="67"/>
        <v>0</v>
      </c>
    </row>
    <row r="572" spans="1:15" x14ac:dyDescent="0.25">
      <c r="A572" s="59">
        <v>571</v>
      </c>
      <c r="B572" s="60">
        <v>42072.958333333336</v>
      </c>
      <c r="C572" s="59">
        <v>1.0851299999999999</v>
      </c>
      <c r="D572" s="59">
        <v>1.0855300000000001</v>
      </c>
      <c r="E572" s="59">
        <v>1.0692600000000001</v>
      </c>
      <c r="F572" s="59">
        <v>1.0697399999999999</v>
      </c>
      <c r="G572" s="59">
        <f t="shared" si="62"/>
        <v>0</v>
      </c>
      <c r="H572" s="61">
        <f t="shared" si="63"/>
        <v>-1.4274951662539993E-2</v>
      </c>
      <c r="I572" s="61">
        <f>IF(A572&gt;$R$1, AVERAGE(INDEX($H$2:$H$3898, A572-$R$1):H572), "")</f>
        <v>-3.7192330800110904E-3</v>
      </c>
      <c r="J572" s="61">
        <f>IF(A572&gt;$R$1, STDEV(INDEX($H$2:$H$3898, A572-$R$1):H572), "")</f>
        <v>6.4812987005929534E-3</v>
      </c>
      <c r="K572" s="61">
        <f t="shared" si="64"/>
        <v>-6.4812987005929534E-3</v>
      </c>
      <c r="L572" s="61">
        <f t="shared" si="68"/>
        <v>-3.871512464465985E-2</v>
      </c>
      <c r="M572" s="59">
        <f t="shared" si="65"/>
        <v>-150.20000000000033</v>
      </c>
      <c r="N572" s="59">
        <f t="shared" si="66"/>
        <v>-150.20000000000033</v>
      </c>
      <c r="O572" s="59">
        <f t="shared" si="67"/>
        <v>0</v>
      </c>
    </row>
    <row r="573" spans="1:15" x14ac:dyDescent="0.25">
      <c r="A573" s="59">
        <v>572</v>
      </c>
      <c r="B573" s="60">
        <v>42073.958333333336</v>
      </c>
      <c r="C573" s="59">
        <v>1.06968</v>
      </c>
      <c r="D573" s="59">
        <v>1.0717000000000001</v>
      </c>
      <c r="E573" s="59">
        <v>1.0511200000000001</v>
      </c>
      <c r="F573" s="59">
        <v>1.0546599999999999</v>
      </c>
      <c r="G573" s="59">
        <f t="shared" si="62"/>
        <v>0</v>
      </c>
      <c r="H573" s="61">
        <f t="shared" si="63"/>
        <v>-1.4197188187793211E-2</v>
      </c>
      <c r="I573" s="61">
        <f>IF(A573&gt;$R$1, AVERAGE(INDEX($H$2:$H$3898, A573-$R$1):H573), "")</f>
        <v>-4.9239395493209546E-3</v>
      </c>
      <c r="J573" s="61">
        <f>IF(A573&gt;$R$1, STDEV(INDEX($H$2:$H$3898, A573-$R$1):H573), "")</f>
        <v>6.5283056209529825E-3</v>
      </c>
      <c r="K573" s="61">
        <f t="shared" si="64"/>
        <v>-6.5283056209529825E-3</v>
      </c>
      <c r="L573" s="61">
        <f t="shared" si="68"/>
        <v>-3.7836570026541325E-2</v>
      </c>
      <c r="M573" s="59">
        <f t="shared" si="65"/>
        <v>87.600000000001017</v>
      </c>
      <c r="N573" s="59">
        <f t="shared" si="66"/>
        <v>87.600000000001017</v>
      </c>
      <c r="O573" s="59">
        <f t="shared" si="67"/>
        <v>0</v>
      </c>
    </row>
    <row r="574" spans="1:15" x14ac:dyDescent="0.25">
      <c r="A574" s="59">
        <v>573</v>
      </c>
      <c r="B574" s="60">
        <v>42074.958333333336</v>
      </c>
      <c r="C574" s="59">
        <v>1.0546199999999999</v>
      </c>
      <c r="D574" s="59">
        <v>1.06837</v>
      </c>
      <c r="E574" s="59">
        <v>1.0494000000000001</v>
      </c>
      <c r="F574" s="59">
        <v>1.06338</v>
      </c>
      <c r="G574" s="59">
        <f t="shared" si="62"/>
        <v>1</v>
      </c>
      <c r="H574" s="61">
        <f t="shared" si="63"/>
        <v>8.2340742081627779E-3</v>
      </c>
      <c r="I574" s="61">
        <f>IF(A574&gt;$R$1, AVERAGE(INDEX($H$2:$H$3898, A574-$R$1):H574), "")</f>
        <v>-4.3303895314770538E-3</v>
      </c>
      <c r="J574" s="61">
        <f>IF(A574&gt;$R$1, STDEV(INDEX($H$2:$H$3898, A574-$R$1):H574), "")</f>
        <v>7.2726594410586296E-3</v>
      </c>
      <c r="K574" s="61">
        <f t="shared" si="64"/>
        <v>7.2726594410586296E-3</v>
      </c>
      <c r="L574" s="61">
        <f t="shared" si="68"/>
        <v>-2.3457687106000991E-2</v>
      </c>
      <c r="M574" s="59">
        <f t="shared" si="65"/>
        <v>-139.69999999999817</v>
      </c>
      <c r="N574" s="59">
        <f t="shared" si="66"/>
        <v>-139.69999999999817</v>
      </c>
      <c r="O574" s="59">
        <f t="shared" si="67"/>
        <v>0</v>
      </c>
    </row>
    <row r="575" spans="1:15" x14ac:dyDescent="0.25">
      <c r="A575" s="59">
        <v>574</v>
      </c>
      <c r="B575" s="60">
        <v>42075.958333333336</v>
      </c>
      <c r="C575" s="59">
        <v>1.0633999999999999</v>
      </c>
      <c r="D575" s="59">
        <v>1.0634699999999999</v>
      </c>
      <c r="E575" s="59">
        <v>1.0462400000000001</v>
      </c>
      <c r="F575" s="59">
        <v>1.0494300000000001</v>
      </c>
      <c r="G575" s="59">
        <f t="shared" si="62"/>
        <v>0</v>
      </c>
      <c r="H575" s="61">
        <f t="shared" si="63"/>
        <v>-1.320535468667733E-2</v>
      </c>
      <c r="I575" s="61">
        <f>IF(A575&gt;$R$1, AVERAGE(INDEX($H$2:$H$3898, A575-$R$1):H575), "")</f>
        <v>-4.9986834223669854E-3</v>
      </c>
      <c r="J575" s="61">
        <f>IF(A575&gt;$R$1, STDEV(INDEX($H$2:$H$3898, A575-$R$1):H575), "")</f>
        <v>7.5793078001247273E-3</v>
      </c>
      <c r="K575" s="61">
        <f t="shared" si="64"/>
        <v>-7.5793078001247273E-3</v>
      </c>
      <c r="L575" s="61">
        <f t="shared" si="68"/>
        <v>-3.8113852962249603E-2</v>
      </c>
      <c r="M575" s="59">
        <f t="shared" si="65"/>
        <v>96.600000000000023</v>
      </c>
      <c r="N575" s="59">
        <f t="shared" si="66"/>
        <v>96.600000000000023</v>
      </c>
      <c r="O575" s="59">
        <f t="shared" si="67"/>
        <v>0</v>
      </c>
    </row>
    <row r="576" spans="1:15" x14ac:dyDescent="0.25">
      <c r="A576" s="59">
        <v>575</v>
      </c>
      <c r="B576" s="60">
        <v>42078.958333333336</v>
      </c>
      <c r="C576" s="59">
        <v>1.04701</v>
      </c>
      <c r="D576" s="59">
        <v>1.06193</v>
      </c>
      <c r="E576" s="59">
        <v>1.04697</v>
      </c>
      <c r="F576" s="59">
        <v>1.05667</v>
      </c>
      <c r="G576" s="59">
        <f t="shared" si="62"/>
        <v>1</v>
      </c>
      <c r="H576" s="61">
        <f t="shared" si="63"/>
        <v>6.8752941639475332E-3</v>
      </c>
      <c r="I576" s="61">
        <f>IF(A576&gt;$R$1, AVERAGE(INDEX($H$2:$H$3898, A576-$R$1):H576), "")</f>
        <v>-4.6195372134818155E-3</v>
      </c>
      <c r="J576" s="61">
        <f>IF(A576&gt;$R$1, STDEV(INDEX($H$2:$H$3898, A576-$R$1):H576), "")</f>
        <v>8.0276657176601724E-3</v>
      </c>
      <c r="K576" s="61">
        <f t="shared" si="64"/>
        <v>8.0276657176601724E-3</v>
      </c>
      <c r="L576" s="61">
        <f t="shared" si="68"/>
        <v>-2.2982672696355892E-2</v>
      </c>
      <c r="M576" s="59">
        <f t="shared" si="65"/>
        <v>30.699999999999061</v>
      </c>
      <c r="N576" s="59">
        <f t="shared" si="66"/>
        <v>30.699999999999061</v>
      </c>
      <c r="O576" s="59">
        <f t="shared" si="67"/>
        <v>0</v>
      </c>
    </row>
    <row r="577" spans="1:15" x14ac:dyDescent="0.25">
      <c r="A577" s="59">
        <v>576</v>
      </c>
      <c r="B577" s="60">
        <v>42079.958333333336</v>
      </c>
      <c r="C577" s="59">
        <v>1.0566500000000001</v>
      </c>
      <c r="D577" s="59">
        <v>1.06507</v>
      </c>
      <c r="E577" s="59">
        <v>1.05514</v>
      </c>
      <c r="F577" s="59">
        <v>1.05972</v>
      </c>
      <c r="G577" s="59">
        <f t="shared" si="62"/>
        <v>1</v>
      </c>
      <c r="H577" s="61">
        <f t="shared" si="63"/>
        <v>2.8822684963377763E-3</v>
      </c>
      <c r="I577" s="61">
        <f>IF(A577&gt;$R$1, AVERAGE(INDEX($H$2:$H$3898, A577-$R$1):H577), "")</f>
        <v>-4.2010776541754596E-3</v>
      </c>
      <c r="J577" s="61">
        <f>IF(A577&gt;$R$1, STDEV(INDEX($H$2:$H$3898, A577-$R$1):H577), "")</f>
        <v>8.2440938112297007E-3</v>
      </c>
      <c r="K577" s="61">
        <f t="shared" si="64"/>
        <v>8.2440938112297007E-3</v>
      </c>
      <c r="L577" s="61">
        <f t="shared" si="68"/>
        <v>-2.1731960358928465E-2</v>
      </c>
      <c r="M577" s="59">
        <f t="shared" si="65"/>
        <v>264.69999999999993</v>
      </c>
      <c r="N577" s="59">
        <f t="shared" si="66"/>
        <v>264.69999999999993</v>
      </c>
      <c r="O577" s="59">
        <f t="shared" si="67"/>
        <v>0</v>
      </c>
    </row>
    <row r="578" spans="1:15" x14ac:dyDescent="0.25">
      <c r="A578" s="59">
        <v>577</v>
      </c>
      <c r="B578" s="60">
        <v>42080.958333333336</v>
      </c>
      <c r="C578" s="59">
        <v>1.0597000000000001</v>
      </c>
      <c r="D578" s="59">
        <v>1.10351</v>
      </c>
      <c r="E578" s="59">
        <v>1.05799</v>
      </c>
      <c r="F578" s="59">
        <v>1.0861700000000001</v>
      </c>
      <c r="G578" s="59">
        <f t="shared" si="62"/>
        <v>1</v>
      </c>
      <c r="H578" s="61">
        <f t="shared" si="63"/>
        <v>2.4653024727636939E-2</v>
      </c>
      <c r="I578" s="61">
        <f>IF(A578&gt;$R$1, AVERAGE(INDEX($H$2:$H$3898, A578-$R$1):H578), "")</f>
        <v>-2.6894829994382218E-3</v>
      </c>
      <c r="J578" s="61">
        <f>IF(A578&gt;$R$1, STDEV(INDEX($H$2:$H$3898, A578-$R$1):H578), "")</f>
        <v>1.0935206318265674E-2</v>
      </c>
      <c r="K578" s="61">
        <f t="shared" si="64"/>
        <v>1.0935206318265674E-2</v>
      </c>
      <c r="L578" s="61">
        <f t="shared" si="68"/>
        <v>-1.7034173914435659E-2</v>
      </c>
      <c r="M578" s="59">
        <f t="shared" si="65"/>
        <v>-204.20000000000104</v>
      </c>
      <c r="N578" s="59">
        <f t="shared" si="66"/>
        <v>0</v>
      </c>
      <c r="O578" s="59">
        <f t="shared" si="67"/>
        <v>0</v>
      </c>
    </row>
    <row r="579" spans="1:15" x14ac:dyDescent="0.25">
      <c r="A579" s="59">
        <v>578</v>
      </c>
      <c r="B579" s="60">
        <v>42081.958333333336</v>
      </c>
      <c r="C579" s="59">
        <v>1.0862700000000001</v>
      </c>
      <c r="D579" s="59">
        <v>1.0919300000000001</v>
      </c>
      <c r="E579" s="59">
        <v>1.06128</v>
      </c>
      <c r="F579" s="59">
        <v>1.06585</v>
      </c>
      <c r="G579" s="59">
        <f t="shared" ref="G579:G642" si="69">IF(F579&gt;F578,1,0)</f>
        <v>0</v>
      </c>
      <c r="H579" s="61">
        <f t="shared" ref="H579:H642" si="70">LN(F579/F578)</f>
        <v>-1.8885144117144585E-2</v>
      </c>
      <c r="I579" s="61">
        <f>IF(A579&gt;$R$1, AVERAGE(INDEX($H$2:$H$3898, A579-$R$1):H579), "")</f>
        <v>-3.9859955030997658E-3</v>
      </c>
      <c r="J579" s="61">
        <f>IF(A579&gt;$R$1, STDEV(INDEX($H$2:$H$3898, A579-$R$1):H579), "")</f>
        <v>1.1571217671832843E-2</v>
      </c>
      <c r="K579" s="61">
        <f t="shared" ref="K579:K642" si="71">IF(G579=0,-1*J579,J579)</f>
        <v>-1.1571217671832843E-2</v>
      </c>
      <c r="L579" s="61">
        <f t="shared" si="68"/>
        <v>-2.2045300719885322E-2</v>
      </c>
      <c r="M579" s="59">
        <f t="shared" ref="M579:M642" si="72">(F580-C580)*10000</f>
        <v>157.49999999999932</v>
      </c>
      <c r="N579" s="59">
        <f t="shared" ref="N579:N642" si="73">IF(AND(L579&gt;-1,L579&lt;=-0.0173992495600104),M579,0)</f>
        <v>157.49999999999932</v>
      </c>
      <c r="O579" s="59">
        <f t="shared" ref="O579:O642" si="74">IF(OR(AND(L579&gt;0.0176007504399896)),-M579,0)</f>
        <v>0</v>
      </c>
    </row>
    <row r="580" spans="1:15" x14ac:dyDescent="0.25">
      <c r="A580" s="59">
        <v>579</v>
      </c>
      <c r="B580" s="60">
        <v>42082.958333333336</v>
      </c>
      <c r="C580" s="59">
        <v>1.06585</v>
      </c>
      <c r="D580" s="59">
        <v>1.08816</v>
      </c>
      <c r="E580" s="59">
        <v>1.0649299999999999</v>
      </c>
      <c r="F580" s="59">
        <v>1.0815999999999999</v>
      </c>
      <c r="G580" s="59">
        <f t="shared" si="69"/>
        <v>1</v>
      </c>
      <c r="H580" s="61">
        <f t="shared" si="70"/>
        <v>1.4668823409496127E-2</v>
      </c>
      <c r="I580" s="61">
        <f>IF(A580&gt;$R$1, AVERAGE(INDEX($H$2:$H$3898, A580-$R$1):H580), "")</f>
        <v>-2.1659430746233414E-3</v>
      </c>
      <c r="J580" s="61">
        <f>IF(A580&gt;$R$1, STDEV(INDEX($H$2:$H$3898, A580-$R$1):H580), "")</f>
        <v>1.2093688210162943E-2</v>
      </c>
      <c r="K580" s="61">
        <f t="shared" si="71"/>
        <v>1.2093688210162943E-2</v>
      </c>
      <c r="L580" s="61">
        <f t="shared" si="68"/>
        <v>-4.2965913395885177E-3</v>
      </c>
      <c r="M580" s="59">
        <f t="shared" si="72"/>
        <v>105.20000000000084</v>
      </c>
      <c r="N580" s="59">
        <f t="shared" si="73"/>
        <v>0</v>
      </c>
      <c r="O580" s="59">
        <f t="shared" si="74"/>
        <v>0</v>
      </c>
    </row>
    <row r="581" spans="1:15" x14ac:dyDescent="0.25">
      <c r="A581" s="59">
        <v>580</v>
      </c>
      <c r="B581" s="60">
        <v>42085.958333333336</v>
      </c>
      <c r="C581" s="59">
        <v>1.0840399999999999</v>
      </c>
      <c r="D581" s="59">
        <v>1.0971299999999999</v>
      </c>
      <c r="E581" s="59">
        <v>1.07673</v>
      </c>
      <c r="F581" s="59">
        <v>1.09456</v>
      </c>
      <c r="G581" s="59">
        <f t="shared" si="69"/>
        <v>1</v>
      </c>
      <c r="H581" s="61">
        <f t="shared" si="70"/>
        <v>1.191102972398834E-2</v>
      </c>
      <c r="I581" s="61">
        <f>IF(A581&gt;$R$1, AVERAGE(INDEX($H$2:$H$3898, A581-$R$1):H581), "")</f>
        <v>-1.4192710158414299E-3</v>
      </c>
      <c r="J581" s="61">
        <f>IF(A581&gt;$R$1, STDEV(INDEX($H$2:$H$3898, A581-$R$1):H581), "")</f>
        <v>1.2592490984139892E-2</v>
      </c>
      <c r="K581" s="61">
        <f t="shared" si="71"/>
        <v>1.2592490984139892E-2</v>
      </c>
      <c r="L581" s="61">
        <f t="shared" si="68"/>
        <v>1.2795146537176163E-2</v>
      </c>
      <c r="M581" s="59">
        <f t="shared" si="72"/>
        <v>-21.200000000001218</v>
      </c>
      <c r="N581" s="59">
        <f t="shared" si="73"/>
        <v>0</v>
      </c>
      <c r="O581" s="59">
        <f t="shared" si="74"/>
        <v>0</v>
      </c>
    </row>
    <row r="582" spans="1:15" x14ac:dyDescent="0.25">
      <c r="A582" s="59">
        <v>581</v>
      </c>
      <c r="B582" s="60">
        <v>42086.958333333336</v>
      </c>
      <c r="C582" s="59">
        <v>1.0944700000000001</v>
      </c>
      <c r="D582" s="59">
        <v>1.1029199999999999</v>
      </c>
      <c r="E582" s="59">
        <v>1.08904</v>
      </c>
      <c r="F582" s="59">
        <v>1.0923499999999999</v>
      </c>
      <c r="G582" s="59">
        <f t="shared" si="69"/>
        <v>0</v>
      </c>
      <c r="H582" s="61">
        <f t="shared" si="70"/>
        <v>-2.0211172405861897E-3</v>
      </c>
      <c r="I582" s="61">
        <f>IF(A582&gt;$R$1, AVERAGE(INDEX($H$2:$H$3898, A582-$R$1):H582), "")</f>
        <v>-1.4662782383413917E-3</v>
      </c>
      <c r="J582" s="61">
        <f>IF(A582&gt;$R$1, STDEV(INDEX($H$2:$H$3898, A582-$R$1):H582), "")</f>
        <v>1.2593296420255539E-2</v>
      </c>
      <c r="K582" s="61">
        <f t="shared" si="71"/>
        <v>-1.2593296420255539E-2</v>
      </c>
      <c r="L582" s="61">
        <f t="shared" si="68"/>
        <v>4.6797527188547038E-3</v>
      </c>
      <c r="M582" s="59">
        <f t="shared" si="72"/>
        <v>46.500000000000426</v>
      </c>
      <c r="N582" s="59">
        <f t="shared" si="73"/>
        <v>0</v>
      </c>
      <c r="O582" s="59">
        <f t="shared" si="74"/>
        <v>0</v>
      </c>
    </row>
    <row r="583" spans="1:15" x14ac:dyDescent="0.25">
      <c r="A583" s="59">
        <v>582</v>
      </c>
      <c r="B583" s="60">
        <v>42087.958333333336</v>
      </c>
      <c r="C583" s="59">
        <v>1.09233</v>
      </c>
      <c r="D583" s="59">
        <v>1.10144</v>
      </c>
      <c r="E583" s="59">
        <v>1.0900700000000001</v>
      </c>
      <c r="F583" s="59">
        <v>1.0969800000000001</v>
      </c>
      <c r="G583" s="59">
        <f t="shared" si="69"/>
        <v>1</v>
      </c>
      <c r="H583" s="61">
        <f t="shared" si="70"/>
        <v>4.2296107963669212E-3</v>
      </c>
      <c r="I583" s="61">
        <f>IF(A583&gt;$R$1, AVERAGE(INDEX($H$2:$H$3898, A583-$R$1):H583), "")</f>
        <v>-1.1611149779772079E-3</v>
      </c>
      <c r="J583" s="61">
        <f>IF(A583&gt;$R$1, STDEV(INDEX($H$2:$H$3898, A583-$R$1):H583), "")</f>
        <v>1.26732223203334E-2</v>
      </c>
      <c r="K583" s="61">
        <f t="shared" si="71"/>
        <v>1.26732223203334E-2</v>
      </c>
      <c r="L583" s="61">
        <f t="shared" si="68"/>
        <v>2.2250766363898077E-2</v>
      </c>
      <c r="M583" s="59">
        <f t="shared" si="72"/>
        <v>-85.39999999999992</v>
      </c>
      <c r="N583" s="59">
        <f t="shared" si="73"/>
        <v>0</v>
      </c>
      <c r="O583" s="59">
        <f t="shared" si="74"/>
        <v>85.39999999999992</v>
      </c>
    </row>
    <row r="584" spans="1:15" x14ac:dyDescent="0.25">
      <c r="A584" s="59">
        <v>583</v>
      </c>
      <c r="B584" s="60">
        <v>42088.958333333336</v>
      </c>
      <c r="C584" s="59">
        <v>1.0969100000000001</v>
      </c>
      <c r="D584" s="59">
        <v>1.1052200000000001</v>
      </c>
      <c r="E584" s="59">
        <v>1.0856399999999999</v>
      </c>
      <c r="F584" s="59">
        <v>1.0883700000000001</v>
      </c>
      <c r="G584" s="59">
        <f t="shared" si="69"/>
        <v>0</v>
      </c>
      <c r="H584" s="61">
        <f t="shared" si="70"/>
        <v>-7.8797854350650173E-3</v>
      </c>
      <c r="I584" s="61">
        <f>IF(A584&gt;$R$1, AVERAGE(INDEX($H$2:$H$3898, A584-$R$1):H584), "")</f>
        <v>-1.1025462248651845E-3</v>
      </c>
      <c r="J584" s="61">
        <f>IF(A584&gt;$R$1, STDEV(INDEX($H$2:$H$3898, A584-$R$1):H584), "")</f>
        <v>1.2637598098753894E-2</v>
      </c>
      <c r="K584" s="61">
        <f t="shared" si="71"/>
        <v>-1.2637598098753894E-2</v>
      </c>
      <c r="L584" s="61">
        <f t="shared" si="68"/>
        <v>1.451055637327138E-2</v>
      </c>
      <c r="M584" s="59">
        <f t="shared" si="72"/>
        <v>3.6999999999998145</v>
      </c>
      <c r="N584" s="59">
        <f t="shared" si="73"/>
        <v>0</v>
      </c>
      <c r="O584" s="59">
        <f t="shared" si="74"/>
        <v>0</v>
      </c>
    </row>
    <row r="585" spans="1:15" x14ac:dyDescent="0.25">
      <c r="A585" s="59">
        <v>584</v>
      </c>
      <c r="B585" s="60">
        <v>42089.958333333336</v>
      </c>
      <c r="C585" s="59">
        <v>1.0883700000000001</v>
      </c>
      <c r="D585" s="59">
        <v>1.0948500000000001</v>
      </c>
      <c r="E585" s="59">
        <v>1.0801099999999999</v>
      </c>
      <c r="F585" s="59">
        <v>1.08874</v>
      </c>
      <c r="G585" s="59">
        <f t="shared" si="69"/>
        <v>1</v>
      </c>
      <c r="H585" s="61">
        <f t="shared" si="70"/>
        <v>3.3990014612231333E-4</v>
      </c>
      <c r="I585" s="61">
        <f>IF(A585&gt;$R$1, AVERAGE(INDEX($H$2:$H$3898, A585-$R$1):H585), "")</f>
        <v>-8.0932566738365947E-4</v>
      </c>
      <c r="J585" s="61">
        <f>IF(A585&gt;$R$1, STDEV(INDEX($H$2:$H$3898, A585-$R$1):H585), "")</f>
        <v>1.2611586595888565E-2</v>
      </c>
      <c r="K585" s="61">
        <f t="shared" si="71"/>
        <v>1.2611586595888565E-2</v>
      </c>
      <c r="L585" s="61">
        <f t="shared" si="68"/>
        <v>3.2897723354369399E-2</v>
      </c>
      <c r="M585" s="59">
        <f t="shared" si="72"/>
        <v>-53.400000000001228</v>
      </c>
      <c r="N585" s="59">
        <f t="shared" si="73"/>
        <v>0</v>
      </c>
      <c r="O585" s="59">
        <f t="shared" si="74"/>
        <v>53.400000000001228</v>
      </c>
    </row>
    <row r="586" spans="1:15" x14ac:dyDescent="0.25">
      <c r="A586" s="59">
        <v>585</v>
      </c>
      <c r="B586" s="60">
        <v>42092.958333333336</v>
      </c>
      <c r="C586" s="59">
        <v>1.0886100000000001</v>
      </c>
      <c r="D586" s="59">
        <v>1.0894999999999999</v>
      </c>
      <c r="E586" s="59">
        <v>1.0809800000000001</v>
      </c>
      <c r="F586" s="59">
        <v>1.08327</v>
      </c>
      <c r="G586" s="59">
        <f t="shared" si="69"/>
        <v>0</v>
      </c>
      <c r="H586" s="61">
        <f t="shared" si="70"/>
        <v>-5.0368198712562968E-3</v>
      </c>
      <c r="I586" s="61">
        <f>IF(A586&gt;$R$1, AVERAGE(INDEX($H$2:$H$3898, A586-$R$1):H586), "")</f>
        <v>-6.5162138515027258E-5</v>
      </c>
      <c r="J586" s="61">
        <f>IF(A586&gt;$R$1, STDEV(INDEX($H$2:$H$3898, A586-$R$1):H586), "")</f>
        <v>1.1928910141694168E-2</v>
      </c>
      <c r="K586" s="61">
        <f t="shared" si="71"/>
        <v>-1.1928910141694168E-2</v>
      </c>
      <c r="L586" s="61">
        <f t="shared" si="68"/>
        <v>1.5130678944531871E-2</v>
      </c>
      <c r="M586" s="59">
        <f t="shared" si="72"/>
        <v>-101.99999999999987</v>
      </c>
      <c r="N586" s="59">
        <f t="shared" si="73"/>
        <v>0</v>
      </c>
      <c r="O586" s="59">
        <f t="shared" si="74"/>
        <v>0</v>
      </c>
    </row>
    <row r="587" spans="1:15" x14ac:dyDescent="0.25">
      <c r="A587" s="59">
        <v>586</v>
      </c>
      <c r="B587" s="60">
        <v>42093.958333333336</v>
      </c>
      <c r="C587" s="59">
        <v>1.08328</v>
      </c>
      <c r="D587" s="59">
        <v>1.0845499999999999</v>
      </c>
      <c r="E587" s="59">
        <v>1.0712999999999999</v>
      </c>
      <c r="F587" s="59">
        <v>1.07308</v>
      </c>
      <c r="G587" s="59">
        <f t="shared" si="69"/>
        <v>0</v>
      </c>
      <c r="H587" s="61">
        <f t="shared" si="70"/>
        <v>-9.451226240892974E-3</v>
      </c>
      <c r="I587" s="61">
        <f>IF(A587&gt;$R$1, AVERAGE(INDEX($H$2:$H$3898, A587-$R$1):H587), "")</f>
        <v>-6.9734761061855416E-4</v>
      </c>
      <c r="J587" s="61">
        <f>IF(A587&gt;$R$1, STDEV(INDEX($H$2:$H$3898, A587-$R$1):H587), "")</f>
        <v>1.2153616254935955E-2</v>
      </c>
      <c r="K587" s="61">
        <f t="shared" si="71"/>
        <v>-1.2153616254935955E-2</v>
      </c>
      <c r="L587" s="61">
        <f t="shared" si="68"/>
        <v>9.4583613901888675E-3</v>
      </c>
      <c r="M587" s="59">
        <f t="shared" si="72"/>
        <v>31.600000000000517</v>
      </c>
      <c r="N587" s="59">
        <f t="shared" si="73"/>
        <v>0</v>
      </c>
      <c r="O587" s="59">
        <f t="shared" si="74"/>
        <v>0</v>
      </c>
    </row>
    <row r="588" spans="1:15" x14ac:dyDescent="0.25">
      <c r="A588" s="59">
        <v>587</v>
      </c>
      <c r="B588" s="60">
        <v>42094.958333333336</v>
      </c>
      <c r="C588" s="59">
        <v>1.07308</v>
      </c>
      <c r="D588" s="59">
        <v>1.07999</v>
      </c>
      <c r="E588" s="59">
        <v>1.0718399999999999</v>
      </c>
      <c r="F588" s="59">
        <v>1.0762400000000001</v>
      </c>
      <c r="G588" s="59">
        <f t="shared" si="69"/>
        <v>1</v>
      </c>
      <c r="H588" s="61">
        <f t="shared" si="70"/>
        <v>2.9404670099109388E-3</v>
      </c>
      <c r="I588" s="61">
        <f>IF(A588&gt;$R$1, AVERAGE(INDEX($H$2:$H$3898, A588-$R$1):H588), "")</f>
        <v>3.7861605640962905E-4</v>
      </c>
      <c r="J588" s="61">
        <f>IF(A588&gt;$R$1, STDEV(INDEX($H$2:$H$3898, A588-$R$1):H588), "")</f>
        <v>1.1621861639462073E-2</v>
      </c>
      <c r="K588" s="61">
        <f t="shared" si="71"/>
        <v>1.1621861639462073E-2</v>
      </c>
      <c r="L588" s="61">
        <f t="shared" si="68"/>
        <v>2.7608528650603918E-2</v>
      </c>
      <c r="M588" s="59">
        <f t="shared" si="72"/>
        <v>117.09999999999887</v>
      </c>
      <c r="N588" s="59">
        <f t="shared" si="73"/>
        <v>0</v>
      </c>
      <c r="O588" s="59">
        <f t="shared" si="74"/>
        <v>-117.09999999999887</v>
      </c>
    </row>
    <row r="589" spans="1:15" x14ac:dyDescent="0.25">
      <c r="A589" s="59">
        <v>588</v>
      </c>
      <c r="B589" s="60">
        <v>42095.958333333336</v>
      </c>
      <c r="C589" s="59">
        <v>1.0762400000000001</v>
      </c>
      <c r="D589" s="59">
        <v>1.0905</v>
      </c>
      <c r="E589" s="59">
        <v>1.0750200000000001</v>
      </c>
      <c r="F589" s="59">
        <v>1.08795</v>
      </c>
      <c r="G589" s="59">
        <f t="shared" si="69"/>
        <v>1</v>
      </c>
      <c r="H589" s="61">
        <f t="shared" si="70"/>
        <v>1.0821706300243516E-2</v>
      </c>
      <c r="I589" s="61">
        <f>IF(A589&gt;$R$1, AVERAGE(INDEX($H$2:$H$3898, A589-$R$1):H589), "")</f>
        <v>1.9422969619119234E-3</v>
      </c>
      <c r="J589" s="61">
        <f>IF(A589&gt;$R$1, STDEV(INDEX($H$2:$H$3898, A589-$R$1):H589), "")</f>
        <v>1.1205645947139978E-2</v>
      </c>
      <c r="K589" s="61">
        <f t="shared" si="71"/>
        <v>1.1205645947139978E-2</v>
      </c>
      <c r="L589" s="61">
        <f t="shared" si="68"/>
        <v>3.1541515156685268E-2</v>
      </c>
      <c r="M589" s="59">
        <f t="shared" si="72"/>
        <v>91.799999999999656</v>
      </c>
      <c r="N589" s="59">
        <f t="shared" si="73"/>
        <v>0</v>
      </c>
      <c r="O589" s="59">
        <f t="shared" si="74"/>
        <v>-91.799999999999656</v>
      </c>
    </row>
    <row r="590" spans="1:15" x14ac:dyDescent="0.25">
      <c r="A590" s="59">
        <v>589</v>
      </c>
      <c r="B590" s="60">
        <v>42096.958333333336</v>
      </c>
      <c r="C590" s="59">
        <v>1.08795</v>
      </c>
      <c r="D590" s="59">
        <v>1.1027</v>
      </c>
      <c r="E590" s="59">
        <v>1.0863799999999999</v>
      </c>
      <c r="F590" s="59">
        <v>1.0971299999999999</v>
      </c>
      <c r="G590" s="59">
        <f t="shared" si="69"/>
        <v>1</v>
      </c>
      <c r="H590" s="61">
        <f t="shared" si="70"/>
        <v>8.4024877902084301E-3</v>
      </c>
      <c r="I590" s="61">
        <f>IF(A590&gt;$R$1, AVERAGE(INDEX($H$2:$H$3898, A590-$R$1):H590), "")</f>
        <v>1.9528228107897772E-3</v>
      </c>
      <c r="J590" s="61">
        <f>IF(A590&gt;$R$1, STDEV(INDEX($H$2:$H$3898, A590-$R$1):H590), "")</f>
        <v>1.1212027316875605E-2</v>
      </c>
      <c r="K590" s="61">
        <f t="shared" si="71"/>
        <v>1.1212027316875605E-2</v>
      </c>
      <c r="L590" s="61">
        <f t="shared" si="68"/>
        <v>5.03328502736856E-2</v>
      </c>
      <c r="M590" s="59">
        <f t="shared" si="72"/>
        <v>-78.699999999998212</v>
      </c>
      <c r="N590" s="59">
        <f t="shared" si="73"/>
        <v>0</v>
      </c>
      <c r="O590" s="59">
        <f t="shared" si="74"/>
        <v>78.699999999998212</v>
      </c>
    </row>
    <row r="591" spans="1:15" x14ac:dyDescent="0.25">
      <c r="A591" s="59">
        <v>590</v>
      </c>
      <c r="B591" s="60">
        <v>42099.958333333336</v>
      </c>
      <c r="C591" s="59">
        <v>1.1000399999999999</v>
      </c>
      <c r="D591" s="59">
        <v>1.1035600000000001</v>
      </c>
      <c r="E591" s="59">
        <v>1.091</v>
      </c>
      <c r="F591" s="59">
        <v>1.0921700000000001</v>
      </c>
      <c r="G591" s="59">
        <f t="shared" si="69"/>
        <v>0</v>
      </c>
      <c r="H591" s="61">
        <f t="shared" si="70"/>
        <v>-4.531136423720104E-3</v>
      </c>
      <c r="I591" s="61">
        <f>IF(A591&gt;$R$1, AVERAGE(INDEX($H$2:$H$3898, A591-$R$1):H591), "")</f>
        <v>2.4949614522246037E-3</v>
      </c>
      <c r="J591" s="61">
        <f>IF(A591&gt;$R$1, STDEV(INDEX($H$2:$H$3898, A591-$R$1):H591), "")</f>
        <v>1.0624537956137044E-2</v>
      </c>
      <c r="K591" s="61">
        <f t="shared" si="71"/>
        <v>-1.0624537956137044E-2</v>
      </c>
      <c r="L591" s="61">
        <f t="shared" si="68"/>
        <v>3.1680646599888396E-2</v>
      </c>
      <c r="M591" s="59">
        <f t="shared" si="72"/>
        <v>-107.50000000000037</v>
      </c>
      <c r="N591" s="59">
        <f t="shared" si="73"/>
        <v>0</v>
      </c>
      <c r="O591" s="59">
        <f t="shared" si="74"/>
        <v>107.50000000000037</v>
      </c>
    </row>
    <row r="592" spans="1:15" x14ac:dyDescent="0.25">
      <c r="A592" s="59">
        <v>591</v>
      </c>
      <c r="B592" s="60">
        <v>42100.958333333336</v>
      </c>
      <c r="C592" s="59">
        <v>1.09216</v>
      </c>
      <c r="D592" s="59">
        <v>1.0954699999999999</v>
      </c>
      <c r="E592" s="59">
        <v>1.0803199999999999</v>
      </c>
      <c r="F592" s="59">
        <v>1.08141</v>
      </c>
      <c r="G592" s="59">
        <f t="shared" si="69"/>
        <v>0</v>
      </c>
      <c r="H592" s="61">
        <f t="shared" si="70"/>
        <v>-9.900797666815897E-3</v>
      </c>
      <c r="I592" s="61">
        <f>IF(A592&gt;$R$1, AVERAGE(INDEX($H$2:$H$3898, A592-$R$1):H592), "")</f>
        <v>1.4464557128018897E-3</v>
      </c>
      <c r="J592" s="61">
        <f>IF(A592&gt;$R$1, STDEV(INDEX($H$2:$H$3898, A592-$R$1):H592), "")</f>
        <v>1.0985110536913738E-2</v>
      </c>
      <c r="K592" s="61">
        <f t="shared" si="71"/>
        <v>-1.0985110536913738E-2</v>
      </c>
      <c r="L592" s="61">
        <f t="shared" si="68"/>
        <v>1.2451442251744944E-2</v>
      </c>
      <c r="M592" s="59">
        <f t="shared" si="72"/>
        <v>-33.799999999999386</v>
      </c>
      <c r="N592" s="59">
        <f t="shared" si="73"/>
        <v>0</v>
      </c>
      <c r="O592" s="59">
        <f t="shared" si="74"/>
        <v>0</v>
      </c>
    </row>
    <row r="593" spans="1:15" x14ac:dyDescent="0.25">
      <c r="A593" s="59">
        <v>592</v>
      </c>
      <c r="B593" s="60">
        <v>42101.958333333336</v>
      </c>
      <c r="C593" s="59">
        <v>1.0814299999999999</v>
      </c>
      <c r="D593" s="59">
        <v>1.08873</v>
      </c>
      <c r="E593" s="59">
        <v>1.07629</v>
      </c>
      <c r="F593" s="59">
        <v>1.07805</v>
      </c>
      <c r="G593" s="59">
        <f t="shared" si="69"/>
        <v>0</v>
      </c>
      <c r="H593" s="61">
        <f t="shared" si="70"/>
        <v>-3.1118915946421674E-3</v>
      </c>
      <c r="I593" s="61">
        <f>IF(A593&gt;$R$1, AVERAGE(INDEX($H$2:$H$3898, A593-$R$1):H593), "")</f>
        <v>1.0718207071156432E-3</v>
      </c>
      <c r="J593" s="61">
        <f>IF(A593&gt;$R$1, STDEV(INDEX($H$2:$H$3898, A593-$R$1):H593), "")</f>
        <v>1.1034978182275206E-2</v>
      </c>
      <c r="K593" s="61">
        <f t="shared" si="71"/>
        <v>-1.1034978182275206E-2</v>
      </c>
      <c r="L593" s="61">
        <f t="shared" si="68"/>
        <v>-9.5187422487959319E-3</v>
      </c>
      <c r="M593" s="59">
        <f t="shared" si="72"/>
        <v>-121.29999999999974</v>
      </c>
      <c r="N593" s="59">
        <f t="shared" si="73"/>
        <v>0</v>
      </c>
      <c r="O593" s="59">
        <f t="shared" si="74"/>
        <v>0</v>
      </c>
    </row>
    <row r="594" spans="1:15" x14ac:dyDescent="0.25">
      <c r="A594" s="59">
        <v>593</v>
      </c>
      <c r="B594" s="60">
        <v>42102.958333333336</v>
      </c>
      <c r="C594" s="59">
        <v>1.0780000000000001</v>
      </c>
      <c r="D594" s="59">
        <v>1.0788599999999999</v>
      </c>
      <c r="E594" s="59">
        <v>1.0637700000000001</v>
      </c>
      <c r="F594" s="59">
        <v>1.0658700000000001</v>
      </c>
      <c r="G594" s="59">
        <f t="shared" si="69"/>
        <v>0</v>
      </c>
      <c r="H594" s="61">
        <f t="shared" si="70"/>
        <v>-1.1362486512938101E-2</v>
      </c>
      <c r="I594" s="61">
        <f>IF(A594&gt;$R$1, AVERAGE(INDEX($H$2:$H$3898, A594-$R$1):H594), "")</f>
        <v>-1.1791487454202965E-3</v>
      </c>
      <c r="J594" s="61">
        <f>IF(A594&gt;$R$1, STDEV(INDEX($H$2:$H$3898, A594-$R$1):H594), "")</f>
        <v>9.4658338235099632E-3</v>
      </c>
      <c r="K594" s="61">
        <f t="shared" si="71"/>
        <v>-9.4658338235099632E-3</v>
      </c>
      <c r="L594" s="61">
        <f t="shared" ref="L594:L657" si="75">SUM(K580:K594)</f>
        <v>-7.4133584004730576E-3</v>
      </c>
      <c r="M594" s="59">
        <f t="shared" si="72"/>
        <v>-56.59999999999998</v>
      </c>
      <c r="N594" s="59">
        <f t="shared" si="73"/>
        <v>0</v>
      </c>
      <c r="O594" s="59">
        <f t="shared" si="74"/>
        <v>0</v>
      </c>
    </row>
    <row r="595" spans="1:15" x14ac:dyDescent="0.25">
      <c r="A595" s="59">
        <v>594</v>
      </c>
      <c r="B595" s="60">
        <v>42103.958333333336</v>
      </c>
      <c r="C595" s="59">
        <v>1.0658799999999999</v>
      </c>
      <c r="D595" s="59">
        <v>1.06837</v>
      </c>
      <c r="E595" s="59">
        <v>1.0567899999999999</v>
      </c>
      <c r="F595" s="59">
        <v>1.0602199999999999</v>
      </c>
      <c r="G595" s="59">
        <f t="shared" si="69"/>
        <v>0</v>
      </c>
      <c r="H595" s="61">
        <f t="shared" si="70"/>
        <v>-5.3149333286332768E-3</v>
      </c>
      <c r="I595" s="61">
        <f>IF(A595&gt;$R$1, AVERAGE(INDEX($H$2:$H$3898, A595-$R$1):H595), "")</f>
        <v>-3.3101057113834009E-4</v>
      </c>
      <c r="J595" s="61">
        <f>IF(A595&gt;$R$1, STDEV(INDEX($H$2:$H$3898, A595-$R$1):H595), "")</f>
        <v>8.3111297981562429E-3</v>
      </c>
      <c r="K595" s="61">
        <f t="shared" si="71"/>
        <v>-8.3111297981562429E-3</v>
      </c>
      <c r="L595" s="61">
        <f t="shared" si="75"/>
        <v>-2.7818176408792236E-2</v>
      </c>
      <c r="M595" s="59">
        <f t="shared" si="72"/>
        <v>-18.400000000000638</v>
      </c>
      <c r="N595" s="59">
        <f t="shared" si="73"/>
        <v>-18.400000000000638</v>
      </c>
      <c r="O595" s="59">
        <f t="shared" si="74"/>
        <v>0</v>
      </c>
    </row>
    <row r="596" spans="1:15" x14ac:dyDescent="0.25">
      <c r="A596" s="59">
        <v>595</v>
      </c>
      <c r="B596" s="60">
        <v>42106.958333333336</v>
      </c>
      <c r="C596" s="59">
        <v>1.05853</v>
      </c>
      <c r="D596" s="59">
        <v>1.0619000000000001</v>
      </c>
      <c r="E596" s="59">
        <v>1.05203</v>
      </c>
      <c r="F596" s="59">
        <v>1.0566899999999999</v>
      </c>
      <c r="G596" s="59">
        <f t="shared" si="69"/>
        <v>0</v>
      </c>
      <c r="H596" s="61">
        <f t="shared" si="70"/>
        <v>-3.3350527626500974E-3</v>
      </c>
      <c r="I596" s="61">
        <f>IF(A596&gt;$R$1, AVERAGE(INDEX($H$2:$H$3898, A596-$R$1):H596), "")</f>
        <v>-1.456252831897479E-3</v>
      </c>
      <c r="J596" s="61">
        <f>IF(A596&gt;$R$1, STDEV(INDEX($H$2:$H$3898, A596-$R$1):H596), "")</f>
        <v>7.3024822516841162E-3</v>
      </c>
      <c r="K596" s="61">
        <f t="shared" si="71"/>
        <v>-7.3024822516841162E-3</v>
      </c>
      <c r="L596" s="61">
        <f t="shared" si="75"/>
        <v>-4.7713149644616246E-2</v>
      </c>
      <c r="M596" s="59">
        <f t="shared" si="72"/>
        <v>87.200000000000614</v>
      </c>
      <c r="N596" s="59">
        <f t="shared" si="73"/>
        <v>87.200000000000614</v>
      </c>
      <c r="O596" s="59">
        <f t="shared" si="74"/>
        <v>0</v>
      </c>
    </row>
    <row r="597" spans="1:15" x14ac:dyDescent="0.25">
      <c r="A597" s="59">
        <v>596</v>
      </c>
      <c r="B597" s="60">
        <v>42107.958333333336</v>
      </c>
      <c r="C597" s="59">
        <v>1.0566899999999999</v>
      </c>
      <c r="D597" s="59">
        <v>1.07074</v>
      </c>
      <c r="E597" s="59">
        <v>1.05315</v>
      </c>
      <c r="F597" s="59">
        <v>1.06541</v>
      </c>
      <c r="G597" s="59">
        <f t="shared" si="69"/>
        <v>1</v>
      </c>
      <c r="H597" s="61">
        <f t="shared" si="70"/>
        <v>8.2183206065577184E-3</v>
      </c>
      <c r="I597" s="61">
        <f>IF(A597&gt;$R$1, AVERAGE(INDEX($H$2:$H$3898, A597-$R$1):H597), "")</f>
        <v>-1.6870471517368929E-3</v>
      </c>
      <c r="J597" s="61">
        <f>IF(A597&gt;$R$1, STDEV(INDEX($H$2:$H$3898, A597-$R$1):H597), "")</f>
        <v>6.8990558655537496E-3</v>
      </c>
      <c r="K597" s="61">
        <f t="shared" si="71"/>
        <v>6.8990558655537496E-3</v>
      </c>
      <c r="L597" s="61">
        <f t="shared" si="75"/>
        <v>-2.8220797358806962E-2</v>
      </c>
      <c r="M597" s="59">
        <f t="shared" si="72"/>
        <v>29.400000000001647</v>
      </c>
      <c r="N597" s="59">
        <f t="shared" si="73"/>
        <v>29.400000000001647</v>
      </c>
      <c r="O597" s="59">
        <f t="shared" si="74"/>
        <v>0</v>
      </c>
    </row>
    <row r="598" spans="1:15" x14ac:dyDescent="0.25">
      <c r="A598" s="59">
        <v>597</v>
      </c>
      <c r="B598" s="60">
        <v>42108.958333333336</v>
      </c>
      <c r="C598" s="59">
        <v>1.0653999999999999</v>
      </c>
      <c r="D598" s="59">
        <v>1.0701700000000001</v>
      </c>
      <c r="E598" s="59">
        <v>1.05708</v>
      </c>
      <c r="F598" s="59">
        <v>1.0683400000000001</v>
      </c>
      <c r="G598" s="59">
        <f t="shared" si="69"/>
        <v>1</v>
      </c>
      <c r="H598" s="61">
        <f t="shared" si="70"/>
        <v>2.7463403319029039E-3</v>
      </c>
      <c r="I598" s="61">
        <f>IF(A598&gt;$R$1, AVERAGE(INDEX($H$2:$H$3898, A598-$R$1):H598), "")</f>
        <v>-1.3890810534563243E-3</v>
      </c>
      <c r="J598" s="61">
        <f>IF(A598&gt;$R$1, STDEV(INDEX($H$2:$H$3898, A598-$R$1):H598), "")</f>
        <v>6.9860687970880611E-3</v>
      </c>
      <c r="K598" s="61">
        <f t="shared" si="71"/>
        <v>6.9860687970880611E-3</v>
      </c>
      <c r="L598" s="61">
        <f t="shared" si="75"/>
        <v>-3.3907950882052298E-2</v>
      </c>
      <c r="M598" s="59">
        <f t="shared" si="72"/>
        <v>76.300000000000253</v>
      </c>
      <c r="N598" s="59">
        <f t="shared" si="73"/>
        <v>76.300000000000253</v>
      </c>
      <c r="O598" s="59">
        <f t="shared" si="74"/>
        <v>0</v>
      </c>
    </row>
    <row r="599" spans="1:15" x14ac:dyDescent="0.25">
      <c r="A599" s="59">
        <v>598</v>
      </c>
      <c r="B599" s="60">
        <v>42109.958333333336</v>
      </c>
      <c r="C599" s="59">
        <v>1.0684199999999999</v>
      </c>
      <c r="D599" s="59">
        <v>1.08175</v>
      </c>
      <c r="E599" s="59">
        <v>1.06247</v>
      </c>
      <c r="F599" s="59">
        <v>1.07605</v>
      </c>
      <c r="G599" s="59">
        <f t="shared" si="69"/>
        <v>1</v>
      </c>
      <c r="H599" s="61">
        <f t="shared" si="70"/>
        <v>7.1908871267934793E-3</v>
      </c>
      <c r="I599" s="61">
        <f>IF(A599&gt;$R$1, AVERAGE(INDEX($H$2:$H$3898, A599-$R$1):H599), "")</f>
        <v>-1.2040012828046639E-3</v>
      </c>
      <c r="J599" s="61">
        <f>IF(A599&gt;$R$1, STDEV(INDEX($H$2:$H$3898, A599-$R$1):H599), "")</f>
        <v>7.1813436165825721E-3</v>
      </c>
      <c r="K599" s="61">
        <f t="shared" si="71"/>
        <v>7.1813436165825721E-3</v>
      </c>
      <c r="L599" s="61">
        <f t="shared" si="75"/>
        <v>-1.4089009166715832E-2</v>
      </c>
      <c r="M599" s="59">
        <f t="shared" si="72"/>
        <v>44.399999999999991</v>
      </c>
      <c r="N599" s="59">
        <f t="shared" si="73"/>
        <v>0</v>
      </c>
      <c r="O599" s="59">
        <f t="shared" si="74"/>
        <v>0</v>
      </c>
    </row>
    <row r="600" spans="1:15" x14ac:dyDescent="0.25">
      <c r="A600" s="59">
        <v>599</v>
      </c>
      <c r="B600" s="60">
        <v>42110.958333333336</v>
      </c>
      <c r="C600" s="59">
        <v>1.0760400000000001</v>
      </c>
      <c r="D600" s="59">
        <v>1.08487</v>
      </c>
      <c r="E600" s="59">
        <v>1.07335</v>
      </c>
      <c r="F600" s="59">
        <v>1.0804800000000001</v>
      </c>
      <c r="G600" s="59">
        <f t="shared" si="69"/>
        <v>1</v>
      </c>
      <c r="H600" s="61">
        <f t="shared" si="70"/>
        <v>4.1084577829378893E-3</v>
      </c>
      <c r="I600" s="61">
        <f>IF(A600&gt;$R$1, AVERAGE(INDEX($H$2:$H$3898, A600-$R$1):H600), "")</f>
        <v>-4.5473608167948302E-4</v>
      </c>
      <c r="J600" s="61">
        <f>IF(A600&gt;$R$1, STDEV(INDEX($H$2:$H$3898, A600-$R$1):H600), "")</f>
        <v>7.0628096198949702E-3</v>
      </c>
      <c r="K600" s="61">
        <f t="shared" si="71"/>
        <v>7.0628096198949702E-3</v>
      </c>
      <c r="L600" s="61">
        <f t="shared" si="75"/>
        <v>-1.9637786142709432E-2</v>
      </c>
      <c r="M600" s="59">
        <f t="shared" si="72"/>
        <v>-81.200000000001268</v>
      </c>
      <c r="N600" s="59">
        <f t="shared" si="73"/>
        <v>-81.200000000001268</v>
      </c>
      <c r="O600" s="59">
        <f t="shared" si="74"/>
        <v>0</v>
      </c>
    </row>
    <row r="601" spans="1:15" x14ac:dyDescent="0.25">
      <c r="A601" s="59">
        <v>600</v>
      </c>
      <c r="B601" s="60">
        <v>42113.958333333336</v>
      </c>
      <c r="C601" s="59">
        <v>1.08186</v>
      </c>
      <c r="D601" s="59">
        <v>1.0821000000000001</v>
      </c>
      <c r="E601" s="59">
        <v>1.07124</v>
      </c>
      <c r="F601" s="59">
        <v>1.0737399999999999</v>
      </c>
      <c r="G601" s="59">
        <f t="shared" si="69"/>
        <v>0</v>
      </c>
      <c r="H601" s="61">
        <f t="shared" si="70"/>
        <v>-6.2575057262657038E-3</v>
      </c>
      <c r="I601" s="61">
        <f>IF(A601&gt;$R$1, AVERAGE(INDEX($H$2:$H$3898, A601-$R$1):H601), "")</f>
        <v>-8.6707394870373406E-4</v>
      </c>
      <c r="J601" s="61">
        <f>IF(A601&gt;$R$1, STDEV(INDEX($H$2:$H$3898, A601-$R$1):H601), "")</f>
        <v>7.204487140902752E-3</v>
      </c>
      <c r="K601" s="61">
        <f t="shared" si="71"/>
        <v>-7.204487140902752E-3</v>
      </c>
      <c r="L601" s="61">
        <f t="shared" si="75"/>
        <v>-1.4913363141918011E-2</v>
      </c>
      <c r="M601" s="59">
        <f t="shared" si="72"/>
        <v>-1.4000000000002899</v>
      </c>
      <c r="N601" s="59">
        <f t="shared" si="73"/>
        <v>0</v>
      </c>
      <c r="O601" s="59">
        <f t="shared" si="74"/>
        <v>0</v>
      </c>
    </row>
    <row r="602" spans="1:15" x14ac:dyDescent="0.25">
      <c r="A602" s="59">
        <v>601</v>
      </c>
      <c r="B602" s="60">
        <v>42114.958333333336</v>
      </c>
      <c r="C602" s="59">
        <v>1.07368</v>
      </c>
      <c r="D602" s="59">
        <v>1.0781099999999999</v>
      </c>
      <c r="E602" s="59">
        <v>1.06599</v>
      </c>
      <c r="F602" s="59">
        <v>1.0735399999999999</v>
      </c>
      <c r="G602" s="59">
        <f t="shared" si="69"/>
        <v>0</v>
      </c>
      <c r="H602" s="61">
        <f t="shared" si="70"/>
        <v>-1.8628218078533751E-4</v>
      </c>
      <c r="I602" s="61">
        <f>IF(A602&gt;$R$1, AVERAGE(INDEX($H$2:$H$3898, A602-$R$1):H602), "")</f>
        <v>-5.6391534304929894E-4</v>
      </c>
      <c r="J602" s="61">
        <f>IF(A602&gt;$R$1, STDEV(INDEX($H$2:$H$3898, A602-$R$1):H602), "")</f>
        <v>7.1188750917599384E-3</v>
      </c>
      <c r="K602" s="61">
        <f t="shared" si="71"/>
        <v>-7.1188750917599384E-3</v>
      </c>
      <c r="L602" s="61">
        <f t="shared" si="75"/>
        <v>-9.8786219787420047E-3</v>
      </c>
      <c r="M602" s="59">
        <f t="shared" si="72"/>
        <v>-10.599999999998388</v>
      </c>
      <c r="N602" s="59">
        <f t="shared" si="73"/>
        <v>0</v>
      </c>
      <c r="O602" s="59">
        <f t="shared" si="74"/>
        <v>0</v>
      </c>
    </row>
    <row r="603" spans="1:15" x14ac:dyDescent="0.25">
      <c r="A603" s="59">
        <v>602</v>
      </c>
      <c r="B603" s="60">
        <v>42115.958333333336</v>
      </c>
      <c r="C603" s="59">
        <v>1.0735399999999999</v>
      </c>
      <c r="D603" s="59">
        <v>1.0800799999999999</v>
      </c>
      <c r="E603" s="59">
        <v>1.0708599999999999</v>
      </c>
      <c r="F603" s="59">
        <v>1.0724800000000001</v>
      </c>
      <c r="G603" s="59">
        <f t="shared" si="69"/>
        <v>0</v>
      </c>
      <c r="H603" s="61">
        <f t="shared" si="70"/>
        <v>-9.8787530983320319E-4</v>
      </c>
      <c r="I603" s="61">
        <f>IF(A603&gt;$R$1, AVERAGE(INDEX($H$2:$H$3898, A603-$R$1):H603), "")</f>
        <v>-3.4955909858063207E-5</v>
      </c>
      <c r="J603" s="61">
        <f>IF(A603&gt;$R$1, STDEV(INDEX($H$2:$H$3898, A603-$R$1):H603), "")</f>
        <v>6.7176107673701637E-3</v>
      </c>
      <c r="K603" s="61">
        <f t="shared" si="71"/>
        <v>-6.7176107673701637E-3</v>
      </c>
      <c r="L603" s="61">
        <f t="shared" si="75"/>
        <v>-2.8218094385574228E-2</v>
      </c>
      <c r="M603" s="59">
        <f t="shared" si="72"/>
        <v>98.700000000000458</v>
      </c>
      <c r="N603" s="59">
        <f t="shared" si="73"/>
        <v>98.700000000000458</v>
      </c>
      <c r="O603" s="59">
        <f t="shared" si="74"/>
        <v>0</v>
      </c>
    </row>
    <row r="604" spans="1:15" x14ac:dyDescent="0.25">
      <c r="A604" s="59">
        <v>603</v>
      </c>
      <c r="B604" s="60">
        <v>42116.958333333336</v>
      </c>
      <c r="C604" s="59">
        <v>1.07247</v>
      </c>
      <c r="D604" s="59">
        <v>1.0845199999999999</v>
      </c>
      <c r="E604" s="59">
        <v>1.0665899999999999</v>
      </c>
      <c r="F604" s="59">
        <v>1.0823400000000001</v>
      </c>
      <c r="G604" s="59">
        <f t="shared" si="69"/>
        <v>1</v>
      </c>
      <c r="H604" s="61">
        <f t="shared" si="70"/>
        <v>9.1516403379944024E-3</v>
      </c>
      <c r="I604" s="61">
        <f>IF(A604&gt;$R$1, AVERAGE(INDEX($H$2:$H$3898, A604-$R$1):H604), "")</f>
        <v>3.5324242314715304E-4</v>
      </c>
      <c r="J604" s="61">
        <f>IF(A604&gt;$R$1, STDEV(INDEX($H$2:$H$3898, A604-$R$1):H604), "")</f>
        <v>7.0711793371210493E-3</v>
      </c>
      <c r="K604" s="61">
        <f t="shared" si="71"/>
        <v>7.0711793371210493E-3</v>
      </c>
      <c r="L604" s="61">
        <f t="shared" si="75"/>
        <v>-3.2352560995593159E-2</v>
      </c>
      <c r="M604" s="59">
        <f t="shared" si="72"/>
        <v>47.199999999998354</v>
      </c>
      <c r="N604" s="59">
        <f t="shared" si="73"/>
        <v>47.199999999998354</v>
      </c>
      <c r="O604" s="59">
        <f t="shared" si="74"/>
        <v>0</v>
      </c>
    </row>
    <row r="605" spans="1:15" x14ac:dyDescent="0.25">
      <c r="A605" s="59">
        <v>604</v>
      </c>
      <c r="B605" s="60">
        <v>42117.958333333336</v>
      </c>
      <c r="C605" s="59">
        <v>1.0823400000000001</v>
      </c>
      <c r="D605" s="59">
        <v>1.0900000000000001</v>
      </c>
      <c r="E605" s="59">
        <v>1.0784800000000001</v>
      </c>
      <c r="F605" s="59">
        <v>1.0870599999999999</v>
      </c>
      <c r="G605" s="59">
        <f t="shared" si="69"/>
        <v>1</v>
      </c>
      <c r="H605" s="61">
        <f t="shared" si="70"/>
        <v>4.351440442313571E-3</v>
      </c>
      <c r="I605" s="61">
        <f>IF(A605&gt;$R$1, AVERAGE(INDEX($H$2:$H$3898, A605-$R$1):H605), "")</f>
        <v>-5.1149192973468484E-5</v>
      </c>
      <c r="J605" s="61">
        <f>IF(A605&gt;$R$1, STDEV(INDEX($H$2:$H$3898, A605-$R$1):H605), "")</f>
        <v>6.602040030441559E-3</v>
      </c>
      <c r="K605" s="61">
        <f t="shared" si="71"/>
        <v>6.602040030441559E-3</v>
      </c>
      <c r="L605" s="61">
        <f t="shared" si="75"/>
        <v>-3.6962548282027205E-2</v>
      </c>
      <c r="M605" s="59">
        <f t="shared" si="72"/>
        <v>27.499999999998082</v>
      </c>
      <c r="N605" s="59">
        <f t="shared" si="73"/>
        <v>27.499999999998082</v>
      </c>
      <c r="O605" s="59">
        <f t="shared" si="74"/>
        <v>0</v>
      </c>
    </row>
    <row r="606" spans="1:15" x14ac:dyDescent="0.25">
      <c r="A606" s="59">
        <v>605</v>
      </c>
      <c r="B606" s="60">
        <v>42120.958333333336</v>
      </c>
      <c r="C606" s="59">
        <v>1.0863400000000001</v>
      </c>
      <c r="D606" s="59">
        <v>1.09266</v>
      </c>
      <c r="E606" s="59">
        <v>1.08192</v>
      </c>
      <c r="F606" s="59">
        <v>1.0890899999999999</v>
      </c>
      <c r="G606" s="59">
        <f t="shared" si="69"/>
        <v>1</v>
      </c>
      <c r="H606" s="61">
        <f t="shared" si="70"/>
        <v>1.86568075622487E-3</v>
      </c>
      <c r="I606" s="61">
        <f>IF(A606&gt;$R$1, AVERAGE(INDEX($H$2:$H$3898, A606-$R$1):H606), "")</f>
        <v>-4.5969963259744089E-4</v>
      </c>
      <c r="J606" s="61">
        <f>IF(A606&gt;$R$1, STDEV(INDEX($H$2:$H$3898, A606-$R$1):H606), "")</f>
        <v>6.2361506924092378E-3</v>
      </c>
      <c r="K606" s="61">
        <f t="shared" si="71"/>
        <v>6.2361506924092378E-3</v>
      </c>
      <c r="L606" s="61">
        <f t="shared" si="75"/>
        <v>-2.0101859633480924E-2</v>
      </c>
      <c r="M606" s="59">
        <f t="shared" si="72"/>
        <v>89.099999999999739</v>
      </c>
      <c r="N606" s="59">
        <f t="shared" si="73"/>
        <v>89.099999999999739</v>
      </c>
      <c r="O606" s="59">
        <f t="shared" si="74"/>
        <v>0</v>
      </c>
    </row>
    <row r="607" spans="1:15" x14ac:dyDescent="0.25">
      <c r="A607" s="59">
        <v>606</v>
      </c>
      <c r="B607" s="60">
        <v>42121.958333333336</v>
      </c>
      <c r="C607" s="59">
        <v>1.08911</v>
      </c>
      <c r="D607" s="59">
        <v>1.0991</v>
      </c>
      <c r="E607" s="59">
        <v>1.0859799999999999</v>
      </c>
      <c r="F607" s="59">
        <v>1.09802</v>
      </c>
      <c r="G607" s="59">
        <f t="shared" si="69"/>
        <v>1</v>
      </c>
      <c r="H607" s="61">
        <f t="shared" si="70"/>
        <v>8.1660726936533708E-3</v>
      </c>
      <c r="I607" s="61">
        <f>IF(A607&gt;$R$1, AVERAGE(INDEX($H$2:$H$3898, A607-$R$1):H607), "")</f>
        <v>3.3387593723840139E-4</v>
      </c>
      <c r="J607" s="61">
        <f>IF(A607&gt;$R$1, STDEV(INDEX($H$2:$H$3898, A607-$R$1):H607), "")</f>
        <v>6.4863692339968138E-3</v>
      </c>
      <c r="K607" s="61">
        <f t="shared" si="71"/>
        <v>6.4863692339968138E-3</v>
      </c>
      <c r="L607" s="61">
        <f t="shared" si="75"/>
        <v>-2.6303798625703714E-3</v>
      </c>
      <c r="M607" s="59">
        <f t="shared" si="72"/>
        <v>147.60000000000107</v>
      </c>
      <c r="N607" s="59">
        <f t="shared" si="73"/>
        <v>0</v>
      </c>
      <c r="O607" s="59">
        <f t="shared" si="74"/>
        <v>0</v>
      </c>
    </row>
    <row r="608" spans="1:15" x14ac:dyDescent="0.25">
      <c r="A608" s="59">
        <v>607</v>
      </c>
      <c r="B608" s="60">
        <v>42122.958333333336</v>
      </c>
      <c r="C608" s="59">
        <v>1.0980399999999999</v>
      </c>
      <c r="D608" s="59">
        <v>1.11879</v>
      </c>
      <c r="E608" s="59">
        <v>1.09595</v>
      </c>
      <c r="F608" s="59">
        <v>1.1128</v>
      </c>
      <c r="G608" s="59">
        <f t="shared" si="69"/>
        <v>1</v>
      </c>
      <c r="H608" s="61">
        <f t="shared" si="70"/>
        <v>1.337080376939939E-2</v>
      </c>
      <c r="I608" s="61">
        <f>IF(A608&gt;$R$1, AVERAGE(INDEX($H$2:$H$3898, A608-$R$1):H608), "")</f>
        <v>1.788351027001857E-3</v>
      </c>
      <c r="J608" s="61">
        <f>IF(A608&gt;$R$1, STDEV(INDEX($H$2:$H$3898, A608-$R$1):H608), "")</f>
        <v>6.6455988770898877E-3</v>
      </c>
      <c r="K608" s="61">
        <f t="shared" si="71"/>
        <v>6.6455988770898877E-3</v>
      </c>
      <c r="L608" s="61">
        <f t="shared" si="75"/>
        <v>1.5050197196794722E-2</v>
      </c>
      <c r="M608" s="59">
        <f t="shared" si="72"/>
        <v>95.199999999999733</v>
      </c>
      <c r="N608" s="59">
        <f t="shared" si="73"/>
        <v>0</v>
      </c>
      <c r="O608" s="59">
        <f t="shared" si="74"/>
        <v>0</v>
      </c>
    </row>
    <row r="609" spans="1:15" x14ac:dyDescent="0.25">
      <c r="A609" s="59">
        <v>608</v>
      </c>
      <c r="B609" s="60">
        <v>42123.958333333336</v>
      </c>
      <c r="C609" s="59">
        <v>1.1128400000000001</v>
      </c>
      <c r="D609" s="59">
        <v>1.12662</v>
      </c>
      <c r="E609" s="59">
        <v>1.1071200000000001</v>
      </c>
      <c r="F609" s="59">
        <v>1.12236</v>
      </c>
      <c r="G609" s="59">
        <f t="shared" si="69"/>
        <v>1</v>
      </c>
      <c r="H609" s="61">
        <f t="shared" si="70"/>
        <v>8.5542496252268476E-3</v>
      </c>
      <c r="I609" s="61">
        <f>IF(A609&gt;$R$1, AVERAGE(INDEX($H$2:$H$3898, A609-$R$1):H609), "")</f>
        <v>2.5174848532436706E-3</v>
      </c>
      <c r="J609" s="61">
        <f>IF(A609&gt;$R$1, STDEV(INDEX($H$2:$H$3898, A609-$R$1):H609), "")</f>
        <v>6.7117737071161823E-3</v>
      </c>
      <c r="K609" s="61">
        <f t="shared" si="71"/>
        <v>6.7117737071161823E-3</v>
      </c>
      <c r="L609" s="61">
        <f t="shared" si="75"/>
        <v>3.1227804727420871E-2</v>
      </c>
      <c r="M609" s="59">
        <f t="shared" si="72"/>
        <v>-28.799999999999937</v>
      </c>
      <c r="N609" s="59">
        <f t="shared" si="73"/>
        <v>0</v>
      </c>
      <c r="O609" s="59">
        <f t="shared" si="74"/>
        <v>28.799999999999937</v>
      </c>
    </row>
    <row r="610" spans="1:15" x14ac:dyDescent="0.25">
      <c r="A610" s="59">
        <v>609</v>
      </c>
      <c r="B610" s="60">
        <v>42124.958333333336</v>
      </c>
      <c r="C610" s="59">
        <v>1.12236</v>
      </c>
      <c r="D610" s="59">
        <v>1.129</v>
      </c>
      <c r="E610" s="59">
        <v>1.1174599999999999</v>
      </c>
      <c r="F610" s="59">
        <v>1.11948</v>
      </c>
      <c r="G610" s="59">
        <f t="shared" si="69"/>
        <v>0</v>
      </c>
      <c r="H610" s="61">
        <f t="shared" si="70"/>
        <v>-2.5693194735899216E-3</v>
      </c>
      <c r="I610" s="61">
        <f>IF(A610&gt;$R$1, AVERAGE(INDEX($H$2:$H$3898, A610-$R$1):H610), "")</f>
        <v>3.0670577932029311E-3</v>
      </c>
      <c r="J610" s="61">
        <f>IF(A610&gt;$R$1, STDEV(INDEX($H$2:$H$3898, A610-$R$1):H610), "")</f>
        <v>5.7971721894106336E-3</v>
      </c>
      <c r="K610" s="61">
        <f t="shared" si="71"/>
        <v>-5.7971721894106336E-3</v>
      </c>
      <c r="L610" s="61">
        <f t="shared" si="75"/>
        <v>3.3741762336166478E-2</v>
      </c>
      <c r="M610" s="59">
        <f t="shared" si="72"/>
        <v>-46.399999999999778</v>
      </c>
      <c r="N610" s="59">
        <f t="shared" si="73"/>
        <v>0</v>
      </c>
      <c r="O610" s="59">
        <f t="shared" si="74"/>
        <v>46.399999999999778</v>
      </c>
    </row>
    <row r="611" spans="1:15" x14ac:dyDescent="0.25">
      <c r="A611" s="59">
        <v>610</v>
      </c>
      <c r="B611" s="60">
        <v>42127.958333333336</v>
      </c>
      <c r="C611" s="59">
        <v>1.1191800000000001</v>
      </c>
      <c r="D611" s="59">
        <v>1.1224499999999999</v>
      </c>
      <c r="E611" s="59">
        <v>1.1122799999999999</v>
      </c>
      <c r="F611" s="59">
        <v>1.1145400000000001</v>
      </c>
      <c r="G611" s="59">
        <f t="shared" si="69"/>
        <v>0</v>
      </c>
      <c r="H611" s="61">
        <f t="shared" si="70"/>
        <v>-4.4225280451245207E-3</v>
      </c>
      <c r="I611" s="61">
        <f>IF(A611&gt;$R$1, AVERAGE(INDEX($H$2:$H$3898, A611-$R$1):H611), "")</f>
        <v>3.1228331234222284E-3</v>
      </c>
      <c r="J611" s="61">
        <f>IF(A611&gt;$R$1, STDEV(INDEX($H$2:$H$3898, A611-$R$1):H611), "")</f>
        <v>5.714860322404495E-3</v>
      </c>
      <c r="K611" s="61">
        <f t="shared" si="71"/>
        <v>-5.714860322404495E-3</v>
      </c>
      <c r="L611" s="61">
        <f t="shared" si="75"/>
        <v>3.5329384265446101E-2</v>
      </c>
      <c r="M611" s="59">
        <f t="shared" si="72"/>
        <v>39.399999999998329</v>
      </c>
      <c r="N611" s="59">
        <f t="shared" si="73"/>
        <v>0</v>
      </c>
      <c r="O611" s="59">
        <f t="shared" si="74"/>
        <v>-39.399999999998329</v>
      </c>
    </row>
    <row r="612" spans="1:15" x14ac:dyDescent="0.25">
      <c r="A612" s="59">
        <v>611</v>
      </c>
      <c r="B612" s="60">
        <v>42128.958333333336</v>
      </c>
      <c r="C612" s="59">
        <v>1.1145400000000001</v>
      </c>
      <c r="D612" s="59">
        <v>1.1223099999999999</v>
      </c>
      <c r="E612" s="59">
        <v>1.10663</v>
      </c>
      <c r="F612" s="59">
        <v>1.1184799999999999</v>
      </c>
      <c r="G612" s="59">
        <f t="shared" si="69"/>
        <v>1</v>
      </c>
      <c r="H612" s="61">
        <f t="shared" si="70"/>
        <v>3.5288569638236224E-3</v>
      </c>
      <c r="I612" s="61">
        <f>IF(A612&gt;$R$1, AVERAGE(INDEX($H$2:$H$3898, A612-$R$1):H612), "")</f>
        <v>3.551827481326836E-3</v>
      </c>
      <c r="J612" s="61">
        <f>IF(A612&gt;$R$1, STDEV(INDEX($H$2:$H$3898, A612-$R$1):H612), "")</f>
        <v>5.4492226617779563E-3</v>
      </c>
      <c r="K612" s="61">
        <f t="shared" si="71"/>
        <v>5.4492226617779563E-3</v>
      </c>
      <c r="L612" s="61">
        <f t="shared" si="75"/>
        <v>3.3879551061670302E-2</v>
      </c>
      <c r="M612" s="59">
        <f t="shared" si="72"/>
        <v>161.29999999999978</v>
      </c>
      <c r="N612" s="59">
        <f t="shared" si="73"/>
        <v>0</v>
      </c>
      <c r="O612" s="59">
        <f t="shared" si="74"/>
        <v>-161.29999999999978</v>
      </c>
    </row>
    <row r="613" spans="1:15" x14ac:dyDescent="0.25">
      <c r="A613" s="59">
        <v>612</v>
      </c>
      <c r="B613" s="60">
        <v>42129.958333333336</v>
      </c>
      <c r="C613" s="59">
        <v>1.11846</v>
      </c>
      <c r="D613" s="59">
        <v>1.137</v>
      </c>
      <c r="E613" s="59">
        <v>1.1174999999999999</v>
      </c>
      <c r="F613" s="59">
        <v>1.13459</v>
      </c>
      <c r="G613" s="59">
        <f t="shared" si="69"/>
        <v>1</v>
      </c>
      <c r="H613" s="61">
        <f t="shared" si="70"/>
        <v>1.4300731495227419E-2</v>
      </c>
      <c r="I613" s="61">
        <f>IF(A613&gt;$R$1, AVERAGE(INDEX($H$2:$H$3898, A613-$R$1):H613), "")</f>
        <v>3.9319781618686921E-3</v>
      </c>
      <c r="J613" s="61">
        <f>IF(A613&gt;$R$1, STDEV(INDEX($H$2:$H$3898, A613-$R$1):H613), "")</f>
        <v>5.9825354771928961E-3</v>
      </c>
      <c r="K613" s="61">
        <f t="shared" si="71"/>
        <v>5.9825354771928961E-3</v>
      </c>
      <c r="L613" s="61">
        <f t="shared" si="75"/>
        <v>3.2876017741775142E-2</v>
      </c>
      <c r="M613" s="59">
        <f t="shared" si="72"/>
        <v>-79.800000000000978</v>
      </c>
      <c r="N613" s="59">
        <f t="shared" si="73"/>
        <v>0</v>
      </c>
      <c r="O613" s="59">
        <f t="shared" si="74"/>
        <v>79.800000000000978</v>
      </c>
    </row>
    <row r="614" spans="1:15" x14ac:dyDescent="0.25">
      <c r="A614" s="59">
        <v>613</v>
      </c>
      <c r="B614" s="60">
        <v>42130.958333333336</v>
      </c>
      <c r="C614" s="59">
        <v>1.1346000000000001</v>
      </c>
      <c r="D614" s="59">
        <v>1.13916</v>
      </c>
      <c r="E614" s="59">
        <v>1.1237299999999999</v>
      </c>
      <c r="F614" s="59">
        <v>1.12662</v>
      </c>
      <c r="G614" s="59">
        <f t="shared" si="69"/>
        <v>0</v>
      </c>
      <c r="H614" s="61">
        <f t="shared" si="70"/>
        <v>-7.0493523420218284E-3</v>
      </c>
      <c r="I614" s="61">
        <f>IF(A614&gt;$R$1, AVERAGE(INDEX($H$2:$H$3898, A614-$R$1):H614), "")</f>
        <v>3.319747369748396E-3</v>
      </c>
      <c r="J614" s="61">
        <f>IF(A614&gt;$R$1, STDEV(INDEX($H$2:$H$3898, A614-$R$1):H614), "")</f>
        <v>6.5830470094264655E-3</v>
      </c>
      <c r="K614" s="61">
        <f t="shared" si="71"/>
        <v>-6.5830470094264655E-3</v>
      </c>
      <c r="L614" s="61">
        <f t="shared" si="75"/>
        <v>1.9111627115766108E-2</v>
      </c>
      <c r="M614" s="59">
        <f t="shared" si="72"/>
        <v>-64.699999999999761</v>
      </c>
      <c r="N614" s="59">
        <f t="shared" si="73"/>
        <v>0</v>
      </c>
      <c r="O614" s="59">
        <f t="shared" si="74"/>
        <v>64.699999999999761</v>
      </c>
    </row>
    <row r="615" spans="1:15" x14ac:dyDescent="0.25">
      <c r="A615" s="59">
        <v>614</v>
      </c>
      <c r="B615" s="60">
        <v>42131.958333333336</v>
      </c>
      <c r="C615" s="59">
        <v>1.12662</v>
      </c>
      <c r="D615" s="59">
        <v>1.1288</v>
      </c>
      <c r="E615" s="59">
        <v>1.1178999999999999</v>
      </c>
      <c r="F615" s="59">
        <v>1.12015</v>
      </c>
      <c r="G615" s="59">
        <f t="shared" si="69"/>
        <v>0</v>
      </c>
      <c r="H615" s="61">
        <f t="shared" si="70"/>
        <v>-5.7593949398363773E-3</v>
      </c>
      <c r="I615" s="61">
        <f>IF(A615&gt;$R$1, AVERAGE(INDEX($H$2:$H$3898, A615-$R$1):H615), "")</f>
        <v>2.5103547405840305E-3</v>
      </c>
      <c r="J615" s="61">
        <f>IF(A615&gt;$R$1, STDEV(INDEX($H$2:$H$3898, A615-$R$1):H615), "")</f>
        <v>6.8654247653662749E-3</v>
      </c>
      <c r="K615" s="61">
        <f t="shared" si="71"/>
        <v>-6.8654247653662749E-3</v>
      </c>
      <c r="L615" s="61">
        <f t="shared" si="75"/>
        <v>5.1833927305048643E-3</v>
      </c>
      <c r="M615" s="59">
        <f t="shared" si="72"/>
        <v>-42.90000000000127</v>
      </c>
      <c r="N615" s="59">
        <f t="shared" si="73"/>
        <v>0</v>
      </c>
      <c r="O615" s="59">
        <f t="shared" si="74"/>
        <v>0</v>
      </c>
    </row>
    <row r="616" spans="1:15" x14ac:dyDescent="0.25">
      <c r="A616" s="59">
        <v>615</v>
      </c>
      <c r="B616" s="60">
        <v>42134.958333333336</v>
      </c>
      <c r="C616" s="59">
        <v>1.11975</v>
      </c>
      <c r="D616" s="59">
        <v>1.1206499999999999</v>
      </c>
      <c r="E616" s="59">
        <v>1.1131</v>
      </c>
      <c r="F616" s="59">
        <v>1.1154599999999999</v>
      </c>
      <c r="G616" s="59">
        <f t="shared" si="69"/>
        <v>0</v>
      </c>
      <c r="H616" s="61">
        <f t="shared" si="70"/>
        <v>-4.1957290227576114E-3</v>
      </c>
      <c r="I616" s="61">
        <f>IF(A616&gt;$R$1, AVERAGE(INDEX($H$2:$H$3898, A616-$R$1):H616), "")</f>
        <v>1.9913430652280621E-3</v>
      </c>
      <c r="J616" s="61">
        <f>IF(A616&gt;$R$1, STDEV(INDEX($H$2:$H$3898, A616-$R$1):H616), "")</f>
        <v>7.0480187018955864E-3</v>
      </c>
      <c r="K616" s="61">
        <f t="shared" si="71"/>
        <v>-7.0480187018955864E-3</v>
      </c>
      <c r="L616" s="61">
        <f t="shared" si="75"/>
        <v>5.3398611695120238E-3</v>
      </c>
      <c r="M616" s="59">
        <f t="shared" si="72"/>
        <v>58.300000000000018</v>
      </c>
      <c r="N616" s="59">
        <f t="shared" si="73"/>
        <v>0</v>
      </c>
      <c r="O616" s="59">
        <f t="shared" si="74"/>
        <v>0</v>
      </c>
    </row>
    <row r="617" spans="1:15" x14ac:dyDescent="0.25">
      <c r="A617" s="59">
        <v>616</v>
      </c>
      <c r="B617" s="60">
        <v>42135.958333333336</v>
      </c>
      <c r="C617" s="59">
        <v>1.11544</v>
      </c>
      <c r="D617" s="59">
        <v>1.1278699999999999</v>
      </c>
      <c r="E617" s="59">
        <v>1.1134299999999999</v>
      </c>
      <c r="F617" s="59">
        <v>1.12127</v>
      </c>
      <c r="G617" s="59">
        <f t="shared" si="69"/>
        <v>1</v>
      </c>
      <c r="H617" s="61">
        <f t="shared" si="70"/>
        <v>5.1950955789721864E-3</v>
      </c>
      <c r="I617" s="61">
        <f>IF(A617&gt;$R$1, AVERAGE(INDEX($H$2:$H$3898, A617-$R$1):H617), "")</f>
        <v>2.7071306468054303E-3</v>
      </c>
      <c r="J617" s="61">
        <f>IF(A617&gt;$R$1, STDEV(INDEX($H$2:$H$3898, A617-$R$1):H617), "")</f>
        <v>6.7287512874598899E-3</v>
      </c>
      <c r="K617" s="61">
        <f t="shared" si="71"/>
        <v>6.7287512874598899E-3</v>
      </c>
      <c r="L617" s="61">
        <f t="shared" si="75"/>
        <v>1.9187487548731858E-2</v>
      </c>
      <c r="M617" s="59">
        <f t="shared" si="72"/>
        <v>140.7999999999987</v>
      </c>
      <c r="N617" s="59">
        <f t="shared" si="73"/>
        <v>0</v>
      </c>
      <c r="O617" s="59">
        <f t="shared" si="74"/>
        <v>-140.7999999999987</v>
      </c>
    </row>
    <row r="618" spans="1:15" x14ac:dyDescent="0.25">
      <c r="A618" s="59">
        <v>617</v>
      </c>
      <c r="B618" s="60">
        <v>42136.958333333336</v>
      </c>
      <c r="C618" s="59">
        <v>1.1212800000000001</v>
      </c>
      <c r="D618" s="59">
        <v>1.1382699999999999</v>
      </c>
      <c r="E618" s="59">
        <v>1.1202300000000001</v>
      </c>
      <c r="F618" s="59">
        <v>1.1353599999999999</v>
      </c>
      <c r="G618" s="59">
        <f t="shared" si="69"/>
        <v>1</v>
      </c>
      <c r="H618" s="61">
        <f t="shared" si="70"/>
        <v>1.248780979195232E-2</v>
      </c>
      <c r="I618" s="61">
        <f>IF(A618&gt;$R$1, AVERAGE(INDEX($H$2:$H$3898, A618-$R$1):H618), "")</f>
        <v>3.4992613951015331E-3</v>
      </c>
      <c r="J618" s="61">
        <f>IF(A618&gt;$R$1, STDEV(INDEX($H$2:$H$3898, A618-$R$1):H618), "")</f>
        <v>7.1011347314754473E-3</v>
      </c>
      <c r="K618" s="61">
        <f t="shared" si="71"/>
        <v>7.1011347314754473E-3</v>
      </c>
      <c r="L618" s="61">
        <f t="shared" si="75"/>
        <v>3.3006233047577452E-2</v>
      </c>
      <c r="M618" s="59">
        <f t="shared" si="72"/>
        <v>56.100000000001145</v>
      </c>
      <c r="N618" s="59">
        <f t="shared" si="73"/>
        <v>0</v>
      </c>
      <c r="O618" s="59">
        <f t="shared" si="74"/>
        <v>-56.100000000001145</v>
      </c>
    </row>
    <row r="619" spans="1:15" x14ac:dyDescent="0.25">
      <c r="A619" s="59">
        <v>618</v>
      </c>
      <c r="B619" s="60">
        <v>42137.958333333336</v>
      </c>
      <c r="C619" s="59">
        <v>1.1353599999999999</v>
      </c>
      <c r="D619" s="59">
        <v>1.1444700000000001</v>
      </c>
      <c r="E619" s="59">
        <v>1.1340600000000001</v>
      </c>
      <c r="F619" s="59">
        <v>1.14097</v>
      </c>
      <c r="G619" s="59">
        <f t="shared" si="69"/>
        <v>1</v>
      </c>
      <c r="H619" s="61">
        <f t="shared" si="70"/>
        <v>4.9289965496314937E-3</v>
      </c>
      <c r="I619" s="61">
        <f>IF(A619&gt;$R$1, AVERAGE(INDEX($H$2:$H$3898, A619-$R$1):H619), "")</f>
        <v>3.8690658863180772E-3</v>
      </c>
      <c r="J619" s="61">
        <f>IF(A619&gt;$R$1, STDEV(INDEX($H$2:$H$3898, A619-$R$1):H619), "")</f>
        <v>7.0052997943663891E-3</v>
      </c>
      <c r="K619" s="61">
        <f t="shared" si="71"/>
        <v>7.0052997943663891E-3</v>
      </c>
      <c r="L619" s="61">
        <f t="shared" si="75"/>
        <v>3.2940353504822807E-2</v>
      </c>
      <c r="M619" s="59">
        <f t="shared" si="72"/>
        <v>39.000000000000142</v>
      </c>
      <c r="N619" s="59">
        <f t="shared" si="73"/>
        <v>0</v>
      </c>
      <c r="O619" s="59">
        <f t="shared" si="74"/>
        <v>-39.000000000000142</v>
      </c>
    </row>
    <row r="620" spans="1:15" x14ac:dyDescent="0.25">
      <c r="A620" s="59">
        <v>619</v>
      </c>
      <c r="B620" s="60">
        <v>42138.958333333336</v>
      </c>
      <c r="C620" s="59">
        <v>1.1409400000000001</v>
      </c>
      <c r="D620" s="59">
        <v>1.14669</v>
      </c>
      <c r="E620" s="59">
        <v>1.13239</v>
      </c>
      <c r="F620" s="59">
        <v>1.1448400000000001</v>
      </c>
      <c r="G620" s="59">
        <f t="shared" si="69"/>
        <v>1</v>
      </c>
      <c r="H620" s="61">
        <f t="shared" si="70"/>
        <v>3.3861114420743301E-3</v>
      </c>
      <c r="I620" s="61">
        <f>IF(A620&gt;$R$1, AVERAGE(INDEX($H$2:$H$3898, A620-$R$1):H620), "")</f>
        <v>3.5087203303230726E-3</v>
      </c>
      <c r="J620" s="61">
        <f>IF(A620&gt;$R$1, STDEV(INDEX($H$2:$H$3898, A620-$R$1):H620), "")</f>
        <v>6.8622807072496054E-3</v>
      </c>
      <c r="K620" s="61">
        <f t="shared" si="71"/>
        <v>6.8622807072496054E-3</v>
      </c>
      <c r="L620" s="61">
        <f t="shared" si="75"/>
        <v>3.3200594181630856E-2</v>
      </c>
      <c r="M620" s="59">
        <f t="shared" si="72"/>
        <v>-132.79999999999959</v>
      </c>
      <c r="N620" s="59">
        <f t="shared" si="73"/>
        <v>0</v>
      </c>
      <c r="O620" s="59">
        <f t="shared" si="74"/>
        <v>132.79999999999959</v>
      </c>
    </row>
    <row r="621" spans="1:15" x14ac:dyDescent="0.25">
      <c r="A621" s="59">
        <v>620</v>
      </c>
      <c r="B621" s="60">
        <v>42141.958333333336</v>
      </c>
      <c r="C621" s="59">
        <v>1.14469</v>
      </c>
      <c r="D621" s="59">
        <v>1.1449199999999999</v>
      </c>
      <c r="E621" s="59">
        <v>1.1298699999999999</v>
      </c>
      <c r="F621" s="59">
        <v>1.13141</v>
      </c>
      <c r="G621" s="59">
        <f t="shared" si="69"/>
        <v>0</v>
      </c>
      <c r="H621" s="61">
        <f t="shared" si="70"/>
        <v>-1.1800246755780385E-2</v>
      </c>
      <c r="I621" s="61">
        <f>IF(A621&gt;$R$1, AVERAGE(INDEX($H$2:$H$3898, A621-$R$1):H621), "")</f>
        <v>2.4992398804422004E-3</v>
      </c>
      <c r="J621" s="61">
        <f>IF(A621&gt;$R$1, STDEV(INDEX($H$2:$H$3898, A621-$R$1):H621), "")</f>
        <v>7.8473474549197453E-3</v>
      </c>
      <c r="K621" s="61">
        <f t="shared" si="71"/>
        <v>-7.8473474549197453E-3</v>
      </c>
      <c r="L621" s="61">
        <f t="shared" si="75"/>
        <v>1.911709603430187E-2</v>
      </c>
      <c r="M621" s="59">
        <f t="shared" si="72"/>
        <v>-165.50000000000065</v>
      </c>
      <c r="N621" s="59">
        <f t="shared" si="73"/>
        <v>0</v>
      </c>
      <c r="O621" s="59">
        <f t="shared" si="74"/>
        <v>165.50000000000065</v>
      </c>
    </row>
    <row r="622" spans="1:15" x14ac:dyDescent="0.25">
      <c r="A622" s="59">
        <v>621</v>
      </c>
      <c r="B622" s="60">
        <v>42142.958333333336</v>
      </c>
      <c r="C622" s="59">
        <v>1.13148</v>
      </c>
      <c r="D622" s="59">
        <v>1.1326400000000001</v>
      </c>
      <c r="E622" s="59">
        <v>1.1118399999999999</v>
      </c>
      <c r="F622" s="59">
        <v>1.11493</v>
      </c>
      <c r="G622" s="59">
        <f t="shared" si="69"/>
        <v>0</v>
      </c>
      <c r="H622" s="61">
        <f t="shared" si="70"/>
        <v>-1.46730198226334E-2</v>
      </c>
      <c r="I622" s="61">
        <f>IF(A622&gt;$R$1, AVERAGE(INDEX($H$2:$H$3898, A622-$R$1):H622), "")</f>
        <v>1.4655710942635585E-3</v>
      </c>
      <c r="J622" s="61">
        <f>IF(A622&gt;$R$1, STDEV(INDEX($H$2:$H$3898, A622-$R$1):H622), "")</f>
        <v>8.9483797370146119E-3</v>
      </c>
      <c r="K622" s="61">
        <f t="shared" si="71"/>
        <v>-8.9483797370146119E-3</v>
      </c>
      <c r="L622" s="61">
        <f t="shared" si="75"/>
        <v>3.6823470632904413E-3</v>
      </c>
      <c r="M622" s="59">
        <f t="shared" si="72"/>
        <v>-55.800000000001404</v>
      </c>
      <c r="N622" s="59">
        <f t="shared" si="73"/>
        <v>0</v>
      </c>
      <c r="O622" s="59">
        <f t="shared" si="74"/>
        <v>0</v>
      </c>
    </row>
    <row r="623" spans="1:15" x14ac:dyDescent="0.25">
      <c r="A623" s="59">
        <v>622</v>
      </c>
      <c r="B623" s="60">
        <v>42143.958333333336</v>
      </c>
      <c r="C623" s="59">
        <v>1.1149500000000001</v>
      </c>
      <c r="D623" s="59">
        <v>1.1152200000000001</v>
      </c>
      <c r="E623" s="59">
        <v>1.1062099999999999</v>
      </c>
      <c r="F623" s="59">
        <v>1.10937</v>
      </c>
      <c r="G623" s="59">
        <f t="shared" si="69"/>
        <v>0</v>
      </c>
      <c r="H623" s="61">
        <f t="shared" si="70"/>
        <v>-4.999336043026944E-3</v>
      </c>
      <c r="I623" s="61">
        <f>IF(A623&gt;$R$1, AVERAGE(INDEX($H$2:$H$3898, A623-$R$1):H623), "")</f>
        <v>6.4273304822103864E-4</v>
      </c>
      <c r="J623" s="61">
        <f>IF(A623&gt;$R$1, STDEV(INDEX($H$2:$H$3898, A623-$R$1):H623), "")</f>
        <v>8.8963205959067832E-3</v>
      </c>
      <c r="K623" s="61">
        <f t="shared" si="71"/>
        <v>-8.8963205959067832E-3</v>
      </c>
      <c r="L623" s="61">
        <f t="shared" si="75"/>
        <v>-1.185957240970623E-2</v>
      </c>
      <c r="M623" s="59">
        <f t="shared" si="72"/>
        <v>19.299999999999873</v>
      </c>
      <c r="N623" s="59">
        <f t="shared" si="73"/>
        <v>0</v>
      </c>
      <c r="O623" s="59">
        <f t="shared" si="74"/>
        <v>0</v>
      </c>
    </row>
    <row r="624" spans="1:15" x14ac:dyDescent="0.25">
      <c r="A624" s="59">
        <v>623</v>
      </c>
      <c r="B624" s="60">
        <v>42144.958333333336</v>
      </c>
      <c r="C624" s="59">
        <v>1.10924</v>
      </c>
      <c r="D624" s="59">
        <v>1.1181300000000001</v>
      </c>
      <c r="E624" s="59">
        <v>1.1079699999999999</v>
      </c>
      <c r="F624" s="59">
        <v>1.11117</v>
      </c>
      <c r="G624" s="59">
        <f t="shared" si="69"/>
        <v>1</v>
      </c>
      <c r="H624" s="61">
        <f t="shared" si="70"/>
        <v>1.6212276241427128E-3</v>
      </c>
      <c r="I624" s="61">
        <f>IF(A624&gt;$R$1, AVERAGE(INDEX($H$2:$H$3898, A624-$R$1):H624), "")</f>
        <v>-9.1615460857503319E-5</v>
      </c>
      <c r="J624" s="61">
        <f>IF(A624&gt;$R$1, STDEV(INDEX($H$2:$H$3898, A624-$R$1):H624), "")</f>
        <v>8.2360718217871515E-3</v>
      </c>
      <c r="K624" s="61">
        <f t="shared" si="71"/>
        <v>8.2360718217871515E-3</v>
      </c>
      <c r="L624" s="61">
        <f t="shared" si="75"/>
        <v>-1.0335274295035257E-2</v>
      </c>
      <c r="M624" s="59">
        <f t="shared" si="72"/>
        <v>-104.19999999999874</v>
      </c>
      <c r="N624" s="59">
        <f t="shared" si="73"/>
        <v>0</v>
      </c>
      <c r="O624" s="59">
        <f t="shared" si="74"/>
        <v>0</v>
      </c>
    </row>
    <row r="625" spans="1:15" x14ac:dyDescent="0.25">
      <c r="A625" s="59">
        <v>624</v>
      </c>
      <c r="B625" s="60">
        <v>42145.958333333336</v>
      </c>
      <c r="C625" s="59">
        <v>1.1111599999999999</v>
      </c>
      <c r="D625" s="59">
        <v>1.12083</v>
      </c>
      <c r="E625" s="59">
        <v>1.10023</v>
      </c>
      <c r="F625" s="59">
        <v>1.1007400000000001</v>
      </c>
      <c r="G625" s="59">
        <f t="shared" si="69"/>
        <v>0</v>
      </c>
      <c r="H625" s="61">
        <f t="shared" si="70"/>
        <v>-9.4308333558830778E-3</v>
      </c>
      <c r="I625" s="61">
        <f>IF(A625&gt;$R$1, AVERAGE(INDEX($H$2:$H$3898, A625-$R$1):H625), "")</f>
        <v>-1.2156831471768739E-3</v>
      </c>
      <c r="J625" s="61">
        <f>IF(A625&gt;$R$1, STDEV(INDEX($H$2:$H$3898, A625-$R$1):H625), "")</f>
        <v>8.2046602326308043E-3</v>
      </c>
      <c r="K625" s="61">
        <f t="shared" si="71"/>
        <v>-8.2046602326308043E-3</v>
      </c>
      <c r="L625" s="61">
        <f t="shared" si="75"/>
        <v>-1.274276233825543E-2</v>
      </c>
      <c r="M625" s="59">
        <f t="shared" si="72"/>
        <v>-24.999999999999467</v>
      </c>
      <c r="N625" s="59">
        <f t="shared" si="73"/>
        <v>0</v>
      </c>
      <c r="O625" s="59">
        <f t="shared" si="74"/>
        <v>0</v>
      </c>
    </row>
    <row r="626" spans="1:15" x14ac:dyDescent="0.25">
      <c r="A626" s="59">
        <v>625</v>
      </c>
      <c r="B626" s="60">
        <v>42148.958333333336</v>
      </c>
      <c r="C626" s="59">
        <v>1.10016</v>
      </c>
      <c r="D626" s="59">
        <v>1.1009500000000001</v>
      </c>
      <c r="E626" s="59">
        <v>1.0959000000000001</v>
      </c>
      <c r="F626" s="59">
        <v>1.0976600000000001</v>
      </c>
      <c r="G626" s="59">
        <f t="shared" si="69"/>
        <v>0</v>
      </c>
      <c r="H626" s="61">
        <f t="shared" si="70"/>
        <v>-2.8020396790384809E-3</v>
      </c>
      <c r="I626" s="61">
        <f>IF(A626&gt;$R$1, AVERAGE(INDEX($H$2:$H$3898, A626-$R$1):H626), "")</f>
        <v>-1.2302281600174087E-3</v>
      </c>
      <c r="J626" s="61">
        <f>IF(A626&gt;$R$1, STDEV(INDEX($H$2:$H$3898, A626-$R$1):H626), "")</f>
        <v>8.2074257182843027E-3</v>
      </c>
      <c r="K626" s="61">
        <f t="shared" si="71"/>
        <v>-8.2074257182843027E-3</v>
      </c>
      <c r="L626" s="61">
        <f t="shared" si="75"/>
        <v>-1.5235327734135239E-2</v>
      </c>
      <c r="M626" s="59">
        <f t="shared" si="72"/>
        <v>-104.69999999999979</v>
      </c>
      <c r="N626" s="59">
        <f t="shared" si="73"/>
        <v>0</v>
      </c>
      <c r="O626" s="59">
        <f t="shared" si="74"/>
        <v>0</v>
      </c>
    </row>
    <row r="627" spans="1:15" x14ac:dyDescent="0.25">
      <c r="A627" s="59">
        <v>626</v>
      </c>
      <c r="B627" s="60">
        <v>42149.958333333336</v>
      </c>
      <c r="C627" s="59">
        <v>1.0976600000000001</v>
      </c>
      <c r="D627" s="59">
        <v>1.0981000000000001</v>
      </c>
      <c r="E627" s="59">
        <v>1.08633</v>
      </c>
      <c r="F627" s="59">
        <v>1.0871900000000001</v>
      </c>
      <c r="G627" s="59">
        <f t="shared" si="69"/>
        <v>0</v>
      </c>
      <c r="H627" s="61">
        <f t="shared" si="70"/>
        <v>-9.58425534562014E-3</v>
      </c>
      <c r="I627" s="61">
        <f>IF(A627&gt;$R$1, AVERAGE(INDEX($H$2:$H$3898, A627-$R$1):H627), "")</f>
        <v>-1.5528361162983851E-3</v>
      </c>
      <c r="J627" s="61">
        <f>IF(A627&gt;$R$1, STDEV(INDEX($H$2:$H$3898, A627-$R$1):H627), "")</f>
        <v>8.4394365182491552E-3</v>
      </c>
      <c r="K627" s="61">
        <f t="shared" si="71"/>
        <v>-8.4394365182491552E-3</v>
      </c>
      <c r="L627" s="61">
        <f t="shared" si="75"/>
        <v>-2.9123986914162348E-2</v>
      </c>
      <c r="M627" s="59">
        <f t="shared" si="72"/>
        <v>31.899999999998041</v>
      </c>
      <c r="N627" s="59">
        <f t="shared" si="73"/>
        <v>31.899999999998041</v>
      </c>
      <c r="O627" s="59">
        <f t="shared" si="74"/>
        <v>0</v>
      </c>
    </row>
    <row r="628" spans="1:15" x14ac:dyDescent="0.25">
      <c r="A628" s="59">
        <v>627</v>
      </c>
      <c r="B628" s="60">
        <v>42150.958333333336</v>
      </c>
      <c r="C628" s="59">
        <v>1.0871900000000001</v>
      </c>
      <c r="D628" s="59">
        <v>1.0929</v>
      </c>
      <c r="E628" s="59">
        <v>1.08192</v>
      </c>
      <c r="F628" s="59">
        <v>1.0903799999999999</v>
      </c>
      <c r="G628" s="59">
        <f t="shared" si="69"/>
        <v>1</v>
      </c>
      <c r="H628" s="61">
        <f t="shared" si="70"/>
        <v>2.9298734662535843E-3</v>
      </c>
      <c r="I628" s="61">
        <f>IF(A628&gt;$R$1, AVERAGE(INDEX($H$2:$H$3898, A628-$R$1):H628), "")</f>
        <v>-1.5902725848965125E-3</v>
      </c>
      <c r="J628" s="61">
        <f>IF(A628&gt;$R$1, STDEV(INDEX($H$2:$H$3898, A628-$R$1):H628), "")</f>
        <v>8.4166897214102993E-3</v>
      </c>
      <c r="K628" s="61">
        <f t="shared" si="71"/>
        <v>8.4166897214102993E-3</v>
      </c>
      <c r="L628" s="61">
        <f t="shared" si="75"/>
        <v>-2.6689832669944943E-2</v>
      </c>
      <c r="M628" s="59">
        <f t="shared" si="72"/>
        <v>43.800000000000509</v>
      </c>
      <c r="N628" s="59">
        <f t="shared" si="73"/>
        <v>43.800000000000509</v>
      </c>
      <c r="O628" s="59">
        <f t="shared" si="74"/>
        <v>0</v>
      </c>
    </row>
    <row r="629" spans="1:15" x14ac:dyDescent="0.25">
      <c r="A629" s="59">
        <v>628</v>
      </c>
      <c r="B629" s="60">
        <v>42151.958333333336</v>
      </c>
      <c r="C629" s="59">
        <v>1.09036</v>
      </c>
      <c r="D629" s="59">
        <v>1.0958399999999999</v>
      </c>
      <c r="E629" s="59">
        <v>1.0867100000000001</v>
      </c>
      <c r="F629" s="59">
        <v>1.09474</v>
      </c>
      <c r="G629" s="59">
        <f t="shared" si="69"/>
        <v>1</v>
      </c>
      <c r="H629" s="61">
        <f t="shared" si="70"/>
        <v>3.9906328129683038E-3</v>
      </c>
      <c r="I629" s="61">
        <f>IF(A629&gt;$R$1, AVERAGE(INDEX($H$2:$H$3898, A629-$R$1):H629), "")</f>
        <v>-2.2346537525377071E-3</v>
      </c>
      <c r="J629" s="61">
        <f>IF(A629&gt;$R$1, STDEV(INDEX($H$2:$H$3898, A629-$R$1):H629), "")</f>
        <v>7.4591726482921145E-3</v>
      </c>
      <c r="K629" s="61">
        <f t="shared" si="71"/>
        <v>7.4591726482921145E-3</v>
      </c>
      <c r="L629" s="61">
        <f t="shared" si="75"/>
        <v>-1.2647613012226368E-2</v>
      </c>
      <c r="M629" s="59">
        <f t="shared" si="72"/>
        <v>35.699999999998511</v>
      </c>
      <c r="N629" s="59">
        <f t="shared" si="73"/>
        <v>0</v>
      </c>
      <c r="O629" s="59">
        <f t="shared" si="74"/>
        <v>0</v>
      </c>
    </row>
    <row r="630" spans="1:15" x14ac:dyDescent="0.25">
      <c r="A630" s="59">
        <v>629</v>
      </c>
      <c r="B630" s="60">
        <v>42152.958333333336</v>
      </c>
      <c r="C630" s="59">
        <v>1.09474</v>
      </c>
      <c r="D630" s="59">
        <v>1.1006199999999999</v>
      </c>
      <c r="E630" s="59">
        <v>1.0925800000000001</v>
      </c>
      <c r="F630" s="59">
        <v>1.0983099999999999</v>
      </c>
      <c r="G630" s="59">
        <f t="shared" si="69"/>
        <v>1</v>
      </c>
      <c r="H630" s="61">
        <f t="shared" si="70"/>
        <v>3.2557425990813889E-3</v>
      </c>
      <c r="I630" s="61">
        <f>IF(A630&gt;$R$1, AVERAGE(INDEX($H$2:$H$3898, A630-$R$1):H630), "")</f>
        <v>-1.5905853187187561E-3</v>
      </c>
      <c r="J630" s="61">
        <f>IF(A630&gt;$R$1, STDEV(INDEX($H$2:$H$3898, A630-$R$1):H630), "")</f>
        <v>7.4606290717188981E-3</v>
      </c>
      <c r="K630" s="61">
        <f t="shared" si="71"/>
        <v>7.4606290717188981E-3</v>
      </c>
      <c r="L630" s="61">
        <f t="shared" si="75"/>
        <v>1.6784408248588043E-3</v>
      </c>
      <c r="M630" s="59">
        <f t="shared" si="72"/>
        <v>-54.400000000001114</v>
      </c>
      <c r="N630" s="59">
        <f t="shared" si="73"/>
        <v>0</v>
      </c>
      <c r="O630" s="59">
        <f t="shared" si="74"/>
        <v>0</v>
      </c>
    </row>
    <row r="631" spans="1:15" x14ac:dyDescent="0.25">
      <c r="A631" s="59">
        <v>630</v>
      </c>
      <c r="B631" s="60">
        <v>42155.958333333336</v>
      </c>
      <c r="C631" s="59">
        <v>1.0980300000000001</v>
      </c>
      <c r="D631" s="59">
        <v>1.0988500000000001</v>
      </c>
      <c r="E631" s="59">
        <v>1.08873</v>
      </c>
      <c r="F631" s="59">
        <v>1.09259</v>
      </c>
      <c r="G631" s="59">
        <f t="shared" si="69"/>
        <v>0</v>
      </c>
      <c r="H631" s="61">
        <f t="shared" si="70"/>
        <v>-5.2216102938634932E-3</v>
      </c>
      <c r="I631" s="61">
        <f>IF(A631&gt;$R$1, AVERAGE(INDEX($H$2:$H$3898, A631-$R$1):H631), "")</f>
        <v>-1.5569737783454509E-3</v>
      </c>
      <c r="J631" s="61">
        <f>IF(A631&gt;$R$1, STDEV(INDEX($H$2:$H$3898, A631-$R$1):H631), "")</f>
        <v>7.4417833218000445E-3</v>
      </c>
      <c r="K631" s="61">
        <f t="shared" si="71"/>
        <v>-7.4417833218000445E-3</v>
      </c>
      <c r="L631" s="61">
        <f t="shared" si="75"/>
        <v>1.284676204954348E-3</v>
      </c>
      <c r="M631" s="59">
        <f t="shared" si="72"/>
        <v>224.59999999999926</v>
      </c>
      <c r="N631" s="59">
        <f t="shared" si="73"/>
        <v>0</v>
      </c>
      <c r="O631" s="59">
        <f t="shared" si="74"/>
        <v>0</v>
      </c>
    </row>
    <row r="632" spans="1:15" x14ac:dyDescent="0.25">
      <c r="A632" s="59">
        <v>631</v>
      </c>
      <c r="B632" s="60">
        <v>42156.958333333336</v>
      </c>
      <c r="C632" s="59">
        <v>1.0925800000000001</v>
      </c>
      <c r="D632" s="59">
        <v>1.1194200000000001</v>
      </c>
      <c r="E632" s="59">
        <v>1.0915900000000001</v>
      </c>
      <c r="F632" s="59">
        <v>1.11504</v>
      </c>
      <c r="G632" s="59">
        <f t="shared" si="69"/>
        <v>1</v>
      </c>
      <c r="H632" s="61">
        <f t="shared" si="70"/>
        <v>2.0339254250797908E-2</v>
      </c>
      <c r="I632" s="61">
        <f>IF(A632&gt;$R$1, AVERAGE(INDEX($H$2:$H$3898, A632-$R$1):H632), "")</f>
        <v>-2.3537323748230822E-5</v>
      </c>
      <c r="J632" s="61">
        <f>IF(A632&gt;$R$1, STDEV(INDEX($H$2:$H$3898, A632-$R$1):H632), "")</f>
        <v>9.1853543572691376E-3</v>
      </c>
      <c r="K632" s="61">
        <f t="shared" si="71"/>
        <v>9.1853543572691376E-3</v>
      </c>
      <c r="L632" s="61">
        <f t="shared" si="75"/>
        <v>3.7412792747635966E-3</v>
      </c>
      <c r="M632" s="59">
        <f t="shared" si="72"/>
        <v>123.49999999999861</v>
      </c>
      <c r="N632" s="59">
        <f t="shared" si="73"/>
        <v>0</v>
      </c>
      <c r="O632" s="59">
        <f t="shared" si="74"/>
        <v>0</v>
      </c>
    </row>
    <row r="633" spans="1:15" x14ac:dyDescent="0.25">
      <c r="A633" s="59">
        <v>632</v>
      </c>
      <c r="B633" s="60">
        <v>42157.958333333336</v>
      </c>
      <c r="C633" s="59">
        <v>1.1150500000000001</v>
      </c>
      <c r="D633" s="59">
        <v>1.1285000000000001</v>
      </c>
      <c r="E633" s="59">
        <v>1.1079399999999999</v>
      </c>
      <c r="F633" s="59">
        <v>1.1274</v>
      </c>
      <c r="G633" s="59">
        <f t="shared" si="69"/>
        <v>1</v>
      </c>
      <c r="H633" s="61">
        <f t="shared" si="70"/>
        <v>1.1023817957265815E-2</v>
      </c>
      <c r="I633" s="61">
        <f>IF(A633&gt;$R$1, AVERAGE(INDEX($H$2:$H$3898, A633-$R$1):H633), "")</f>
        <v>3.4075782489512076E-4</v>
      </c>
      <c r="J633" s="61">
        <f>IF(A633&gt;$R$1, STDEV(INDEX($H$2:$H$3898, A633-$R$1):H633), "")</f>
        <v>9.5157678760936538E-3</v>
      </c>
      <c r="K633" s="61">
        <f t="shared" si="71"/>
        <v>9.5157678760936538E-3</v>
      </c>
      <c r="L633" s="61">
        <f t="shared" si="75"/>
        <v>6.1559124193818031E-3</v>
      </c>
      <c r="M633" s="59">
        <f t="shared" si="72"/>
        <v>-35.700000000000728</v>
      </c>
      <c r="N633" s="59">
        <f t="shared" si="73"/>
        <v>0</v>
      </c>
      <c r="O633" s="59">
        <f t="shared" si="74"/>
        <v>0</v>
      </c>
    </row>
    <row r="634" spans="1:15" x14ac:dyDescent="0.25">
      <c r="A634" s="59">
        <v>633</v>
      </c>
      <c r="B634" s="60">
        <v>42158.958333333336</v>
      </c>
      <c r="C634" s="59">
        <v>1.1273200000000001</v>
      </c>
      <c r="D634" s="59">
        <v>1.13798</v>
      </c>
      <c r="E634" s="59">
        <v>1.12222</v>
      </c>
      <c r="F634" s="59">
        <v>1.12375</v>
      </c>
      <c r="G634" s="59">
        <f t="shared" si="69"/>
        <v>0</v>
      </c>
      <c r="H634" s="61">
        <f t="shared" si="70"/>
        <v>-3.2427898616445377E-3</v>
      </c>
      <c r="I634" s="61">
        <f>IF(A634&gt;$R$1, AVERAGE(INDEX($H$2:$H$3898, A634-$R$1):H634), "")</f>
        <v>-6.4240465345468257E-4</v>
      </c>
      <c r="J634" s="61">
        <f>IF(A634&gt;$R$1, STDEV(INDEX($H$2:$H$3898, A634-$R$1):H634), "")</f>
        <v>8.9743069603002226E-3</v>
      </c>
      <c r="K634" s="61">
        <f t="shared" si="71"/>
        <v>-8.9743069603002226E-3</v>
      </c>
      <c r="L634" s="61">
        <f t="shared" si="75"/>
        <v>-9.8236943352848112E-3</v>
      </c>
      <c r="M634" s="59">
        <f t="shared" si="72"/>
        <v>-125.2999999999993</v>
      </c>
      <c r="N634" s="59">
        <f t="shared" si="73"/>
        <v>0</v>
      </c>
      <c r="O634" s="59">
        <f t="shared" si="74"/>
        <v>0</v>
      </c>
    </row>
    <row r="635" spans="1:15" x14ac:dyDescent="0.25">
      <c r="A635" s="59">
        <v>634</v>
      </c>
      <c r="B635" s="60">
        <v>42159.958333333336</v>
      </c>
      <c r="C635" s="59">
        <v>1.1237699999999999</v>
      </c>
      <c r="D635" s="59">
        <v>1.12801</v>
      </c>
      <c r="E635" s="59">
        <v>1.1049500000000001</v>
      </c>
      <c r="F635" s="59">
        <v>1.11124</v>
      </c>
      <c r="G635" s="59">
        <f t="shared" si="69"/>
        <v>0</v>
      </c>
      <c r="H635" s="61">
        <f t="shared" si="70"/>
        <v>-1.119479787334641E-2</v>
      </c>
      <c r="I635" s="61">
        <f>IF(A635&gt;$R$1, AVERAGE(INDEX($H$2:$H$3898, A635-$R$1):H635), "")</f>
        <v>-1.6501418048908019E-3</v>
      </c>
      <c r="J635" s="61">
        <f>IF(A635&gt;$R$1, STDEV(INDEX($H$2:$H$3898, A635-$R$1):H635), "")</f>
        <v>9.2091864494272188E-3</v>
      </c>
      <c r="K635" s="61">
        <f t="shared" si="71"/>
        <v>-9.2091864494272188E-3</v>
      </c>
      <c r="L635" s="61">
        <f t="shared" si="75"/>
        <v>-2.5895161491961641E-2</v>
      </c>
      <c r="M635" s="59">
        <f t="shared" si="72"/>
        <v>193.99999999999861</v>
      </c>
      <c r="N635" s="59">
        <f t="shared" si="73"/>
        <v>193.99999999999861</v>
      </c>
      <c r="O635" s="59">
        <f t="shared" si="74"/>
        <v>0</v>
      </c>
    </row>
    <row r="636" spans="1:15" x14ac:dyDescent="0.25">
      <c r="A636" s="59">
        <v>635</v>
      </c>
      <c r="B636" s="60">
        <v>42162.958333333336</v>
      </c>
      <c r="C636" s="59">
        <v>1.1096600000000001</v>
      </c>
      <c r="D636" s="59">
        <v>1.1306799999999999</v>
      </c>
      <c r="E636" s="59">
        <v>1.10842</v>
      </c>
      <c r="F636" s="59">
        <v>1.12906</v>
      </c>
      <c r="G636" s="59">
        <f t="shared" si="69"/>
        <v>1</v>
      </c>
      <c r="H636" s="61">
        <f t="shared" si="70"/>
        <v>1.5908919200619584E-2</v>
      </c>
      <c r="I636" s="61">
        <f>IF(A636&gt;$R$1, AVERAGE(INDEX($H$2:$H$3898, A636-$R$1):H636), "")</f>
        <v>-8.6746631998172374E-4</v>
      </c>
      <c r="J636" s="61">
        <f>IF(A636&gt;$R$1, STDEV(INDEX($H$2:$H$3898, A636-$R$1):H636), "")</f>
        <v>1.0149851256373283E-2</v>
      </c>
      <c r="K636" s="61">
        <f t="shared" si="71"/>
        <v>1.0149851256373283E-2</v>
      </c>
      <c r="L636" s="61">
        <f t="shared" si="75"/>
        <v>-7.8979627806686058E-3</v>
      </c>
      <c r="M636" s="59">
        <f t="shared" si="72"/>
        <v>-8.399999999999519</v>
      </c>
      <c r="N636" s="59">
        <f t="shared" si="73"/>
        <v>0</v>
      </c>
      <c r="O636" s="59">
        <f t="shared" si="74"/>
        <v>0</v>
      </c>
    </row>
    <row r="637" spans="1:15" x14ac:dyDescent="0.25">
      <c r="A637" s="59">
        <v>636</v>
      </c>
      <c r="B637" s="60">
        <v>42163.958333333336</v>
      </c>
      <c r="C637" s="59">
        <v>1.12906</v>
      </c>
      <c r="D637" s="59">
        <v>1.1345400000000001</v>
      </c>
      <c r="E637" s="59">
        <v>1.1214</v>
      </c>
      <c r="F637" s="59">
        <v>1.12822</v>
      </c>
      <c r="G637" s="59">
        <f t="shared" si="69"/>
        <v>0</v>
      </c>
      <c r="H637" s="61">
        <f t="shared" si="70"/>
        <v>-7.4425861104900916E-4</v>
      </c>
      <c r="I637" s="61">
        <f>IF(A637&gt;$R$1, AVERAGE(INDEX($H$2:$H$3898, A637-$R$1):H637), "")</f>
        <v>-1.7646706093601245E-4</v>
      </c>
      <c r="J637" s="61">
        <f>IF(A637&gt;$R$1, STDEV(INDEX($H$2:$H$3898, A637-$R$1):H637), "")</f>
        <v>9.7233122626797144E-3</v>
      </c>
      <c r="K637" s="61">
        <f t="shared" si="71"/>
        <v>-9.7233122626797144E-3</v>
      </c>
      <c r="L637" s="61">
        <f t="shared" si="75"/>
        <v>-8.6728953063337118E-3</v>
      </c>
      <c r="M637" s="59">
        <f t="shared" si="72"/>
        <v>41.300000000001887</v>
      </c>
      <c r="N637" s="59">
        <f t="shared" si="73"/>
        <v>0</v>
      </c>
      <c r="O637" s="59">
        <f t="shared" si="74"/>
        <v>0</v>
      </c>
    </row>
    <row r="638" spans="1:15" x14ac:dyDescent="0.25">
      <c r="A638" s="59">
        <v>637</v>
      </c>
      <c r="B638" s="60">
        <v>42164.958333333336</v>
      </c>
      <c r="C638" s="59">
        <v>1.1282399999999999</v>
      </c>
      <c r="D638" s="59">
        <v>1.1386499999999999</v>
      </c>
      <c r="E638" s="59">
        <v>1.1259999999999999</v>
      </c>
      <c r="F638" s="59">
        <v>1.1323700000000001</v>
      </c>
      <c r="G638" s="59">
        <f t="shared" si="69"/>
        <v>1</v>
      </c>
      <c r="H638" s="61">
        <f t="shared" si="70"/>
        <v>3.6716119792500499E-3</v>
      </c>
      <c r="I638" s="61">
        <f>IF(A638&gt;$R$1, AVERAGE(INDEX($H$2:$H$3898, A638-$R$1):H638), "")</f>
        <v>9.7007242668170342E-4</v>
      </c>
      <c r="J638" s="61">
        <f>IF(A638&gt;$R$1, STDEV(INDEX($H$2:$H$3898, A638-$R$1):H638), "")</f>
        <v>8.9508541340806939E-3</v>
      </c>
      <c r="K638" s="61">
        <f t="shared" si="71"/>
        <v>8.9508541340806939E-3</v>
      </c>
      <c r="L638" s="61">
        <f t="shared" si="75"/>
        <v>9.1742794236537705E-3</v>
      </c>
      <c r="M638" s="59">
        <f t="shared" si="72"/>
        <v>-66.300000000001361</v>
      </c>
      <c r="N638" s="59">
        <f t="shared" si="73"/>
        <v>0</v>
      </c>
      <c r="O638" s="59">
        <f t="shared" si="74"/>
        <v>0</v>
      </c>
    </row>
    <row r="639" spans="1:15" x14ac:dyDescent="0.25">
      <c r="A639" s="59">
        <v>638</v>
      </c>
      <c r="B639" s="60">
        <v>42165.958333333336</v>
      </c>
      <c r="C639" s="59">
        <v>1.13236</v>
      </c>
      <c r="D639" s="59">
        <v>1.1331500000000001</v>
      </c>
      <c r="E639" s="59">
        <v>1.1182000000000001</v>
      </c>
      <c r="F639" s="59">
        <v>1.1257299999999999</v>
      </c>
      <c r="G639" s="59">
        <f t="shared" si="69"/>
        <v>0</v>
      </c>
      <c r="H639" s="61">
        <f t="shared" si="70"/>
        <v>-5.8810673912612389E-3</v>
      </c>
      <c r="I639" s="61">
        <f>IF(A639&gt;$R$1, AVERAGE(INDEX($H$2:$H$3898, A639-$R$1):H639), "")</f>
        <v>9.1496421741706015E-4</v>
      </c>
      <c r="J639" s="61">
        <f>IF(A639&gt;$R$1, STDEV(INDEX($H$2:$H$3898, A639-$R$1):H639), "")</f>
        <v>8.9926730717659331E-3</v>
      </c>
      <c r="K639" s="61">
        <f t="shared" si="71"/>
        <v>-8.9926730717659331E-3</v>
      </c>
      <c r="L639" s="61">
        <f t="shared" si="75"/>
        <v>-8.0544654698993193E-3</v>
      </c>
      <c r="M639" s="59">
        <f t="shared" si="72"/>
        <v>7.299999999998974</v>
      </c>
      <c r="N639" s="59">
        <f t="shared" si="73"/>
        <v>0</v>
      </c>
      <c r="O639" s="59">
        <f t="shared" si="74"/>
        <v>0</v>
      </c>
    </row>
    <row r="640" spans="1:15" x14ac:dyDescent="0.25">
      <c r="A640" s="59">
        <v>639</v>
      </c>
      <c r="B640" s="60">
        <v>42166.958333333336</v>
      </c>
      <c r="C640" s="59">
        <v>1.12575</v>
      </c>
      <c r="D640" s="59">
        <v>1.12965</v>
      </c>
      <c r="E640" s="59">
        <v>1.1151199999999999</v>
      </c>
      <c r="F640" s="59">
        <v>1.1264799999999999</v>
      </c>
      <c r="G640" s="59">
        <f t="shared" si="69"/>
        <v>1</v>
      </c>
      <c r="H640" s="61">
        <f t="shared" si="70"/>
        <v>6.6601251901324016E-4</v>
      </c>
      <c r="I640" s="61">
        <f>IF(A640&gt;$R$1, AVERAGE(INDEX($H$2:$H$3898, A640-$R$1):H640), "")</f>
        <v>8.5526327334646773E-4</v>
      </c>
      <c r="J640" s="61">
        <f>IF(A640&gt;$R$1, STDEV(INDEX($H$2:$H$3898, A640-$R$1):H640), "")</f>
        <v>8.9908422903153852E-3</v>
      </c>
      <c r="K640" s="61">
        <f t="shared" si="71"/>
        <v>8.9908422903153852E-3</v>
      </c>
      <c r="L640" s="61">
        <f t="shared" si="75"/>
        <v>9.1410370530468753E-3</v>
      </c>
      <c r="M640" s="59">
        <f t="shared" si="72"/>
        <v>72.400000000001356</v>
      </c>
      <c r="N640" s="59">
        <f t="shared" si="73"/>
        <v>0</v>
      </c>
      <c r="O640" s="59">
        <f t="shared" si="74"/>
        <v>0</v>
      </c>
    </row>
    <row r="641" spans="1:15" x14ac:dyDescent="0.25">
      <c r="A641" s="59">
        <v>640</v>
      </c>
      <c r="B641" s="60">
        <v>42169.958333333336</v>
      </c>
      <c r="C641" s="59">
        <v>1.1210199999999999</v>
      </c>
      <c r="D641" s="59">
        <v>1.12944</v>
      </c>
      <c r="E641" s="59">
        <v>1.1189100000000001</v>
      </c>
      <c r="F641" s="59">
        <v>1.12826</v>
      </c>
      <c r="G641" s="59">
        <f t="shared" si="69"/>
        <v>1</v>
      </c>
      <c r="H641" s="61">
        <f t="shared" si="70"/>
        <v>1.578896342622443E-3</v>
      </c>
      <c r="I641" s="61">
        <f>IF(A641&gt;$R$1, AVERAGE(INDEX($H$2:$H$3898, A641-$R$1):H641), "")</f>
        <v>1.5433713795030631E-3</v>
      </c>
      <c r="J641" s="61">
        <f>IF(A641&gt;$R$1, STDEV(INDEX($H$2:$H$3898, A641-$R$1):H641), "")</f>
        <v>8.5622140946557401E-3</v>
      </c>
      <c r="K641" s="61">
        <f t="shared" si="71"/>
        <v>8.5622140946557401E-3</v>
      </c>
      <c r="L641" s="61">
        <f t="shared" si="75"/>
        <v>2.5910676865986915E-2</v>
      </c>
      <c r="M641" s="59">
        <f t="shared" si="72"/>
        <v>-34.599999999997962</v>
      </c>
      <c r="N641" s="59">
        <f t="shared" si="73"/>
        <v>0</v>
      </c>
      <c r="O641" s="59">
        <f t="shared" si="74"/>
        <v>34.599999999997962</v>
      </c>
    </row>
    <row r="642" spans="1:15" x14ac:dyDescent="0.25">
      <c r="A642" s="59">
        <v>641</v>
      </c>
      <c r="B642" s="60">
        <v>42170.958333333336</v>
      </c>
      <c r="C642" s="59">
        <v>1.1281699999999999</v>
      </c>
      <c r="D642" s="59">
        <v>1.1329800000000001</v>
      </c>
      <c r="E642" s="59">
        <v>1.1204799999999999</v>
      </c>
      <c r="F642" s="59">
        <v>1.1247100000000001</v>
      </c>
      <c r="G642" s="59">
        <f t="shared" si="69"/>
        <v>0</v>
      </c>
      <c r="H642" s="61">
        <f t="shared" si="70"/>
        <v>-3.1513983213380154E-3</v>
      </c>
      <c r="I642" s="61">
        <f>IF(A642&gt;$R$1, AVERAGE(INDEX($H$2:$H$3898, A642-$R$1):H642), "")</f>
        <v>1.5215364643593424E-3</v>
      </c>
      <c r="J642" s="61">
        <f>IF(A642&gt;$R$1, STDEV(INDEX($H$2:$H$3898, A642-$R$1):H642), "")</f>
        <v>8.5744709850452856E-3</v>
      </c>
      <c r="K642" s="61">
        <f t="shared" si="71"/>
        <v>-8.5744709850452856E-3</v>
      </c>
      <c r="L642" s="61">
        <f t="shared" si="75"/>
        <v>2.5775642399190776E-2</v>
      </c>
      <c r="M642" s="59">
        <f t="shared" si="72"/>
        <v>90.500000000000028</v>
      </c>
      <c r="N642" s="59">
        <f t="shared" si="73"/>
        <v>0</v>
      </c>
      <c r="O642" s="59">
        <f t="shared" si="74"/>
        <v>-90.500000000000028</v>
      </c>
    </row>
    <row r="643" spans="1:15" x14ac:dyDescent="0.25">
      <c r="A643" s="59">
        <v>642</v>
      </c>
      <c r="B643" s="60">
        <v>42171.958333333336</v>
      </c>
      <c r="C643" s="59">
        <v>1.1246700000000001</v>
      </c>
      <c r="D643" s="59">
        <v>1.13578</v>
      </c>
      <c r="E643" s="59">
        <v>1.1206499999999999</v>
      </c>
      <c r="F643" s="59">
        <v>1.1337200000000001</v>
      </c>
      <c r="G643" s="59">
        <f t="shared" ref="G643:G706" si="76">IF(F643&gt;F642,1,0)</f>
        <v>1</v>
      </c>
      <c r="H643" s="61">
        <f t="shared" ref="H643:H706" si="77">LN(F643/F642)</f>
        <v>7.9790365889331766E-3</v>
      </c>
      <c r="I643" s="61">
        <f>IF(A643&gt;$R$1, AVERAGE(INDEX($H$2:$H$3898, A643-$R$1):H643), "")</f>
        <v>2.6192422102689242E-3</v>
      </c>
      <c r="J643" s="61">
        <f>IF(A643&gt;$R$1, STDEV(INDEX($H$2:$H$3898, A643-$R$1):H643), "")</f>
        <v>8.1727378511706802E-3</v>
      </c>
      <c r="K643" s="61">
        <f t="shared" ref="K643:K706" si="78">IF(G643=0,-1*J643,J643)</f>
        <v>8.1727378511706802E-3</v>
      </c>
      <c r="L643" s="61">
        <f t="shared" si="75"/>
        <v>2.5531690528951163E-2</v>
      </c>
      <c r="M643" s="59">
        <f t="shared" ref="M643:M706" si="79">(F644-C644)*10000</f>
        <v>23.099999999998122</v>
      </c>
      <c r="N643" s="59">
        <f t="shared" ref="N643:N706" si="80">IF(AND(L643&gt;-1,L643&lt;=-0.0173992495600104),M643,0)</f>
        <v>0</v>
      </c>
      <c r="O643" s="59">
        <f t="shared" ref="O643:O706" si="81">IF(OR(AND(L643&gt;0.0176007504399896)),-M643,0)</f>
        <v>-23.099999999998122</v>
      </c>
    </row>
    <row r="644" spans="1:15" x14ac:dyDescent="0.25">
      <c r="A644" s="59">
        <v>643</v>
      </c>
      <c r="B644" s="60">
        <v>42172.958333333336</v>
      </c>
      <c r="C644" s="59">
        <v>1.1336900000000001</v>
      </c>
      <c r="D644" s="59">
        <v>1.14364</v>
      </c>
      <c r="E644" s="59">
        <v>1.1330199999999999</v>
      </c>
      <c r="F644" s="59">
        <v>1.1359999999999999</v>
      </c>
      <c r="G644" s="59">
        <f t="shared" si="76"/>
        <v>1</v>
      </c>
      <c r="H644" s="61">
        <f t="shared" si="77"/>
        <v>2.0090590618229093E-3</v>
      </c>
      <c r="I644" s="61">
        <f>IF(A644&gt;$R$1, AVERAGE(INDEX($H$2:$H$3898, A644-$R$1):H644), "")</f>
        <v>2.5616913099920069E-3</v>
      </c>
      <c r="J644" s="61">
        <f>IF(A644&gt;$R$1, STDEV(INDEX($H$2:$H$3898, A644-$R$1):H644), "")</f>
        <v>8.1736466678338018E-3</v>
      </c>
      <c r="K644" s="61">
        <f t="shared" si="78"/>
        <v>8.1736466678338018E-3</v>
      </c>
      <c r="L644" s="61">
        <f t="shared" si="75"/>
        <v>2.6246164548492851E-2</v>
      </c>
      <c r="M644" s="59">
        <f t="shared" si="79"/>
        <v>-9.7999999999998089</v>
      </c>
      <c r="N644" s="59">
        <f t="shared" si="80"/>
        <v>0</v>
      </c>
      <c r="O644" s="59">
        <f t="shared" si="81"/>
        <v>9.7999999999998089</v>
      </c>
    </row>
    <row r="645" spans="1:15" x14ac:dyDescent="0.25">
      <c r="A645" s="59">
        <v>644</v>
      </c>
      <c r="B645" s="60">
        <v>42173.958333333336</v>
      </c>
      <c r="C645" s="59">
        <v>1.13585</v>
      </c>
      <c r="D645" s="59">
        <v>1.13992</v>
      </c>
      <c r="E645" s="59">
        <v>1.1292</v>
      </c>
      <c r="F645" s="59">
        <v>1.13487</v>
      </c>
      <c r="G645" s="59">
        <f t="shared" si="76"/>
        <v>0</v>
      </c>
      <c r="H645" s="61">
        <f t="shared" si="77"/>
        <v>-9.9521337044140693E-4</v>
      </c>
      <c r="I645" s="61">
        <f>IF(A645&gt;$R$1, AVERAGE(INDEX($H$2:$H$3898, A645-$R$1):H645), "")</f>
        <v>2.2500759235289003E-3</v>
      </c>
      <c r="J645" s="61">
        <f>IF(A645&gt;$R$1, STDEV(INDEX($H$2:$H$3898, A645-$R$1):H645), "")</f>
        <v>8.2104954315003909E-3</v>
      </c>
      <c r="K645" s="61">
        <f t="shared" si="78"/>
        <v>-8.2104954315003909E-3</v>
      </c>
      <c r="L645" s="61">
        <f t="shared" si="75"/>
        <v>1.0575040045273565E-2</v>
      </c>
      <c r="M645" s="59">
        <f t="shared" si="79"/>
        <v>-36.899999999999707</v>
      </c>
      <c r="N645" s="59">
        <f t="shared" si="80"/>
        <v>0</v>
      </c>
      <c r="O645" s="59">
        <f t="shared" si="81"/>
        <v>0</v>
      </c>
    </row>
    <row r="646" spans="1:15" x14ac:dyDescent="0.25">
      <c r="A646" s="59">
        <v>645</v>
      </c>
      <c r="B646" s="60">
        <v>42176.958333333336</v>
      </c>
      <c r="C646" s="59">
        <v>1.13771</v>
      </c>
      <c r="D646" s="59">
        <v>1.1410199999999999</v>
      </c>
      <c r="E646" s="59">
        <v>1.1312</v>
      </c>
      <c r="F646" s="59">
        <v>1.13402</v>
      </c>
      <c r="G646" s="59">
        <f t="shared" si="76"/>
        <v>0</v>
      </c>
      <c r="H646" s="61">
        <f t="shared" si="77"/>
        <v>-7.4926509417881009E-4</v>
      </c>
      <c r="I646" s="61">
        <f>IF(A646&gt;$R$1, AVERAGE(INDEX($H$2:$H$3898, A646-$R$1):H646), "")</f>
        <v>1.999762942700138E-3</v>
      </c>
      <c r="J646" s="61">
        <f>IF(A646&gt;$R$1, STDEV(INDEX($H$2:$H$3898, A646-$R$1):H646), "")</f>
        <v>8.2387932131050053E-3</v>
      </c>
      <c r="K646" s="61">
        <f t="shared" si="78"/>
        <v>-8.2387932131050053E-3</v>
      </c>
      <c r="L646" s="61">
        <f t="shared" si="75"/>
        <v>9.7780301539686035E-3</v>
      </c>
      <c r="M646" s="59">
        <f t="shared" si="79"/>
        <v>-172.49999999999989</v>
      </c>
      <c r="N646" s="59">
        <f t="shared" si="80"/>
        <v>0</v>
      </c>
      <c r="O646" s="59">
        <f t="shared" si="81"/>
        <v>0</v>
      </c>
    </row>
    <row r="647" spans="1:15" x14ac:dyDescent="0.25">
      <c r="A647" s="59">
        <v>646</v>
      </c>
      <c r="B647" s="60">
        <v>42177.958333333336</v>
      </c>
      <c r="C647" s="59">
        <v>1.13402</v>
      </c>
      <c r="D647" s="59">
        <v>1.13472</v>
      </c>
      <c r="E647" s="59">
        <v>1.11351</v>
      </c>
      <c r="F647" s="59">
        <v>1.11677</v>
      </c>
      <c r="G647" s="59">
        <f t="shared" si="76"/>
        <v>0</v>
      </c>
      <c r="H647" s="61">
        <f t="shared" si="77"/>
        <v>-1.5328251633353997E-2</v>
      </c>
      <c r="I647" s="61">
        <f>IF(A647&gt;$R$1, AVERAGE(INDEX($H$2:$H$3898, A647-$R$1):H647), "")</f>
        <v>1.3680978589819814E-3</v>
      </c>
      <c r="J647" s="61">
        <f>IF(A647&gt;$R$1, STDEV(INDEX($H$2:$H$3898, A647-$R$1):H647), "")</f>
        <v>9.164764224655739E-3</v>
      </c>
      <c r="K647" s="61">
        <f t="shared" si="78"/>
        <v>-9.164764224655739E-3</v>
      </c>
      <c r="L647" s="61">
        <f t="shared" si="75"/>
        <v>-8.5720884279562714E-3</v>
      </c>
      <c r="M647" s="59">
        <f t="shared" si="79"/>
        <v>37.300000000000111</v>
      </c>
      <c r="N647" s="59">
        <f t="shared" si="80"/>
        <v>0</v>
      </c>
      <c r="O647" s="59">
        <f t="shared" si="81"/>
        <v>0</v>
      </c>
    </row>
    <row r="648" spans="1:15" x14ac:dyDescent="0.25">
      <c r="A648" s="59">
        <v>647</v>
      </c>
      <c r="B648" s="60">
        <v>42178.958333333336</v>
      </c>
      <c r="C648" s="59">
        <v>1.1166700000000001</v>
      </c>
      <c r="D648" s="59">
        <v>1.12347</v>
      </c>
      <c r="E648" s="59">
        <v>1.11544</v>
      </c>
      <c r="F648" s="59">
        <v>1.1204000000000001</v>
      </c>
      <c r="G648" s="59">
        <f t="shared" si="76"/>
        <v>1</v>
      </c>
      <c r="H648" s="61">
        <f t="shared" si="77"/>
        <v>3.2451742028312136E-3</v>
      </c>
      <c r="I648" s="61">
        <f>IF(A648&gt;$R$1, AVERAGE(INDEX($H$2:$H$3898, A648-$R$1):H648), "")</f>
        <v>2.9971785598406273E-4</v>
      </c>
      <c r="J648" s="61">
        <f>IF(A648&gt;$R$1, STDEV(INDEX($H$2:$H$3898, A648-$R$1):H648), "")</f>
        <v>7.6822271808287121E-3</v>
      </c>
      <c r="K648" s="61">
        <f t="shared" si="78"/>
        <v>7.6822271808287121E-3</v>
      </c>
      <c r="L648" s="61">
        <f t="shared" si="75"/>
        <v>-1.0405629123221214E-2</v>
      </c>
      <c r="M648" s="59">
        <f t="shared" si="79"/>
        <v>0.49999999999883471</v>
      </c>
      <c r="N648" s="59">
        <f t="shared" si="80"/>
        <v>0</v>
      </c>
      <c r="O648" s="59">
        <f t="shared" si="81"/>
        <v>0</v>
      </c>
    </row>
    <row r="649" spans="1:15" x14ac:dyDescent="0.25">
      <c r="A649" s="59">
        <v>648</v>
      </c>
      <c r="B649" s="60">
        <v>42179.958333333336</v>
      </c>
      <c r="C649" s="59">
        <v>1.1204000000000001</v>
      </c>
      <c r="D649" s="59">
        <v>1.12276</v>
      </c>
      <c r="E649" s="59">
        <v>1.11537</v>
      </c>
      <c r="F649" s="59">
        <v>1.1204499999999999</v>
      </c>
      <c r="G649" s="59">
        <f t="shared" si="76"/>
        <v>1</v>
      </c>
      <c r="H649" s="61">
        <f t="shared" si="77"/>
        <v>4.4625923206023673E-5</v>
      </c>
      <c r="I649" s="61">
        <f>IF(A649&gt;$R$1, AVERAGE(INDEX($H$2:$H$3898, A649-$R$1):H649), "")</f>
        <v>-3.8648164614467416E-4</v>
      </c>
      <c r="J649" s="61">
        <f>IF(A649&gt;$R$1, STDEV(INDEX($H$2:$H$3898, A649-$R$1):H649), "")</f>
        <v>7.1310310132185022E-3</v>
      </c>
      <c r="K649" s="61">
        <f t="shared" si="78"/>
        <v>7.1310310132185022E-3</v>
      </c>
      <c r="L649" s="61">
        <f t="shared" si="75"/>
        <v>5.6997088502975116E-3</v>
      </c>
      <c r="M649" s="59">
        <f t="shared" si="79"/>
        <v>-40.599999999999525</v>
      </c>
      <c r="N649" s="59">
        <f t="shared" si="80"/>
        <v>0</v>
      </c>
      <c r="O649" s="59">
        <f t="shared" si="81"/>
        <v>0</v>
      </c>
    </row>
    <row r="650" spans="1:15" x14ac:dyDescent="0.25">
      <c r="A650" s="59">
        <v>649</v>
      </c>
      <c r="B650" s="60">
        <v>42180.958333333336</v>
      </c>
      <c r="C650" s="59">
        <v>1.1203099999999999</v>
      </c>
      <c r="D650" s="59">
        <v>1.1219699999999999</v>
      </c>
      <c r="E650" s="59">
        <v>1.1130100000000001</v>
      </c>
      <c r="F650" s="59">
        <v>1.11625</v>
      </c>
      <c r="G650" s="59">
        <f t="shared" si="76"/>
        <v>0</v>
      </c>
      <c r="H650" s="61">
        <f t="shared" si="77"/>
        <v>-3.7555371184508088E-3</v>
      </c>
      <c r="I650" s="61">
        <f>IF(A650&gt;$R$1, AVERAGE(INDEX($H$2:$H$3898, A650-$R$1):H650), "")</f>
        <v>-4.1852834969506602E-4</v>
      </c>
      <c r="J650" s="61">
        <f>IF(A650&gt;$R$1, STDEV(INDEX($H$2:$H$3898, A650-$R$1):H650), "")</f>
        <v>7.1458596682110048E-3</v>
      </c>
      <c r="K650" s="61">
        <f t="shared" si="78"/>
        <v>-7.1458596682110048E-3</v>
      </c>
      <c r="L650" s="61">
        <f t="shared" si="75"/>
        <v>7.7630356315137282E-3</v>
      </c>
      <c r="M650" s="59">
        <f t="shared" si="79"/>
        <v>230.69999999999925</v>
      </c>
      <c r="N650" s="59">
        <f t="shared" si="80"/>
        <v>0</v>
      </c>
      <c r="O650" s="59">
        <f t="shared" si="81"/>
        <v>0</v>
      </c>
    </row>
    <row r="651" spans="1:15" x14ac:dyDescent="0.25">
      <c r="A651" s="59">
        <v>650</v>
      </c>
      <c r="B651" s="60">
        <v>42183.958333333336</v>
      </c>
      <c r="C651" s="59">
        <v>1.10049</v>
      </c>
      <c r="D651" s="59">
        <v>1.1278300000000001</v>
      </c>
      <c r="E651" s="59">
        <v>1.09545</v>
      </c>
      <c r="F651" s="59">
        <v>1.1235599999999999</v>
      </c>
      <c r="G651" s="59">
        <f t="shared" si="76"/>
        <v>1</v>
      </c>
      <c r="H651" s="61">
        <f t="shared" si="77"/>
        <v>6.5273625480892529E-3</v>
      </c>
      <c r="I651" s="61">
        <f>IF(A651&gt;$R$1, AVERAGE(INDEX($H$2:$H$3898, A651-$R$1):H651), "")</f>
        <v>6.891066766446627E-4</v>
      </c>
      <c r="J651" s="61">
        <f>IF(A651&gt;$R$1, STDEV(INDEX($H$2:$H$3898, A651-$R$1):H651), "")</f>
        <v>6.7252627500533277E-3</v>
      </c>
      <c r="K651" s="61">
        <f t="shared" si="78"/>
        <v>6.7252627500533277E-3</v>
      </c>
      <c r="L651" s="61">
        <f t="shared" si="75"/>
        <v>4.3384471251937699E-3</v>
      </c>
      <c r="M651" s="59">
        <f t="shared" si="79"/>
        <v>-91.499999999999915</v>
      </c>
      <c r="N651" s="59">
        <f t="shared" si="80"/>
        <v>0</v>
      </c>
      <c r="O651" s="59">
        <f t="shared" si="81"/>
        <v>0</v>
      </c>
    </row>
    <row r="652" spans="1:15" x14ac:dyDescent="0.25">
      <c r="A652" s="59">
        <v>651</v>
      </c>
      <c r="B652" s="60">
        <v>42184.958333333336</v>
      </c>
      <c r="C652" s="59">
        <v>1.1235999999999999</v>
      </c>
      <c r="D652" s="59">
        <v>1.12435</v>
      </c>
      <c r="E652" s="59">
        <v>1.11124</v>
      </c>
      <c r="F652" s="59">
        <v>1.1144499999999999</v>
      </c>
      <c r="G652" s="59">
        <f t="shared" si="76"/>
        <v>0</v>
      </c>
      <c r="H652" s="61">
        <f t="shared" si="77"/>
        <v>-8.1412060865960582E-3</v>
      </c>
      <c r="I652" s="61">
        <f>IF(A652&gt;$R$1, AVERAGE(INDEX($H$2:$H$3898, A652-$R$1):H652), "")</f>
        <v>-8.1402615380631472E-4</v>
      </c>
      <c r="J652" s="61">
        <f>IF(A652&gt;$R$1, STDEV(INDEX($H$2:$H$3898, A652-$R$1):H652), "")</f>
        <v>5.7074137937414794E-3</v>
      </c>
      <c r="K652" s="61">
        <f t="shared" si="78"/>
        <v>-5.7074137937414794E-3</v>
      </c>
      <c r="L652" s="61">
        <f t="shared" si="75"/>
        <v>8.3543455941320066E-3</v>
      </c>
      <c r="M652" s="59">
        <f t="shared" si="79"/>
        <v>-92.900000000000205</v>
      </c>
      <c r="N652" s="59">
        <f t="shared" si="80"/>
        <v>0</v>
      </c>
      <c r="O652" s="59">
        <f t="shared" si="81"/>
        <v>0</v>
      </c>
    </row>
    <row r="653" spans="1:15" x14ac:dyDescent="0.25">
      <c r="A653" s="59">
        <v>652</v>
      </c>
      <c r="B653" s="60">
        <v>42185.958333333336</v>
      </c>
      <c r="C653" s="59">
        <v>1.11452</v>
      </c>
      <c r="D653" s="59">
        <v>1.11713</v>
      </c>
      <c r="E653" s="59">
        <v>1.10426</v>
      </c>
      <c r="F653" s="59">
        <v>1.1052299999999999</v>
      </c>
      <c r="G653" s="59">
        <f t="shared" si="76"/>
        <v>0</v>
      </c>
      <c r="H653" s="61">
        <f t="shared" si="77"/>
        <v>-8.3075515630913546E-3</v>
      </c>
      <c r="I653" s="61">
        <f>IF(A653&gt;$R$1, AVERAGE(INDEX($H$2:$H$3898, A653-$R$1):H653), "")</f>
        <v>-1.2867319633089614E-3</v>
      </c>
      <c r="J653" s="61">
        <f>IF(A653&gt;$R$1, STDEV(INDEX($H$2:$H$3898, A653-$R$1):H653), "")</f>
        <v>6.0066153876484939E-3</v>
      </c>
      <c r="K653" s="61">
        <f t="shared" si="78"/>
        <v>-6.0066153876484939E-3</v>
      </c>
      <c r="L653" s="61">
        <f t="shared" si="75"/>
        <v>-6.6031239275971812E-3</v>
      </c>
      <c r="M653" s="59">
        <f t="shared" si="79"/>
        <v>30.699999999999061</v>
      </c>
      <c r="N653" s="59">
        <f t="shared" si="80"/>
        <v>0</v>
      </c>
      <c r="O653" s="59">
        <f t="shared" si="81"/>
        <v>0</v>
      </c>
    </row>
    <row r="654" spans="1:15" x14ac:dyDescent="0.25">
      <c r="A654" s="59">
        <v>653</v>
      </c>
      <c r="B654" s="60">
        <v>42186.958333333336</v>
      </c>
      <c r="C654" s="59">
        <v>1.1052500000000001</v>
      </c>
      <c r="D654" s="59">
        <v>1.1121399999999999</v>
      </c>
      <c r="E654" s="59">
        <v>1.10321</v>
      </c>
      <c r="F654" s="59">
        <v>1.10832</v>
      </c>
      <c r="G654" s="59">
        <f t="shared" si="76"/>
        <v>1</v>
      </c>
      <c r="H654" s="61">
        <f t="shared" si="77"/>
        <v>2.7918971851843893E-3</v>
      </c>
      <c r="I654" s="61">
        <f>IF(A654&gt;$R$1, AVERAGE(INDEX($H$2:$H$3898, A654-$R$1):H654), "")</f>
        <v>-1.341714137938065E-3</v>
      </c>
      <c r="J654" s="61">
        <f>IF(A654&gt;$R$1, STDEV(INDEX($H$2:$H$3898, A654-$R$1):H654), "")</f>
        <v>5.9620639528764532E-3</v>
      </c>
      <c r="K654" s="61">
        <f t="shared" si="78"/>
        <v>5.9620639528764532E-3</v>
      </c>
      <c r="L654" s="61">
        <f t="shared" si="75"/>
        <v>8.351613097045206E-3</v>
      </c>
      <c r="M654" s="59">
        <f t="shared" si="79"/>
        <v>26.199999999998447</v>
      </c>
      <c r="N654" s="59">
        <f t="shared" si="80"/>
        <v>0</v>
      </c>
      <c r="O654" s="59">
        <f t="shared" si="81"/>
        <v>0</v>
      </c>
    </row>
    <row r="655" spans="1:15" x14ac:dyDescent="0.25">
      <c r="A655" s="59">
        <v>654</v>
      </c>
      <c r="B655" s="60">
        <v>42187.958333333336</v>
      </c>
      <c r="C655" s="59">
        <v>1.1083000000000001</v>
      </c>
      <c r="D655" s="59">
        <v>1.1117699999999999</v>
      </c>
      <c r="E655" s="59">
        <v>1.1065</v>
      </c>
      <c r="F655" s="59">
        <v>1.1109199999999999</v>
      </c>
      <c r="G655" s="59">
        <f t="shared" si="76"/>
        <v>1</v>
      </c>
      <c r="H655" s="61">
        <f t="shared" si="77"/>
        <v>2.3431455719720301E-3</v>
      </c>
      <c r="I655" s="61">
        <f>IF(A655&gt;$R$1, AVERAGE(INDEX($H$2:$H$3898, A655-$R$1):H655), "")</f>
        <v>-8.2770082773598566E-4</v>
      </c>
      <c r="J655" s="61">
        <f>IF(A655&gt;$R$1, STDEV(INDEX($H$2:$H$3898, A655-$R$1):H655), "")</f>
        <v>5.8988033072652768E-3</v>
      </c>
      <c r="K655" s="61">
        <f t="shared" si="78"/>
        <v>5.8988033072652768E-3</v>
      </c>
      <c r="L655" s="61">
        <f t="shared" si="75"/>
        <v>5.2595741139950932E-3</v>
      </c>
      <c r="M655" s="59">
        <f t="shared" si="79"/>
        <v>62.400000000000233</v>
      </c>
      <c r="N655" s="59">
        <f t="shared" si="80"/>
        <v>0</v>
      </c>
      <c r="O655" s="59">
        <f t="shared" si="81"/>
        <v>0</v>
      </c>
    </row>
    <row r="656" spans="1:15" x14ac:dyDescent="0.25">
      <c r="A656" s="59">
        <v>655</v>
      </c>
      <c r="B656" s="60">
        <v>42190.958333333336</v>
      </c>
      <c r="C656" s="59">
        <v>1.0993200000000001</v>
      </c>
      <c r="D656" s="59">
        <v>1.10954</v>
      </c>
      <c r="E656" s="59">
        <v>1.0969</v>
      </c>
      <c r="F656" s="59">
        <v>1.1055600000000001</v>
      </c>
      <c r="G656" s="59">
        <f t="shared" si="76"/>
        <v>0</v>
      </c>
      <c r="H656" s="61">
        <f t="shared" si="77"/>
        <v>-4.83650693742584E-3</v>
      </c>
      <c r="I656" s="61">
        <f>IF(A656&gt;$R$1, AVERAGE(INDEX($H$2:$H$3898, A656-$R$1):H656), "")</f>
        <v>-1.1716082937634283E-3</v>
      </c>
      <c r="J656" s="61">
        <f>IF(A656&gt;$R$1, STDEV(INDEX($H$2:$H$3898, A656-$R$1):H656), "")</f>
        <v>5.9659321496133687E-3</v>
      </c>
      <c r="K656" s="61">
        <f t="shared" si="78"/>
        <v>-5.9659321496133687E-3</v>
      </c>
      <c r="L656" s="61">
        <f t="shared" si="75"/>
        <v>-9.268572130274013E-3</v>
      </c>
      <c r="M656" s="59">
        <f t="shared" si="79"/>
        <v>-44.90000000000105</v>
      </c>
      <c r="N656" s="59">
        <f t="shared" si="80"/>
        <v>0</v>
      </c>
      <c r="O656" s="59">
        <f t="shared" si="81"/>
        <v>0</v>
      </c>
    </row>
    <row r="657" spans="1:15" x14ac:dyDescent="0.25">
      <c r="A657" s="59">
        <v>656</v>
      </c>
      <c r="B657" s="60">
        <v>42191.958333333336</v>
      </c>
      <c r="C657" s="59">
        <v>1.1055600000000001</v>
      </c>
      <c r="D657" s="59">
        <v>1.1058399999999999</v>
      </c>
      <c r="E657" s="59">
        <v>1.0916300000000001</v>
      </c>
      <c r="F657" s="59">
        <v>1.10107</v>
      </c>
      <c r="G657" s="59">
        <f t="shared" si="76"/>
        <v>0</v>
      </c>
      <c r="H657" s="61">
        <f t="shared" si="77"/>
        <v>-4.069559642251505E-3</v>
      </c>
      <c r="I657" s="61">
        <f>IF(A657&gt;$R$1, AVERAGE(INDEX($H$2:$H$3898, A657-$R$1):H657), "")</f>
        <v>-1.5246367928180499E-3</v>
      </c>
      <c r="J657" s="61">
        <f>IF(A657&gt;$R$1, STDEV(INDEX($H$2:$H$3898, A657-$R$1):H657), "")</f>
        <v>5.9594405583743813E-3</v>
      </c>
      <c r="K657" s="61">
        <f t="shared" si="78"/>
        <v>-5.9594405583743813E-3</v>
      </c>
      <c r="L657" s="61">
        <f t="shared" si="75"/>
        <v>-6.6535417036031079E-3</v>
      </c>
      <c r="M657" s="59">
        <f t="shared" si="79"/>
        <v>65.100000000000165</v>
      </c>
      <c r="N657" s="59">
        <f t="shared" si="80"/>
        <v>0</v>
      </c>
      <c r="O657" s="59">
        <f t="shared" si="81"/>
        <v>0</v>
      </c>
    </row>
    <row r="658" spans="1:15" x14ac:dyDescent="0.25">
      <c r="A658" s="59">
        <v>657</v>
      </c>
      <c r="B658" s="60">
        <v>42192.958333333336</v>
      </c>
      <c r="C658" s="59">
        <v>1.10107</v>
      </c>
      <c r="D658" s="59">
        <v>1.10927</v>
      </c>
      <c r="E658" s="59">
        <v>1.0974299999999999</v>
      </c>
      <c r="F658" s="59">
        <v>1.10758</v>
      </c>
      <c r="G658" s="59">
        <f t="shared" si="76"/>
        <v>1</v>
      </c>
      <c r="H658" s="61">
        <f t="shared" si="77"/>
        <v>5.895020806875876E-3</v>
      </c>
      <c r="I658" s="61">
        <f>IF(A658&gt;$R$1, AVERAGE(INDEX($H$2:$H$3898, A658-$R$1):H658), "")</f>
        <v>-9.5923559730468175E-4</v>
      </c>
      <c r="J658" s="61">
        <f>IF(A658&gt;$R$1, STDEV(INDEX($H$2:$H$3898, A658-$R$1):H658), "")</f>
        <v>6.2183282113859699E-3</v>
      </c>
      <c r="K658" s="61">
        <f t="shared" si="78"/>
        <v>6.2183282113859699E-3</v>
      </c>
      <c r="L658" s="61">
        <f t="shared" ref="L658:L721" si="82">SUM(K644:K658)</f>
        <v>-8.6079513433878173E-3</v>
      </c>
      <c r="M658" s="59">
        <f t="shared" si="79"/>
        <v>-40.000000000000036</v>
      </c>
      <c r="N658" s="59">
        <f t="shared" si="80"/>
        <v>0</v>
      </c>
      <c r="O658" s="59">
        <f t="shared" si="81"/>
        <v>0</v>
      </c>
    </row>
    <row r="659" spans="1:15" x14ac:dyDescent="0.25">
      <c r="A659" s="59">
        <v>658</v>
      </c>
      <c r="B659" s="60">
        <v>42193.958333333336</v>
      </c>
      <c r="C659" s="59">
        <v>1.1075600000000001</v>
      </c>
      <c r="D659" s="59">
        <v>1.11249</v>
      </c>
      <c r="E659" s="59">
        <v>1.0991500000000001</v>
      </c>
      <c r="F659" s="59">
        <v>1.1035600000000001</v>
      </c>
      <c r="G659" s="59">
        <f t="shared" si="76"/>
        <v>0</v>
      </c>
      <c r="H659" s="61">
        <f t="shared" si="77"/>
        <v>-3.6361374035111058E-3</v>
      </c>
      <c r="I659" s="61">
        <f>IF(A659&gt;$R$1, AVERAGE(INDEX($H$2:$H$3898, A659-$R$1):H659), "")</f>
        <v>-1.6851839718324494E-3</v>
      </c>
      <c r="J659" s="61">
        <f>IF(A659&gt;$R$1, STDEV(INDEX($H$2:$H$3898, A659-$R$1):H659), "")</f>
        <v>5.7668891850685272E-3</v>
      </c>
      <c r="K659" s="61">
        <f t="shared" si="78"/>
        <v>-5.7668891850685272E-3</v>
      </c>
      <c r="L659" s="61">
        <f t="shared" si="82"/>
        <v>-2.254848719629015E-2</v>
      </c>
      <c r="M659" s="59">
        <f t="shared" si="79"/>
        <v>116.60000000000004</v>
      </c>
      <c r="N659" s="59">
        <f t="shared" si="80"/>
        <v>116.60000000000004</v>
      </c>
      <c r="O659" s="59">
        <f t="shared" si="81"/>
        <v>0</v>
      </c>
    </row>
    <row r="660" spans="1:15" x14ac:dyDescent="0.25">
      <c r="A660" s="59">
        <v>659</v>
      </c>
      <c r="B660" s="60">
        <v>42194.958333333336</v>
      </c>
      <c r="C660" s="59">
        <v>1.1035299999999999</v>
      </c>
      <c r="D660" s="59">
        <v>1.12157</v>
      </c>
      <c r="E660" s="59">
        <v>1.10304</v>
      </c>
      <c r="F660" s="59">
        <v>1.1151899999999999</v>
      </c>
      <c r="G660" s="59">
        <f t="shared" si="76"/>
        <v>1</v>
      </c>
      <c r="H660" s="61">
        <f t="shared" si="77"/>
        <v>1.0483476294666479E-2</v>
      </c>
      <c r="I660" s="61">
        <f>IF(A660&gt;$R$1, AVERAGE(INDEX($H$2:$H$3898, A660-$R$1):H660), "")</f>
        <v>-1.1555328947797264E-3</v>
      </c>
      <c r="J660" s="61">
        <f>IF(A660&gt;$R$1, STDEV(INDEX($H$2:$H$3898, A660-$R$1):H660), "")</f>
        <v>6.4745426606460993E-3</v>
      </c>
      <c r="K660" s="61">
        <f t="shared" si="78"/>
        <v>6.4745426606460993E-3</v>
      </c>
      <c r="L660" s="61">
        <f t="shared" si="82"/>
        <v>-7.863449104143657E-3</v>
      </c>
      <c r="M660" s="59">
        <f t="shared" si="79"/>
        <v>-91.600000000000563</v>
      </c>
      <c r="N660" s="59">
        <f t="shared" si="80"/>
        <v>0</v>
      </c>
      <c r="O660" s="59">
        <f t="shared" si="81"/>
        <v>0</v>
      </c>
    </row>
    <row r="661" spans="1:15" x14ac:dyDescent="0.25">
      <c r="A661" s="59">
        <v>660</v>
      </c>
      <c r="B661" s="60">
        <v>42197.958333333336</v>
      </c>
      <c r="C661" s="59">
        <v>1.1092200000000001</v>
      </c>
      <c r="D661" s="59">
        <v>1.11968</v>
      </c>
      <c r="E661" s="59">
        <v>1.09954</v>
      </c>
      <c r="F661" s="59">
        <v>1.10006</v>
      </c>
      <c r="G661" s="59">
        <f t="shared" si="76"/>
        <v>0</v>
      </c>
      <c r="H661" s="61">
        <f t="shared" si="77"/>
        <v>-1.3660070211162693E-2</v>
      </c>
      <c r="I661" s="61">
        <f>IF(A661&gt;$R$1, AVERAGE(INDEX($H$2:$H$3898, A661-$R$1):H661), "")</f>
        <v>-1.9470864473248072E-3</v>
      </c>
      <c r="J661" s="61">
        <f>IF(A661&gt;$R$1, STDEV(INDEX($H$2:$H$3898, A661-$R$1):H661), "")</f>
        <v>7.1884554608533085E-3</v>
      </c>
      <c r="K661" s="61">
        <f t="shared" si="78"/>
        <v>-7.1884554608533085E-3</v>
      </c>
      <c r="L661" s="61">
        <f t="shared" si="82"/>
        <v>-6.8131113518919619E-3</v>
      </c>
      <c r="M661" s="59">
        <f t="shared" si="79"/>
        <v>7.8000000000000291</v>
      </c>
      <c r="N661" s="59">
        <f t="shared" si="80"/>
        <v>0</v>
      </c>
      <c r="O661" s="59">
        <f t="shared" si="81"/>
        <v>0</v>
      </c>
    </row>
    <row r="662" spans="1:15" x14ac:dyDescent="0.25">
      <c r="A662" s="59">
        <v>661</v>
      </c>
      <c r="B662" s="60">
        <v>42198.958333333336</v>
      </c>
      <c r="C662" s="59">
        <v>1.10005</v>
      </c>
      <c r="D662" s="59">
        <v>1.10832</v>
      </c>
      <c r="E662" s="59">
        <v>1.09653</v>
      </c>
      <c r="F662" s="59">
        <v>1.10083</v>
      </c>
      <c r="G662" s="59">
        <f t="shared" si="76"/>
        <v>1</v>
      </c>
      <c r="H662" s="61">
        <f t="shared" si="77"/>
        <v>6.9971696124406174E-4</v>
      </c>
      <c r="I662" s="61">
        <f>IF(A662&gt;$R$1, AVERAGE(INDEX($H$2:$H$3898, A662-$R$1):H662), "")</f>
        <v>-1.8565250688608772E-3</v>
      </c>
      <c r="J662" s="61">
        <f>IF(A662&gt;$R$1, STDEV(INDEX($H$2:$H$3898, A662-$R$1):H662), "")</f>
        <v>7.2136350021669701E-3</v>
      </c>
      <c r="K662" s="61">
        <f t="shared" si="78"/>
        <v>7.2136350021669701E-3</v>
      </c>
      <c r="L662" s="61">
        <f t="shared" si="82"/>
        <v>9.5652878749307446E-3</v>
      </c>
      <c r="M662" s="59">
        <f t="shared" si="79"/>
        <v>-59.799999999998747</v>
      </c>
      <c r="N662" s="59">
        <f t="shared" si="80"/>
        <v>0</v>
      </c>
      <c r="O662" s="59">
        <f t="shared" si="81"/>
        <v>0</v>
      </c>
    </row>
    <row r="663" spans="1:15" x14ac:dyDescent="0.25">
      <c r="A663" s="59">
        <v>662</v>
      </c>
      <c r="B663" s="60">
        <v>42199.958333333336</v>
      </c>
      <c r="C663" s="59">
        <v>1.10083</v>
      </c>
      <c r="D663" s="59">
        <v>1.10355</v>
      </c>
      <c r="E663" s="59">
        <v>1.0929899999999999</v>
      </c>
      <c r="F663" s="59">
        <v>1.0948500000000001</v>
      </c>
      <c r="G663" s="59">
        <f t="shared" si="76"/>
        <v>0</v>
      </c>
      <c r="H663" s="61">
        <f t="shared" si="77"/>
        <v>-5.4470731489511528E-3</v>
      </c>
      <c r="I663" s="61">
        <f>IF(A663&gt;$R$1, AVERAGE(INDEX($H$2:$H$3898, A663-$R$1):H663), "")</f>
        <v>-1.2389514135856996E-3</v>
      </c>
      <c r="J663" s="61">
        <f>IF(A663&gt;$R$1, STDEV(INDEX($H$2:$H$3898, A663-$R$1):H663), "")</f>
        <v>6.3553138529331404E-3</v>
      </c>
      <c r="K663" s="61">
        <f t="shared" si="78"/>
        <v>-6.3553138529331404E-3</v>
      </c>
      <c r="L663" s="61">
        <f t="shared" si="82"/>
        <v>-4.4722531588311052E-3</v>
      </c>
      <c r="M663" s="59">
        <f t="shared" si="79"/>
        <v>-73.499999999999673</v>
      </c>
      <c r="N663" s="59">
        <f t="shared" si="80"/>
        <v>0</v>
      </c>
      <c r="O663" s="59">
        <f t="shared" si="81"/>
        <v>0</v>
      </c>
    </row>
    <row r="664" spans="1:15" x14ac:dyDescent="0.25">
      <c r="A664" s="59">
        <v>663</v>
      </c>
      <c r="B664" s="60">
        <v>42200.958333333336</v>
      </c>
      <c r="C664" s="59">
        <v>1.09466</v>
      </c>
      <c r="D664" s="59">
        <v>1.09626</v>
      </c>
      <c r="E664" s="59">
        <v>1.0855300000000001</v>
      </c>
      <c r="F664" s="59">
        <v>1.08731</v>
      </c>
      <c r="G664" s="59">
        <f t="shared" si="76"/>
        <v>0</v>
      </c>
      <c r="H664" s="61">
        <f t="shared" si="77"/>
        <v>-6.9106115106218873E-3</v>
      </c>
      <c r="I664" s="61">
        <f>IF(A664&gt;$R$1, AVERAGE(INDEX($H$2:$H$3898, A664-$R$1):H664), "")</f>
        <v>-1.8736880206765183E-3</v>
      </c>
      <c r="J664" s="61">
        <f>IF(A664&gt;$R$1, STDEV(INDEX($H$2:$H$3898, A664-$R$1):H664), "")</f>
        <v>6.3846916359140676E-3</v>
      </c>
      <c r="K664" s="61">
        <f t="shared" si="78"/>
        <v>-6.3846916359140676E-3</v>
      </c>
      <c r="L664" s="61">
        <f t="shared" si="82"/>
        <v>-1.7987975807963678E-2</v>
      </c>
      <c r="M664" s="59">
        <f t="shared" si="79"/>
        <v>-45.70000000000185</v>
      </c>
      <c r="N664" s="59">
        <f t="shared" si="80"/>
        <v>-45.70000000000185</v>
      </c>
      <c r="O664" s="59">
        <f t="shared" si="81"/>
        <v>0</v>
      </c>
    </row>
    <row r="665" spans="1:15" x14ac:dyDescent="0.25">
      <c r="A665" s="59">
        <v>664</v>
      </c>
      <c r="B665" s="60">
        <v>42201.958333333336</v>
      </c>
      <c r="C665" s="59">
        <v>1.0873600000000001</v>
      </c>
      <c r="D665" s="59">
        <v>1.0906899999999999</v>
      </c>
      <c r="E665" s="59">
        <v>1.0827899999999999</v>
      </c>
      <c r="F665" s="59">
        <v>1.0827899999999999</v>
      </c>
      <c r="G665" s="59">
        <f t="shared" si="76"/>
        <v>0</v>
      </c>
      <c r="H665" s="61">
        <f t="shared" si="77"/>
        <v>-4.165712673476661E-3</v>
      </c>
      <c r="I665" s="61">
        <f>IF(A665&gt;$R$1, AVERAGE(INDEX($H$2:$H$3898, A665-$R$1):H665), "")</f>
        <v>-2.1368341829691856E-3</v>
      </c>
      <c r="J665" s="61">
        <f>IF(A665&gt;$R$1, STDEV(INDEX($H$2:$H$3898, A665-$R$1):H665), "")</f>
        <v>6.3871215398056819E-3</v>
      </c>
      <c r="K665" s="61">
        <f t="shared" si="78"/>
        <v>-6.3871215398056819E-3</v>
      </c>
      <c r="L665" s="61">
        <f t="shared" si="82"/>
        <v>-1.7229237679558352E-2</v>
      </c>
      <c r="M665" s="59">
        <f t="shared" si="79"/>
        <v>-4.5000000000006146</v>
      </c>
      <c r="N665" s="59">
        <f t="shared" si="80"/>
        <v>0</v>
      </c>
      <c r="O665" s="59">
        <f t="shared" si="81"/>
        <v>0</v>
      </c>
    </row>
    <row r="666" spans="1:15" x14ac:dyDescent="0.25">
      <c r="A666" s="59">
        <v>665</v>
      </c>
      <c r="B666" s="60">
        <v>42204.958333333336</v>
      </c>
      <c r="C666" s="59">
        <v>1.0829500000000001</v>
      </c>
      <c r="D666" s="59">
        <v>1.0870200000000001</v>
      </c>
      <c r="E666" s="59">
        <v>1.0808599999999999</v>
      </c>
      <c r="F666" s="59">
        <v>1.0825</v>
      </c>
      <c r="G666" s="59">
        <f t="shared" si="76"/>
        <v>0</v>
      </c>
      <c r="H666" s="61">
        <f t="shared" si="77"/>
        <v>-2.6786250500750023E-4</v>
      </c>
      <c r="I666" s="61">
        <f>IF(A666&gt;$R$1, AVERAGE(INDEX($H$2:$H$3898, A666-$R$1):H666), "")</f>
        <v>-1.9188545196289796E-3</v>
      </c>
      <c r="J666" s="61">
        <f>IF(A666&gt;$R$1, STDEV(INDEX($H$2:$H$3898, A666-$R$1):H666), "")</f>
        <v>6.3877092256162948E-3</v>
      </c>
      <c r="K666" s="61">
        <f t="shared" si="78"/>
        <v>-6.3877092256162948E-3</v>
      </c>
      <c r="L666" s="61">
        <f t="shared" si="82"/>
        <v>-3.0342209655227978E-2</v>
      </c>
      <c r="M666" s="59">
        <f t="shared" si="79"/>
        <v>109.20000000000041</v>
      </c>
      <c r="N666" s="59">
        <f t="shared" si="80"/>
        <v>109.20000000000041</v>
      </c>
      <c r="O666" s="59">
        <f t="shared" si="81"/>
        <v>0</v>
      </c>
    </row>
    <row r="667" spans="1:15" x14ac:dyDescent="0.25">
      <c r="A667" s="59">
        <v>666</v>
      </c>
      <c r="B667" s="60">
        <v>42205.958333333336</v>
      </c>
      <c r="C667" s="59">
        <v>1.0825</v>
      </c>
      <c r="D667" s="59">
        <v>1.0968500000000001</v>
      </c>
      <c r="E667" s="59">
        <v>1.0811599999999999</v>
      </c>
      <c r="F667" s="59">
        <v>1.0934200000000001</v>
      </c>
      <c r="G667" s="59">
        <f t="shared" si="76"/>
        <v>1</v>
      </c>
      <c r="H667" s="61">
        <f t="shared" si="77"/>
        <v>1.0037217984552609E-2</v>
      </c>
      <c r="I667" s="61">
        <f>IF(A667&gt;$R$1, AVERAGE(INDEX($H$2:$H$3898, A667-$R$1):H667), "")</f>
        <v>-1.6994885548500195E-3</v>
      </c>
      <c r="J667" s="61">
        <f>IF(A667&gt;$R$1, STDEV(INDEX($H$2:$H$3898, A667-$R$1):H667), "")</f>
        <v>6.7472541645300955E-3</v>
      </c>
      <c r="K667" s="61">
        <f t="shared" si="78"/>
        <v>6.7472541645300955E-3</v>
      </c>
      <c r="L667" s="61">
        <f t="shared" si="82"/>
        <v>-1.7887541696956399E-2</v>
      </c>
      <c r="M667" s="59">
        <f t="shared" si="79"/>
        <v>-5.6999999999995943</v>
      </c>
      <c r="N667" s="59">
        <f t="shared" si="80"/>
        <v>-5.6999999999995943</v>
      </c>
      <c r="O667" s="59">
        <f t="shared" si="81"/>
        <v>0</v>
      </c>
    </row>
    <row r="668" spans="1:15" x14ac:dyDescent="0.25">
      <c r="A668" s="59">
        <v>667</v>
      </c>
      <c r="B668" s="60">
        <v>42206.958333333336</v>
      </c>
      <c r="C668" s="59">
        <v>1.0934299999999999</v>
      </c>
      <c r="D668" s="59">
        <v>1.09666</v>
      </c>
      <c r="E668" s="59">
        <v>1.08693</v>
      </c>
      <c r="F668" s="59">
        <v>1.0928599999999999</v>
      </c>
      <c r="G668" s="59">
        <f t="shared" si="76"/>
        <v>0</v>
      </c>
      <c r="H668" s="61">
        <f t="shared" si="77"/>
        <v>-5.1228572026198603E-4</v>
      </c>
      <c r="I668" s="61">
        <f>IF(A668&gt;$R$1, AVERAGE(INDEX($H$2:$H$3898, A668-$R$1):H668), "")</f>
        <v>-1.2226810319541403E-3</v>
      </c>
      <c r="J668" s="61">
        <f>IF(A668&gt;$R$1, STDEV(INDEX($H$2:$H$3898, A668-$R$1):H668), "")</f>
        <v>6.5276732996320547E-3</v>
      </c>
      <c r="K668" s="61">
        <f t="shared" si="78"/>
        <v>-6.5276732996320547E-3</v>
      </c>
      <c r="L668" s="61">
        <f t="shared" si="82"/>
        <v>-1.8408599608939959E-2</v>
      </c>
      <c r="M668" s="59">
        <f t="shared" si="79"/>
        <v>54.100000000001373</v>
      </c>
      <c r="N668" s="59">
        <f t="shared" si="80"/>
        <v>54.100000000001373</v>
      </c>
      <c r="O668" s="59">
        <f t="shared" si="81"/>
        <v>0</v>
      </c>
    </row>
    <row r="669" spans="1:15" x14ac:dyDescent="0.25">
      <c r="A669" s="59">
        <v>668</v>
      </c>
      <c r="B669" s="60">
        <v>42207.958333333336</v>
      </c>
      <c r="C669" s="59">
        <v>1.0928599999999999</v>
      </c>
      <c r="D669" s="59">
        <v>1.10179</v>
      </c>
      <c r="E669" s="59">
        <v>1.09216</v>
      </c>
      <c r="F669" s="59">
        <v>1.0982700000000001</v>
      </c>
      <c r="G669" s="59">
        <f t="shared" si="76"/>
        <v>1</v>
      </c>
      <c r="H669" s="61">
        <f t="shared" si="77"/>
        <v>4.9381013390320198E-3</v>
      </c>
      <c r="I669" s="61">
        <f>IF(A669&gt;$R$1, AVERAGE(INDEX($H$2:$H$3898, A669-$R$1):H669), "")</f>
        <v>-3.9482772557142948E-4</v>
      </c>
      <c r="J669" s="61">
        <f>IF(A669&gt;$R$1, STDEV(INDEX($H$2:$H$3898, A669-$R$1):H669), "")</f>
        <v>6.4080791299233886E-3</v>
      </c>
      <c r="K669" s="61">
        <f t="shared" si="78"/>
        <v>6.4080791299233886E-3</v>
      </c>
      <c r="L669" s="61">
        <f t="shared" si="82"/>
        <v>-1.7962584431893025E-2</v>
      </c>
      <c r="M669" s="59">
        <f t="shared" si="79"/>
        <v>-1.500000000000945</v>
      </c>
      <c r="N669" s="59">
        <f t="shared" si="80"/>
        <v>-1.500000000000945</v>
      </c>
      <c r="O669" s="59">
        <f t="shared" si="81"/>
        <v>0</v>
      </c>
    </row>
    <row r="670" spans="1:15" x14ac:dyDescent="0.25">
      <c r="A670" s="59">
        <v>669</v>
      </c>
      <c r="B670" s="60">
        <v>42208.958333333336</v>
      </c>
      <c r="C670" s="59">
        <v>1.0982700000000001</v>
      </c>
      <c r="D670" s="59">
        <v>1.0995699999999999</v>
      </c>
      <c r="E670" s="59">
        <v>1.09253</v>
      </c>
      <c r="F670" s="59">
        <v>1.09812</v>
      </c>
      <c r="G670" s="59">
        <f t="shared" si="76"/>
        <v>0</v>
      </c>
      <c r="H670" s="61">
        <f t="shared" si="77"/>
        <v>-1.365877646804802E-4</v>
      </c>
      <c r="I670" s="61">
        <f>IF(A670&gt;$R$1, AVERAGE(INDEX($H$2:$H$3898, A670-$R$1):H670), "")</f>
        <v>-5.7785803493798393E-4</v>
      </c>
      <c r="J670" s="61">
        <f>IF(A670&gt;$R$1, STDEV(INDEX($H$2:$H$3898, A670-$R$1):H670), "")</f>
        <v>6.3525724067478662E-3</v>
      </c>
      <c r="K670" s="61">
        <f t="shared" si="78"/>
        <v>-6.3525724067478662E-3</v>
      </c>
      <c r="L670" s="61">
        <f t="shared" si="82"/>
        <v>-3.0213960145906167E-2</v>
      </c>
      <c r="M670" s="59">
        <f t="shared" si="79"/>
        <v>105.80000000000034</v>
      </c>
      <c r="N670" s="59">
        <f t="shared" si="80"/>
        <v>105.80000000000034</v>
      </c>
      <c r="O670" s="59">
        <f t="shared" si="81"/>
        <v>0</v>
      </c>
    </row>
    <row r="671" spans="1:15" x14ac:dyDescent="0.25">
      <c r="A671" s="59">
        <v>670</v>
      </c>
      <c r="B671" s="60">
        <v>42211.958333333336</v>
      </c>
      <c r="C671" s="59">
        <v>1.0981300000000001</v>
      </c>
      <c r="D671" s="59">
        <v>1.1129199999999999</v>
      </c>
      <c r="E671" s="59">
        <v>1.0968899999999999</v>
      </c>
      <c r="F671" s="59">
        <v>1.1087100000000001</v>
      </c>
      <c r="G671" s="59">
        <f t="shared" si="76"/>
        <v>1</v>
      </c>
      <c r="H671" s="61">
        <f t="shared" si="77"/>
        <v>9.5975505948150165E-3</v>
      </c>
      <c r="I671" s="61">
        <f>IF(A671&gt;$R$1, AVERAGE(INDEX($H$2:$H$3898, A671-$R$1):H671), "")</f>
        <v>-1.2445772101029717E-4</v>
      </c>
      <c r="J671" s="61">
        <f>IF(A671&gt;$R$1, STDEV(INDEX($H$2:$H$3898, A671-$R$1):H671), "")</f>
        <v>6.8168671785054386E-3</v>
      </c>
      <c r="K671" s="61">
        <f t="shared" si="78"/>
        <v>6.8168671785054386E-3</v>
      </c>
      <c r="L671" s="61">
        <f t="shared" si="82"/>
        <v>-1.743116081778736E-2</v>
      </c>
      <c r="M671" s="59">
        <f t="shared" si="79"/>
        <v>-27.800000000000047</v>
      </c>
      <c r="N671" s="59">
        <f t="shared" si="80"/>
        <v>-27.800000000000047</v>
      </c>
      <c r="O671" s="59">
        <f t="shared" si="81"/>
        <v>0</v>
      </c>
    </row>
    <row r="672" spans="1:15" x14ac:dyDescent="0.25">
      <c r="A672" s="59">
        <v>671</v>
      </c>
      <c r="B672" s="60">
        <v>42212.958333333336</v>
      </c>
      <c r="C672" s="59">
        <v>1.1087400000000001</v>
      </c>
      <c r="D672" s="59">
        <v>1.1099600000000001</v>
      </c>
      <c r="E672" s="59">
        <v>1.1022099999999999</v>
      </c>
      <c r="F672" s="59">
        <v>1.1059600000000001</v>
      </c>
      <c r="G672" s="59">
        <f t="shared" si="76"/>
        <v>0</v>
      </c>
      <c r="H672" s="61">
        <f t="shared" si="77"/>
        <v>-2.483441247121021E-3</v>
      </c>
      <c r="I672" s="61">
        <f>IF(A672&gt;$R$1, AVERAGE(INDEX($H$2:$H$3898, A672-$R$1):H672), "")</f>
        <v>2.2608884633754133E-5</v>
      </c>
      <c r="J672" s="61">
        <f>IF(A672&gt;$R$1, STDEV(INDEX($H$2:$H$3898, A672-$R$1):H672), "")</f>
        <v>6.7333028547926343E-3</v>
      </c>
      <c r="K672" s="61">
        <f t="shared" si="78"/>
        <v>-6.7333028547926343E-3</v>
      </c>
      <c r="L672" s="61">
        <f t="shared" si="82"/>
        <v>-1.8205023114205614E-2</v>
      </c>
      <c r="M672" s="59">
        <f t="shared" si="79"/>
        <v>-77.50000000000145</v>
      </c>
      <c r="N672" s="59">
        <f t="shared" si="80"/>
        <v>-77.50000000000145</v>
      </c>
      <c r="O672" s="59">
        <f t="shared" si="81"/>
        <v>0</v>
      </c>
    </row>
    <row r="673" spans="1:15" x14ac:dyDescent="0.25">
      <c r="A673" s="59">
        <v>672</v>
      </c>
      <c r="B673" s="60">
        <v>42213.958333333336</v>
      </c>
      <c r="C673" s="59">
        <v>1.1059300000000001</v>
      </c>
      <c r="D673" s="59">
        <v>1.1084000000000001</v>
      </c>
      <c r="E673" s="59">
        <v>1.0966899999999999</v>
      </c>
      <c r="F673" s="59">
        <v>1.0981799999999999</v>
      </c>
      <c r="G673" s="59">
        <f t="shared" si="76"/>
        <v>0</v>
      </c>
      <c r="H673" s="61">
        <f t="shared" si="77"/>
        <v>-7.0594720030553925E-3</v>
      </c>
      <c r="I673" s="61">
        <f>IF(A673&gt;$R$1, AVERAGE(INDEX($H$2:$H$3898, A673-$R$1):H673), "")</f>
        <v>-1.6426063791648873E-4</v>
      </c>
      <c r="J673" s="61">
        <f>IF(A673&gt;$R$1, STDEV(INDEX($H$2:$H$3898, A673-$R$1):H673), "")</f>
        <v>6.8940158251795478E-3</v>
      </c>
      <c r="K673" s="61">
        <f t="shared" si="78"/>
        <v>-6.8940158251795478E-3</v>
      </c>
      <c r="L673" s="61">
        <f t="shared" si="82"/>
        <v>-3.131736715077113E-2</v>
      </c>
      <c r="M673" s="59">
        <f t="shared" si="79"/>
        <v>-51.499999999999879</v>
      </c>
      <c r="N673" s="59">
        <f t="shared" si="80"/>
        <v>-51.499999999999879</v>
      </c>
      <c r="O673" s="59">
        <f t="shared" si="81"/>
        <v>0</v>
      </c>
    </row>
    <row r="674" spans="1:15" x14ac:dyDescent="0.25">
      <c r="A674" s="59">
        <v>673</v>
      </c>
      <c r="B674" s="60">
        <v>42214.958333333336</v>
      </c>
      <c r="C674" s="59">
        <v>1.0982499999999999</v>
      </c>
      <c r="D674" s="59">
        <v>1.0989100000000001</v>
      </c>
      <c r="E674" s="59">
        <v>1.0893299999999999</v>
      </c>
      <c r="F674" s="59">
        <v>1.0931</v>
      </c>
      <c r="G674" s="59">
        <f t="shared" si="76"/>
        <v>0</v>
      </c>
      <c r="H674" s="61">
        <f t="shared" si="77"/>
        <v>-4.636567760135918E-3</v>
      </c>
      <c r="I674" s="61">
        <f>IF(A674&gt;$R$1, AVERAGE(INDEX($H$2:$H$3898, A674-$R$1):H674), "")</f>
        <v>-8.2248492335472586E-4</v>
      </c>
      <c r="J674" s="61">
        <f>IF(A674&gt;$R$1, STDEV(INDEX($H$2:$H$3898, A674-$R$1):H674), "")</f>
        <v>6.7787231097338153E-3</v>
      </c>
      <c r="K674" s="61">
        <f t="shared" si="78"/>
        <v>-6.7787231097338153E-3</v>
      </c>
      <c r="L674" s="61">
        <f t="shared" si="82"/>
        <v>-3.2329201075436416E-2</v>
      </c>
      <c r="M674" s="59">
        <f t="shared" si="79"/>
        <v>51.900000000000276</v>
      </c>
      <c r="N674" s="59">
        <f t="shared" si="80"/>
        <v>51.900000000000276</v>
      </c>
      <c r="O674" s="59">
        <f t="shared" si="81"/>
        <v>0</v>
      </c>
    </row>
    <row r="675" spans="1:15" x14ac:dyDescent="0.25">
      <c r="A675" s="59">
        <v>674</v>
      </c>
      <c r="B675" s="60">
        <v>42215.958333333336</v>
      </c>
      <c r="C675" s="59">
        <v>1.09311</v>
      </c>
      <c r="D675" s="59">
        <v>1.1113999999999999</v>
      </c>
      <c r="E675" s="59">
        <v>1.0921099999999999</v>
      </c>
      <c r="F675" s="59">
        <v>1.0983000000000001</v>
      </c>
      <c r="G675" s="59">
        <f t="shared" si="76"/>
        <v>1</v>
      </c>
      <c r="H675" s="61">
        <f t="shared" si="77"/>
        <v>4.74583349451048E-3</v>
      </c>
      <c r="I675" s="61">
        <f>IF(A675&gt;$R$1, AVERAGE(INDEX($H$2:$H$3898, A675-$R$1):H675), "")</f>
        <v>-2.9861174222837664E-4</v>
      </c>
      <c r="J675" s="61">
        <f>IF(A675&gt;$R$1, STDEV(INDEX($H$2:$H$3898, A675-$R$1):H675), "")</f>
        <v>6.8700545603936356E-3</v>
      </c>
      <c r="K675" s="61">
        <f t="shared" si="78"/>
        <v>6.8700545603936356E-3</v>
      </c>
      <c r="L675" s="61">
        <f t="shared" si="82"/>
        <v>-3.1933689175688881E-2</v>
      </c>
      <c r="M675" s="59">
        <f t="shared" si="79"/>
        <v>-21.400000000000308</v>
      </c>
      <c r="N675" s="59">
        <f t="shared" si="80"/>
        <v>-21.400000000000308</v>
      </c>
      <c r="O675" s="59">
        <f t="shared" si="81"/>
        <v>0</v>
      </c>
    </row>
    <row r="676" spans="1:15" x14ac:dyDescent="0.25">
      <c r="A676" s="59">
        <v>675</v>
      </c>
      <c r="B676" s="60">
        <v>42218.958333333336</v>
      </c>
      <c r="C676" s="59">
        <v>1.0970500000000001</v>
      </c>
      <c r="D676" s="59">
        <v>1.0995699999999999</v>
      </c>
      <c r="E676" s="59">
        <v>1.09413</v>
      </c>
      <c r="F676" s="59">
        <v>1.09491</v>
      </c>
      <c r="G676" s="59">
        <f t="shared" si="76"/>
        <v>0</v>
      </c>
      <c r="H676" s="61">
        <f t="shared" si="77"/>
        <v>-3.0913617024504476E-3</v>
      </c>
      <c r="I676" s="61">
        <f>IF(A676&gt;$R$1, AVERAGE(INDEX($H$2:$H$3898, A676-$R$1):H676), "")</f>
        <v>-1.1470391170481848E-3</v>
      </c>
      <c r="J676" s="61">
        <f>IF(A676&gt;$R$1, STDEV(INDEX($H$2:$H$3898, A676-$R$1):H676), "")</f>
        <v>6.2609557879568321E-3</v>
      </c>
      <c r="K676" s="61">
        <f t="shared" si="78"/>
        <v>-6.2609557879568321E-3</v>
      </c>
      <c r="L676" s="61">
        <f t="shared" si="82"/>
        <v>-3.1006189502792401E-2</v>
      </c>
      <c r="M676" s="59">
        <f t="shared" si="79"/>
        <v>-68.699999999999321</v>
      </c>
      <c r="N676" s="59">
        <f t="shared" si="80"/>
        <v>-68.699999999999321</v>
      </c>
      <c r="O676" s="59">
        <f t="shared" si="81"/>
        <v>0</v>
      </c>
    </row>
    <row r="677" spans="1:15" x14ac:dyDescent="0.25">
      <c r="A677" s="59">
        <v>676</v>
      </c>
      <c r="B677" s="60">
        <v>42219.958333333336</v>
      </c>
      <c r="C677" s="59">
        <v>1.09493</v>
      </c>
      <c r="D677" s="59">
        <v>1.0987499999999999</v>
      </c>
      <c r="E677" s="59">
        <v>1.08789</v>
      </c>
      <c r="F677" s="59">
        <v>1.08806</v>
      </c>
      <c r="G677" s="59">
        <f t="shared" si="76"/>
        <v>0</v>
      </c>
      <c r="H677" s="61">
        <f t="shared" si="77"/>
        <v>-6.2758741376814685E-3</v>
      </c>
      <c r="I677" s="61">
        <f>IF(A677&gt;$R$1, AVERAGE(INDEX($H$2:$H$3898, A677-$R$1):H677), "")</f>
        <v>-6.8552686245560801E-4</v>
      </c>
      <c r="J677" s="61">
        <f>IF(A677&gt;$R$1, STDEV(INDEX($H$2:$H$3898, A677-$R$1):H677), "")</f>
        <v>5.5034208465258166E-3</v>
      </c>
      <c r="K677" s="61">
        <f t="shared" si="78"/>
        <v>-5.5034208465258166E-3</v>
      </c>
      <c r="L677" s="61">
        <f t="shared" si="82"/>
        <v>-4.3723245351485189E-2</v>
      </c>
      <c r="M677" s="59">
        <f t="shared" si="79"/>
        <v>24.299999999999322</v>
      </c>
      <c r="N677" s="59">
        <f t="shared" si="80"/>
        <v>24.299999999999322</v>
      </c>
      <c r="O677" s="59">
        <f t="shared" si="81"/>
        <v>0</v>
      </c>
    </row>
    <row r="678" spans="1:15" x14ac:dyDescent="0.25">
      <c r="A678" s="59">
        <v>677</v>
      </c>
      <c r="B678" s="60">
        <v>42220.958333333336</v>
      </c>
      <c r="C678" s="59">
        <v>1.08813</v>
      </c>
      <c r="D678" s="59">
        <v>1.0934200000000001</v>
      </c>
      <c r="E678" s="59">
        <v>1.0848100000000001</v>
      </c>
      <c r="F678" s="59">
        <v>1.09056</v>
      </c>
      <c r="G678" s="59">
        <f t="shared" si="76"/>
        <v>1</v>
      </c>
      <c r="H678" s="61">
        <f t="shared" si="77"/>
        <v>2.2950318066731253E-3</v>
      </c>
      <c r="I678" s="61">
        <f>IF(A678&gt;$R$1, AVERAGE(INDEX($H$2:$H$3898, A678-$R$1):H678), "")</f>
        <v>-5.8581968461629162E-4</v>
      </c>
      <c r="J678" s="61">
        <f>IF(A678&gt;$R$1, STDEV(INDEX($H$2:$H$3898, A678-$R$1):H678), "")</f>
        <v>5.5444890380607747E-3</v>
      </c>
      <c r="K678" s="61">
        <f t="shared" si="78"/>
        <v>5.5444890380607747E-3</v>
      </c>
      <c r="L678" s="61">
        <f t="shared" si="82"/>
        <v>-3.1823442460491277E-2</v>
      </c>
      <c r="M678" s="59">
        <f t="shared" si="79"/>
        <v>18.400000000000638</v>
      </c>
      <c r="N678" s="59">
        <f t="shared" si="80"/>
        <v>18.400000000000638</v>
      </c>
      <c r="O678" s="59">
        <f t="shared" si="81"/>
        <v>0</v>
      </c>
    </row>
    <row r="679" spans="1:15" x14ac:dyDescent="0.25">
      <c r="A679" s="59">
        <v>678</v>
      </c>
      <c r="B679" s="60">
        <v>42221.958333333336</v>
      </c>
      <c r="C679" s="59">
        <v>1.09056</v>
      </c>
      <c r="D679" s="59">
        <v>1.09439</v>
      </c>
      <c r="E679" s="59">
        <v>1.0873699999999999</v>
      </c>
      <c r="F679" s="59">
        <v>1.0924</v>
      </c>
      <c r="G679" s="59">
        <f t="shared" si="76"/>
        <v>1</v>
      </c>
      <c r="H679" s="61">
        <f t="shared" si="77"/>
        <v>1.6857848387084554E-3</v>
      </c>
      <c r="I679" s="61">
        <f>IF(A679&gt;$R$1, AVERAGE(INDEX($H$2:$H$3898, A679-$R$1):H679), "")</f>
        <v>-1.4001606038756596E-4</v>
      </c>
      <c r="J679" s="61">
        <f>IF(A679&gt;$R$1, STDEV(INDEX($H$2:$H$3898, A679-$R$1):H679), "")</f>
        <v>5.4127560959983884E-3</v>
      </c>
      <c r="K679" s="61">
        <f t="shared" si="78"/>
        <v>5.4127560959983884E-3</v>
      </c>
      <c r="L679" s="61">
        <f t="shared" si="82"/>
        <v>-2.0025994728578828E-2</v>
      </c>
      <c r="M679" s="59">
        <f t="shared" si="79"/>
        <v>42.400000000000219</v>
      </c>
      <c r="N679" s="59">
        <f t="shared" si="80"/>
        <v>42.400000000000219</v>
      </c>
      <c r="O679" s="59">
        <f t="shared" si="81"/>
        <v>0</v>
      </c>
    </row>
    <row r="680" spans="1:15" x14ac:dyDescent="0.25">
      <c r="A680" s="59">
        <v>679</v>
      </c>
      <c r="B680" s="60">
        <v>42222.958333333336</v>
      </c>
      <c r="C680" s="59">
        <v>1.09223</v>
      </c>
      <c r="D680" s="59">
        <v>1.0978300000000001</v>
      </c>
      <c r="E680" s="59">
        <v>1.0855300000000001</v>
      </c>
      <c r="F680" s="59">
        <v>1.0964700000000001</v>
      </c>
      <c r="G680" s="59">
        <f t="shared" si="76"/>
        <v>1</v>
      </c>
      <c r="H680" s="61">
        <f t="shared" si="77"/>
        <v>3.7188181029855797E-3</v>
      </c>
      <c r="I680" s="61">
        <f>IF(A680&gt;$R$1, AVERAGE(INDEX($H$2:$H$3898, A680-$R$1):H680), "")</f>
        <v>5.2432329046290041E-4</v>
      </c>
      <c r="J680" s="61">
        <f>IF(A680&gt;$R$1, STDEV(INDEX($H$2:$H$3898, A680-$R$1):H680), "")</f>
        <v>5.1733742586554544E-3</v>
      </c>
      <c r="K680" s="61">
        <f t="shared" si="78"/>
        <v>5.1733742586554544E-3</v>
      </c>
      <c r="L680" s="61">
        <f t="shared" si="82"/>
        <v>-8.4654989301176844E-3</v>
      </c>
      <c r="M680" s="59">
        <f t="shared" si="79"/>
        <v>55.799999999999187</v>
      </c>
      <c r="N680" s="59">
        <f t="shared" si="80"/>
        <v>0</v>
      </c>
      <c r="O680" s="59">
        <f t="shared" si="81"/>
        <v>0</v>
      </c>
    </row>
    <row r="681" spans="1:15" x14ac:dyDescent="0.25">
      <c r="A681" s="59">
        <v>680</v>
      </c>
      <c r="B681" s="60">
        <v>42225.958333333336</v>
      </c>
      <c r="C681" s="59">
        <v>1.0962700000000001</v>
      </c>
      <c r="D681" s="59">
        <v>1.1041399999999999</v>
      </c>
      <c r="E681" s="59">
        <v>1.0925400000000001</v>
      </c>
      <c r="F681" s="59">
        <v>1.10185</v>
      </c>
      <c r="G681" s="59">
        <f t="shared" si="76"/>
        <v>1</v>
      </c>
      <c r="H681" s="61">
        <f t="shared" si="77"/>
        <v>4.8946565932300569E-3</v>
      </c>
      <c r="I681" s="61">
        <f>IF(A681&gt;$R$1, AVERAGE(INDEX($H$2:$H$3898, A681-$R$1):H681), "")</f>
        <v>1.0905963696320703E-3</v>
      </c>
      <c r="J681" s="61">
        <f>IF(A681&gt;$R$1, STDEV(INDEX($H$2:$H$3898, A681-$R$1):H681), "")</f>
        <v>5.1213914185694008E-3</v>
      </c>
      <c r="K681" s="61">
        <f t="shared" si="78"/>
        <v>5.1213914185694008E-3</v>
      </c>
      <c r="L681" s="61">
        <f t="shared" si="82"/>
        <v>3.0436017140680104E-3</v>
      </c>
      <c r="M681" s="59">
        <f t="shared" si="79"/>
        <v>23.100000000000342</v>
      </c>
      <c r="N681" s="59">
        <f t="shared" si="80"/>
        <v>0</v>
      </c>
      <c r="O681" s="59">
        <f t="shared" si="81"/>
        <v>0</v>
      </c>
    </row>
    <row r="682" spans="1:15" x14ac:dyDescent="0.25">
      <c r="A682" s="59">
        <v>681</v>
      </c>
      <c r="B682" s="60">
        <v>42226.958333333336</v>
      </c>
      <c r="C682" s="59">
        <v>1.10185</v>
      </c>
      <c r="D682" s="59">
        <v>1.1088199999999999</v>
      </c>
      <c r="E682" s="59">
        <v>1.0960399999999999</v>
      </c>
      <c r="F682" s="59">
        <v>1.10416</v>
      </c>
      <c r="G682" s="59">
        <f t="shared" si="76"/>
        <v>1</v>
      </c>
      <c r="H682" s="61">
        <f t="shared" si="77"/>
        <v>2.0942795765263116E-3</v>
      </c>
      <c r="I682" s="61">
        <f>IF(A682&gt;$R$1, AVERAGE(INDEX($H$2:$H$3898, A682-$R$1):H682), "")</f>
        <v>1.2382302497279333E-3</v>
      </c>
      <c r="J682" s="61">
        <f>IF(A682&gt;$R$1, STDEV(INDEX($H$2:$H$3898, A682-$R$1):H682), "")</f>
        <v>5.1136613640836281E-3</v>
      </c>
      <c r="K682" s="61">
        <f t="shared" si="78"/>
        <v>5.1136613640836281E-3</v>
      </c>
      <c r="L682" s="61">
        <f t="shared" si="82"/>
        <v>1.4100089136215403E-3</v>
      </c>
      <c r="M682" s="59">
        <f t="shared" si="79"/>
        <v>115.60000000000015</v>
      </c>
      <c r="N682" s="59">
        <f t="shared" si="80"/>
        <v>0</v>
      </c>
      <c r="O682" s="59">
        <f t="shared" si="81"/>
        <v>0</v>
      </c>
    </row>
    <row r="683" spans="1:15" x14ac:dyDescent="0.25">
      <c r="A683" s="59">
        <v>682</v>
      </c>
      <c r="B683" s="60">
        <v>42227.958333333336</v>
      </c>
      <c r="C683" s="59">
        <v>1.1041799999999999</v>
      </c>
      <c r="D683" s="59">
        <v>1.1213299999999999</v>
      </c>
      <c r="E683" s="59">
        <v>1.10242</v>
      </c>
      <c r="F683" s="59">
        <v>1.11574</v>
      </c>
      <c r="G683" s="59">
        <f t="shared" si="76"/>
        <v>1</v>
      </c>
      <c r="H683" s="61">
        <f t="shared" si="77"/>
        <v>1.0432997015699906E-2</v>
      </c>
      <c r="I683" s="61">
        <f>IF(A683&gt;$R$1, AVERAGE(INDEX($H$2:$H$3898, A683-$R$1):H683), "")</f>
        <v>1.2629664391746397E-3</v>
      </c>
      <c r="J683" s="61">
        <f>IF(A683&gt;$R$1, STDEV(INDEX($H$2:$H$3898, A683-$R$1):H683), "")</f>
        <v>5.1598110356598564E-3</v>
      </c>
      <c r="K683" s="61">
        <f t="shared" si="78"/>
        <v>5.1598110356598564E-3</v>
      </c>
      <c r="L683" s="61">
        <f t="shared" si="82"/>
        <v>1.3097493248913454E-2</v>
      </c>
      <c r="M683" s="59">
        <f t="shared" si="79"/>
        <v>-8.5000000000001741</v>
      </c>
      <c r="N683" s="59">
        <f t="shared" si="80"/>
        <v>0</v>
      </c>
      <c r="O683" s="59">
        <f t="shared" si="81"/>
        <v>0</v>
      </c>
    </row>
    <row r="684" spans="1:15" x14ac:dyDescent="0.25">
      <c r="A684" s="59">
        <v>683</v>
      </c>
      <c r="B684" s="60">
        <v>42228.958333333336</v>
      </c>
      <c r="C684" s="59">
        <v>1.1157600000000001</v>
      </c>
      <c r="D684" s="59">
        <v>1.1189</v>
      </c>
      <c r="E684" s="59">
        <v>1.1080000000000001</v>
      </c>
      <c r="F684" s="59">
        <v>1.1149100000000001</v>
      </c>
      <c r="G684" s="59">
        <f t="shared" si="76"/>
        <v>0</v>
      </c>
      <c r="H684" s="61">
        <f t="shared" si="77"/>
        <v>-7.4417774039357864E-4</v>
      </c>
      <c r="I684" s="61">
        <f>IF(A684&gt;$R$1, AVERAGE(INDEX($H$2:$H$3898, A684-$R$1):H684), "")</f>
        <v>1.2484731879164154E-3</v>
      </c>
      <c r="J684" s="61">
        <f>IF(A684&gt;$R$1, STDEV(INDEX($H$2:$H$3898, A684-$R$1):H684), "")</f>
        <v>5.165452516572233E-3</v>
      </c>
      <c r="K684" s="61">
        <f t="shared" si="78"/>
        <v>-5.165452516572233E-3</v>
      </c>
      <c r="L684" s="61">
        <f t="shared" si="82"/>
        <v>1.5239616024178282E-3</v>
      </c>
      <c r="M684" s="59">
        <f t="shared" si="79"/>
        <v>-41.100000000000577</v>
      </c>
      <c r="N684" s="59">
        <f t="shared" si="80"/>
        <v>0</v>
      </c>
      <c r="O684" s="59">
        <f t="shared" si="81"/>
        <v>0</v>
      </c>
    </row>
    <row r="685" spans="1:15" x14ac:dyDescent="0.25">
      <c r="A685" s="59">
        <v>684</v>
      </c>
      <c r="B685" s="60">
        <v>42229.958333333336</v>
      </c>
      <c r="C685" s="59">
        <v>1.1149</v>
      </c>
      <c r="D685" s="59">
        <v>1.11887</v>
      </c>
      <c r="E685" s="59">
        <v>1.10978</v>
      </c>
      <c r="F685" s="59">
        <v>1.1107899999999999</v>
      </c>
      <c r="G685" s="59">
        <f t="shared" si="76"/>
        <v>0</v>
      </c>
      <c r="H685" s="61">
        <f t="shared" si="77"/>
        <v>-3.7022102761824893E-3</v>
      </c>
      <c r="I685" s="61">
        <f>IF(A685&gt;$R$1, AVERAGE(INDEX($H$2:$H$3898, A685-$R$1):H685), "")</f>
        <v>7.0845371196550831E-4</v>
      </c>
      <c r="J685" s="61">
        <f>IF(A685&gt;$R$1, STDEV(INDEX($H$2:$H$3898, A685-$R$1):H685), "")</f>
        <v>5.2055001029816727E-3</v>
      </c>
      <c r="K685" s="61">
        <f t="shared" si="78"/>
        <v>-5.2055001029816727E-3</v>
      </c>
      <c r="L685" s="61">
        <f t="shared" si="82"/>
        <v>2.6710339061840277E-3</v>
      </c>
      <c r="M685" s="59">
        <f t="shared" si="79"/>
        <v>-37.800000000001162</v>
      </c>
      <c r="N685" s="59">
        <f t="shared" si="80"/>
        <v>0</v>
      </c>
      <c r="O685" s="59">
        <f t="shared" si="81"/>
        <v>0</v>
      </c>
    </row>
    <row r="686" spans="1:15" x14ac:dyDescent="0.25">
      <c r="A686" s="59">
        <v>685</v>
      </c>
      <c r="B686" s="60">
        <v>42232.958333333336</v>
      </c>
      <c r="C686" s="59">
        <v>1.11155</v>
      </c>
      <c r="D686" s="59">
        <v>1.11249</v>
      </c>
      <c r="E686" s="59">
        <v>1.10588</v>
      </c>
      <c r="F686" s="59">
        <v>1.1077699999999999</v>
      </c>
      <c r="G686" s="59">
        <f t="shared" si="76"/>
        <v>0</v>
      </c>
      <c r="H686" s="61">
        <f t="shared" si="77"/>
        <v>-2.7224883395884567E-3</v>
      </c>
      <c r="I686" s="61">
        <f>IF(A686&gt;$R$1, AVERAGE(INDEX($H$2:$H$3898, A686-$R$1):H686), "")</f>
        <v>5.4683492603375993E-4</v>
      </c>
      <c r="J686" s="61">
        <f>IF(A686&gt;$R$1, STDEV(INDEX($H$2:$H$3898, A686-$R$1):H686), "")</f>
        <v>5.2731888390520438E-3</v>
      </c>
      <c r="K686" s="61">
        <f t="shared" si="78"/>
        <v>-5.2731888390520438E-3</v>
      </c>
      <c r="L686" s="61">
        <f t="shared" si="82"/>
        <v>-9.4190221113734599E-3</v>
      </c>
      <c r="M686" s="59">
        <f t="shared" si="79"/>
        <v>-56.199999999999584</v>
      </c>
      <c r="N686" s="59">
        <f t="shared" si="80"/>
        <v>0</v>
      </c>
      <c r="O686" s="59">
        <f t="shared" si="81"/>
        <v>0</v>
      </c>
    </row>
    <row r="687" spans="1:15" x14ac:dyDescent="0.25">
      <c r="A687" s="59">
        <v>686</v>
      </c>
      <c r="B687" s="60">
        <v>42233.958333333336</v>
      </c>
      <c r="C687" s="59">
        <v>1.10778</v>
      </c>
      <c r="D687" s="59">
        <v>1.10938</v>
      </c>
      <c r="E687" s="59">
        <v>1.10175</v>
      </c>
      <c r="F687" s="59">
        <v>1.10216</v>
      </c>
      <c r="G687" s="59">
        <f t="shared" si="76"/>
        <v>0</v>
      </c>
      <c r="H687" s="61">
        <f t="shared" si="77"/>
        <v>-5.0770947954836198E-3</v>
      </c>
      <c r="I687" s="61">
        <f>IF(A687&gt;$R$1, AVERAGE(INDEX($H$2:$H$3898, A687-$R$1):H687), "")</f>
        <v>-3.7033041085990495E-4</v>
      </c>
      <c r="J687" s="61">
        <f>IF(A687&gt;$R$1, STDEV(INDEX($H$2:$H$3898, A687-$R$1):H687), "")</f>
        <v>4.8535338554967786E-3</v>
      </c>
      <c r="K687" s="61">
        <f t="shared" si="78"/>
        <v>-4.8535338554967786E-3</v>
      </c>
      <c r="L687" s="61">
        <f t="shared" si="82"/>
        <v>-7.5392531120775999E-3</v>
      </c>
      <c r="M687" s="59">
        <f t="shared" si="79"/>
        <v>98.499999999999147</v>
      </c>
      <c r="N687" s="59">
        <f t="shared" si="80"/>
        <v>0</v>
      </c>
      <c r="O687" s="59">
        <f t="shared" si="81"/>
        <v>0</v>
      </c>
    </row>
    <row r="688" spans="1:15" x14ac:dyDescent="0.25">
      <c r="A688" s="59">
        <v>687</v>
      </c>
      <c r="B688" s="60">
        <v>42234.958333333336</v>
      </c>
      <c r="C688" s="59">
        <v>1.1021300000000001</v>
      </c>
      <c r="D688" s="59">
        <v>1.1134200000000001</v>
      </c>
      <c r="E688" s="59">
        <v>1.10178</v>
      </c>
      <c r="F688" s="59">
        <v>1.11198</v>
      </c>
      <c r="G688" s="59">
        <f t="shared" si="76"/>
        <v>1</v>
      </c>
      <c r="H688" s="61">
        <f t="shared" si="77"/>
        <v>8.870319300930166E-3</v>
      </c>
      <c r="I688" s="61">
        <f>IF(A688&gt;$R$1, AVERAGE(INDEX($H$2:$H$3898, A688-$R$1):H688), "")</f>
        <v>3.3927962339329445E-4</v>
      </c>
      <c r="J688" s="61">
        <f>IF(A688&gt;$R$1, STDEV(INDEX($H$2:$H$3898, A688-$R$1):H688), "")</f>
        <v>5.3305377500778659E-3</v>
      </c>
      <c r="K688" s="61">
        <f t="shared" si="78"/>
        <v>5.3305377500778659E-3</v>
      </c>
      <c r="L688" s="61">
        <f t="shared" si="82"/>
        <v>4.6853004631798086E-3</v>
      </c>
      <c r="M688" s="59">
        <f t="shared" si="79"/>
        <v>120.90000000000157</v>
      </c>
      <c r="N688" s="59">
        <f t="shared" si="80"/>
        <v>0</v>
      </c>
      <c r="O688" s="59">
        <f t="shared" si="81"/>
        <v>0</v>
      </c>
    </row>
    <row r="689" spans="1:15" x14ac:dyDescent="0.25">
      <c r="A689" s="59">
        <v>688</v>
      </c>
      <c r="B689" s="60">
        <v>42235.958333333336</v>
      </c>
      <c r="C689" s="59">
        <v>1.11191</v>
      </c>
      <c r="D689" s="59">
        <v>1.12446</v>
      </c>
      <c r="E689" s="59">
        <v>1.1107199999999999</v>
      </c>
      <c r="F689" s="59">
        <v>1.1240000000000001</v>
      </c>
      <c r="G689" s="59">
        <f t="shared" si="76"/>
        <v>1</v>
      </c>
      <c r="H689" s="61">
        <f t="shared" si="77"/>
        <v>1.0751541416362635E-2</v>
      </c>
      <c r="I689" s="61">
        <f>IF(A689&gt;$R$1, AVERAGE(INDEX($H$2:$H$3898, A689-$R$1):H689), "")</f>
        <v>1.4524679621069211E-3</v>
      </c>
      <c r="J689" s="61">
        <f>IF(A689&gt;$R$1, STDEV(INDEX($H$2:$H$3898, A689-$R$1):H689), "")</f>
        <v>5.5381473927139328E-3</v>
      </c>
      <c r="K689" s="61">
        <f t="shared" si="78"/>
        <v>5.5381473927139328E-3</v>
      </c>
      <c r="L689" s="61">
        <f t="shared" si="82"/>
        <v>1.7002170965627554E-2</v>
      </c>
      <c r="M689" s="59">
        <f t="shared" si="79"/>
        <v>143.10000000000045</v>
      </c>
      <c r="N689" s="59">
        <f t="shared" si="80"/>
        <v>0</v>
      </c>
      <c r="O689" s="59">
        <f t="shared" si="81"/>
        <v>0</v>
      </c>
    </row>
    <row r="690" spans="1:15" x14ac:dyDescent="0.25">
      <c r="A690" s="59">
        <v>689</v>
      </c>
      <c r="B690" s="60">
        <v>42236.958333333336</v>
      </c>
      <c r="C690" s="59">
        <v>1.1239699999999999</v>
      </c>
      <c r="D690" s="59">
        <v>1.13887</v>
      </c>
      <c r="E690" s="59">
        <v>1.1229199999999999</v>
      </c>
      <c r="F690" s="59">
        <v>1.13828</v>
      </c>
      <c r="G690" s="59">
        <f t="shared" si="76"/>
        <v>1</v>
      </c>
      <c r="H690" s="61">
        <f t="shared" si="77"/>
        <v>1.262459966256238E-2</v>
      </c>
      <c r="I690" s="61">
        <f>IF(A690&gt;$R$1, AVERAGE(INDEX($H$2:$H$3898, A690-$R$1):H690), "")</f>
        <v>2.5312909260255647E-3</v>
      </c>
      <c r="J690" s="61">
        <f>IF(A690&gt;$R$1, STDEV(INDEX($H$2:$H$3898, A690-$R$1):H690), "")</f>
        <v>5.9396103971965644E-3</v>
      </c>
      <c r="K690" s="61">
        <f t="shared" si="78"/>
        <v>5.9396103971965644E-3</v>
      </c>
      <c r="L690" s="61">
        <f t="shared" si="82"/>
        <v>1.6071726802430488E-2</v>
      </c>
      <c r="M690" s="59">
        <f t="shared" si="79"/>
        <v>242.79999999999856</v>
      </c>
      <c r="N690" s="59">
        <f t="shared" si="80"/>
        <v>0</v>
      </c>
      <c r="O690" s="59">
        <f t="shared" si="81"/>
        <v>0</v>
      </c>
    </row>
    <row r="691" spans="1:15" x14ac:dyDescent="0.25">
      <c r="A691" s="59">
        <v>690</v>
      </c>
      <c r="B691" s="60">
        <v>42239.958333333336</v>
      </c>
      <c r="C691" s="59">
        <v>1.13748</v>
      </c>
      <c r="D691" s="59">
        <v>1.1713899999999999</v>
      </c>
      <c r="E691" s="59">
        <v>1.1369199999999999</v>
      </c>
      <c r="F691" s="59">
        <v>1.1617599999999999</v>
      </c>
      <c r="G691" s="59">
        <f t="shared" si="76"/>
        <v>1</v>
      </c>
      <c r="H691" s="61">
        <f t="shared" si="77"/>
        <v>2.0417745515737679E-2</v>
      </c>
      <c r="I691" s="61">
        <f>IF(A691&gt;$R$1, AVERAGE(INDEX($H$2:$H$3898, A691-$R$1):H691), "")</f>
        <v>3.5107854273522645E-3</v>
      </c>
      <c r="J691" s="61">
        <f>IF(A691&gt;$R$1, STDEV(INDEX($H$2:$H$3898, A691-$R$1):H691), "")</f>
        <v>7.4335055992419304E-3</v>
      </c>
      <c r="K691" s="61">
        <f t="shared" si="78"/>
        <v>7.4335055992419304E-3</v>
      </c>
      <c r="L691" s="61">
        <f t="shared" si="82"/>
        <v>2.9766188189629245E-2</v>
      </c>
      <c r="M691" s="59">
        <f t="shared" si="79"/>
        <v>-103.10000000000042</v>
      </c>
      <c r="N691" s="59">
        <f t="shared" si="80"/>
        <v>0</v>
      </c>
      <c r="O691" s="59">
        <f t="shared" si="81"/>
        <v>103.10000000000042</v>
      </c>
    </row>
    <row r="692" spans="1:15" x14ac:dyDescent="0.25">
      <c r="A692" s="59">
        <v>691</v>
      </c>
      <c r="B692" s="60">
        <v>42240.958333333336</v>
      </c>
      <c r="C692" s="59">
        <v>1.1617200000000001</v>
      </c>
      <c r="D692" s="59">
        <v>1.16218</v>
      </c>
      <c r="E692" s="59">
        <v>1.13968</v>
      </c>
      <c r="F692" s="59">
        <v>1.15141</v>
      </c>
      <c r="G692" s="59">
        <f t="shared" si="76"/>
        <v>0</v>
      </c>
      <c r="H692" s="61">
        <f t="shared" si="77"/>
        <v>-8.9488183489081722E-3</v>
      </c>
      <c r="I692" s="61">
        <f>IF(A692&gt;$R$1, AVERAGE(INDEX($H$2:$H$3898, A692-$R$1):H692), "")</f>
        <v>3.1446943869486567E-3</v>
      </c>
      <c r="J692" s="61">
        <f>IF(A692&gt;$R$1, STDEV(INDEX($H$2:$H$3898, A692-$R$1):H692), "")</f>
        <v>7.9093366748817281E-3</v>
      </c>
      <c r="K692" s="61">
        <f t="shared" si="78"/>
        <v>-7.9093366748817281E-3</v>
      </c>
      <c r="L692" s="61">
        <f t="shared" si="82"/>
        <v>2.7360272361273329E-2</v>
      </c>
      <c r="M692" s="59">
        <f t="shared" si="79"/>
        <v>-201.20000000000138</v>
      </c>
      <c r="N692" s="59">
        <f t="shared" si="80"/>
        <v>0</v>
      </c>
      <c r="O692" s="59">
        <f t="shared" si="81"/>
        <v>201.20000000000138</v>
      </c>
    </row>
    <row r="693" spans="1:15" x14ac:dyDescent="0.25">
      <c r="A693" s="59">
        <v>692</v>
      </c>
      <c r="B693" s="60">
        <v>42241.958333333336</v>
      </c>
      <c r="C693" s="59">
        <v>1.1513800000000001</v>
      </c>
      <c r="D693" s="59">
        <v>1.1560900000000001</v>
      </c>
      <c r="E693" s="59">
        <v>1.12914</v>
      </c>
      <c r="F693" s="59">
        <v>1.1312599999999999</v>
      </c>
      <c r="G693" s="59">
        <f t="shared" si="76"/>
        <v>0</v>
      </c>
      <c r="H693" s="61">
        <f t="shared" si="77"/>
        <v>-1.7655222528957681E-2</v>
      </c>
      <c r="I693" s="61">
        <f>IF(A693&gt;$R$1, AVERAGE(INDEX($H$2:$H$3898, A693-$R$1):H693), "")</f>
        <v>2.4334851124938931E-3</v>
      </c>
      <c r="J693" s="61">
        <f>IF(A693&gt;$R$1, STDEV(INDEX($H$2:$H$3898, A693-$R$1):H693), "")</f>
        <v>9.2165084994903397E-3</v>
      </c>
      <c r="K693" s="61">
        <f t="shared" si="78"/>
        <v>-9.2165084994903397E-3</v>
      </c>
      <c r="L693" s="61">
        <f t="shared" si="82"/>
        <v>1.2599274823722226E-2</v>
      </c>
      <c r="M693" s="59">
        <f t="shared" si="79"/>
        <v>-65.700000000001864</v>
      </c>
      <c r="N693" s="59">
        <f t="shared" si="80"/>
        <v>0</v>
      </c>
      <c r="O693" s="59">
        <f t="shared" si="81"/>
        <v>0</v>
      </c>
    </row>
    <row r="694" spans="1:15" x14ac:dyDescent="0.25">
      <c r="A694" s="59">
        <v>693</v>
      </c>
      <c r="B694" s="60">
        <v>42242.958333333336</v>
      </c>
      <c r="C694" s="59">
        <v>1.1311500000000001</v>
      </c>
      <c r="D694" s="59">
        <v>1.1364399999999999</v>
      </c>
      <c r="E694" s="59">
        <v>1.1203000000000001</v>
      </c>
      <c r="F694" s="59">
        <v>1.1245799999999999</v>
      </c>
      <c r="G694" s="59">
        <f t="shared" si="76"/>
        <v>0</v>
      </c>
      <c r="H694" s="61">
        <f t="shared" si="77"/>
        <v>-5.9224231551221725E-3</v>
      </c>
      <c r="I694" s="61">
        <f>IF(A694&gt;$R$1, AVERAGE(INDEX($H$2:$H$3898, A694-$R$1):H694), "")</f>
        <v>1.9198941773816874E-3</v>
      </c>
      <c r="J694" s="61">
        <f>IF(A694&gt;$R$1, STDEV(INDEX($H$2:$H$3898, A694-$R$1):H694), "")</f>
        <v>9.4507215142496416E-3</v>
      </c>
      <c r="K694" s="61">
        <f t="shared" si="78"/>
        <v>-9.4507215142496416E-3</v>
      </c>
      <c r="L694" s="61">
        <f t="shared" si="82"/>
        <v>-2.2642027865258027E-3</v>
      </c>
      <c r="M694" s="59">
        <f t="shared" si="79"/>
        <v>-65.599999999999</v>
      </c>
      <c r="N694" s="59">
        <f t="shared" si="80"/>
        <v>0</v>
      </c>
      <c r="O694" s="59">
        <f t="shared" si="81"/>
        <v>0</v>
      </c>
    </row>
    <row r="695" spans="1:15" x14ac:dyDescent="0.25">
      <c r="A695" s="59">
        <v>694</v>
      </c>
      <c r="B695" s="60">
        <v>42243.958333333336</v>
      </c>
      <c r="C695" s="59">
        <v>1.12456</v>
      </c>
      <c r="D695" s="59">
        <v>1.13097</v>
      </c>
      <c r="E695" s="59">
        <v>1.1155900000000001</v>
      </c>
      <c r="F695" s="59">
        <v>1.1180000000000001</v>
      </c>
      <c r="G695" s="59">
        <f t="shared" si="76"/>
        <v>0</v>
      </c>
      <c r="H695" s="61">
        <f t="shared" si="77"/>
        <v>-5.8682578839039518E-3</v>
      </c>
      <c r="I695" s="61">
        <f>IF(A695&gt;$R$1, AVERAGE(INDEX($H$2:$H$3898, A695-$R$1):H695), "")</f>
        <v>1.4477665072184117E-3</v>
      </c>
      <c r="J695" s="61">
        <f>IF(A695&gt;$R$1, STDEV(INDEX($H$2:$H$3898, A695-$R$1):H695), "")</f>
        <v>9.6497878728147128E-3</v>
      </c>
      <c r="K695" s="61">
        <f t="shared" si="78"/>
        <v>-9.6497878728147128E-3</v>
      </c>
      <c r="L695" s="61">
        <f t="shared" si="82"/>
        <v>-1.7087364917995972E-2</v>
      </c>
      <c r="M695" s="59">
        <f t="shared" si="79"/>
        <v>39.599999999999639</v>
      </c>
      <c r="N695" s="59">
        <f t="shared" si="80"/>
        <v>0</v>
      </c>
      <c r="O695" s="59">
        <f t="shared" si="81"/>
        <v>0</v>
      </c>
    </row>
    <row r="696" spans="1:15" x14ac:dyDescent="0.25">
      <c r="A696" s="59">
        <v>695</v>
      </c>
      <c r="B696" s="60">
        <v>42246.958333333336</v>
      </c>
      <c r="C696" s="59">
        <v>1.11703</v>
      </c>
      <c r="D696" s="59">
        <v>1.1262399999999999</v>
      </c>
      <c r="E696" s="59">
        <v>1.11693</v>
      </c>
      <c r="F696" s="59">
        <v>1.1209899999999999</v>
      </c>
      <c r="G696" s="59">
        <f t="shared" si="76"/>
        <v>1</v>
      </c>
      <c r="H696" s="61">
        <f t="shared" si="77"/>
        <v>2.6708487107251905E-3</v>
      </c>
      <c r="I696" s="61">
        <f>IF(A696&gt;$R$1, AVERAGE(INDEX($H$2:$H$3898, A696-$R$1):H696), "")</f>
        <v>1.3822684202021375E-3</v>
      </c>
      <c r="J696" s="61">
        <f>IF(A696&gt;$R$1, STDEV(INDEX($H$2:$H$3898, A696-$R$1):H696), "")</f>
        <v>9.6368933603808316E-3</v>
      </c>
      <c r="K696" s="61">
        <f t="shared" si="78"/>
        <v>9.6368933603808316E-3</v>
      </c>
      <c r="L696" s="61">
        <f t="shared" si="82"/>
        <v>-1.2571862976184544E-2</v>
      </c>
      <c r="M696" s="59">
        <f t="shared" si="79"/>
        <v>103.6999999999999</v>
      </c>
      <c r="N696" s="59">
        <f t="shared" si="80"/>
        <v>0</v>
      </c>
      <c r="O696" s="59">
        <f t="shared" si="81"/>
        <v>0</v>
      </c>
    </row>
    <row r="697" spans="1:15" x14ac:dyDescent="0.25">
      <c r="A697" s="59">
        <v>696</v>
      </c>
      <c r="B697" s="60">
        <v>42247.958333333336</v>
      </c>
      <c r="C697" s="59">
        <v>1.12094</v>
      </c>
      <c r="D697" s="59">
        <v>1.1332</v>
      </c>
      <c r="E697" s="59">
        <v>1.1208199999999999</v>
      </c>
      <c r="F697" s="59">
        <v>1.13131</v>
      </c>
      <c r="G697" s="59">
        <f t="shared" si="76"/>
        <v>1</v>
      </c>
      <c r="H697" s="61">
        <f t="shared" si="77"/>
        <v>9.1640298558985627E-3</v>
      </c>
      <c r="I697" s="61">
        <f>IF(A697&gt;$R$1, AVERAGE(INDEX($H$2:$H$3898, A697-$R$1):H697), "")</f>
        <v>1.6491042491189197E-3</v>
      </c>
      <c r="J697" s="61">
        <f>IF(A697&gt;$R$1, STDEV(INDEX($H$2:$H$3898, A697-$R$1):H697), "")</f>
        <v>9.7983856602362421E-3</v>
      </c>
      <c r="K697" s="61">
        <f t="shared" si="78"/>
        <v>9.7983856602362421E-3</v>
      </c>
      <c r="L697" s="61">
        <f t="shared" si="82"/>
        <v>-7.8871386800319267E-3</v>
      </c>
      <c r="M697" s="59">
        <f t="shared" si="79"/>
        <v>-87.500000000000355</v>
      </c>
      <c r="N697" s="59">
        <f t="shared" si="80"/>
        <v>0</v>
      </c>
      <c r="O697" s="59">
        <f t="shared" si="81"/>
        <v>0</v>
      </c>
    </row>
    <row r="698" spans="1:15" x14ac:dyDescent="0.25">
      <c r="A698" s="59">
        <v>697</v>
      </c>
      <c r="B698" s="60">
        <v>42248.958333333336</v>
      </c>
      <c r="C698" s="59">
        <v>1.13131</v>
      </c>
      <c r="D698" s="59">
        <v>1.13191</v>
      </c>
      <c r="E698" s="59">
        <v>1.12164</v>
      </c>
      <c r="F698" s="59">
        <v>1.12256</v>
      </c>
      <c r="G698" s="59">
        <f t="shared" si="76"/>
        <v>0</v>
      </c>
      <c r="H698" s="61">
        <f t="shared" si="77"/>
        <v>-7.7644619779594533E-3</v>
      </c>
      <c r="I698" s="61">
        <f>IF(A698&gt;$R$1, AVERAGE(INDEX($H$2:$H$3898, A698-$R$1):H698), "")</f>
        <v>1.032932901963559E-3</v>
      </c>
      <c r="J698" s="61">
        <f>IF(A698&gt;$R$1, STDEV(INDEX($H$2:$H$3898, A698-$R$1):H698), "")</f>
        <v>1.0074614292618264E-2</v>
      </c>
      <c r="K698" s="61">
        <f t="shared" si="78"/>
        <v>-1.0074614292618264E-2</v>
      </c>
      <c r="L698" s="61">
        <f t="shared" si="82"/>
        <v>-2.3121564008310048E-2</v>
      </c>
      <c r="M698" s="59">
        <f t="shared" si="79"/>
        <v>-102.70000000000002</v>
      </c>
      <c r="N698" s="59">
        <f t="shared" si="80"/>
        <v>-102.70000000000002</v>
      </c>
      <c r="O698" s="59">
        <f t="shared" si="81"/>
        <v>0</v>
      </c>
    </row>
    <row r="699" spans="1:15" x14ac:dyDescent="0.25">
      <c r="A699" s="59">
        <v>698</v>
      </c>
      <c r="B699" s="60">
        <v>42249.958333333336</v>
      </c>
      <c r="C699" s="59">
        <v>1.1225499999999999</v>
      </c>
      <c r="D699" s="59">
        <v>1.1243399999999999</v>
      </c>
      <c r="E699" s="59">
        <v>1.10873</v>
      </c>
      <c r="F699" s="59">
        <v>1.1122799999999999</v>
      </c>
      <c r="G699" s="59">
        <f t="shared" si="76"/>
        <v>0</v>
      </c>
      <c r="H699" s="61">
        <f t="shared" si="77"/>
        <v>-9.1998286279672634E-3</v>
      </c>
      <c r="I699" s="61">
        <f>IF(A699&gt;$R$1, AVERAGE(INDEX($H$2:$H$3898, A699-$R$1):H699), "")</f>
        <v>-1.9411870076563851E-4</v>
      </c>
      <c r="J699" s="61">
        <f>IF(A699&gt;$R$1, STDEV(INDEX($H$2:$H$3898, A699-$R$1):H699), "")</f>
        <v>1.0048965154645978E-2</v>
      </c>
      <c r="K699" s="61">
        <f t="shared" si="78"/>
        <v>-1.0048965154645978E-2</v>
      </c>
      <c r="L699" s="61">
        <f t="shared" si="82"/>
        <v>-2.8005076646383791E-2</v>
      </c>
      <c r="M699" s="59">
        <f t="shared" si="79"/>
        <v>27.099999999999902</v>
      </c>
      <c r="N699" s="59">
        <f t="shared" si="80"/>
        <v>27.099999999999902</v>
      </c>
      <c r="O699" s="59">
        <f t="shared" si="81"/>
        <v>0</v>
      </c>
    </row>
    <row r="700" spans="1:15" x14ac:dyDescent="0.25">
      <c r="A700" s="59">
        <v>699</v>
      </c>
      <c r="B700" s="60">
        <v>42250.958333333336</v>
      </c>
      <c r="C700" s="59">
        <v>1.1122799999999999</v>
      </c>
      <c r="D700" s="59">
        <v>1.1189499999999999</v>
      </c>
      <c r="E700" s="59">
        <v>1.1089800000000001</v>
      </c>
      <c r="F700" s="59">
        <v>1.1149899999999999</v>
      </c>
      <c r="G700" s="59">
        <f t="shared" si="76"/>
        <v>1</v>
      </c>
      <c r="H700" s="61">
        <f t="shared" si="77"/>
        <v>2.4334735683938353E-3</v>
      </c>
      <c r="I700" s="61">
        <f>IF(A700&gt;$R$1, AVERAGE(INDEX($H$2:$H$3898, A700-$R$1):H700), "")</f>
        <v>4.484506033574845E-6</v>
      </c>
      <c r="J700" s="61">
        <f>IF(A700&gt;$R$1, STDEV(INDEX($H$2:$H$3898, A700-$R$1):H700), "")</f>
        <v>1.0068750649526788E-2</v>
      </c>
      <c r="K700" s="61">
        <f t="shared" si="78"/>
        <v>1.0068750649526788E-2</v>
      </c>
      <c r="L700" s="61">
        <f t="shared" si="82"/>
        <v>-1.2730825893875333E-2</v>
      </c>
      <c r="M700" s="59">
        <f t="shared" si="79"/>
        <v>6.599999999998829</v>
      </c>
      <c r="N700" s="59">
        <f t="shared" si="80"/>
        <v>0</v>
      </c>
      <c r="O700" s="59">
        <f t="shared" si="81"/>
        <v>0</v>
      </c>
    </row>
    <row r="701" spans="1:15" x14ac:dyDescent="0.25">
      <c r="A701" s="59">
        <v>700</v>
      </c>
      <c r="B701" s="60">
        <v>42253.958333333336</v>
      </c>
      <c r="C701" s="59">
        <v>1.1162700000000001</v>
      </c>
      <c r="D701" s="59">
        <v>1.11778</v>
      </c>
      <c r="E701" s="59">
        <v>1.1121300000000001</v>
      </c>
      <c r="F701" s="59">
        <v>1.11693</v>
      </c>
      <c r="G701" s="59">
        <f t="shared" si="76"/>
        <v>1</v>
      </c>
      <c r="H701" s="61">
        <f t="shared" si="77"/>
        <v>1.7384140010127226E-3</v>
      </c>
      <c r="I701" s="61">
        <f>IF(A701&gt;$R$1, AVERAGE(INDEX($H$2:$H$3898, A701-$R$1):H701), "")</f>
        <v>3.4452352335827513E-4</v>
      </c>
      <c r="J701" s="61">
        <f>IF(A701&gt;$R$1, STDEV(INDEX($H$2:$H$3898, A701-$R$1):H701), "")</f>
        <v>1.002700684946208E-2</v>
      </c>
      <c r="K701" s="61">
        <f t="shared" si="78"/>
        <v>1.002700684946208E-2</v>
      </c>
      <c r="L701" s="61">
        <f t="shared" si="82"/>
        <v>2.5693697946387959E-3</v>
      </c>
      <c r="M701" s="59">
        <f t="shared" si="79"/>
        <v>32.499999999999751</v>
      </c>
      <c r="N701" s="59">
        <f t="shared" si="80"/>
        <v>0</v>
      </c>
      <c r="O701" s="59">
        <f t="shared" si="81"/>
        <v>0</v>
      </c>
    </row>
    <row r="702" spans="1:15" x14ac:dyDescent="0.25">
      <c r="A702" s="59">
        <v>701</v>
      </c>
      <c r="B702" s="60">
        <v>42254.958333333336</v>
      </c>
      <c r="C702" s="59">
        <v>1.11693</v>
      </c>
      <c r="D702" s="59">
        <v>1.12296</v>
      </c>
      <c r="E702" s="59">
        <v>1.1152500000000001</v>
      </c>
      <c r="F702" s="59">
        <v>1.12018</v>
      </c>
      <c r="G702" s="59">
        <f t="shared" si="76"/>
        <v>1</v>
      </c>
      <c r="H702" s="61">
        <f t="shared" si="77"/>
        <v>2.9055364165492055E-3</v>
      </c>
      <c r="I702" s="61">
        <f>IF(A702&gt;$R$1, AVERAGE(INDEX($H$2:$H$3898, A702-$R$1):H702), "")</f>
        <v>6.9627507061687899E-4</v>
      </c>
      <c r="J702" s="61">
        <f>IF(A702&gt;$R$1, STDEV(INDEX($H$2:$H$3898, A702-$R$1):H702), "")</f>
        <v>1.0010945856887667E-2</v>
      </c>
      <c r="K702" s="61">
        <f t="shared" si="78"/>
        <v>1.0010945856887667E-2</v>
      </c>
      <c r="L702" s="61">
        <f t="shared" si="82"/>
        <v>1.7433849507023237E-2</v>
      </c>
      <c r="M702" s="59">
        <f t="shared" si="79"/>
        <v>4.1000000000002146</v>
      </c>
      <c r="N702" s="59">
        <f t="shared" si="80"/>
        <v>0</v>
      </c>
      <c r="O702" s="59">
        <f t="shared" si="81"/>
        <v>0</v>
      </c>
    </row>
    <row r="703" spans="1:15" x14ac:dyDescent="0.25">
      <c r="A703" s="59">
        <v>702</v>
      </c>
      <c r="B703" s="60">
        <v>42255.958333333336</v>
      </c>
      <c r="C703" s="59">
        <v>1.1202099999999999</v>
      </c>
      <c r="D703" s="59">
        <v>1.1216200000000001</v>
      </c>
      <c r="E703" s="59">
        <v>1.11317</v>
      </c>
      <c r="F703" s="59">
        <v>1.1206199999999999</v>
      </c>
      <c r="G703" s="59">
        <f t="shared" si="76"/>
        <v>1</v>
      </c>
      <c r="H703" s="61">
        <f t="shared" si="77"/>
        <v>3.927168918733647E-4</v>
      </c>
      <c r="I703" s="61">
        <f>IF(A703&gt;$R$1, AVERAGE(INDEX($H$2:$H$3898, A703-$R$1):H703), "")</f>
        <v>1.0381383010766901E-3</v>
      </c>
      <c r="J703" s="61">
        <f>IF(A703&gt;$R$1, STDEV(INDEX($H$2:$H$3898, A703-$R$1):H703), "")</f>
        <v>9.8933512175490308E-3</v>
      </c>
      <c r="K703" s="61">
        <f t="shared" si="78"/>
        <v>9.8933512175490308E-3</v>
      </c>
      <c r="L703" s="61">
        <f t="shared" si="82"/>
        <v>2.1996662974494402E-2</v>
      </c>
      <c r="M703" s="59">
        <f t="shared" si="79"/>
        <v>72.999999999998622</v>
      </c>
      <c r="N703" s="59">
        <f t="shared" si="80"/>
        <v>0</v>
      </c>
      <c r="O703" s="59">
        <f t="shared" si="81"/>
        <v>-72.999999999998622</v>
      </c>
    </row>
    <row r="704" spans="1:15" x14ac:dyDescent="0.25">
      <c r="A704" s="59">
        <v>703</v>
      </c>
      <c r="B704" s="60">
        <v>42256.958333333336</v>
      </c>
      <c r="C704" s="59">
        <v>1.1206</v>
      </c>
      <c r="D704" s="59">
        <v>1.12954</v>
      </c>
      <c r="E704" s="59">
        <v>1.11717</v>
      </c>
      <c r="F704" s="59">
        <v>1.1278999999999999</v>
      </c>
      <c r="G704" s="59">
        <f t="shared" si="76"/>
        <v>1</v>
      </c>
      <c r="H704" s="61">
        <f t="shared" si="77"/>
        <v>6.4753930923003656E-3</v>
      </c>
      <c r="I704" s="61">
        <f>IF(A704&gt;$R$1, AVERAGE(INDEX($H$2:$H$3898, A704-$R$1):H704), "")</f>
        <v>8.884554130373281E-4</v>
      </c>
      <c r="J704" s="61">
        <f>IF(A704&gt;$R$1, STDEV(INDEX($H$2:$H$3898, A704-$R$1):H704), "")</f>
        <v>9.7844712876590089E-3</v>
      </c>
      <c r="K704" s="61">
        <f t="shared" si="78"/>
        <v>9.7844712876590089E-3</v>
      </c>
      <c r="L704" s="61">
        <f t="shared" si="82"/>
        <v>2.6242986869439482E-2</v>
      </c>
      <c r="M704" s="59">
        <f t="shared" si="79"/>
        <v>55.700000000000749</v>
      </c>
      <c r="N704" s="59">
        <f t="shared" si="80"/>
        <v>0</v>
      </c>
      <c r="O704" s="59">
        <f t="shared" si="81"/>
        <v>-55.700000000000749</v>
      </c>
    </row>
    <row r="705" spans="1:15" x14ac:dyDescent="0.25">
      <c r="A705" s="59">
        <v>704</v>
      </c>
      <c r="B705" s="60">
        <v>42257.958333333336</v>
      </c>
      <c r="C705" s="59">
        <v>1.12791</v>
      </c>
      <c r="D705" s="59">
        <v>1.1349499999999999</v>
      </c>
      <c r="E705" s="59">
        <v>1.1254200000000001</v>
      </c>
      <c r="F705" s="59">
        <v>1.13348</v>
      </c>
      <c r="G705" s="59">
        <f t="shared" si="76"/>
        <v>1</v>
      </c>
      <c r="H705" s="61">
        <f t="shared" si="77"/>
        <v>4.9350496819978093E-3</v>
      </c>
      <c r="I705" s="61">
        <f>IF(A705&gt;$R$1, AVERAGE(INDEX($H$2:$H$3898, A705-$R$1):H705), "")</f>
        <v>5.2492467963952626E-4</v>
      </c>
      <c r="J705" s="61">
        <f>IF(A705&gt;$R$1, STDEV(INDEX($H$2:$H$3898, A705-$R$1):H705), "")</f>
        <v>9.4974317996952915E-3</v>
      </c>
      <c r="K705" s="61">
        <f t="shared" si="78"/>
        <v>9.4974317996952915E-3</v>
      </c>
      <c r="L705" s="61">
        <f t="shared" si="82"/>
        <v>2.9800808271938206E-2</v>
      </c>
      <c r="M705" s="59">
        <f t="shared" si="79"/>
        <v>-15.300000000000313</v>
      </c>
      <c r="N705" s="59">
        <f t="shared" si="80"/>
        <v>0</v>
      </c>
      <c r="O705" s="59">
        <f t="shared" si="81"/>
        <v>15.300000000000313</v>
      </c>
    </row>
    <row r="706" spans="1:15" x14ac:dyDescent="0.25">
      <c r="A706" s="59">
        <v>705</v>
      </c>
      <c r="B706" s="60">
        <v>42260.958333333336</v>
      </c>
      <c r="C706" s="59">
        <v>1.1331100000000001</v>
      </c>
      <c r="D706" s="59">
        <v>1.1373200000000001</v>
      </c>
      <c r="E706" s="59">
        <v>1.1283399999999999</v>
      </c>
      <c r="F706" s="59">
        <v>1.13158</v>
      </c>
      <c r="G706" s="59">
        <f t="shared" si="76"/>
        <v>0</v>
      </c>
      <c r="H706" s="61">
        <f t="shared" si="77"/>
        <v>-1.677660146429694E-3</v>
      </c>
      <c r="I706" s="61">
        <f>IF(A706&gt;$R$1, AVERAGE(INDEX($H$2:$H$3898, A706-$R$1):H706), "")</f>
        <v>-3.6896655842247859E-4</v>
      </c>
      <c r="J706" s="61">
        <f>IF(A706&gt;$R$1, STDEV(INDEX($H$2:$H$3898, A706-$R$1):H706), "")</f>
        <v>8.9393614326149975E-3</v>
      </c>
      <c r="K706" s="61">
        <f t="shared" si="78"/>
        <v>-8.9393614326149975E-3</v>
      </c>
      <c r="L706" s="61">
        <f t="shared" si="82"/>
        <v>1.3427941240081278E-2</v>
      </c>
      <c r="M706" s="59">
        <f t="shared" si="79"/>
        <v>-48.09999999999981</v>
      </c>
      <c r="N706" s="59">
        <f t="shared" si="80"/>
        <v>0</v>
      </c>
      <c r="O706" s="59">
        <f t="shared" si="81"/>
        <v>0</v>
      </c>
    </row>
    <row r="707" spans="1:15" x14ac:dyDescent="0.25">
      <c r="A707" s="59">
        <v>706</v>
      </c>
      <c r="B707" s="60">
        <v>42261.958333333336</v>
      </c>
      <c r="C707" s="59">
        <v>1.1316200000000001</v>
      </c>
      <c r="D707" s="59">
        <v>1.13287</v>
      </c>
      <c r="E707" s="59">
        <v>1.12588</v>
      </c>
      <c r="F707" s="59">
        <v>1.1268100000000001</v>
      </c>
      <c r="G707" s="59">
        <f t="shared" ref="G707:G770" si="83">IF(F707&gt;F706,1,0)</f>
        <v>0</v>
      </c>
      <c r="H707" s="61">
        <f t="shared" ref="H707:H770" si="84">LN(F707/F706)</f>
        <v>-4.2242545292155865E-3</v>
      </c>
      <c r="I707" s="61">
        <f>IF(A707&gt;$R$1, AVERAGE(INDEX($H$2:$H$3898, A707-$R$1):H707), "")</f>
        <v>-1.9090915612320568E-3</v>
      </c>
      <c r="J707" s="61">
        <f>IF(A707&gt;$R$1, STDEV(INDEX($H$2:$H$3898, A707-$R$1):H707), "")</f>
        <v>7.0403921691863432E-3</v>
      </c>
      <c r="K707" s="61">
        <f t="shared" ref="K707:K770" si="85">IF(G707=0,-1*J707,J707)</f>
        <v>-7.0403921691863432E-3</v>
      </c>
      <c r="L707" s="61">
        <f t="shared" si="82"/>
        <v>1.429688574577666E-2</v>
      </c>
      <c r="M707" s="59">
        <f t="shared" ref="M707:M770" si="86">(F708-C708)*10000</f>
        <v>21.299999999999653</v>
      </c>
      <c r="N707" s="59">
        <f t="shared" ref="N707:N770" si="87">IF(AND(L707&gt;-1,L707&lt;=-0.0173992495600104),M707,0)</f>
        <v>0</v>
      </c>
      <c r="O707" s="59">
        <f t="shared" ref="O707:O770" si="88">IF(OR(AND(L707&gt;0.0176007504399896)),-M707,0)</f>
        <v>0</v>
      </c>
    </row>
    <row r="708" spans="1:15" x14ac:dyDescent="0.25">
      <c r="A708" s="59">
        <v>707</v>
      </c>
      <c r="B708" s="60">
        <v>42262.958333333336</v>
      </c>
      <c r="C708" s="59">
        <v>1.1268100000000001</v>
      </c>
      <c r="D708" s="59">
        <v>1.1320399999999999</v>
      </c>
      <c r="E708" s="59">
        <v>1.1214</v>
      </c>
      <c r="F708" s="59">
        <v>1.1289400000000001</v>
      </c>
      <c r="G708" s="59">
        <f t="shared" si="83"/>
        <v>1</v>
      </c>
      <c r="H708" s="61">
        <f t="shared" si="84"/>
        <v>1.8885077096723755E-3</v>
      </c>
      <c r="I708" s="61">
        <f>IF(A708&gt;$R$1, AVERAGE(INDEX($H$2:$H$3898, A708-$R$1):H708), "")</f>
        <v>-1.2317586825707732E-3</v>
      </c>
      <c r="J708" s="61">
        <f>IF(A708&gt;$R$1, STDEV(INDEX($H$2:$H$3898, A708-$R$1):H708), "")</f>
        <v>6.8363262949243222E-3</v>
      </c>
      <c r="K708" s="61">
        <f t="shared" si="85"/>
        <v>6.8363262949243222E-3</v>
      </c>
      <c r="L708" s="61">
        <f t="shared" si="82"/>
        <v>3.0349720540191322E-2</v>
      </c>
      <c r="M708" s="59">
        <f t="shared" si="86"/>
        <v>144.69999999999982</v>
      </c>
      <c r="N708" s="59">
        <f t="shared" si="87"/>
        <v>0</v>
      </c>
      <c r="O708" s="59">
        <f t="shared" si="88"/>
        <v>-144.69999999999982</v>
      </c>
    </row>
    <row r="709" spans="1:15" x14ac:dyDescent="0.25">
      <c r="A709" s="59">
        <v>708</v>
      </c>
      <c r="B709" s="60">
        <v>42263.958333333336</v>
      </c>
      <c r="C709" s="59">
        <v>1.1289400000000001</v>
      </c>
      <c r="D709" s="59">
        <v>1.1441300000000001</v>
      </c>
      <c r="E709" s="59">
        <v>1.12846</v>
      </c>
      <c r="F709" s="59">
        <v>1.14341</v>
      </c>
      <c r="G709" s="59">
        <f t="shared" si="83"/>
        <v>1</v>
      </c>
      <c r="H709" s="61">
        <f t="shared" si="84"/>
        <v>1.2735886275453495E-2</v>
      </c>
      <c r="I709" s="61">
        <f>IF(A709&gt;$R$1, AVERAGE(INDEX($H$2:$H$3898, A709-$R$1):H709), "")</f>
        <v>6.6768561770492551E-4</v>
      </c>
      <c r="J709" s="61">
        <f>IF(A709&gt;$R$1, STDEV(INDEX($H$2:$H$3898, A709-$R$1):H709), "")</f>
        <v>6.1572130098086373E-3</v>
      </c>
      <c r="K709" s="61">
        <f t="shared" si="85"/>
        <v>6.1572130098086373E-3</v>
      </c>
      <c r="L709" s="61">
        <f t="shared" si="82"/>
        <v>4.5957655064249599E-2</v>
      </c>
      <c r="M709" s="59">
        <f t="shared" si="86"/>
        <v>-136.7000000000007</v>
      </c>
      <c r="N709" s="59">
        <f t="shared" si="87"/>
        <v>0</v>
      </c>
      <c r="O709" s="59">
        <f t="shared" si="88"/>
        <v>136.7000000000007</v>
      </c>
    </row>
    <row r="710" spans="1:15" x14ac:dyDescent="0.25">
      <c r="A710" s="59">
        <v>709</v>
      </c>
      <c r="B710" s="60">
        <v>42264.958333333336</v>
      </c>
      <c r="C710" s="59">
        <v>1.14341</v>
      </c>
      <c r="D710" s="59">
        <v>1.1459900000000001</v>
      </c>
      <c r="E710" s="59">
        <v>1.1269400000000001</v>
      </c>
      <c r="F710" s="59">
        <v>1.12974</v>
      </c>
      <c r="G710" s="59">
        <f t="shared" si="83"/>
        <v>0</v>
      </c>
      <c r="H710" s="61">
        <f t="shared" si="84"/>
        <v>-1.2027507900957532E-2</v>
      </c>
      <c r="I710" s="61">
        <f>IF(A710&gt;$R$1, AVERAGE(INDEX($H$2:$H$3898, A710-$R$1):H710), "")</f>
        <v>2.8611782109021547E-4</v>
      </c>
      <c r="J710" s="61">
        <f>IF(A710&gt;$R$1, STDEV(INDEX($H$2:$H$3898, A710-$R$1):H710), "")</f>
        <v>6.7531621325437035E-3</v>
      </c>
      <c r="K710" s="61">
        <f t="shared" si="85"/>
        <v>-6.7531621325437035E-3</v>
      </c>
      <c r="L710" s="61">
        <f t="shared" si="82"/>
        <v>4.8854280804520603E-2</v>
      </c>
      <c r="M710" s="59">
        <f t="shared" si="86"/>
        <v>-91.699999999999008</v>
      </c>
      <c r="N710" s="59">
        <f t="shared" si="87"/>
        <v>0</v>
      </c>
      <c r="O710" s="59">
        <f t="shared" si="88"/>
        <v>91.699999999999008</v>
      </c>
    </row>
    <row r="711" spans="1:15" x14ac:dyDescent="0.25">
      <c r="A711" s="59">
        <v>710</v>
      </c>
      <c r="B711" s="60">
        <v>42267.958333333336</v>
      </c>
      <c r="C711" s="59">
        <v>1.1280699999999999</v>
      </c>
      <c r="D711" s="59">
        <v>1.1329899999999999</v>
      </c>
      <c r="E711" s="59">
        <v>1.11812</v>
      </c>
      <c r="F711" s="59">
        <v>1.1189</v>
      </c>
      <c r="G711" s="59">
        <f t="shared" si="83"/>
        <v>0</v>
      </c>
      <c r="H711" s="61">
        <f t="shared" si="84"/>
        <v>-9.6414579227166123E-3</v>
      </c>
      <c r="I711" s="61">
        <f>IF(A711&gt;$R$1, AVERAGE(INDEX($H$2:$H$3898, A711-$R$1):H711), "")</f>
        <v>5.0292818664424187E-5</v>
      </c>
      <c r="J711" s="61">
        <f>IF(A711&gt;$R$1, STDEV(INDEX($H$2:$H$3898, A711-$R$1):H711), "")</f>
        <v>7.0421047362694356E-3</v>
      </c>
      <c r="K711" s="61">
        <f t="shared" si="85"/>
        <v>-7.0421047362694356E-3</v>
      </c>
      <c r="L711" s="61">
        <f t="shared" si="82"/>
        <v>3.2175282707870338E-2</v>
      </c>
      <c r="M711" s="59">
        <f t="shared" si="86"/>
        <v>-70.099999999999611</v>
      </c>
      <c r="N711" s="59">
        <f t="shared" si="87"/>
        <v>0</v>
      </c>
      <c r="O711" s="59">
        <f t="shared" si="88"/>
        <v>70.099999999999611</v>
      </c>
    </row>
    <row r="712" spans="1:15" x14ac:dyDescent="0.25">
      <c r="A712" s="59">
        <v>711</v>
      </c>
      <c r="B712" s="60">
        <v>42268.958333333336</v>
      </c>
      <c r="C712" s="59">
        <v>1.1188899999999999</v>
      </c>
      <c r="D712" s="59">
        <v>1.1207499999999999</v>
      </c>
      <c r="E712" s="59">
        <v>1.1113200000000001</v>
      </c>
      <c r="F712" s="59">
        <v>1.11188</v>
      </c>
      <c r="G712" s="59">
        <f t="shared" si="83"/>
        <v>0</v>
      </c>
      <c r="H712" s="61">
        <f t="shared" si="84"/>
        <v>-6.2937834953115017E-3</v>
      </c>
      <c r="I712" s="61">
        <f>IF(A712&gt;$R$1, AVERAGE(INDEX($H$2:$H$3898, A712-$R$1):H712), "")</f>
        <v>-5.0999669421286902E-4</v>
      </c>
      <c r="J712" s="61">
        <f>IF(A712&gt;$R$1, STDEV(INDEX($H$2:$H$3898, A712-$R$1):H712), "")</f>
        <v>7.1750762524687636E-3</v>
      </c>
      <c r="K712" s="61">
        <f t="shared" si="85"/>
        <v>-7.1750762524687636E-3</v>
      </c>
      <c r="L712" s="61">
        <f t="shared" si="82"/>
        <v>1.5201820795165334E-2</v>
      </c>
      <c r="M712" s="59">
        <f t="shared" si="86"/>
        <v>66.800000000000196</v>
      </c>
      <c r="N712" s="59">
        <f t="shared" si="87"/>
        <v>0</v>
      </c>
      <c r="O712" s="59">
        <f t="shared" si="88"/>
        <v>0</v>
      </c>
    </row>
    <row r="713" spans="1:15" x14ac:dyDescent="0.25">
      <c r="A713" s="59">
        <v>712</v>
      </c>
      <c r="B713" s="60">
        <v>42269.958333333336</v>
      </c>
      <c r="C713" s="59">
        <v>1.1118699999999999</v>
      </c>
      <c r="D713" s="59">
        <v>1.1212899999999999</v>
      </c>
      <c r="E713" s="59">
        <v>1.1105100000000001</v>
      </c>
      <c r="F713" s="59">
        <v>1.1185499999999999</v>
      </c>
      <c r="G713" s="59">
        <f t="shared" si="83"/>
        <v>1</v>
      </c>
      <c r="H713" s="61">
        <f t="shared" si="84"/>
        <v>5.9809273395494741E-3</v>
      </c>
      <c r="I713" s="61">
        <f>IF(A713&gt;$R$1, AVERAGE(INDEX($H$2:$H$3898, A713-$R$1):H713), "")</f>
        <v>-7.0894060148468717E-4</v>
      </c>
      <c r="J713" s="61">
        <f>IF(A713&gt;$R$1, STDEV(INDEX($H$2:$H$3898, A713-$R$1):H713), "")</f>
        <v>6.9288663560454654E-3</v>
      </c>
      <c r="K713" s="61">
        <f t="shared" si="85"/>
        <v>6.9288663560454654E-3</v>
      </c>
      <c r="L713" s="61">
        <f t="shared" si="82"/>
        <v>3.2205301443829062E-2</v>
      </c>
      <c r="M713" s="59">
        <f t="shared" si="86"/>
        <v>43.50000000000076</v>
      </c>
      <c r="N713" s="59">
        <f t="shared" si="87"/>
        <v>0</v>
      </c>
      <c r="O713" s="59">
        <f t="shared" si="88"/>
        <v>-43.50000000000076</v>
      </c>
    </row>
    <row r="714" spans="1:15" x14ac:dyDescent="0.25">
      <c r="A714" s="59">
        <v>713</v>
      </c>
      <c r="B714" s="60">
        <v>42270.958333333336</v>
      </c>
      <c r="C714" s="59">
        <v>1.11856</v>
      </c>
      <c r="D714" s="59">
        <v>1.12958</v>
      </c>
      <c r="E714" s="59">
        <v>1.1164499999999999</v>
      </c>
      <c r="F714" s="59">
        <v>1.1229100000000001</v>
      </c>
      <c r="G714" s="59">
        <f t="shared" si="83"/>
        <v>1</v>
      </c>
      <c r="H714" s="61">
        <f t="shared" si="84"/>
        <v>3.8903263934379766E-3</v>
      </c>
      <c r="I714" s="61">
        <f>IF(A714&gt;$R$1, AVERAGE(INDEX($H$2:$H$3898, A714-$R$1):H714), "")</f>
        <v>1.9483671727652197E-5</v>
      </c>
      <c r="J714" s="61">
        <f>IF(A714&gt;$R$1, STDEV(INDEX($H$2:$H$3898, A714-$R$1):H714), "")</f>
        <v>6.7479432863991736E-3</v>
      </c>
      <c r="K714" s="61">
        <f t="shared" si="85"/>
        <v>6.7479432863991736E-3</v>
      </c>
      <c r="L714" s="61">
        <f t="shared" si="82"/>
        <v>4.9002209884874214E-2</v>
      </c>
      <c r="M714" s="59">
        <f t="shared" si="86"/>
        <v>-36.299999999998001</v>
      </c>
      <c r="N714" s="59">
        <f t="shared" si="87"/>
        <v>0</v>
      </c>
      <c r="O714" s="59">
        <f t="shared" si="88"/>
        <v>36.299999999998001</v>
      </c>
    </row>
    <row r="715" spans="1:15" x14ac:dyDescent="0.25">
      <c r="A715" s="59">
        <v>714</v>
      </c>
      <c r="B715" s="60">
        <v>42271.958333333336</v>
      </c>
      <c r="C715" s="59">
        <v>1.1228499999999999</v>
      </c>
      <c r="D715" s="59">
        <v>1.12324</v>
      </c>
      <c r="E715" s="59">
        <v>1.11161</v>
      </c>
      <c r="F715" s="59">
        <v>1.1192200000000001</v>
      </c>
      <c r="G715" s="59">
        <f t="shared" si="83"/>
        <v>0</v>
      </c>
      <c r="H715" s="61">
        <f t="shared" si="84"/>
        <v>-3.2915159526683353E-3</v>
      </c>
      <c r="I715" s="61">
        <f>IF(A715&gt;$R$1, AVERAGE(INDEX($H$2:$H$3898, A715-$R$1):H715), "")</f>
        <v>3.8875321393383531E-4</v>
      </c>
      <c r="J715" s="61">
        <f>IF(A715&gt;$R$1, STDEV(INDEX($H$2:$H$3898, A715-$R$1):H715), "")</f>
        <v>6.3603266072507162E-3</v>
      </c>
      <c r="K715" s="61">
        <f t="shared" si="85"/>
        <v>-6.3603266072507162E-3</v>
      </c>
      <c r="L715" s="61">
        <f t="shared" si="82"/>
        <v>3.2573132628096711E-2</v>
      </c>
      <c r="M715" s="59">
        <f t="shared" si="86"/>
        <v>60.600000000001764</v>
      </c>
      <c r="N715" s="59">
        <f t="shared" si="87"/>
        <v>0</v>
      </c>
      <c r="O715" s="59">
        <f t="shared" si="88"/>
        <v>-60.600000000001764</v>
      </c>
    </row>
    <row r="716" spans="1:15" x14ac:dyDescent="0.25">
      <c r="A716" s="59">
        <v>715</v>
      </c>
      <c r="B716" s="60">
        <v>42274.958333333336</v>
      </c>
      <c r="C716" s="59">
        <v>1.1183099999999999</v>
      </c>
      <c r="D716" s="59">
        <v>1.12477</v>
      </c>
      <c r="E716" s="59">
        <v>1.1146799999999999</v>
      </c>
      <c r="F716" s="59">
        <v>1.1243700000000001</v>
      </c>
      <c r="G716" s="59">
        <f t="shared" si="83"/>
        <v>1</v>
      </c>
      <c r="H716" s="61">
        <f t="shared" si="84"/>
        <v>4.5908646812742012E-3</v>
      </c>
      <c r="I716" s="61">
        <f>IF(A716&gt;$R$1, AVERAGE(INDEX($H$2:$H$3898, A716-$R$1):H716), "")</f>
        <v>5.2359015848885799E-4</v>
      </c>
      <c r="J716" s="61">
        <f>IF(A716&gt;$R$1, STDEV(INDEX($H$2:$H$3898, A716-$R$1):H716), "")</f>
        <v>6.4290604896498965E-3</v>
      </c>
      <c r="K716" s="61">
        <f t="shared" si="85"/>
        <v>6.4290604896498965E-3</v>
      </c>
      <c r="L716" s="61">
        <f t="shared" si="82"/>
        <v>2.8975186268284527E-2</v>
      </c>
      <c r="M716" s="59">
        <f t="shared" si="86"/>
        <v>3.6999999999998145</v>
      </c>
      <c r="N716" s="59">
        <f t="shared" si="87"/>
        <v>0</v>
      </c>
      <c r="O716" s="59">
        <f t="shared" si="88"/>
        <v>-3.6999999999998145</v>
      </c>
    </row>
    <row r="717" spans="1:15" x14ac:dyDescent="0.25">
      <c r="A717" s="59">
        <v>716</v>
      </c>
      <c r="B717" s="60">
        <v>42275.958333333336</v>
      </c>
      <c r="C717" s="59">
        <v>1.1243700000000001</v>
      </c>
      <c r="D717" s="59">
        <v>1.1281300000000001</v>
      </c>
      <c r="E717" s="59">
        <v>1.1193900000000001</v>
      </c>
      <c r="F717" s="59">
        <v>1.1247400000000001</v>
      </c>
      <c r="G717" s="59">
        <f t="shared" si="83"/>
        <v>1</v>
      </c>
      <c r="H717" s="61">
        <f t="shared" si="84"/>
        <v>3.2901903716382768E-4</v>
      </c>
      <c r="I717" s="61">
        <f>IF(A717&gt;$R$1, AVERAGE(INDEX($H$2:$H$3898, A717-$R$1):H717), "")</f>
        <v>4.3550297324830209E-4</v>
      </c>
      <c r="J717" s="61">
        <f>IF(A717&gt;$R$1, STDEV(INDEX($H$2:$H$3898, A717-$R$1):H717), "")</f>
        <v>6.4209562787863727E-3</v>
      </c>
      <c r="K717" s="61">
        <f t="shared" si="85"/>
        <v>6.4209562787863727E-3</v>
      </c>
      <c r="L717" s="61">
        <f t="shared" si="82"/>
        <v>2.5385196690183243E-2</v>
      </c>
      <c r="M717" s="59">
        <f t="shared" si="86"/>
        <v>-71.000000000001066</v>
      </c>
      <c r="N717" s="59">
        <f t="shared" si="87"/>
        <v>0</v>
      </c>
      <c r="O717" s="59">
        <f t="shared" si="88"/>
        <v>71.000000000001066</v>
      </c>
    </row>
    <row r="718" spans="1:15" x14ac:dyDescent="0.25">
      <c r="A718" s="59">
        <v>717</v>
      </c>
      <c r="B718" s="60">
        <v>42276.958333333336</v>
      </c>
      <c r="C718" s="59">
        <v>1.1247400000000001</v>
      </c>
      <c r="D718" s="59">
        <v>1.1261399999999999</v>
      </c>
      <c r="E718" s="59">
        <v>1.11574</v>
      </c>
      <c r="F718" s="59">
        <v>1.11764</v>
      </c>
      <c r="G718" s="59">
        <f t="shared" si="83"/>
        <v>0</v>
      </c>
      <c r="H718" s="61">
        <f t="shared" si="84"/>
        <v>-6.3325785341781047E-3</v>
      </c>
      <c r="I718" s="61">
        <f>IF(A718&gt;$R$1, AVERAGE(INDEX($H$2:$H$3898, A718-$R$1):H718), "")</f>
        <v>-1.4187921117215499E-4</v>
      </c>
      <c r="J718" s="61">
        <f>IF(A718&gt;$R$1, STDEV(INDEX($H$2:$H$3898, A718-$R$1):H718), "")</f>
        <v>6.596979774115103E-3</v>
      </c>
      <c r="K718" s="61">
        <f t="shared" si="85"/>
        <v>-6.596979774115103E-3</v>
      </c>
      <c r="L718" s="61">
        <f t="shared" si="82"/>
        <v>8.8948656985191055E-3</v>
      </c>
      <c r="M718" s="59">
        <f t="shared" si="86"/>
        <v>18.499999999999073</v>
      </c>
      <c r="N718" s="59">
        <f t="shared" si="87"/>
        <v>0</v>
      </c>
      <c r="O718" s="59">
        <f t="shared" si="88"/>
        <v>0</v>
      </c>
    </row>
    <row r="719" spans="1:15" x14ac:dyDescent="0.25">
      <c r="A719" s="59">
        <v>718</v>
      </c>
      <c r="B719" s="60">
        <v>42277.958333333336</v>
      </c>
      <c r="C719" s="59">
        <v>1.11758</v>
      </c>
      <c r="D719" s="59">
        <v>1.1209</v>
      </c>
      <c r="E719" s="59">
        <v>1.11351</v>
      </c>
      <c r="F719" s="59">
        <v>1.1194299999999999</v>
      </c>
      <c r="G719" s="59">
        <f t="shared" si="83"/>
        <v>1</v>
      </c>
      <c r="H719" s="61">
        <f t="shared" si="84"/>
        <v>1.6003078866674519E-3</v>
      </c>
      <c r="I719" s="61">
        <f>IF(A719&gt;$R$1, AVERAGE(INDEX($H$2:$H$3898, A719-$R$1):H719), "")</f>
        <v>-6.6404773997524232E-5</v>
      </c>
      <c r="J719" s="61">
        <f>IF(A719&gt;$R$1, STDEV(INDEX($H$2:$H$3898, A719-$R$1):H719), "")</f>
        <v>6.6103979342702927E-3</v>
      </c>
      <c r="K719" s="61">
        <f t="shared" si="85"/>
        <v>6.6103979342702927E-3</v>
      </c>
      <c r="L719" s="61">
        <f t="shared" si="82"/>
        <v>5.7207923451303901E-3</v>
      </c>
      <c r="M719" s="59">
        <f t="shared" si="86"/>
        <v>14.000000000000679</v>
      </c>
      <c r="N719" s="59">
        <f t="shared" si="87"/>
        <v>0</v>
      </c>
      <c r="O719" s="59">
        <f t="shared" si="88"/>
        <v>0</v>
      </c>
    </row>
    <row r="720" spans="1:15" x14ac:dyDescent="0.25">
      <c r="A720" s="59">
        <v>719</v>
      </c>
      <c r="B720" s="60">
        <v>42278.958333333336</v>
      </c>
      <c r="C720" s="59">
        <v>1.11937</v>
      </c>
      <c r="D720" s="59">
        <v>1.1318299999999999</v>
      </c>
      <c r="E720" s="59">
        <v>1.1150500000000001</v>
      </c>
      <c r="F720" s="59">
        <v>1.12077</v>
      </c>
      <c r="G720" s="59">
        <f t="shared" si="83"/>
        <v>1</v>
      </c>
      <c r="H720" s="61">
        <f t="shared" si="84"/>
        <v>1.1963218996661105E-3</v>
      </c>
      <c r="I720" s="61">
        <f>IF(A720&gt;$R$1, AVERAGE(INDEX($H$2:$H$3898, A720-$R$1):H720), "")</f>
        <v>-3.963467235371653E-4</v>
      </c>
      <c r="J720" s="61">
        <f>IF(A720&gt;$R$1, STDEV(INDEX($H$2:$H$3898, A720-$R$1):H720), "")</f>
        <v>6.3901903207384996E-3</v>
      </c>
      <c r="K720" s="61">
        <f t="shared" si="85"/>
        <v>6.3901903207384996E-3</v>
      </c>
      <c r="L720" s="61">
        <f t="shared" si="82"/>
        <v>2.6135508661736008E-3</v>
      </c>
      <c r="M720" s="59">
        <f t="shared" si="86"/>
        <v>-30.999999999998806</v>
      </c>
      <c r="N720" s="59">
        <f t="shared" si="87"/>
        <v>0</v>
      </c>
      <c r="O720" s="59">
        <f t="shared" si="88"/>
        <v>0</v>
      </c>
    </row>
    <row r="721" spans="1:15" x14ac:dyDescent="0.25">
      <c r="A721" s="59">
        <v>720</v>
      </c>
      <c r="B721" s="60">
        <v>42281.958333333336</v>
      </c>
      <c r="C721" s="59">
        <v>1.1217299999999999</v>
      </c>
      <c r="D721" s="59">
        <v>1.1289199999999999</v>
      </c>
      <c r="E721" s="59">
        <v>1.11734</v>
      </c>
      <c r="F721" s="59">
        <v>1.11863</v>
      </c>
      <c r="G721" s="59">
        <f t="shared" si="83"/>
        <v>0</v>
      </c>
      <c r="H721" s="61">
        <f t="shared" si="84"/>
        <v>-1.9112268030846179E-3</v>
      </c>
      <c r="I721" s="61">
        <f>IF(A721&gt;$R$1, AVERAGE(INDEX($H$2:$H$3898, A721-$R$1):H721), "")</f>
        <v>-8.2423900385481701E-4</v>
      </c>
      <c r="J721" s="61">
        <f>IF(A721&gt;$R$1, STDEV(INDEX($H$2:$H$3898, A721-$R$1):H721), "")</f>
        <v>6.2367704794199985E-3</v>
      </c>
      <c r="K721" s="61">
        <f t="shared" si="85"/>
        <v>-6.2367704794199985E-3</v>
      </c>
      <c r="L721" s="61">
        <f t="shared" si="82"/>
        <v>5.3161418193685981E-3</v>
      </c>
      <c r="M721" s="59">
        <f t="shared" si="86"/>
        <v>84.299999999999372</v>
      </c>
      <c r="N721" s="59">
        <f t="shared" si="87"/>
        <v>0</v>
      </c>
      <c r="O721" s="59">
        <f t="shared" si="88"/>
        <v>0</v>
      </c>
    </row>
    <row r="722" spans="1:15" x14ac:dyDescent="0.25">
      <c r="A722" s="59">
        <v>721</v>
      </c>
      <c r="B722" s="60">
        <v>42282.958333333336</v>
      </c>
      <c r="C722" s="59">
        <v>1.11863</v>
      </c>
      <c r="D722" s="59">
        <v>1.1279600000000001</v>
      </c>
      <c r="E722" s="59">
        <v>1.1172</v>
      </c>
      <c r="F722" s="59">
        <v>1.12706</v>
      </c>
      <c r="G722" s="59">
        <f t="shared" si="83"/>
        <v>1</v>
      </c>
      <c r="H722" s="61">
        <f t="shared" si="84"/>
        <v>7.5077500432347314E-3</v>
      </c>
      <c r="I722" s="61">
        <f>IF(A722&gt;$R$1, AVERAGE(INDEX($H$2:$H$3898, A722-$R$1):H722), "")</f>
        <v>-2.5015086700079042E-4</v>
      </c>
      <c r="J722" s="61">
        <f>IF(A722&gt;$R$1, STDEV(INDEX($H$2:$H$3898, A722-$R$1):H722), "")</f>
        <v>6.5669884980695857E-3</v>
      </c>
      <c r="K722" s="61">
        <f t="shared" si="85"/>
        <v>6.5669884980695857E-3</v>
      </c>
      <c r="L722" s="61">
        <f t="shared" ref="L722:L785" si="89">SUM(K708:K722)</f>
        <v>1.892352248662452E-2</v>
      </c>
      <c r="M722" s="59">
        <f t="shared" si="86"/>
        <v>-33.999999999998479</v>
      </c>
      <c r="N722" s="59">
        <f t="shared" si="87"/>
        <v>0</v>
      </c>
      <c r="O722" s="59">
        <f t="shared" si="88"/>
        <v>33.999999999998479</v>
      </c>
    </row>
    <row r="723" spans="1:15" x14ac:dyDescent="0.25">
      <c r="A723" s="59">
        <v>722</v>
      </c>
      <c r="B723" s="60">
        <v>42283.958333333336</v>
      </c>
      <c r="C723" s="59">
        <v>1.1270899999999999</v>
      </c>
      <c r="D723" s="59">
        <v>1.1284099999999999</v>
      </c>
      <c r="E723" s="59">
        <v>1.1211500000000001</v>
      </c>
      <c r="F723" s="59">
        <v>1.1236900000000001</v>
      </c>
      <c r="G723" s="59">
        <f t="shared" si="83"/>
        <v>0</v>
      </c>
      <c r="H723" s="61">
        <f t="shared" si="84"/>
        <v>-2.9945596075447839E-3</v>
      </c>
      <c r="I723" s="61">
        <f>IF(A723&gt;$R$1, AVERAGE(INDEX($H$2:$H$3898, A723-$R$1):H723), "")</f>
        <v>-1.7329493439636527E-4</v>
      </c>
      <c r="J723" s="61">
        <f>IF(A723&gt;$R$1, STDEV(INDEX($H$2:$H$3898, A723-$R$1):H723), "")</f>
        <v>6.5244352965029076E-3</v>
      </c>
      <c r="K723" s="61">
        <f t="shared" si="85"/>
        <v>-6.5244352965029076E-3</v>
      </c>
      <c r="L723" s="61">
        <f t="shared" si="89"/>
        <v>5.5627608951972964E-3</v>
      </c>
      <c r="M723" s="59">
        <f t="shared" si="86"/>
        <v>39.000000000000142</v>
      </c>
      <c r="N723" s="59">
        <f t="shared" si="87"/>
        <v>0</v>
      </c>
      <c r="O723" s="59">
        <f t="shared" si="88"/>
        <v>0</v>
      </c>
    </row>
    <row r="724" spans="1:15" x14ac:dyDescent="0.25">
      <c r="A724" s="59">
        <v>723</v>
      </c>
      <c r="B724" s="60">
        <v>42284.958333333336</v>
      </c>
      <c r="C724" s="59">
        <v>1.12368</v>
      </c>
      <c r="D724" s="59">
        <v>1.13273</v>
      </c>
      <c r="E724" s="59">
        <v>1.12344</v>
      </c>
      <c r="F724" s="59">
        <v>1.12758</v>
      </c>
      <c r="G724" s="59">
        <f t="shared" si="83"/>
        <v>1</v>
      </c>
      <c r="H724" s="61">
        <f t="shared" si="84"/>
        <v>3.4558305946826625E-3</v>
      </c>
      <c r="I724" s="61">
        <f>IF(A724&gt;$R$1, AVERAGE(INDEX($H$2:$H$3898, A724-$R$1):H724), "")</f>
        <v>-7.5337254083222209E-5</v>
      </c>
      <c r="J724" s="61">
        <f>IF(A724&gt;$R$1, STDEV(INDEX($H$2:$H$3898, A724-$R$1):H724), "")</f>
        <v>6.5690680704972746E-3</v>
      </c>
      <c r="K724" s="61">
        <f t="shared" si="85"/>
        <v>6.5690680704972746E-3</v>
      </c>
      <c r="L724" s="61">
        <f t="shared" si="89"/>
        <v>5.974615955885932E-3</v>
      </c>
      <c r="M724" s="59">
        <f t="shared" si="86"/>
        <v>81.299999999999699</v>
      </c>
      <c r="N724" s="59">
        <f t="shared" si="87"/>
        <v>0</v>
      </c>
      <c r="O724" s="59">
        <f t="shared" si="88"/>
        <v>0</v>
      </c>
    </row>
    <row r="725" spans="1:15" x14ac:dyDescent="0.25">
      <c r="A725" s="59">
        <v>724</v>
      </c>
      <c r="B725" s="60">
        <v>42285.958333333336</v>
      </c>
      <c r="C725" s="59">
        <v>1.12758</v>
      </c>
      <c r="D725" s="59">
        <v>1.1387100000000001</v>
      </c>
      <c r="E725" s="59">
        <v>1.1267100000000001</v>
      </c>
      <c r="F725" s="59">
        <v>1.13571</v>
      </c>
      <c r="G725" s="59">
        <f t="shared" si="83"/>
        <v>1</v>
      </c>
      <c r="H725" s="61">
        <f t="shared" si="84"/>
        <v>7.1842627044741945E-3</v>
      </c>
      <c r="I725" s="61">
        <f>IF(A725&gt;$R$1, AVERAGE(INDEX($H$2:$H$3898, A725-$R$1):H725), "")</f>
        <v>-4.223137272694285E-4</v>
      </c>
      <c r="J725" s="61">
        <f>IF(A725&gt;$R$1, STDEV(INDEX($H$2:$H$3898, A725-$R$1):H725), "")</f>
        <v>5.9662265583857793E-3</v>
      </c>
      <c r="K725" s="61">
        <f t="shared" si="85"/>
        <v>5.9662265583857793E-3</v>
      </c>
      <c r="L725" s="61">
        <f t="shared" si="89"/>
        <v>1.8694004646815417E-2</v>
      </c>
      <c r="M725" s="59">
        <f t="shared" si="86"/>
        <v>-2.20000000000109</v>
      </c>
      <c r="N725" s="59">
        <f t="shared" si="87"/>
        <v>0</v>
      </c>
      <c r="O725" s="59">
        <f t="shared" si="88"/>
        <v>2.20000000000109</v>
      </c>
    </row>
    <row r="726" spans="1:15" x14ac:dyDescent="0.25">
      <c r="A726" s="59">
        <v>725</v>
      </c>
      <c r="B726" s="60">
        <v>42288.958333333336</v>
      </c>
      <c r="C726" s="59">
        <v>1.1360300000000001</v>
      </c>
      <c r="D726" s="59">
        <v>1.13968</v>
      </c>
      <c r="E726" s="59">
        <v>1.13544</v>
      </c>
      <c r="F726" s="59">
        <v>1.13581</v>
      </c>
      <c r="G726" s="59">
        <f t="shared" si="83"/>
        <v>1</v>
      </c>
      <c r="H726" s="61">
        <f t="shared" si="84"/>
        <v>8.8046770501347245E-5</v>
      </c>
      <c r="I726" s="61">
        <f>IF(A726&gt;$R$1, AVERAGE(INDEX($H$2:$H$3898, A726-$R$1):H726), "")</f>
        <v>3.3490843969675126E-4</v>
      </c>
      <c r="J726" s="61">
        <f>IF(A726&gt;$R$1, STDEV(INDEX($H$2:$H$3898, A726-$R$1):H726), "")</f>
        <v>5.1012655923550225E-3</v>
      </c>
      <c r="K726" s="61">
        <f t="shared" si="85"/>
        <v>5.1012655923550225E-3</v>
      </c>
      <c r="L726" s="61">
        <f t="shared" si="89"/>
        <v>3.0837374975439872E-2</v>
      </c>
      <c r="M726" s="59">
        <f t="shared" si="86"/>
        <v>20.399999999998197</v>
      </c>
      <c r="N726" s="59">
        <f t="shared" si="87"/>
        <v>0</v>
      </c>
      <c r="O726" s="59">
        <f t="shared" si="88"/>
        <v>-20.399999999998197</v>
      </c>
    </row>
    <row r="727" spans="1:15" x14ac:dyDescent="0.25">
      <c r="A727" s="59">
        <v>726</v>
      </c>
      <c r="B727" s="60">
        <v>42289.958333333336</v>
      </c>
      <c r="C727" s="59">
        <v>1.1357900000000001</v>
      </c>
      <c r="D727" s="59">
        <v>1.1411</v>
      </c>
      <c r="E727" s="59">
        <v>1.13442</v>
      </c>
      <c r="F727" s="59">
        <v>1.1378299999999999</v>
      </c>
      <c r="G727" s="59">
        <f t="shared" si="83"/>
        <v>1</v>
      </c>
      <c r="H727" s="61">
        <f t="shared" si="84"/>
        <v>1.7768868699383363E-3</v>
      </c>
      <c r="I727" s="61">
        <f>IF(A727&gt;$R$1, AVERAGE(INDEX($H$2:$H$3898, A727-$R$1):H727), "")</f>
        <v>1.0485549892376856E-3</v>
      </c>
      <c r="J727" s="61">
        <f>IF(A727&gt;$R$1, STDEV(INDEX($H$2:$H$3898, A727-$R$1):H727), "")</f>
        <v>4.3569592859364729E-3</v>
      </c>
      <c r="K727" s="61">
        <f t="shared" si="85"/>
        <v>4.3569592859364729E-3</v>
      </c>
      <c r="L727" s="61">
        <f t="shared" si="89"/>
        <v>4.2369410513845102E-2</v>
      </c>
      <c r="M727" s="59">
        <f t="shared" si="86"/>
        <v>95.899999999999878</v>
      </c>
      <c r="N727" s="59">
        <f t="shared" si="87"/>
        <v>0</v>
      </c>
      <c r="O727" s="59">
        <f t="shared" si="88"/>
        <v>-95.899999999999878</v>
      </c>
    </row>
    <row r="728" spans="1:15" x14ac:dyDescent="0.25">
      <c r="A728" s="59">
        <v>727</v>
      </c>
      <c r="B728" s="60">
        <v>42290.958333333336</v>
      </c>
      <c r="C728" s="59">
        <v>1.13781</v>
      </c>
      <c r="D728" s="59">
        <v>1.1489100000000001</v>
      </c>
      <c r="E728" s="59">
        <v>1.1377200000000001</v>
      </c>
      <c r="F728" s="59">
        <v>1.1474</v>
      </c>
      <c r="G728" s="59">
        <f t="shared" si="83"/>
        <v>1</v>
      </c>
      <c r="H728" s="61">
        <f t="shared" si="84"/>
        <v>8.3755735262924878E-3</v>
      </c>
      <c r="I728" s="61">
        <f>IF(A728&gt;$R$1, AVERAGE(INDEX($H$2:$H$3898, A728-$R$1):H728), "")</f>
        <v>1.9653898030879348E-3</v>
      </c>
      <c r="J728" s="61">
        <f>IF(A728&gt;$R$1, STDEV(INDEX($H$2:$H$3898, A728-$R$1):H728), "")</f>
        <v>4.2510571414341039E-3</v>
      </c>
      <c r="K728" s="61">
        <f t="shared" si="85"/>
        <v>4.2510571414341039E-3</v>
      </c>
      <c r="L728" s="61">
        <f t="shared" si="89"/>
        <v>3.9691601299233749E-2</v>
      </c>
      <c r="M728" s="59">
        <f t="shared" si="86"/>
        <v>-90.999999999998863</v>
      </c>
      <c r="N728" s="59">
        <f t="shared" si="87"/>
        <v>0</v>
      </c>
      <c r="O728" s="59">
        <f t="shared" si="88"/>
        <v>90.999999999998863</v>
      </c>
    </row>
    <row r="729" spans="1:15" x14ac:dyDescent="0.25">
      <c r="A729" s="59">
        <v>728</v>
      </c>
      <c r="B729" s="60">
        <v>42291.958333333336</v>
      </c>
      <c r="C729" s="59">
        <v>1.1474</v>
      </c>
      <c r="D729" s="59">
        <v>1.1495</v>
      </c>
      <c r="E729" s="59">
        <v>1.13632</v>
      </c>
      <c r="F729" s="59">
        <v>1.1383000000000001</v>
      </c>
      <c r="G729" s="59">
        <f t="shared" si="83"/>
        <v>0</v>
      </c>
      <c r="H729" s="61">
        <f t="shared" si="84"/>
        <v>-7.9625918365995758E-3</v>
      </c>
      <c r="I729" s="61">
        <f>IF(A729&gt;$R$1, AVERAGE(INDEX($H$2:$H$3898, A729-$R$1):H729), "")</f>
        <v>1.0939198545786195E-3</v>
      </c>
      <c r="J729" s="61">
        <f>IF(A729&gt;$R$1, STDEV(INDEX($H$2:$H$3898, A729-$R$1):H729), "")</f>
        <v>4.7704732266225036E-3</v>
      </c>
      <c r="K729" s="61">
        <f t="shared" si="85"/>
        <v>-4.7704732266225036E-3</v>
      </c>
      <c r="L729" s="61">
        <f t="shared" si="89"/>
        <v>2.8173184786212072E-2</v>
      </c>
      <c r="M729" s="59">
        <f t="shared" si="86"/>
        <v>-36.400000000000873</v>
      </c>
      <c r="N729" s="59">
        <f t="shared" si="87"/>
        <v>0</v>
      </c>
      <c r="O729" s="59">
        <f t="shared" si="88"/>
        <v>36.400000000000873</v>
      </c>
    </row>
    <row r="730" spans="1:15" x14ac:dyDescent="0.25">
      <c r="A730" s="59">
        <v>729</v>
      </c>
      <c r="B730" s="60">
        <v>42292.958333333336</v>
      </c>
      <c r="C730" s="59">
        <v>1.1383000000000001</v>
      </c>
      <c r="D730" s="59">
        <v>1.1395</v>
      </c>
      <c r="E730" s="59">
        <v>1.13344</v>
      </c>
      <c r="F730" s="59">
        <v>1.13466</v>
      </c>
      <c r="G730" s="59">
        <f t="shared" si="83"/>
        <v>0</v>
      </c>
      <c r="H730" s="61">
        <f t="shared" si="84"/>
        <v>-3.2028747639345342E-3</v>
      </c>
      <c r="I730" s="61">
        <f>IF(A730&gt;$R$1, AVERAGE(INDEX($H$2:$H$3898, A730-$R$1):H730), "")</f>
        <v>6.5059478224283756E-4</v>
      </c>
      <c r="J730" s="61">
        <f>IF(A730&gt;$R$1, STDEV(INDEX($H$2:$H$3898, A730-$R$1):H730), "")</f>
        <v>4.8225801022257478E-3</v>
      </c>
      <c r="K730" s="61">
        <f t="shared" si="85"/>
        <v>-4.8225801022257478E-3</v>
      </c>
      <c r="L730" s="61">
        <f t="shared" si="89"/>
        <v>2.9710931291237037E-2</v>
      </c>
      <c r="M730" s="59">
        <f t="shared" si="86"/>
        <v>-30.699999999999061</v>
      </c>
      <c r="N730" s="59">
        <f t="shared" si="87"/>
        <v>0</v>
      </c>
      <c r="O730" s="59">
        <f t="shared" si="88"/>
        <v>30.699999999999061</v>
      </c>
    </row>
    <row r="731" spans="1:15" x14ac:dyDescent="0.25">
      <c r="A731" s="59">
        <v>730</v>
      </c>
      <c r="B731" s="60">
        <v>42295.958333333336</v>
      </c>
      <c r="C731" s="59">
        <v>1.1356299999999999</v>
      </c>
      <c r="D731" s="59">
        <v>1.1378900000000001</v>
      </c>
      <c r="E731" s="59">
        <v>1.1305799999999999</v>
      </c>
      <c r="F731" s="59">
        <v>1.13256</v>
      </c>
      <c r="G731" s="59">
        <f t="shared" si="83"/>
        <v>0</v>
      </c>
      <c r="H731" s="61">
        <f t="shared" si="84"/>
        <v>-1.8524894809947971E-3</v>
      </c>
      <c r="I731" s="61">
        <f>IF(A731&gt;$R$1, AVERAGE(INDEX($H$2:$H$3898, A731-$R$1):H731), "")</f>
        <v>7.405339367224337E-4</v>
      </c>
      <c r="J731" s="61">
        <f>IF(A731&gt;$R$1, STDEV(INDEX($H$2:$H$3898, A731-$R$1):H731), "")</f>
        <v>4.7571346529480365E-3</v>
      </c>
      <c r="K731" s="61">
        <f t="shared" si="85"/>
        <v>-4.7571346529480365E-3</v>
      </c>
      <c r="L731" s="61">
        <f t="shared" si="89"/>
        <v>1.8524736148639111E-2</v>
      </c>
      <c r="M731" s="59">
        <f t="shared" si="86"/>
        <v>20.499999999998852</v>
      </c>
      <c r="N731" s="59">
        <f t="shared" si="87"/>
        <v>0</v>
      </c>
      <c r="O731" s="59">
        <f t="shared" si="88"/>
        <v>-20.499999999998852</v>
      </c>
    </row>
    <row r="732" spans="1:15" x14ac:dyDescent="0.25">
      <c r="A732" s="59">
        <v>731</v>
      </c>
      <c r="B732" s="60">
        <v>42296.958333333336</v>
      </c>
      <c r="C732" s="59">
        <v>1.1325400000000001</v>
      </c>
      <c r="D732" s="59">
        <v>1.1387100000000001</v>
      </c>
      <c r="E732" s="59">
        <v>1.1324000000000001</v>
      </c>
      <c r="F732" s="59">
        <v>1.13459</v>
      </c>
      <c r="G732" s="59">
        <f t="shared" si="83"/>
        <v>1</v>
      </c>
      <c r="H732" s="61">
        <f t="shared" si="84"/>
        <v>1.7907950885548082E-3</v>
      </c>
      <c r="I732" s="61">
        <f>IF(A732&gt;$R$1, AVERAGE(INDEX($H$2:$H$3898, A732-$R$1):H732), "")</f>
        <v>5.6552958717747152E-4</v>
      </c>
      <c r="J732" s="61">
        <f>IF(A732&gt;$R$1, STDEV(INDEX($H$2:$H$3898, A732-$R$1):H732), "")</f>
        <v>4.6564860061426771E-3</v>
      </c>
      <c r="K732" s="61">
        <f t="shared" si="85"/>
        <v>4.6564860061426771E-3</v>
      </c>
      <c r="L732" s="61">
        <f t="shared" si="89"/>
        <v>1.6760265875995412E-2</v>
      </c>
      <c r="M732" s="59">
        <f t="shared" si="86"/>
        <v>-7.0999999999998842</v>
      </c>
      <c r="N732" s="59">
        <f t="shared" si="87"/>
        <v>0</v>
      </c>
      <c r="O732" s="59">
        <f t="shared" si="88"/>
        <v>0</v>
      </c>
    </row>
    <row r="733" spans="1:15" x14ac:dyDescent="0.25">
      <c r="A733" s="59">
        <v>732</v>
      </c>
      <c r="B733" s="60">
        <v>42297.958333333336</v>
      </c>
      <c r="C733" s="59">
        <v>1.13459</v>
      </c>
      <c r="D733" s="59">
        <v>1.13775</v>
      </c>
      <c r="E733" s="59">
        <v>1.1334500000000001</v>
      </c>
      <c r="F733" s="59">
        <v>1.13388</v>
      </c>
      <c r="G733" s="59">
        <f t="shared" si="83"/>
        <v>0</v>
      </c>
      <c r="H733" s="61">
        <f t="shared" si="84"/>
        <v>-6.2597259226174933E-4</v>
      </c>
      <c r="I733" s="61">
        <f>IF(A733&gt;$R$1, AVERAGE(INDEX($H$2:$H$3898, A733-$R$1):H733), "")</f>
        <v>5.0584261033837299E-4</v>
      </c>
      <c r="J733" s="61">
        <f>IF(A733&gt;$R$1, STDEV(INDEX($H$2:$H$3898, A733-$R$1):H733), "")</f>
        <v>4.6658308907854221E-3</v>
      </c>
      <c r="K733" s="61">
        <f t="shared" si="85"/>
        <v>-4.6658308907854221E-3</v>
      </c>
      <c r="L733" s="61">
        <f t="shared" si="89"/>
        <v>1.8691414759325092E-2</v>
      </c>
      <c r="M733" s="59">
        <f t="shared" si="86"/>
        <v>-230.69999999999925</v>
      </c>
      <c r="N733" s="59">
        <f t="shared" si="87"/>
        <v>0</v>
      </c>
      <c r="O733" s="59">
        <f t="shared" si="88"/>
        <v>230.69999999999925</v>
      </c>
    </row>
    <row r="734" spans="1:15" x14ac:dyDescent="0.25">
      <c r="A734" s="59">
        <v>733</v>
      </c>
      <c r="B734" s="60">
        <v>42298.958333333336</v>
      </c>
      <c r="C734" s="59">
        <v>1.1338999999999999</v>
      </c>
      <c r="D734" s="59">
        <v>1.1350899999999999</v>
      </c>
      <c r="E734" s="59">
        <v>1.1100300000000001</v>
      </c>
      <c r="F734" s="59">
        <v>1.11083</v>
      </c>
      <c r="G734" s="59">
        <f t="shared" si="83"/>
        <v>0</v>
      </c>
      <c r="H734" s="61">
        <f t="shared" si="84"/>
        <v>-2.0537895952470627E-2</v>
      </c>
      <c r="I734" s="61">
        <f>IF(A734&gt;$R$1, AVERAGE(INDEX($H$2:$H$3898, A734-$R$1):H734), "")</f>
        <v>-3.8198972830490977E-4</v>
      </c>
      <c r="J734" s="61">
        <f>IF(A734&gt;$R$1, STDEV(INDEX($H$2:$H$3898, A734-$R$1):H734), "")</f>
        <v>6.879983804663807E-3</v>
      </c>
      <c r="K734" s="61">
        <f t="shared" si="85"/>
        <v>-6.879983804663807E-3</v>
      </c>
      <c r="L734" s="61">
        <f t="shared" si="89"/>
        <v>5.2010330203909935E-3</v>
      </c>
      <c r="M734" s="59">
        <f t="shared" si="86"/>
        <v>-91.799999999999656</v>
      </c>
      <c r="N734" s="59">
        <f t="shared" si="87"/>
        <v>0</v>
      </c>
      <c r="O734" s="59">
        <f t="shared" si="88"/>
        <v>0</v>
      </c>
    </row>
    <row r="735" spans="1:15" x14ac:dyDescent="0.25">
      <c r="A735" s="59">
        <v>734</v>
      </c>
      <c r="B735" s="60">
        <v>42299.958333333336</v>
      </c>
      <c r="C735" s="59">
        <v>1.11083</v>
      </c>
      <c r="D735" s="59">
        <v>1.11398</v>
      </c>
      <c r="E735" s="59">
        <v>1.0996600000000001</v>
      </c>
      <c r="F735" s="59">
        <v>1.10165</v>
      </c>
      <c r="G735" s="59">
        <f t="shared" si="83"/>
        <v>0</v>
      </c>
      <c r="H735" s="61">
        <f t="shared" si="84"/>
        <v>-8.2984277198663876E-3</v>
      </c>
      <c r="I735" s="61">
        <f>IF(A735&gt;$R$1, AVERAGE(INDEX($H$2:$H$3898, A735-$R$1):H735), "")</f>
        <v>-1.0006607037132747E-3</v>
      </c>
      <c r="J735" s="61">
        <f>IF(A735&gt;$R$1, STDEV(INDEX($H$2:$H$3898, A735-$R$1):H735), "")</f>
        <v>7.130353350353464E-3</v>
      </c>
      <c r="K735" s="61">
        <f t="shared" si="85"/>
        <v>-7.130353350353464E-3</v>
      </c>
      <c r="L735" s="61">
        <f t="shared" si="89"/>
        <v>-8.319510650700971E-3</v>
      </c>
      <c r="M735" s="59">
        <f t="shared" si="86"/>
        <v>55.600000000000094</v>
      </c>
      <c r="N735" s="59">
        <f t="shared" si="87"/>
        <v>0</v>
      </c>
      <c r="O735" s="59">
        <f t="shared" si="88"/>
        <v>0</v>
      </c>
    </row>
    <row r="736" spans="1:15" x14ac:dyDescent="0.25">
      <c r="A736" s="59">
        <v>735</v>
      </c>
      <c r="B736" s="60">
        <v>42302.958333333336</v>
      </c>
      <c r="C736" s="59">
        <v>1.1002000000000001</v>
      </c>
      <c r="D736" s="59">
        <v>1.1068199999999999</v>
      </c>
      <c r="E736" s="59">
        <v>1.0999300000000001</v>
      </c>
      <c r="F736" s="59">
        <v>1.1057600000000001</v>
      </c>
      <c r="G736" s="59">
        <f t="shared" si="83"/>
        <v>1</v>
      </c>
      <c r="H736" s="61">
        <f t="shared" si="84"/>
        <v>3.7238254328863657E-3</v>
      </c>
      <c r="I736" s="61">
        <f>IF(A736&gt;$R$1, AVERAGE(INDEX($H$2:$H$3898, A736-$R$1):H736), "")</f>
        <v>-8.4269173288700847E-4</v>
      </c>
      <c r="J736" s="61">
        <f>IF(A736&gt;$R$1, STDEV(INDEX($H$2:$H$3898, A736-$R$1):H736), "")</f>
        <v>7.2098259483241384E-3</v>
      </c>
      <c r="K736" s="61">
        <f t="shared" si="85"/>
        <v>7.2098259483241384E-3</v>
      </c>
      <c r="L736" s="61">
        <f t="shared" si="89"/>
        <v>5.1270857770431685E-3</v>
      </c>
      <c r="M736" s="59">
        <f t="shared" si="86"/>
        <v>-6.5000000000003944</v>
      </c>
      <c r="N736" s="59">
        <f t="shared" si="87"/>
        <v>0</v>
      </c>
      <c r="O736" s="59">
        <f t="shared" si="88"/>
        <v>0</v>
      </c>
    </row>
    <row r="737" spans="1:15" x14ac:dyDescent="0.25">
      <c r="A737" s="59">
        <v>736</v>
      </c>
      <c r="B737" s="60">
        <v>42303.958333333336</v>
      </c>
      <c r="C737" s="59">
        <v>1.1057399999999999</v>
      </c>
      <c r="D737" s="59">
        <v>1.1078399999999999</v>
      </c>
      <c r="E737" s="59">
        <v>1.10303</v>
      </c>
      <c r="F737" s="59">
        <v>1.1050899999999999</v>
      </c>
      <c r="G737" s="59">
        <f t="shared" si="83"/>
        <v>0</v>
      </c>
      <c r="H737" s="61">
        <f t="shared" si="84"/>
        <v>-6.061017441356195E-4</v>
      </c>
      <c r="I737" s="61">
        <f>IF(A737&gt;$R$1, AVERAGE(INDEX($H$2:$H$3898, A737-$R$1):H737), "")</f>
        <v>-7.6112141670269613E-4</v>
      </c>
      <c r="J737" s="61">
        <f>IF(A737&gt;$R$1, STDEV(INDEX($H$2:$H$3898, A737-$R$1):H737), "")</f>
        <v>7.2043116776910644E-3</v>
      </c>
      <c r="K737" s="61">
        <f t="shared" si="85"/>
        <v>-7.2043116776910644E-3</v>
      </c>
      <c r="L737" s="61">
        <f t="shared" si="89"/>
        <v>-8.6442143987174869E-3</v>
      </c>
      <c r="M737" s="59">
        <f t="shared" si="86"/>
        <v>-128.49999999999807</v>
      </c>
      <c r="N737" s="59">
        <f t="shared" si="87"/>
        <v>0</v>
      </c>
      <c r="O737" s="59">
        <f t="shared" si="88"/>
        <v>0</v>
      </c>
    </row>
    <row r="738" spans="1:15" x14ac:dyDescent="0.25">
      <c r="A738" s="59">
        <v>737</v>
      </c>
      <c r="B738" s="60">
        <v>42304.958333333336</v>
      </c>
      <c r="C738" s="59">
        <v>1.1050899999999999</v>
      </c>
      <c r="D738" s="59">
        <v>1.1095600000000001</v>
      </c>
      <c r="E738" s="59">
        <v>1.08969</v>
      </c>
      <c r="F738" s="59">
        <v>1.0922400000000001</v>
      </c>
      <c r="G738" s="59">
        <f t="shared" si="83"/>
        <v>0</v>
      </c>
      <c r="H738" s="61">
        <f t="shared" si="84"/>
        <v>-1.1696146222452469E-2</v>
      </c>
      <c r="I738" s="61">
        <f>IF(A738&gt;$R$1, AVERAGE(INDEX($H$2:$H$3898, A738-$R$1):H738), "")</f>
        <v>-1.9613649333081466E-3</v>
      </c>
      <c r="J738" s="61">
        <f>IF(A738&gt;$R$1, STDEV(INDEX($H$2:$H$3898, A738-$R$1):H738), "")</f>
        <v>7.3334065823675619E-3</v>
      </c>
      <c r="K738" s="61">
        <f t="shared" si="85"/>
        <v>-7.3334065823675619E-3</v>
      </c>
      <c r="L738" s="61">
        <f t="shared" si="89"/>
        <v>-9.4531856845821386E-3</v>
      </c>
      <c r="M738" s="59">
        <f t="shared" si="86"/>
        <v>54.300000000000459</v>
      </c>
      <c r="N738" s="59">
        <f t="shared" si="87"/>
        <v>0</v>
      </c>
      <c r="O738" s="59">
        <f t="shared" si="88"/>
        <v>0</v>
      </c>
    </row>
    <row r="739" spans="1:15" x14ac:dyDescent="0.25">
      <c r="A739" s="59">
        <v>738</v>
      </c>
      <c r="B739" s="60">
        <v>42305.958333333336</v>
      </c>
      <c r="C739" s="59">
        <v>1.0922099999999999</v>
      </c>
      <c r="D739" s="59">
        <v>1.09853</v>
      </c>
      <c r="E739" s="59">
        <v>1.09036</v>
      </c>
      <c r="F739" s="59">
        <v>1.0976399999999999</v>
      </c>
      <c r="G739" s="59">
        <f t="shared" si="83"/>
        <v>1</v>
      </c>
      <c r="H739" s="61">
        <f t="shared" si="84"/>
        <v>4.9317870797770547E-3</v>
      </c>
      <c r="I739" s="61">
        <f>IF(A739&gt;$R$1, AVERAGE(INDEX($H$2:$H$3898, A739-$R$1):H739), "")</f>
        <v>-1.4659682653505317E-3</v>
      </c>
      <c r="J739" s="61">
        <f>IF(A739&gt;$R$1, STDEV(INDEX($H$2:$H$3898, A739-$R$1):H739), "")</f>
        <v>7.5242016153978389E-3</v>
      </c>
      <c r="K739" s="61">
        <f t="shared" si="85"/>
        <v>7.5242016153978389E-3</v>
      </c>
      <c r="L739" s="61">
        <f t="shared" si="89"/>
        <v>-8.4980521396815743E-3</v>
      </c>
      <c r="M739" s="59">
        <f t="shared" si="86"/>
        <v>27.300000000001212</v>
      </c>
      <c r="N739" s="59">
        <f t="shared" si="87"/>
        <v>0</v>
      </c>
      <c r="O739" s="59">
        <f t="shared" si="88"/>
        <v>0</v>
      </c>
    </row>
    <row r="740" spans="1:15" x14ac:dyDescent="0.25">
      <c r="A740" s="59">
        <v>739</v>
      </c>
      <c r="B740" s="60">
        <v>42306.958333333336</v>
      </c>
      <c r="C740" s="59">
        <v>1.0975999999999999</v>
      </c>
      <c r="D740" s="59">
        <v>1.1072200000000001</v>
      </c>
      <c r="E740" s="59">
        <v>1.0965499999999999</v>
      </c>
      <c r="F740" s="59">
        <v>1.10033</v>
      </c>
      <c r="G740" s="59">
        <f t="shared" si="83"/>
        <v>1</v>
      </c>
      <c r="H740" s="61">
        <f t="shared" si="84"/>
        <v>2.447714339186518E-3</v>
      </c>
      <c r="I740" s="61">
        <f>IF(A740&gt;$R$1, AVERAGE(INDEX($H$2:$H$3898, A740-$R$1):H740), "")</f>
        <v>-1.5289755313190408E-3</v>
      </c>
      <c r="J740" s="61">
        <f>IF(A740&gt;$R$1, STDEV(INDEX($H$2:$H$3898, A740-$R$1):H740), "")</f>
        <v>7.4843545172523116E-3</v>
      </c>
      <c r="K740" s="61">
        <f t="shared" si="85"/>
        <v>7.4843545172523116E-3</v>
      </c>
      <c r="L740" s="61">
        <f t="shared" si="89"/>
        <v>-6.9799241808150428E-3</v>
      </c>
      <c r="M740" s="59">
        <f t="shared" si="86"/>
        <v>-20.599999999999508</v>
      </c>
      <c r="N740" s="59">
        <f t="shared" si="87"/>
        <v>0</v>
      </c>
      <c r="O740" s="59">
        <f t="shared" si="88"/>
        <v>0</v>
      </c>
    </row>
    <row r="741" spans="1:15" x14ac:dyDescent="0.25">
      <c r="A741" s="59">
        <v>740</v>
      </c>
      <c r="B741" s="60">
        <v>42310</v>
      </c>
      <c r="C741" s="59">
        <v>1.10354</v>
      </c>
      <c r="D741" s="59">
        <v>1.1052500000000001</v>
      </c>
      <c r="E741" s="59">
        <v>1.10002</v>
      </c>
      <c r="F741" s="59">
        <v>1.10148</v>
      </c>
      <c r="G741" s="59">
        <f t="shared" si="83"/>
        <v>1</v>
      </c>
      <c r="H741" s="61">
        <f t="shared" si="84"/>
        <v>1.0445952235399905E-3</v>
      </c>
      <c r="I741" s="61">
        <f>IF(A741&gt;$R$1, AVERAGE(INDEX($H$2:$H$3898, A741-$R$1):H741), "")</f>
        <v>-1.9127047488774285E-3</v>
      </c>
      <c r="J741" s="61">
        <f>IF(A741&gt;$R$1, STDEV(INDEX($H$2:$H$3898, A741-$R$1):H741), "")</f>
        <v>7.1581199308979413E-3</v>
      </c>
      <c r="K741" s="61">
        <f t="shared" si="85"/>
        <v>7.1581199308979413E-3</v>
      </c>
      <c r="L741" s="61">
        <f t="shared" si="89"/>
        <v>-4.923069842272124E-3</v>
      </c>
      <c r="M741" s="59">
        <f t="shared" si="86"/>
        <v>-52.100000000001586</v>
      </c>
      <c r="N741" s="59">
        <f t="shared" si="87"/>
        <v>0</v>
      </c>
      <c r="O741" s="59">
        <f t="shared" si="88"/>
        <v>0</v>
      </c>
    </row>
    <row r="742" spans="1:15" x14ac:dyDescent="0.25">
      <c r="A742" s="59">
        <v>741</v>
      </c>
      <c r="B742" s="60">
        <v>42311</v>
      </c>
      <c r="C742" s="59">
        <v>1.1014600000000001</v>
      </c>
      <c r="D742" s="59">
        <v>1.10301</v>
      </c>
      <c r="E742" s="59">
        <v>1.0936300000000001</v>
      </c>
      <c r="F742" s="59">
        <v>1.0962499999999999</v>
      </c>
      <c r="G742" s="59">
        <f t="shared" si="83"/>
        <v>0</v>
      </c>
      <c r="H742" s="61">
        <f t="shared" si="84"/>
        <v>-4.7594653326071797E-3</v>
      </c>
      <c r="I742" s="61">
        <f>IF(A742&gt;$R$1, AVERAGE(INDEX($H$2:$H$3898, A742-$R$1):H742), "")</f>
        <v>-2.2156742553217112E-3</v>
      </c>
      <c r="J742" s="61">
        <f>IF(A742&gt;$R$1, STDEV(INDEX($H$2:$H$3898, A742-$R$1):H742), "")</f>
        <v>7.1703677497796199E-3</v>
      </c>
      <c r="K742" s="61">
        <f t="shared" si="85"/>
        <v>-7.1703677497796199E-3</v>
      </c>
      <c r="L742" s="61">
        <f t="shared" si="89"/>
        <v>-1.6450396877988219E-2</v>
      </c>
      <c r="M742" s="59">
        <f t="shared" si="86"/>
        <v>-97.300000000000168</v>
      </c>
      <c r="N742" s="59">
        <f t="shared" si="87"/>
        <v>0</v>
      </c>
      <c r="O742" s="59">
        <f t="shared" si="88"/>
        <v>0</v>
      </c>
    </row>
    <row r="743" spans="1:15" x14ac:dyDescent="0.25">
      <c r="A743" s="59">
        <v>742</v>
      </c>
      <c r="B743" s="60">
        <v>42312</v>
      </c>
      <c r="C743" s="59">
        <v>1.0962000000000001</v>
      </c>
      <c r="D743" s="59">
        <v>1.0967800000000001</v>
      </c>
      <c r="E743" s="59">
        <v>1.0844199999999999</v>
      </c>
      <c r="F743" s="59">
        <v>1.08647</v>
      </c>
      <c r="G743" s="59">
        <f t="shared" si="83"/>
        <v>0</v>
      </c>
      <c r="H743" s="61">
        <f t="shared" si="84"/>
        <v>-8.9613559679861763E-3</v>
      </c>
      <c r="I743" s="61">
        <f>IF(A743&gt;$R$1, AVERAGE(INDEX($H$2:$H$3898, A743-$R$1):H743), "")</f>
        <v>-2.8868144326919939E-3</v>
      </c>
      <c r="J743" s="61">
        <f>IF(A743&gt;$R$1, STDEV(INDEX($H$2:$H$3898, A743-$R$1):H743), "")</f>
        <v>7.2735567467960846E-3</v>
      </c>
      <c r="K743" s="61">
        <f t="shared" si="85"/>
        <v>-7.2735567467960846E-3</v>
      </c>
      <c r="L743" s="61">
        <f t="shared" si="89"/>
        <v>-2.7975010766218406E-2</v>
      </c>
      <c r="M743" s="59">
        <f t="shared" si="86"/>
        <v>19.000000000000128</v>
      </c>
      <c r="N743" s="59">
        <f t="shared" si="87"/>
        <v>19.000000000000128</v>
      </c>
      <c r="O743" s="59">
        <f t="shared" si="88"/>
        <v>0</v>
      </c>
    </row>
    <row r="744" spans="1:15" x14ac:dyDescent="0.25">
      <c r="A744" s="59">
        <v>743</v>
      </c>
      <c r="B744" s="60">
        <v>42313</v>
      </c>
      <c r="C744" s="59">
        <v>1.08643</v>
      </c>
      <c r="D744" s="59">
        <v>1.08972</v>
      </c>
      <c r="E744" s="59">
        <v>1.0833600000000001</v>
      </c>
      <c r="F744" s="59">
        <v>1.08833</v>
      </c>
      <c r="G744" s="59">
        <f t="shared" si="83"/>
        <v>1</v>
      </c>
      <c r="H744" s="61">
        <f t="shared" si="84"/>
        <v>1.7105025321885871E-3</v>
      </c>
      <c r="I744" s="61">
        <f>IF(A744&gt;$R$1, AVERAGE(INDEX($H$2:$H$3898, A744-$R$1):H744), "")</f>
        <v>-3.3033813698234876E-3</v>
      </c>
      <c r="J744" s="61">
        <f>IF(A744&gt;$R$1, STDEV(INDEX($H$2:$H$3898, A744-$R$1):H744), "")</f>
        <v>6.7581403199404155E-3</v>
      </c>
      <c r="K744" s="61">
        <f t="shared" si="85"/>
        <v>6.7581403199404155E-3</v>
      </c>
      <c r="L744" s="61">
        <f t="shared" si="89"/>
        <v>-1.6446397219655483E-2</v>
      </c>
      <c r="M744" s="59">
        <f t="shared" si="86"/>
        <v>-145.40000000000219</v>
      </c>
      <c r="N744" s="59">
        <f t="shared" si="87"/>
        <v>0</v>
      </c>
      <c r="O744" s="59">
        <f t="shared" si="88"/>
        <v>0</v>
      </c>
    </row>
    <row r="745" spans="1:15" x14ac:dyDescent="0.25">
      <c r="A745" s="59">
        <v>744</v>
      </c>
      <c r="B745" s="60">
        <v>42314</v>
      </c>
      <c r="C745" s="59">
        <v>1.0883100000000001</v>
      </c>
      <c r="D745" s="59">
        <v>1.0893699999999999</v>
      </c>
      <c r="E745" s="59">
        <v>1.07056</v>
      </c>
      <c r="F745" s="59">
        <v>1.0737699999999999</v>
      </c>
      <c r="G745" s="59">
        <f t="shared" si="83"/>
        <v>0</v>
      </c>
      <c r="H745" s="61">
        <f t="shared" si="84"/>
        <v>-1.3468590815935237E-2</v>
      </c>
      <c r="I745" s="61">
        <f>IF(A745&gt;$R$1, AVERAGE(INDEX($H$2:$H$3898, A745-$R$1):H745), "")</f>
        <v>-3.6475063060319663E-3</v>
      </c>
      <c r="J745" s="61">
        <f>IF(A745&gt;$R$1, STDEV(INDEX($H$2:$H$3898, A745-$R$1):H745), "")</f>
        <v>7.140566728778797E-3</v>
      </c>
      <c r="K745" s="61">
        <f t="shared" si="85"/>
        <v>-7.140566728778797E-3</v>
      </c>
      <c r="L745" s="61">
        <f t="shared" si="89"/>
        <v>-1.8764383846208533E-2</v>
      </c>
      <c r="M745" s="59">
        <f t="shared" si="86"/>
        <v>22.699999999999942</v>
      </c>
      <c r="N745" s="59">
        <f t="shared" si="87"/>
        <v>22.699999999999942</v>
      </c>
      <c r="O745" s="59">
        <f t="shared" si="88"/>
        <v>0</v>
      </c>
    </row>
    <row r="746" spans="1:15" x14ac:dyDescent="0.25">
      <c r="A746" s="59">
        <v>745</v>
      </c>
      <c r="B746" s="60">
        <v>42317</v>
      </c>
      <c r="C746" s="59">
        <v>1.07284</v>
      </c>
      <c r="D746" s="59">
        <v>1.0789899999999999</v>
      </c>
      <c r="E746" s="59">
        <v>1.07195</v>
      </c>
      <c r="F746" s="59">
        <v>1.07511</v>
      </c>
      <c r="G746" s="59">
        <f t="shared" si="83"/>
        <v>1</v>
      </c>
      <c r="H746" s="61">
        <f t="shared" si="84"/>
        <v>1.2471614735935701E-3</v>
      </c>
      <c r="I746" s="61">
        <f>IF(A746&gt;$R$1, AVERAGE(INDEX($H$2:$H$3898, A746-$R$1):H746), "")</f>
        <v>-3.3693790411864592E-3</v>
      </c>
      <c r="J746" s="61">
        <f>IF(A746&gt;$R$1, STDEV(INDEX($H$2:$H$3898, A746-$R$1):H746), "")</f>
        <v>7.2449421307999888E-3</v>
      </c>
      <c r="K746" s="61">
        <f t="shared" si="85"/>
        <v>7.2449421307999888E-3</v>
      </c>
      <c r="L746" s="61">
        <f t="shared" si="89"/>
        <v>-6.762307062460512E-3</v>
      </c>
      <c r="M746" s="59">
        <f t="shared" si="86"/>
        <v>-27.800000000000047</v>
      </c>
      <c r="N746" s="59">
        <f t="shared" si="87"/>
        <v>0</v>
      </c>
      <c r="O746" s="59">
        <f t="shared" si="88"/>
        <v>0</v>
      </c>
    </row>
    <row r="747" spans="1:15" x14ac:dyDescent="0.25">
      <c r="A747" s="59">
        <v>746</v>
      </c>
      <c r="B747" s="60">
        <v>42318</v>
      </c>
      <c r="C747" s="59">
        <v>1.0751900000000001</v>
      </c>
      <c r="D747" s="59">
        <v>1.0764</v>
      </c>
      <c r="E747" s="59">
        <v>1.0674399999999999</v>
      </c>
      <c r="F747" s="59">
        <v>1.0724100000000001</v>
      </c>
      <c r="G747" s="59">
        <f t="shared" si="83"/>
        <v>0</v>
      </c>
      <c r="H747" s="61">
        <f t="shared" si="84"/>
        <v>-2.5145297111488123E-3</v>
      </c>
      <c r="I747" s="61">
        <f>IF(A747&gt;$R$1, AVERAGE(INDEX($H$2:$H$3898, A747-$R$1):H747), "")</f>
        <v>-3.4107565555710857E-3</v>
      </c>
      <c r="J747" s="61">
        <f>IF(A747&gt;$R$1, STDEV(INDEX($H$2:$H$3898, A747-$R$1):H747), "")</f>
        <v>7.2375880744886796E-3</v>
      </c>
      <c r="K747" s="61">
        <f t="shared" si="85"/>
        <v>-7.2375880744886796E-3</v>
      </c>
      <c r="L747" s="61">
        <f t="shared" si="89"/>
        <v>-1.8656381143091864E-2</v>
      </c>
      <c r="M747" s="59">
        <f t="shared" si="86"/>
        <v>18.199999999999328</v>
      </c>
      <c r="N747" s="59">
        <f t="shared" si="87"/>
        <v>18.199999999999328</v>
      </c>
      <c r="O747" s="59">
        <f t="shared" si="88"/>
        <v>0</v>
      </c>
    </row>
    <row r="748" spans="1:15" x14ac:dyDescent="0.25">
      <c r="A748" s="59">
        <v>747</v>
      </c>
      <c r="B748" s="60">
        <v>42319</v>
      </c>
      <c r="C748" s="59">
        <v>1.0724100000000001</v>
      </c>
      <c r="D748" s="59">
        <v>1.0773699999999999</v>
      </c>
      <c r="E748" s="59">
        <v>1.0705899999999999</v>
      </c>
      <c r="F748" s="59">
        <v>1.07423</v>
      </c>
      <c r="G748" s="59">
        <f t="shared" si="83"/>
        <v>1</v>
      </c>
      <c r="H748" s="61">
        <f t="shared" si="84"/>
        <v>1.6956736444754656E-3</v>
      </c>
      <c r="I748" s="61">
        <f>IF(A748&gt;$R$1, AVERAGE(INDEX($H$2:$H$3898, A748-$R$1):H748), "")</f>
        <v>-3.4167016458260444E-3</v>
      </c>
      <c r="J748" s="61">
        <f>IF(A748&gt;$R$1, STDEV(INDEX($H$2:$H$3898, A748-$R$1):H748), "")</f>
        <v>7.2330682351524917E-3</v>
      </c>
      <c r="K748" s="61">
        <f t="shared" si="85"/>
        <v>7.2330682351524917E-3</v>
      </c>
      <c r="L748" s="61">
        <f t="shared" si="89"/>
        <v>-6.757482017153954E-3</v>
      </c>
      <c r="M748" s="59">
        <f t="shared" si="86"/>
        <v>71.100000000001714</v>
      </c>
      <c r="N748" s="59">
        <f t="shared" si="87"/>
        <v>0</v>
      </c>
      <c r="O748" s="59">
        <f t="shared" si="88"/>
        <v>0</v>
      </c>
    </row>
    <row r="749" spans="1:15" x14ac:dyDescent="0.25">
      <c r="A749" s="59">
        <v>748</v>
      </c>
      <c r="B749" s="60">
        <v>42320</v>
      </c>
      <c r="C749" s="59">
        <v>1.0741499999999999</v>
      </c>
      <c r="D749" s="59">
        <v>1.083</v>
      </c>
      <c r="E749" s="59">
        <v>1.0691200000000001</v>
      </c>
      <c r="F749" s="59">
        <v>1.0812600000000001</v>
      </c>
      <c r="G749" s="59">
        <f t="shared" si="83"/>
        <v>1</v>
      </c>
      <c r="H749" s="61">
        <f t="shared" si="84"/>
        <v>6.5229019166548182E-3</v>
      </c>
      <c r="I749" s="61">
        <f>IF(A749&gt;$R$1, AVERAGE(INDEX($H$2:$H$3898, A749-$R$1):H749), "")</f>
        <v>-2.9698969890187589E-3</v>
      </c>
      <c r="J749" s="61">
        <f>IF(A749&gt;$R$1, STDEV(INDEX($H$2:$H$3898, A749-$R$1):H749), "")</f>
        <v>7.6270245020494476E-3</v>
      </c>
      <c r="K749" s="61">
        <f t="shared" si="85"/>
        <v>7.6270245020494476E-3</v>
      </c>
      <c r="L749" s="61">
        <f t="shared" si="89"/>
        <v>7.7495262895593024E-3</v>
      </c>
      <c r="M749" s="59">
        <f t="shared" si="86"/>
        <v>-42.899999999999054</v>
      </c>
      <c r="N749" s="59">
        <f t="shared" si="87"/>
        <v>0</v>
      </c>
      <c r="O749" s="59">
        <f t="shared" si="88"/>
        <v>0</v>
      </c>
    </row>
    <row r="750" spans="1:15" x14ac:dyDescent="0.25">
      <c r="A750" s="59">
        <v>749</v>
      </c>
      <c r="B750" s="60">
        <v>42321</v>
      </c>
      <c r="C750" s="59">
        <v>1.0812999999999999</v>
      </c>
      <c r="D750" s="59">
        <v>1.08169</v>
      </c>
      <c r="E750" s="59">
        <v>1.0713999999999999</v>
      </c>
      <c r="F750" s="59">
        <v>1.07701</v>
      </c>
      <c r="G750" s="59">
        <f t="shared" si="83"/>
        <v>0</v>
      </c>
      <c r="H750" s="61">
        <f t="shared" si="84"/>
        <v>-3.9383445938843487E-3</v>
      </c>
      <c r="I750" s="61">
        <f>IF(A750&gt;$R$1, AVERAGE(INDEX($H$2:$H$3898, A750-$R$1):H750), "")</f>
        <v>-1.9324250291071162E-3</v>
      </c>
      <c r="J750" s="61">
        <f>IF(A750&gt;$R$1, STDEV(INDEX($H$2:$H$3898, A750-$R$1):H750), "")</f>
        <v>6.0423741218432608E-3</v>
      </c>
      <c r="K750" s="61">
        <f t="shared" si="85"/>
        <v>-6.0423741218432608E-3</v>
      </c>
      <c r="L750" s="61">
        <f t="shared" si="89"/>
        <v>8.8375055180695064E-3</v>
      </c>
      <c r="M750" s="59">
        <f t="shared" si="86"/>
        <v>-53.900000000000063</v>
      </c>
      <c r="N750" s="59">
        <f t="shared" si="87"/>
        <v>0</v>
      </c>
      <c r="O750" s="59">
        <f t="shared" si="88"/>
        <v>0</v>
      </c>
    </row>
    <row r="751" spans="1:15" x14ac:dyDescent="0.25">
      <c r="A751" s="59">
        <v>750</v>
      </c>
      <c r="B751" s="60">
        <v>42324</v>
      </c>
      <c r="C751" s="59">
        <v>1.0739700000000001</v>
      </c>
      <c r="D751" s="59">
        <v>1.0758000000000001</v>
      </c>
      <c r="E751" s="59">
        <v>1.06745</v>
      </c>
      <c r="F751" s="59">
        <v>1.0685800000000001</v>
      </c>
      <c r="G751" s="59">
        <f t="shared" si="83"/>
        <v>0</v>
      </c>
      <c r="H751" s="61">
        <f t="shared" si="84"/>
        <v>-7.858018892937654E-3</v>
      </c>
      <c r="I751" s="61">
        <f>IF(A751&gt;$R$1, AVERAGE(INDEX($H$2:$H$3898, A751-$R$1):H751), "")</f>
        <v>-1.9048994774240702E-3</v>
      </c>
      <c r="J751" s="61">
        <f>IF(A751&gt;$R$1, STDEV(INDEX($H$2:$H$3898, A751-$R$1):H751), "")</f>
        <v>6.012369612220023E-3</v>
      </c>
      <c r="K751" s="61">
        <f t="shared" si="85"/>
        <v>-6.012369612220023E-3</v>
      </c>
      <c r="L751" s="61">
        <f t="shared" si="89"/>
        <v>-4.384690042474655E-3</v>
      </c>
      <c r="M751" s="59">
        <f t="shared" si="86"/>
        <v>-44.299999999999343</v>
      </c>
      <c r="N751" s="59">
        <f t="shared" si="87"/>
        <v>0</v>
      </c>
      <c r="O751" s="59">
        <f t="shared" si="88"/>
        <v>0</v>
      </c>
    </row>
    <row r="752" spans="1:15" x14ac:dyDescent="0.25">
      <c r="A752" s="59">
        <v>751</v>
      </c>
      <c r="B752" s="60">
        <v>42325</v>
      </c>
      <c r="C752" s="59">
        <v>1.0686199999999999</v>
      </c>
      <c r="D752" s="59">
        <v>1.0690599999999999</v>
      </c>
      <c r="E752" s="59">
        <v>1.06308</v>
      </c>
      <c r="F752" s="59">
        <v>1.06419</v>
      </c>
      <c r="G752" s="59">
        <f t="shared" si="83"/>
        <v>0</v>
      </c>
      <c r="H752" s="61">
        <f t="shared" si="84"/>
        <v>-4.1167178832315068E-3</v>
      </c>
      <c r="I752" s="61">
        <f>IF(A752&gt;$R$1, AVERAGE(INDEX($H$2:$H$3898, A752-$R$1):H752), "")</f>
        <v>-2.3949334346814377E-3</v>
      </c>
      <c r="J752" s="61">
        <f>IF(A752&gt;$R$1, STDEV(INDEX($H$2:$H$3898, A752-$R$1):H752), "")</f>
        <v>5.8400701444718713E-3</v>
      </c>
      <c r="K752" s="61">
        <f t="shared" si="85"/>
        <v>-5.8400701444718713E-3</v>
      </c>
      <c r="L752" s="61">
        <f t="shared" si="89"/>
        <v>-3.0204485092554644E-3</v>
      </c>
      <c r="M752" s="59">
        <f t="shared" si="86"/>
        <v>17.000000000000348</v>
      </c>
      <c r="N752" s="59">
        <f t="shared" si="87"/>
        <v>0</v>
      </c>
      <c r="O752" s="59">
        <f t="shared" si="88"/>
        <v>0</v>
      </c>
    </row>
    <row r="753" spans="1:15" x14ac:dyDescent="0.25">
      <c r="A753" s="59">
        <v>752</v>
      </c>
      <c r="B753" s="60">
        <v>42326</v>
      </c>
      <c r="C753" s="59">
        <v>1.06419</v>
      </c>
      <c r="D753" s="59">
        <v>1.0692299999999999</v>
      </c>
      <c r="E753" s="59">
        <v>1.06168</v>
      </c>
      <c r="F753" s="59">
        <v>1.06589</v>
      </c>
      <c r="G753" s="59">
        <f t="shared" si="83"/>
        <v>1</v>
      </c>
      <c r="H753" s="61">
        <f t="shared" si="84"/>
        <v>1.5961845197730688E-3</v>
      </c>
      <c r="I753" s="61">
        <f>IF(A753&gt;$R$1, AVERAGE(INDEX($H$2:$H$3898, A753-$R$1):H753), "")</f>
        <v>-2.2572905431871449E-3</v>
      </c>
      <c r="J753" s="61">
        <f>IF(A753&gt;$R$1, STDEV(INDEX($H$2:$H$3898, A753-$R$1):H753), "")</f>
        <v>5.9105682978051058E-3</v>
      </c>
      <c r="K753" s="61">
        <f t="shared" si="85"/>
        <v>5.9105682978051058E-3</v>
      </c>
      <c r="L753" s="61">
        <f t="shared" si="89"/>
        <v>1.0223526370917203E-2</v>
      </c>
      <c r="M753" s="59">
        <f t="shared" si="86"/>
        <v>74.100000000001387</v>
      </c>
      <c r="N753" s="59">
        <f t="shared" si="87"/>
        <v>0</v>
      </c>
      <c r="O753" s="59">
        <f t="shared" si="88"/>
        <v>0</v>
      </c>
    </row>
    <row r="754" spans="1:15" x14ac:dyDescent="0.25">
      <c r="A754" s="59">
        <v>753</v>
      </c>
      <c r="B754" s="60">
        <v>42327</v>
      </c>
      <c r="C754" s="59">
        <v>1.0659099999999999</v>
      </c>
      <c r="D754" s="59">
        <v>1.07629</v>
      </c>
      <c r="E754" s="59">
        <v>1.06551</v>
      </c>
      <c r="F754" s="59">
        <v>1.0733200000000001</v>
      </c>
      <c r="G754" s="59">
        <f t="shared" si="83"/>
        <v>1</v>
      </c>
      <c r="H754" s="61">
        <f t="shared" si="84"/>
        <v>6.9465175249833989E-3</v>
      </c>
      <c r="I754" s="61">
        <f>IF(A754&gt;$R$1, AVERAGE(INDEX($H$2:$H$3898, A754-$R$1):H754), "")</f>
        <v>-1.0921240589724024E-3</v>
      </c>
      <c r="J754" s="61">
        <f>IF(A754&gt;$R$1, STDEV(INDEX($H$2:$H$3898, A754-$R$1):H754), "")</f>
        <v>5.7614728643059412E-3</v>
      </c>
      <c r="K754" s="61">
        <f t="shared" si="85"/>
        <v>5.7614728643059412E-3</v>
      </c>
      <c r="L754" s="61">
        <f t="shared" si="89"/>
        <v>8.4607976198253047E-3</v>
      </c>
      <c r="M754" s="59">
        <f t="shared" si="86"/>
        <v>-87.900000000000759</v>
      </c>
      <c r="N754" s="59">
        <f t="shared" si="87"/>
        <v>0</v>
      </c>
      <c r="O754" s="59">
        <f t="shared" si="88"/>
        <v>0</v>
      </c>
    </row>
    <row r="755" spans="1:15" x14ac:dyDescent="0.25">
      <c r="A755" s="59">
        <v>754</v>
      </c>
      <c r="B755" s="60">
        <v>42328</v>
      </c>
      <c r="C755" s="59">
        <v>1.0732900000000001</v>
      </c>
      <c r="D755" s="59">
        <v>1.07379</v>
      </c>
      <c r="E755" s="59">
        <v>1.0639799999999999</v>
      </c>
      <c r="F755" s="59">
        <v>1.0645</v>
      </c>
      <c r="G755" s="59">
        <f t="shared" si="83"/>
        <v>0</v>
      </c>
      <c r="H755" s="61">
        <f t="shared" si="84"/>
        <v>-8.2514430994035277E-3</v>
      </c>
      <c r="I755" s="61">
        <f>IF(A755&gt;$R$1, AVERAGE(INDEX($H$2:$H$3898, A755-$R$1):H755), "")</f>
        <v>-1.9160759451711891E-3</v>
      </c>
      <c r="J755" s="61">
        <f>IF(A755&gt;$R$1, STDEV(INDEX($H$2:$H$3898, A755-$R$1):H755), "")</f>
        <v>5.7851795698710849E-3</v>
      </c>
      <c r="K755" s="61">
        <f t="shared" si="85"/>
        <v>-5.7851795698710849E-3</v>
      </c>
      <c r="L755" s="61">
        <f t="shared" si="89"/>
        <v>-4.8087364672980901E-3</v>
      </c>
      <c r="M755" s="59">
        <f t="shared" si="86"/>
        <v>-2.1000000000004349</v>
      </c>
      <c r="N755" s="59">
        <f t="shared" si="87"/>
        <v>0</v>
      </c>
      <c r="O755" s="59">
        <f t="shared" si="88"/>
        <v>0</v>
      </c>
    </row>
    <row r="756" spans="1:15" x14ac:dyDescent="0.25">
      <c r="A756" s="59">
        <v>755</v>
      </c>
      <c r="B756" s="60">
        <v>42331</v>
      </c>
      <c r="C756" s="59">
        <v>1.0638300000000001</v>
      </c>
      <c r="D756" s="59">
        <v>1.0656699999999999</v>
      </c>
      <c r="E756" s="59">
        <v>1.0592600000000001</v>
      </c>
      <c r="F756" s="59">
        <v>1.06362</v>
      </c>
      <c r="G756" s="59">
        <f t="shared" si="83"/>
        <v>0</v>
      </c>
      <c r="H756" s="61">
        <f t="shared" si="84"/>
        <v>-8.270210797862638E-4</v>
      </c>
      <c r="I756" s="61">
        <f>IF(A756&gt;$R$1, AVERAGE(INDEX($H$2:$H$3898, A756-$R$1):H756), "")</f>
        <v>-2.1207469088569877E-3</v>
      </c>
      <c r="J756" s="61">
        <f>IF(A756&gt;$R$1, STDEV(INDEX($H$2:$H$3898, A756-$R$1):H756), "")</f>
        <v>5.6774270665196783E-3</v>
      </c>
      <c r="K756" s="61">
        <f t="shared" si="85"/>
        <v>-5.6774270665196783E-3</v>
      </c>
      <c r="L756" s="61">
        <f t="shared" si="89"/>
        <v>-1.7644283464715707E-2</v>
      </c>
      <c r="M756" s="59">
        <f t="shared" si="86"/>
        <v>6.0000000000015596</v>
      </c>
      <c r="N756" s="59">
        <f t="shared" si="87"/>
        <v>6.0000000000015596</v>
      </c>
      <c r="O756" s="59">
        <f t="shared" si="88"/>
        <v>0</v>
      </c>
    </row>
    <row r="757" spans="1:15" x14ac:dyDescent="0.25">
      <c r="A757" s="59">
        <v>756</v>
      </c>
      <c r="B757" s="60">
        <v>42332</v>
      </c>
      <c r="C757" s="59">
        <v>1.0636699999999999</v>
      </c>
      <c r="D757" s="59">
        <v>1.06734</v>
      </c>
      <c r="E757" s="59">
        <v>1.06196</v>
      </c>
      <c r="F757" s="59">
        <v>1.06427</v>
      </c>
      <c r="G757" s="59">
        <f t="shared" si="83"/>
        <v>1</v>
      </c>
      <c r="H757" s="61">
        <f t="shared" si="84"/>
        <v>6.1093385486780841E-4</v>
      </c>
      <c r="I757" s="61">
        <f>IF(A757&gt;$R$1, AVERAGE(INDEX($H$2:$H$3898, A757-$R$1):H757), "")</f>
        <v>-2.1478507443989997E-3</v>
      </c>
      <c r="J757" s="61">
        <f>IF(A757&gt;$R$1, STDEV(INDEX($H$2:$H$3898, A757-$R$1):H757), "")</f>
        <v>5.6623234720275546E-3</v>
      </c>
      <c r="K757" s="61">
        <f t="shared" si="85"/>
        <v>5.6623234720275546E-3</v>
      </c>
      <c r="L757" s="61">
        <f t="shared" si="89"/>
        <v>-4.8115922429085353E-3</v>
      </c>
      <c r="M757" s="59">
        <f t="shared" si="86"/>
        <v>-18.099999999998673</v>
      </c>
      <c r="N757" s="59">
        <f t="shared" si="87"/>
        <v>0</v>
      </c>
      <c r="O757" s="59">
        <f t="shared" si="88"/>
        <v>0</v>
      </c>
    </row>
    <row r="758" spans="1:15" x14ac:dyDescent="0.25">
      <c r="A758" s="59">
        <v>757</v>
      </c>
      <c r="B758" s="60">
        <v>42333</v>
      </c>
      <c r="C758" s="59">
        <v>1.0642799999999999</v>
      </c>
      <c r="D758" s="59">
        <v>1.0689200000000001</v>
      </c>
      <c r="E758" s="59">
        <v>1.0566</v>
      </c>
      <c r="F758" s="59">
        <v>1.06247</v>
      </c>
      <c r="G758" s="59">
        <f t="shared" si="83"/>
        <v>0</v>
      </c>
      <c r="H758" s="61">
        <f t="shared" si="84"/>
        <v>-1.6927320027847596E-3</v>
      </c>
      <c r="I758" s="61">
        <f>IF(A758&gt;$R$1, AVERAGE(INDEX($H$2:$H$3898, A758-$R$1):H758), "")</f>
        <v>-1.9561799112850979E-3</v>
      </c>
      <c r="J758" s="61">
        <f>IF(A758&gt;$R$1, STDEV(INDEX($H$2:$H$3898, A758-$R$1):H758), "")</f>
        <v>5.6197710837570265E-3</v>
      </c>
      <c r="K758" s="61">
        <f t="shared" si="85"/>
        <v>-5.6197710837570265E-3</v>
      </c>
      <c r="L758" s="61">
        <f t="shared" si="89"/>
        <v>-3.1578065798694779E-3</v>
      </c>
      <c r="M758" s="59">
        <f t="shared" si="86"/>
        <v>-14.400000000001079</v>
      </c>
      <c r="N758" s="59">
        <f t="shared" si="87"/>
        <v>0</v>
      </c>
      <c r="O758" s="59">
        <f t="shared" si="88"/>
        <v>0</v>
      </c>
    </row>
    <row r="759" spans="1:15" x14ac:dyDescent="0.25">
      <c r="A759" s="59">
        <v>758</v>
      </c>
      <c r="B759" s="60">
        <v>42334</v>
      </c>
      <c r="C759" s="59">
        <v>1.0624100000000001</v>
      </c>
      <c r="D759" s="59">
        <v>1.0627200000000001</v>
      </c>
      <c r="E759" s="59">
        <v>1.05999</v>
      </c>
      <c r="F759" s="59">
        <v>1.06097</v>
      </c>
      <c r="G759" s="59">
        <f t="shared" si="83"/>
        <v>0</v>
      </c>
      <c r="H759" s="61">
        <f t="shared" si="84"/>
        <v>-1.4128021036632266E-3</v>
      </c>
      <c r="I759" s="61">
        <f>IF(A759&gt;$R$1, AVERAGE(INDEX($H$2:$H$3898, A759-$R$1):H759), "")</f>
        <v>-1.4843952947649138E-3</v>
      </c>
      <c r="J759" s="61">
        <f>IF(A759&gt;$R$1, STDEV(INDEX($H$2:$H$3898, A759-$R$1):H759), "")</f>
        <v>5.3002445338163444E-3</v>
      </c>
      <c r="K759" s="61">
        <f t="shared" si="85"/>
        <v>-5.3002445338163444E-3</v>
      </c>
      <c r="L759" s="61">
        <f t="shared" si="89"/>
        <v>-1.5216191433626236E-2</v>
      </c>
      <c r="M759" s="59">
        <f t="shared" si="86"/>
        <v>-17.400000000000748</v>
      </c>
      <c r="N759" s="59">
        <f t="shared" si="87"/>
        <v>0</v>
      </c>
      <c r="O759" s="59">
        <f t="shared" si="88"/>
        <v>0</v>
      </c>
    </row>
    <row r="760" spans="1:15" x14ac:dyDescent="0.25">
      <c r="A760" s="59">
        <v>759</v>
      </c>
      <c r="B760" s="60">
        <v>42335</v>
      </c>
      <c r="C760" s="59">
        <v>1.06097</v>
      </c>
      <c r="D760" s="59">
        <v>1.0638000000000001</v>
      </c>
      <c r="E760" s="59">
        <v>1.05684</v>
      </c>
      <c r="F760" s="59">
        <v>1.0592299999999999</v>
      </c>
      <c r="G760" s="59">
        <f t="shared" si="83"/>
        <v>0</v>
      </c>
      <c r="H760" s="61">
        <f t="shared" si="84"/>
        <v>-1.6413549576801882E-3</v>
      </c>
      <c r="I760" s="61">
        <f>IF(A760&gt;$R$1, AVERAGE(INDEX($H$2:$H$3898, A760-$R$1):H760), "")</f>
        <v>-1.6938863878817123E-3</v>
      </c>
      <c r="J760" s="61">
        <f>IF(A760&gt;$R$1, STDEV(INDEX($H$2:$H$3898, A760-$R$1):H760), "")</f>
        <v>5.2313412027594893E-3</v>
      </c>
      <c r="K760" s="61">
        <f t="shared" si="85"/>
        <v>-5.2313412027594893E-3</v>
      </c>
      <c r="L760" s="61">
        <f t="shared" si="89"/>
        <v>-1.3306965907606931E-2</v>
      </c>
      <c r="M760" s="59">
        <f t="shared" si="86"/>
        <v>-24.499999999998412</v>
      </c>
      <c r="N760" s="59">
        <f t="shared" si="87"/>
        <v>0</v>
      </c>
      <c r="O760" s="59">
        <f t="shared" si="88"/>
        <v>0</v>
      </c>
    </row>
    <row r="761" spans="1:15" x14ac:dyDescent="0.25">
      <c r="A761" s="59">
        <v>760</v>
      </c>
      <c r="B761" s="60">
        <v>42338</v>
      </c>
      <c r="C761" s="59">
        <v>1.0588299999999999</v>
      </c>
      <c r="D761" s="59">
        <v>1.0595000000000001</v>
      </c>
      <c r="E761" s="59">
        <v>1.05579</v>
      </c>
      <c r="F761" s="59">
        <v>1.0563800000000001</v>
      </c>
      <c r="G761" s="59">
        <f t="shared" si="83"/>
        <v>0</v>
      </c>
      <c r="H761" s="61">
        <f t="shared" si="84"/>
        <v>-2.6942600233700025E-3</v>
      </c>
      <c r="I761" s="61">
        <f>IF(A761&gt;$R$1, AVERAGE(INDEX($H$2:$H$3898, A761-$R$1):H761), "")</f>
        <v>-1.020490713346385E-3</v>
      </c>
      <c r="J761" s="61">
        <f>IF(A761&gt;$R$1, STDEV(INDEX($H$2:$H$3898, A761-$R$1):H761), "")</f>
        <v>4.2079738353604113E-3</v>
      </c>
      <c r="K761" s="61">
        <f t="shared" si="85"/>
        <v>-4.2079738353604113E-3</v>
      </c>
      <c r="L761" s="61">
        <f t="shared" si="89"/>
        <v>-2.4759881873767327E-2</v>
      </c>
      <c r="M761" s="59">
        <f t="shared" si="86"/>
        <v>68.199999999998255</v>
      </c>
      <c r="N761" s="59">
        <f t="shared" si="87"/>
        <v>68.199999999998255</v>
      </c>
      <c r="O761" s="59">
        <f t="shared" si="88"/>
        <v>0</v>
      </c>
    </row>
    <row r="762" spans="1:15" x14ac:dyDescent="0.25">
      <c r="A762" s="59">
        <v>761</v>
      </c>
      <c r="B762" s="60">
        <v>42339</v>
      </c>
      <c r="C762" s="59">
        <v>1.0563800000000001</v>
      </c>
      <c r="D762" s="59">
        <v>1.0637000000000001</v>
      </c>
      <c r="E762" s="59">
        <v>1.0563199999999999</v>
      </c>
      <c r="F762" s="59">
        <v>1.0631999999999999</v>
      </c>
      <c r="G762" s="59">
        <f t="shared" si="83"/>
        <v>1</v>
      </c>
      <c r="H762" s="61">
        <f t="shared" si="84"/>
        <v>6.4352593779179257E-3</v>
      </c>
      <c r="I762" s="61">
        <f>IF(A762&gt;$R$1, AVERAGE(INDEX($H$2:$H$3898, A762-$R$1):H762), "")</f>
        <v>-6.9623459432611285E-4</v>
      </c>
      <c r="J762" s="61">
        <f>IF(A762&gt;$R$1, STDEV(INDEX($H$2:$H$3898, A762-$R$1):H762), "")</f>
        <v>4.5779860745169595E-3</v>
      </c>
      <c r="K762" s="61">
        <f t="shared" si="85"/>
        <v>4.5779860745169595E-3</v>
      </c>
      <c r="L762" s="61">
        <f t="shared" si="89"/>
        <v>-1.2944307724761692E-2</v>
      </c>
      <c r="M762" s="59">
        <f t="shared" si="86"/>
        <v>-18.499999999999073</v>
      </c>
      <c r="N762" s="59">
        <f t="shared" si="87"/>
        <v>0</v>
      </c>
      <c r="O762" s="59">
        <f t="shared" si="88"/>
        <v>0</v>
      </c>
    </row>
    <row r="763" spans="1:15" x14ac:dyDescent="0.25">
      <c r="A763" s="59">
        <v>762</v>
      </c>
      <c r="B763" s="60">
        <v>42340</v>
      </c>
      <c r="C763" s="59">
        <v>1.0631699999999999</v>
      </c>
      <c r="D763" s="59">
        <v>1.0636300000000001</v>
      </c>
      <c r="E763" s="59">
        <v>1.05508</v>
      </c>
      <c r="F763" s="59">
        <v>1.06132</v>
      </c>
      <c r="G763" s="59">
        <f t="shared" si="83"/>
        <v>0</v>
      </c>
      <c r="H763" s="61">
        <f t="shared" si="84"/>
        <v>-1.7698119958546891E-3</v>
      </c>
      <c r="I763" s="61">
        <f>IF(A763&gt;$R$1, AVERAGE(INDEX($H$2:$H$3898, A763-$R$1):H763), "")</f>
        <v>-6.4968973712023026E-4</v>
      </c>
      <c r="J763" s="61">
        <f>IF(A763&gt;$R$1, STDEV(INDEX($H$2:$H$3898, A763-$R$1):H763), "")</f>
        <v>4.5620248136294507E-3</v>
      </c>
      <c r="K763" s="61">
        <f t="shared" si="85"/>
        <v>-4.5620248136294507E-3</v>
      </c>
      <c r="L763" s="61">
        <f t="shared" si="89"/>
        <v>-2.473940077354363E-2</v>
      </c>
      <c r="M763" s="59">
        <f t="shared" si="86"/>
        <v>325.49999999999858</v>
      </c>
      <c r="N763" s="59">
        <f t="shared" si="87"/>
        <v>325.49999999999858</v>
      </c>
      <c r="O763" s="59">
        <f t="shared" si="88"/>
        <v>0</v>
      </c>
    </row>
    <row r="764" spans="1:15" x14ac:dyDescent="0.25">
      <c r="A764" s="59">
        <v>763</v>
      </c>
      <c r="B764" s="60">
        <v>42341</v>
      </c>
      <c r="C764" s="59">
        <v>1.06132</v>
      </c>
      <c r="D764" s="59">
        <v>1.09812</v>
      </c>
      <c r="E764" s="59">
        <v>1.0522</v>
      </c>
      <c r="F764" s="59">
        <v>1.0938699999999999</v>
      </c>
      <c r="G764" s="59">
        <f t="shared" si="83"/>
        <v>1</v>
      </c>
      <c r="H764" s="61">
        <f t="shared" si="84"/>
        <v>3.0208450536185538E-2</v>
      </c>
      <c r="I764" s="61">
        <f>IF(A764&gt;$R$1, AVERAGE(INDEX($H$2:$H$3898, A764-$R$1):H764), "")</f>
        <v>1.1323588186116494E-3</v>
      </c>
      <c r="J764" s="61">
        <f>IF(A764&gt;$R$1, STDEV(INDEX($H$2:$H$3898, A764-$R$1):H764), "")</f>
        <v>8.9743857537552228E-3</v>
      </c>
      <c r="K764" s="61">
        <f t="shared" si="85"/>
        <v>8.9743857537552228E-3</v>
      </c>
      <c r="L764" s="61">
        <f t="shared" si="89"/>
        <v>-2.3392039521837858E-2</v>
      </c>
      <c r="M764" s="59">
        <f t="shared" si="86"/>
        <v>-56.899999999999729</v>
      </c>
      <c r="N764" s="59">
        <f t="shared" si="87"/>
        <v>-56.899999999999729</v>
      </c>
      <c r="O764" s="59">
        <f t="shared" si="88"/>
        <v>0</v>
      </c>
    </row>
    <row r="765" spans="1:15" x14ac:dyDescent="0.25">
      <c r="A765" s="59">
        <v>764</v>
      </c>
      <c r="B765" s="60">
        <v>42342</v>
      </c>
      <c r="C765" s="59">
        <v>1.0938699999999999</v>
      </c>
      <c r="D765" s="59">
        <v>1.09562</v>
      </c>
      <c r="E765" s="59">
        <v>1.08361</v>
      </c>
      <c r="F765" s="59">
        <v>1.0881799999999999</v>
      </c>
      <c r="G765" s="59">
        <f t="shared" si="83"/>
        <v>0</v>
      </c>
      <c r="H765" s="61">
        <f t="shared" si="84"/>
        <v>-5.2152910308900235E-3</v>
      </c>
      <c r="I765" s="61">
        <f>IF(A765&gt;$R$1, AVERAGE(INDEX($H$2:$H$3898, A765-$R$1):H765), "")</f>
        <v>3.9872175939009648E-4</v>
      </c>
      <c r="J765" s="61">
        <f>IF(A765&gt;$R$1, STDEV(INDEX($H$2:$H$3898, A765-$R$1):H765), "")</f>
        <v>8.9841234973089285E-3</v>
      </c>
      <c r="K765" s="61">
        <f t="shared" si="85"/>
        <v>-8.9841234973089285E-3</v>
      </c>
      <c r="L765" s="61">
        <f t="shared" si="89"/>
        <v>-2.633378889730352E-2</v>
      </c>
      <c r="M765" s="59">
        <f t="shared" si="86"/>
        <v>-33.399999999998983</v>
      </c>
      <c r="N765" s="59">
        <f t="shared" si="87"/>
        <v>-33.399999999998983</v>
      </c>
      <c r="O765" s="59">
        <f t="shared" si="88"/>
        <v>0</v>
      </c>
    </row>
    <row r="766" spans="1:15" x14ac:dyDescent="0.25">
      <c r="A766" s="59">
        <v>765</v>
      </c>
      <c r="B766" s="60">
        <v>42345</v>
      </c>
      <c r="C766" s="59">
        <v>1.0870299999999999</v>
      </c>
      <c r="D766" s="59">
        <v>1.0887100000000001</v>
      </c>
      <c r="E766" s="59">
        <v>1.0795999999999999</v>
      </c>
      <c r="F766" s="59">
        <v>1.08369</v>
      </c>
      <c r="G766" s="59">
        <f t="shared" si="83"/>
        <v>0</v>
      </c>
      <c r="H766" s="61">
        <f t="shared" si="84"/>
        <v>-4.1346916681291417E-3</v>
      </c>
      <c r="I766" s="61">
        <f>IF(A766&gt;$R$1, AVERAGE(INDEX($H$2:$H$3898, A766-$R$1):H766), "")</f>
        <v>3.864500672497973E-4</v>
      </c>
      <c r="J766" s="61">
        <f>IF(A766&gt;$R$1, STDEV(INDEX($H$2:$H$3898, A766-$R$1):H766), "")</f>
        <v>8.9905743548998225E-3</v>
      </c>
      <c r="K766" s="61">
        <f t="shared" si="85"/>
        <v>-8.9905743548998225E-3</v>
      </c>
      <c r="L766" s="61">
        <f t="shared" si="89"/>
        <v>-2.9311993639983321E-2</v>
      </c>
      <c r="M766" s="59">
        <f t="shared" si="86"/>
        <v>54.699999999998639</v>
      </c>
      <c r="N766" s="59">
        <f t="shared" si="87"/>
        <v>54.699999999998639</v>
      </c>
      <c r="O766" s="59">
        <f t="shared" si="88"/>
        <v>0</v>
      </c>
    </row>
    <row r="767" spans="1:15" x14ac:dyDescent="0.25">
      <c r="A767" s="59">
        <v>766</v>
      </c>
      <c r="B767" s="60">
        <v>42346</v>
      </c>
      <c r="C767" s="59">
        <v>1.08369</v>
      </c>
      <c r="D767" s="59">
        <v>1.09023</v>
      </c>
      <c r="E767" s="59">
        <v>1.08301</v>
      </c>
      <c r="F767" s="59">
        <v>1.0891599999999999</v>
      </c>
      <c r="G767" s="59">
        <f t="shared" si="83"/>
        <v>1</v>
      </c>
      <c r="H767" s="61">
        <f t="shared" si="84"/>
        <v>5.0348726836587573E-3</v>
      </c>
      <c r="I767" s="61">
        <f>IF(A767&gt;$R$1, AVERAGE(INDEX($H$2:$H$3898, A767-$R$1):H767), "")</f>
        <v>1.1922557907870729E-3</v>
      </c>
      <c r="J767" s="61">
        <f>IF(A767&gt;$R$1, STDEV(INDEX($H$2:$H$3898, A767-$R$1):H767), "")</f>
        <v>8.7776375220390453E-3</v>
      </c>
      <c r="K767" s="61">
        <f t="shared" si="85"/>
        <v>8.7776375220390453E-3</v>
      </c>
      <c r="L767" s="61">
        <f t="shared" si="89"/>
        <v>-1.4694285973472405E-2</v>
      </c>
      <c r="M767" s="59">
        <f t="shared" si="86"/>
        <v>132.29999999999853</v>
      </c>
      <c r="N767" s="59">
        <f t="shared" si="87"/>
        <v>0</v>
      </c>
      <c r="O767" s="59">
        <f t="shared" si="88"/>
        <v>0</v>
      </c>
    </row>
    <row r="768" spans="1:15" x14ac:dyDescent="0.25">
      <c r="A768" s="59">
        <v>767</v>
      </c>
      <c r="B768" s="60">
        <v>42347</v>
      </c>
      <c r="C768" s="59">
        <v>1.0891500000000001</v>
      </c>
      <c r="D768" s="59">
        <v>1.10426</v>
      </c>
      <c r="E768" s="59">
        <v>1.0879099999999999</v>
      </c>
      <c r="F768" s="59">
        <v>1.1023799999999999</v>
      </c>
      <c r="G768" s="59">
        <f t="shared" si="83"/>
        <v>1</v>
      </c>
      <c r="H768" s="61">
        <f t="shared" si="84"/>
        <v>1.2064721935692461E-2</v>
      </c>
      <c r="I768" s="61">
        <f>IF(A768&gt;$R$1, AVERAGE(INDEX($H$2:$H$3898, A768-$R$1):H768), "")</f>
        <v>2.2035957794698212E-3</v>
      </c>
      <c r="J768" s="61">
        <f>IF(A768&gt;$R$1, STDEV(INDEX($H$2:$H$3898, A768-$R$1):H768), "")</f>
        <v>9.053044380987597E-3</v>
      </c>
      <c r="K768" s="61">
        <f t="shared" si="85"/>
        <v>9.053044380987597E-3</v>
      </c>
      <c r="L768" s="61">
        <f t="shared" si="89"/>
        <v>-1.1551809890289909E-2</v>
      </c>
      <c r="M768" s="59">
        <f t="shared" si="86"/>
        <v>-83.800000000000537</v>
      </c>
      <c r="N768" s="59">
        <f t="shared" si="87"/>
        <v>0</v>
      </c>
      <c r="O768" s="59">
        <f t="shared" si="88"/>
        <v>0</v>
      </c>
    </row>
    <row r="769" spans="1:15" x14ac:dyDescent="0.25">
      <c r="A769" s="59">
        <v>768</v>
      </c>
      <c r="B769" s="60">
        <v>42348</v>
      </c>
      <c r="C769" s="59">
        <v>1.1024</v>
      </c>
      <c r="D769" s="59">
        <v>1.1024499999999999</v>
      </c>
      <c r="E769" s="59">
        <v>1.0925199999999999</v>
      </c>
      <c r="F769" s="59">
        <v>1.09402</v>
      </c>
      <c r="G769" s="59">
        <f t="shared" si="83"/>
        <v>0</v>
      </c>
      <c r="H769" s="61">
        <f t="shared" si="84"/>
        <v>-7.6124935092280804E-3</v>
      </c>
      <c r="I769" s="61">
        <f>IF(A769&gt;$R$1, AVERAGE(INDEX($H$2:$H$3898, A769-$R$1):H769), "")</f>
        <v>1.6280534026572491E-3</v>
      </c>
      <c r="J769" s="61">
        <f>IF(A769&gt;$R$1, STDEV(INDEX($H$2:$H$3898, A769-$R$1):H769), "")</f>
        <v>9.3810122570617306E-3</v>
      </c>
      <c r="K769" s="61">
        <f t="shared" si="85"/>
        <v>-9.3810122570617306E-3</v>
      </c>
      <c r="L769" s="61">
        <f t="shared" si="89"/>
        <v>-2.6694295011657588E-2</v>
      </c>
      <c r="M769" s="59">
        <f t="shared" si="86"/>
        <v>52.300000000000679</v>
      </c>
      <c r="N769" s="59">
        <f t="shared" si="87"/>
        <v>52.300000000000679</v>
      </c>
      <c r="O769" s="59">
        <f t="shared" si="88"/>
        <v>0</v>
      </c>
    </row>
    <row r="770" spans="1:15" x14ac:dyDescent="0.25">
      <c r="A770" s="59">
        <v>769</v>
      </c>
      <c r="B770" s="60">
        <v>42349</v>
      </c>
      <c r="C770" s="59">
        <v>1.09405</v>
      </c>
      <c r="D770" s="59">
        <v>1.10307</v>
      </c>
      <c r="E770" s="59">
        <v>1.0926499999999999</v>
      </c>
      <c r="F770" s="59">
        <v>1.09928</v>
      </c>
      <c r="G770" s="59">
        <f t="shared" si="83"/>
        <v>1</v>
      </c>
      <c r="H770" s="61">
        <f t="shared" si="84"/>
        <v>4.7964346730486876E-3</v>
      </c>
      <c r="I770" s="61">
        <f>IF(A770&gt;$R$1, AVERAGE(INDEX($H$2:$H$3898, A770-$R$1):H770), "")</f>
        <v>1.4936732244113296E-3</v>
      </c>
      <c r="J770" s="61">
        <f>IF(A770&gt;$R$1, STDEV(INDEX($H$2:$H$3898, A770-$R$1):H770), "")</f>
        <v>9.3149146184827222E-3</v>
      </c>
      <c r="K770" s="61">
        <f t="shared" si="85"/>
        <v>9.3149146184827222E-3</v>
      </c>
      <c r="L770" s="61">
        <f t="shared" si="89"/>
        <v>-1.159420082330378E-2</v>
      </c>
      <c r="M770" s="59">
        <f t="shared" si="86"/>
        <v>7.699999999999374</v>
      </c>
      <c r="N770" s="59">
        <f t="shared" si="87"/>
        <v>0</v>
      </c>
      <c r="O770" s="59">
        <f t="shared" si="88"/>
        <v>0</v>
      </c>
    </row>
    <row r="771" spans="1:15" x14ac:dyDescent="0.25">
      <c r="A771" s="59">
        <v>770</v>
      </c>
      <c r="B771" s="60">
        <v>42352</v>
      </c>
      <c r="C771" s="59">
        <v>1.09836</v>
      </c>
      <c r="D771" s="59">
        <v>1.1048500000000001</v>
      </c>
      <c r="E771" s="59">
        <v>1.0945499999999999</v>
      </c>
      <c r="F771" s="59">
        <v>1.0991299999999999</v>
      </c>
      <c r="G771" s="59">
        <f t="shared" ref="G771:G834" si="90">IF(F771&gt;F770,1,0)</f>
        <v>0</v>
      </c>
      <c r="H771" s="61">
        <f t="shared" ref="H771:H834" si="91">LN(F771/F770)</f>
        <v>-1.3646226157350226E-4</v>
      </c>
      <c r="I771" s="61">
        <f>IF(A771&gt;$R$1, AVERAGE(INDEX($H$2:$H$3898, A771-$R$1):H771), "")</f>
        <v>2.0008595267757066E-3</v>
      </c>
      <c r="J771" s="61">
        <f>IF(A771&gt;$R$1, STDEV(INDEX($H$2:$H$3898, A771-$R$1):H771), "")</f>
        <v>8.9632165270340097E-3</v>
      </c>
      <c r="K771" s="61">
        <f t="shared" ref="K771:K834" si="92">IF(G771=0,-1*J771,J771)</f>
        <v>-8.9632165270340097E-3</v>
      </c>
      <c r="L771" s="61">
        <f t="shared" si="89"/>
        <v>-1.4879990283818114E-2</v>
      </c>
      <c r="M771" s="59">
        <f t="shared" ref="M771:M834" si="93">(F772-C772)*10000</f>
        <v>-62.899999999999068</v>
      </c>
      <c r="N771" s="59">
        <f t="shared" ref="N771:N834" si="94">IF(AND(L771&gt;-1,L771&lt;=-0.0173992495600104),M771,0)</f>
        <v>0</v>
      </c>
      <c r="O771" s="59">
        <f t="shared" ref="O771:O834" si="95">IF(OR(AND(L771&gt;0.0176007504399896)),-M771,0)</f>
        <v>0</v>
      </c>
    </row>
    <row r="772" spans="1:15" x14ac:dyDescent="0.25">
      <c r="A772" s="59">
        <v>771</v>
      </c>
      <c r="B772" s="60">
        <v>42353</v>
      </c>
      <c r="C772" s="59">
        <v>1.0991299999999999</v>
      </c>
      <c r="D772" s="59">
        <v>1.1059600000000001</v>
      </c>
      <c r="E772" s="59">
        <v>1.09046</v>
      </c>
      <c r="F772" s="59">
        <v>1.09284</v>
      </c>
      <c r="G772" s="59">
        <f t="shared" si="90"/>
        <v>0</v>
      </c>
      <c r="H772" s="61">
        <f t="shared" si="91"/>
        <v>-5.7391453942179805E-3</v>
      </c>
      <c r="I772" s="61">
        <f>IF(A772&gt;$R$1, AVERAGE(INDEX($H$2:$H$3898, A772-$R$1):H772), "")</f>
        <v>1.6938517571237241E-3</v>
      </c>
      <c r="J772" s="61">
        <f>IF(A772&gt;$R$1, STDEV(INDEX($H$2:$H$3898, A772-$R$1):H772), "")</f>
        <v>9.1487393112546552E-3</v>
      </c>
      <c r="K772" s="61">
        <f t="shared" si="92"/>
        <v>-9.1487393112546552E-3</v>
      </c>
      <c r="L772" s="61">
        <f t="shared" si="89"/>
        <v>-2.969105306710032E-2</v>
      </c>
      <c r="M772" s="59">
        <f t="shared" si="93"/>
        <v>-16.599999999999948</v>
      </c>
      <c r="N772" s="59">
        <f t="shared" si="94"/>
        <v>-16.599999999999948</v>
      </c>
      <c r="O772" s="59">
        <f t="shared" si="95"/>
        <v>0</v>
      </c>
    </row>
    <row r="773" spans="1:15" x14ac:dyDescent="0.25">
      <c r="A773" s="59">
        <v>772</v>
      </c>
      <c r="B773" s="60">
        <v>42354</v>
      </c>
      <c r="C773" s="59">
        <v>1.0928199999999999</v>
      </c>
      <c r="D773" s="59">
        <v>1.1011599999999999</v>
      </c>
      <c r="E773" s="59">
        <v>1.0887899999999999</v>
      </c>
      <c r="F773" s="59">
        <v>1.0911599999999999</v>
      </c>
      <c r="G773" s="59">
        <f t="shared" si="90"/>
        <v>0</v>
      </c>
      <c r="H773" s="61">
        <f t="shared" si="91"/>
        <v>-1.5384618419058422E-3</v>
      </c>
      <c r="I773" s="61">
        <f>IF(A773&gt;$R$1, AVERAGE(INDEX($H$2:$H$3898, A773-$R$1):H773), "")</f>
        <v>1.5595145260753709E-3</v>
      </c>
      <c r="J773" s="61">
        <f>IF(A773&gt;$R$1, STDEV(INDEX($H$2:$H$3898, A773-$R$1):H773), "")</f>
        <v>9.18142276894875E-3</v>
      </c>
      <c r="K773" s="61">
        <f t="shared" si="92"/>
        <v>-9.18142276894875E-3</v>
      </c>
      <c r="L773" s="61">
        <f t="shared" si="89"/>
        <v>-3.3252704752292042E-2</v>
      </c>
      <c r="M773" s="59">
        <f t="shared" si="93"/>
        <v>-86.199999999998496</v>
      </c>
      <c r="N773" s="59">
        <f t="shared" si="94"/>
        <v>-86.199999999998496</v>
      </c>
      <c r="O773" s="59">
        <f t="shared" si="95"/>
        <v>0</v>
      </c>
    </row>
    <row r="774" spans="1:15" x14ac:dyDescent="0.25">
      <c r="A774" s="59">
        <v>773</v>
      </c>
      <c r="B774" s="60">
        <v>42355</v>
      </c>
      <c r="C774" s="59">
        <v>1.0911599999999999</v>
      </c>
      <c r="D774" s="59">
        <v>1.09134</v>
      </c>
      <c r="E774" s="59">
        <v>1.08026</v>
      </c>
      <c r="F774" s="59">
        <v>1.0825400000000001</v>
      </c>
      <c r="G774" s="59">
        <f t="shared" si="90"/>
        <v>0</v>
      </c>
      <c r="H774" s="61">
        <f t="shared" si="91"/>
        <v>-7.9312188307119075E-3</v>
      </c>
      <c r="I774" s="61">
        <f>IF(A774&gt;$R$1, AVERAGE(INDEX($H$2:$H$3898, A774-$R$1):H774), "")</f>
        <v>1.1696090993299243E-3</v>
      </c>
      <c r="J774" s="61">
        <f>IF(A774&gt;$R$1, STDEV(INDEX($H$2:$H$3898, A774-$R$1):H774), "")</f>
        <v>9.457069148627463E-3</v>
      </c>
      <c r="K774" s="61">
        <f t="shared" si="92"/>
        <v>-9.457069148627463E-3</v>
      </c>
      <c r="L774" s="61">
        <f t="shared" si="89"/>
        <v>-3.7409529367103164E-2</v>
      </c>
      <c r="M774" s="59">
        <f t="shared" si="93"/>
        <v>37.099999999998801</v>
      </c>
      <c r="N774" s="59">
        <f t="shared" si="94"/>
        <v>37.099999999998801</v>
      </c>
      <c r="O774" s="59">
        <f t="shared" si="95"/>
        <v>0</v>
      </c>
    </row>
    <row r="775" spans="1:15" x14ac:dyDescent="0.25">
      <c r="A775" s="59">
        <v>774</v>
      </c>
      <c r="B775" s="60">
        <v>42356</v>
      </c>
      <c r="C775" s="59">
        <v>1.0826100000000001</v>
      </c>
      <c r="D775" s="59">
        <v>1.08745</v>
      </c>
      <c r="E775" s="59">
        <v>1.08049</v>
      </c>
      <c r="F775" s="59">
        <v>1.08632</v>
      </c>
      <c r="G775" s="59">
        <f t="shared" si="90"/>
        <v>1</v>
      </c>
      <c r="H775" s="61">
        <f t="shared" si="91"/>
        <v>3.4857056954294289E-3</v>
      </c>
      <c r="I775" s="61">
        <f>IF(A775&gt;$R$1, AVERAGE(INDEX($H$2:$H$3898, A775-$R$1):H775), "")</f>
        <v>1.4757658367732149E-3</v>
      </c>
      <c r="J775" s="61">
        <f>IF(A775&gt;$R$1, STDEV(INDEX($H$2:$H$3898, A775-$R$1):H775), "")</f>
        <v>9.447179818633104E-3</v>
      </c>
      <c r="K775" s="61">
        <f t="shared" si="92"/>
        <v>9.447179818633104E-3</v>
      </c>
      <c r="L775" s="61">
        <f t="shared" si="89"/>
        <v>-2.2731008345710568E-2</v>
      </c>
      <c r="M775" s="59">
        <f t="shared" si="93"/>
        <v>60.299999999999798</v>
      </c>
      <c r="N775" s="59">
        <f t="shared" si="94"/>
        <v>60.299999999999798</v>
      </c>
      <c r="O775" s="59">
        <f t="shared" si="95"/>
        <v>0</v>
      </c>
    </row>
    <row r="776" spans="1:15" x14ac:dyDescent="0.25">
      <c r="A776" s="59">
        <v>775</v>
      </c>
      <c r="B776" s="60">
        <v>42359</v>
      </c>
      <c r="C776" s="59">
        <v>1.0853900000000001</v>
      </c>
      <c r="D776" s="59">
        <v>1.09389</v>
      </c>
      <c r="E776" s="59">
        <v>1.0847899999999999</v>
      </c>
      <c r="F776" s="59">
        <v>1.0914200000000001</v>
      </c>
      <c r="G776" s="59">
        <f t="shared" si="90"/>
        <v>1</v>
      </c>
      <c r="H776" s="61">
        <f t="shared" si="91"/>
        <v>4.6837632807342497E-3</v>
      </c>
      <c r="I776" s="61">
        <f>IF(A776&gt;$R$1, AVERAGE(INDEX($H$2:$H$3898, A776-$R$1):H776), "")</f>
        <v>1.8710857266741178E-3</v>
      </c>
      <c r="J776" s="61">
        <f>IF(A776&gt;$R$1, STDEV(INDEX($H$2:$H$3898, A776-$R$1):H776), "")</f>
        <v>9.4403829667779049E-3</v>
      </c>
      <c r="K776" s="61">
        <f t="shared" si="92"/>
        <v>9.4403829667779049E-3</v>
      </c>
      <c r="L776" s="61">
        <f t="shared" si="89"/>
        <v>-9.0826515435722538E-3</v>
      </c>
      <c r="M776" s="59">
        <f t="shared" si="93"/>
        <v>41.700000000000074</v>
      </c>
      <c r="N776" s="59">
        <f t="shared" si="94"/>
        <v>0</v>
      </c>
      <c r="O776" s="59">
        <f t="shared" si="95"/>
        <v>0</v>
      </c>
    </row>
    <row r="777" spans="1:15" x14ac:dyDescent="0.25">
      <c r="A777" s="59">
        <v>776</v>
      </c>
      <c r="B777" s="60">
        <v>42360</v>
      </c>
      <c r="C777" s="59">
        <v>1.0914299999999999</v>
      </c>
      <c r="D777" s="59">
        <v>1.09842</v>
      </c>
      <c r="E777" s="59">
        <v>1.09022</v>
      </c>
      <c r="F777" s="59">
        <v>1.0955999999999999</v>
      </c>
      <c r="G777" s="59">
        <f t="shared" si="90"/>
        <v>1</v>
      </c>
      <c r="H777" s="61">
        <f t="shared" si="91"/>
        <v>3.8225577176495039E-3</v>
      </c>
      <c r="I777" s="61">
        <f>IF(A777&gt;$R$1, AVERAGE(INDEX($H$2:$H$3898, A777-$R$1):H777), "")</f>
        <v>2.2783868354878372E-3</v>
      </c>
      <c r="J777" s="61">
        <f>IF(A777&gt;$R$1, STDEV(INDEX($H$2:$H$3898, A777-$R$1):H777), "")</f>
        <v>9.3706065702412137E-3</v>
      </c>
      <c r="K777" s="61">
        <f t="shared" si="92"/>
        <v>9.3706065702412137E-3</v>
      </c>
      <c r="L777" s="61">
        <f t="shared" si="89"/>
        <v>-4.2900310478480013E-3</v>
      </c>
      <c r="M777" s="59">
        <f t="shared" si="93"/>
        <v>-45.200000000000799</v>
      </c>
      <c r="N777" s="59">
        <f t="shared" si="94"/>
        <v>0</v>
      </c>
      <c r="O777" s="59">
        <f t="shared" si="95"/>
        <v>0</v>
      </c>
    </row>
    <row r="778" spans="1:15" x14ac:dyDescent="0.25">
      <c r="A778" s="59">
        <v>777</v>
      </c>
      <c r="B778" s="60">
        <v>42361</v>
      </c>
      <c r="C778" s="59">
        <v>1.0956300000000001</v>
      </c>
      <c r="D778" s="59">
        <v>1.0956900000000001</v>
      </c>
      <c r="E778" s="59">
        <v>1.087</v>
      </c>
      <c r="F778" s="59">
        <v>1.09111</v>
      </c>
      <c r="G778" s="59">
        <f t="shared" si="90"/>
        <v>0</v>
      </c>
      <c r="H778" s="61">
        <f t="shared" si="91"/>
        <v>-4.1066317070882164E-3</v>
      </c>
      <c r="I778" s="61">
        <f>IF(A778&gt;$R$1, AVERAGE(INDEX($H$2:$H$3898, A778-$R$1):H778), "")</f>
        <v>1.6195186426749527E-3</v>
      </c>
      <c r="J778" s="61">
        <f>IF(A778&gt;$R$1, STDEV(INDEX($H$2:$H$3898, A778-$R$1):H778), "")</f>
        <v>9.4292706262317019E-3</v>
      </c>
      <c r="K778" s="61">
        <f t="shared" si="92"/>
        <v>-9.4292706262317019E-3</v>
      </c>
      <c r="L778" s="61">
        <f t="shared" si="89"/>
        <v>-9.1572768604502499E-3</v>
      </c>
      <c r="M778" s="59">
        <f t="shared" si="93"/>
        <v>49.099999999999696</v>
      </c>
      <c r="N778" s="59">
        <f t="shared" si="94"/>
        <v>0</v>
      </c>
      <c r="O778" s="59">
        <f t="shared" si="95"/>
        <v>0</v>
      </c>
    </row>
    <row r="779" spans="1:15" x14ac:dyDescent="0.25">
      <c r="A779" s="59">
        <v>778</v>
      </c>
      <c r="B779" s="60">
        <v>42362</v>
      </c>
      <c r="C779" s="59">
        <v>1.09111</v>
      </c>
      <c r="D779" s="59">
        <v>1.09673</v>
      </c>
      <c r="E779" s="59">
        <v>1.09032</v>
      </c>
      <c r="F779" s="59">
        <v>1.09602</v>
      </c>
      <c r="G779" s="59">
        <f t="shared" si="90"/>
        <v>1</v>
      </c>
      <c r="H779" s="61">
        <f t="shared" si="91"/>
        <v>4.4899098348126672E-3</v>
      </c>
      <c r="I779" s="61">
        <f>IF(A779&gt;$R$1, AVERAGE(INDEX($H$2:$H$3898, A779-$R$1):H779), "")</f>
        <v>2.0107512570916625E-3</v>
      </c>
      <c r="J779" s="61">
        <f>IF(A779&gt;$R$1, STDEV(INDEX($H$2:$H$3898, A779-$R$1):H779), "")</f>
        <v>9.4091081554772676E-3</v>
      </c>
      <c r="K779" s="61">
        <f t="shared" si="92"/>
        <v>9.4091081554772676E-3</v>
      </c>
      <c r="L779" s="61">
        <f t="shared" si="89"/>
        <v>-8.7225544587282034E-3</v>
      </c>
      <c r="M779" s="59">
        <f t="shared" si="93"/>
        <v>7.2000000000005393</v>
      </c>
      <c r="N779" s="59">
        <f t="shared" si="94"/>
        <v>0</v>
      </c>
      <c r="O779" s="59">
        <f t="shared" si="95"/>
        <v>0</v>
      </c>
    </row>
    <row r="780" spans="1:15" x14ac:dyDescent="0.25">
      <c r="A780" s="59">
        <v>779</v>
      </c>
      <c r="B780" s="60">
        <v>42363</v>
      </c>
      <c r="C780" s="59">
        <v>1.0957399999999999</v>
      </c>
      <c r="D780" s="59">
        <v>1.09734</v>
      </c>
      <c r="E780" s="59">
        <v>1.0943099999999999</v>
      </c>
      <c r="F780" s="59">
        <v>1.09646</v>
      </c>
      <c r="G780" s="59">
        <f t="shared" si="90"/>
        <v>1</v>
      </c>
      <c r="H780" s="61">
        <f t="shared" si="91"/>
        <v>4.013719677324097E-4</v>
      </c>
      <c r="I780" s="61">
        <f>IF(A780&gt;$R$1, AVERAGE(INDEX($H$2:$H$3898, A780-$R$1):H780), "")</f>
        <v>1.4780884656334195E-4</v>
      </c>
      <c r="J780" s="61">
        <f>IF(A780&gt;$R$1, STDEV(INDEX($H$2:$H$3898, A780-$R$1):H780), "")</f>
        <v>5.6563871301135845E-3</v>
      </c>
      <c r="K780" s="61">
        <f t="shared" si="92"/>
        <v>5.6563871301135845E-3</v>
      </c>
      <c r="L780" s="61">
        <f t="shared" si="89"/>
        <v>5.9179561686943096E-3</v>
      </c>
      <c r="M780" s="59">
        <f t="shared" si="93"/>
        <v>14.399999999998858</v>
      </c>
      <c r="N780" s="59">
        <f t="shared" si="94"/>
        <v>0</v>
      </c>
      <c r="O780" s="59">
        <f t="shared" si="95"/>
        <v>0</v>
      </c>
    </row>
    <row r="781" spans="1:15" x14ac:dyDescent="0.25">
      <c r="A781" s="59">
        <v>780</v>
      </c>
      <c r="B781" s="60">
        <v>42366</v>
      </c>
      <c r="C781" s="59">
        <v>1.09528</v>
      </c>
      <c r="D781" s="59">
        <v>1.0992299999999999</v>
      </c>
      <c r="E781" s="59">
        <v>1.0947899999999999</v>
      </c>
      <c r="F781" s="59">
        <v>1.0967199999999999</v>
      </c>
      <c r="G781" s="59">
        <f t="shared" si="90"/>
        <v>1</v>
      </c>
      <c r="H781" s="61">
        <f t="shared" si="91"/>
        <v>2.3709864326494517E-4</v>
      </c>
      <c r="I781" s="61">
        <f>IF(A781&gt;$R$1, AVERAGE(INDEX($H$2:$H$3898, A781-$R$1):H781), "")</f>
        <v>4.8858320119802743E-4</v>
      </c>
      <c r="J781" s="61">
        <f>IF(A781&gt;$R$1, STDEV(INDEX($H$2:$H$3898, A781-$R$1):H781), "")</f>
        <v>5.4730115310527572E-3</v>
      </c>
      <c r="K781" s="61">
        <f t="shared" si="92"/>
        <v>5.4730115310527572E-3</v>
      </c>
      <c r="L781" s="61">
        <f t="shared" si="89"/>
        <v>2.0381542054646883E-2</v>
      </c>
      <c r="M781" s="59">
        <f t="shared" si="93"/>
        <v>-47.699999999999406</v>
      </c>
      <c r="N781" s="59">
        <f t="shared" si="94"/>
        <v>0</v>
      </c>
      <c r="O781" s="59">
        <f t="shared" si="95"/>
        <v>47.699999999999406</v>
      </c>
    </row>
    <row r="782" spans="1:15" x14ac:dyDescent="0.25">
      <c r="A782" s="59">
        <v>781</v>
      </c>
      <c r="B782" s="60">
        <v>42367</v>
      </c>
      <c r="C782" s="59">
        <v>1.0967199999999999</v>
      </c>
      <c r="D782" s="59">
        <v>1.09917</v>
      </c>
      <c r="E782" s="59">
        <v>1.0899099999999999</v>
      </c>
      <c r="F782" s="59">
        <v>1.09195</v>
      </c>
      <c r="G782" s="59">
        <f t="shared" si="90"/>
        <v>0</v>
      </c>
      <c r="H782" s="61">
        <f t="shared" si="91"/>
        <v>-4.3588184168636517E-3</v>
      </c>
      <c r="I782" s="61">
        <f>IF(A782&gt;$R$1, AVERAGE(INDEX($H$2:$H$3898, A782-$R$1):H782), "")</f>
        <v>4.7457527940212056E-4</v>
      </c>
      <c r="J782" s="61">
        <f>IF(A782&gt;$R$1, STDEV(INDEX($H$2:$H$3898, A782-$R$1):H782), "")</f>
        <v>5.4859050949684551E-3</v>
      </c>
      <c r="K782" s="61">
        <f t="shared" si="92"/>
        <v>-5.4859050949684551E-3</v>
      </c>
      <c r="L782" s="61">
        <f t="shared" si="89"/>
        <v>6.1179994376393898E-3</v>
      </c>
      <c r="M782" s="59">
        <f t="shared" si="93"/>
        <v>12.499999999999734</v>
      </c>
      <c r="N782" s="59">
        <f t="shared" si="94"/>
        <v>0</v>
      </c>
      <c r="O782" s="59">
        <f t="shared" si="95"/>
        <v>0</v>
      </c>
    </row>
    <row r="783" spans="1:15" x14ac:dyDescent="0.25">
      <c r="A783" s="59">
        <v>782</v>
      </c>
      <c r="B783" s="60">
        <v>42368</v>
      </c>
      <c r="C783" s="59">
        <v>1.0919300000000001</v>
      </c>
      <c r="D783" s="59">
        <v>1.09436</v>
      </c>
      <c r="E783" s="59">
        <v>1.0902000000000001</v>
      </c>
      <c r="F783" s="59">
        <v>1.09318</v>
      </c>
      <c r="G783" s="59">
        <f t="shared" si="90"/>
        <v>1</v>
      </c>
      <c r="H783" s="61">
        <f t="shared" si="91"/>
        <v>1.1257912617640595E-3</v>
      </c>
      <c r="I783" s="61">
        <f>IF(A783&gt;$R$1, AVERAGE(INDEX($H$2:$H$3898, A783-$R$1):H783), "")</f>
        <v>2.3025769053370198E-4</v>
      </c>
      <c r="J783" s="61">
        <f>IF(A783&gt;$R$1, STDEV(INDEX($H$2:$H$3898, A783-$R$1):H783), "")</f>
        <v>5.3547488777578789E-3</v>
      </c>
      <c r="K783" s="61">
        <f t="shared" si="92"/>
        <v>5.3547488777578789E-3</v>
      </c>
      <c r="L783" s="61">
        <f t="shared" si="89"/>
        <v>2.4197039344096673E-3</v>
      </c>
      <c r="M783" s="59">
        <f t="shared" si="93"/>
        <v>-75.100000000001273</v>
      </c>
      <c r="N783" s="59">
        <f t="shared" si="94"/>
        <v>0</v>
      </c>
      <c r="O783" s="59">
        <f t="shared" si="95"/>
        <v>0</v>
      </c>
    </row>
    <row r="784" spans="1:15" x14ac:dyDescent="0.25">
      <c r="A784" s="59">
        <v>783</v>
      </c>
      <c r="B784" s="60">
        <v>42369</v>
      </c>
      <c r="C784" s="59">
        <v>1.0931500000000001</v>
      </c>
      <c r="D784" s="59">
        <v>1.09372</v>
      </c>
      <c r="E784" s="59">
        <v>1.0852900000000001</v>
      </c>
      <c r="F784" s="59">
        <v>1.0856399999999999</v>
      </c>
      <c r="G784" s="59">
        <f t="shared" si="90"/>
        <v>0</v>
      </c>
      <c r="H784" s="61">
        <f t="shared" si="91"/>
        <v>-6.9212051468945969E-3</v>
      </c>
      <c r="I784" s="61">
        <f>IF(A784&gt;$R$1, AVERAGE(INDEX($H$2:$H$3898, A784-$R$1):H784), "")</f>
        <v>-9.5636275212798922E-4</v>
      </c>
      <c r="J784" s="61">
        <f>IF(A784&gt;$R$1, STDEV(INDEX($H$2:$H$3898, A784-$R$1):H784), "")</f>
        <v>4.6091200946517174E-3</v>
      </c>
      <c r="K784" s="61">
        <f t="shared" si="92"/>
        <v>-4.6091200946517174E-3</v>
      </c>
      <c r="L784" s="61">
        <f t="shared" si="89"/>
        <v>7.1915960968196796E-3</v>
      </c>
      <c r="M784" s="59">
        <f t="shared" si="93"/>
        <v>-43.400000000000105</v>
      </c>
      <c r="N784" s="59">
        <f t="shared" si="94"/>
        <v>0</v>
      </c>
      <c r="O784" s="59">
        <f t="shared" si="95"/>
        <v>0</v>
      </c>
    </row>
    <row r="785" spans="1:15" x14ac:dyDescent="0.25">
      <c r="A785" s="59">
        <v>784</v>
      </c>
      <c r="B785" s="60">
        <v>42373</v>
      </c>
      <c r="C785" s="59">
        <v>1.0872999999999999</v>
      </c>
      <c r="D785" s="59">
        <v>1.09463</v>
      </c>
      <c r="E785" s="59">
        <v>1.07812</v>
      </c>
      <c r="F785" s="59">
        <v>1.0829599999999999</v>
      </c>
      <c r="G785" s="59">
        <f t="shared" si="90"/>
        <v>0</v>
      </c>
      <c r="H785" s="61">
        <f t="shared" si="91"/>
        <v>-2.4716419481198631E-3</v>
      </c>
      <c r="I785" s="61">
        <f>IF(A785&gt;$R$1, AVERAGE(INDEX($H$2:$H$3898, A785-$R$1):H785), "")</f>
        <v>-6.3505952955872553E-4</v>
      </c>
      <c r="J785" s="61">
        <f>IF(A785&gt;$R$1, STDEV(INDEX($H$2:$H$3898, A785-$R$1):H785), "")</f>
        <v>4.2817445269943532E-3</v>
      </c>
      <c r="K785" s="61">
        <f t="shared" si="92"/>
        <v>-4.2817445269943532E-3</v>
      </c>
      <c r="L785" s="61">
        <f t="shared" si="89"/>
        <v>-6.4050630486573931E-3</v>
      </c>
      <c r="M785" s="59">
        <f t="shared" si="93"/>
        <v>-82.699999999999989</v>
      </c>
      <c r="N785" s="59">
        <f t="shared" si="94"/>
        <v>0</v>
      </c>
      <c r="O785" s="59">
        <f t="shared" si="95"/>
        <v>0</v>
      </c>
    </row>
    <row r="786" spans="1:15" x14ac:dyDescent="0.25">
      <c r="A786" s="59">
        <v>785</v>
      </c>
      <c r="B786" s="60">
        <v>42374</v>
      </c>
      <c r="C786" s="59">
        <v>1.0830299999999999</v>
      </c>
      <c r="D786" s="59">
        <v>1.08388</v>
      </c>
      <c r="E786" s="59">
        <v>1.07107</v>
      </c>
      <c r="F786" s="59">
        <v>1.0747599999999999</v>
      </c>
      <c r="G786" s="59">
        <f t="shared" si="90"/>
        <v>0</v>
      </c>
      <c r="H786" s="61">
        <f t="shared" si="91"/>
        <v>-7.6006520550101261E-3</v>
      </c>
      <c r="I786" s="61">
        <f>IF(A786&gt;$R$1, AVERAGE(INDEX($H$2:$H$3898, A786-$R$1):H786), "")</f>
        <v>-1.4098774500624013E-3</v>
      </c>
      <c r="J786" s="61">
        <f>IF(A786&gt;$R$1, STDEV(INDEX($H$2:$H$3898, A786-$R$1):H786), "")</f>
        <v>4.3544070236594384E-3</v>
      </c>
      <c r="K786" s="61">
        <f t="shared" si="92"/>
        <v>-4.3544070236594384E-3</v>
      </c>
      <c r="L786" s="61">
        <f t="shared" ref="L786:L849" si="96">SUM(K772:K786)</f>
        <v>-1.7962535452828192E-3</v>
      </c>
      <c r="M786" s="59">
        <f t="shared" si="93"/>
        <v>32.600000000000406</v>
      </c>
      <c r="N786" s="59">
        <f t="shared" si="94"/>
        <v>0</v>
      </c>
      <c r="O786" s="59">
        <f t="shared" si="95"/>
        <v>0</v>
      </c>
    </row>
    <row r="787" spans="1:15" x14ac:dyDescent="0.25">
      <c r="A787" s="59">
        <v>786</v>
      </c>
      <c r="B787" s="60">
        <v>42375</v>
      </c>
      <c r="C787" s="59">
        <v>1.07474</v>
      </c>
      <c r="D787" s="59">
        <v>1.0799300000000001</v>
      </c>
      <c r="E787" s="59">
        <v>1.07148</v>
      </c>
      <c r="F787" s="59">
        <v>1.0780000000000001</v>
      </c>
      <c r="G787" s="59">
        <f t="shared" si="90"/>
        <v>1</v>
      </c>
      <c r="H787" s="61">
        <f t="shared" si="91"/>
        <v>3.0100916464220729E-3</v>
      </c>
      <c r="I787" s="61">
        <f>IF(A787&gt;$R$1, AVERAGE(INDEX($H$2:$H$3898, A787-$R$1):H787), "")</f>
        <v>-1.2132178308126779E-3</v>
      </c>
      <c r="J787" s="61">
        <f>IF(A787&gt;$R$1, STDEV(INDEX($H$2:$H$3898, A787-$R$1):H787), "")</f>
        <v>4.4848533858869765E-3</v>
      </c>
      <c r="K787" s="61">
        <f t="shared" si="92"/>
        <v>4.4848533858869765E-3</v>
      </c>
      <c r="L787" s="61">
        <f t="shared" si="96"/>
        <v>1.1837339151858806E-2</v>
      </c>
      <c r="M787" s="59">
        <f t="shared" si="93"/>
        <v>149.0999999999998</v>
      </c>
      <c r="N787" s="59">
        <f t="shared" si="94"/>
        <v>0</v>
      </c>
      <c r="O787" s="59">
        <f t="shared" si="95"/>
        <v>0</v>
      </c>
    </row>
    <row r="788" spans="1:15" x14ac:dyDescent="0.25">
      <c r="A788" s="59">
        <v>787</v>
      </c>
      <c r="B788" s="60">
        <v>42376</v>
      </c>
      <c r="C788" s="59">
        <v>1.0780099999999999</v>
      </c>
      <c r="D788" s="59">
        <v>1.0940099999999999</v>
      </c>
      <c r="E788" s="59">
        <v>1.0770999999999999</v>
      </c>
      <c r="F788" s="59">
        <v>1.0929199999999999</v>
      </c>
      <c r="G788" s="59">
        <f t="shared" si="90"/>
        <v>1</v>
      </c>
      <c r="H788" s="61">
        <f t="shared" si="91"/>
        <v>1.3745540982193704E-2</v>
      </c>
      <c r="I788" s="61">
        <f>IF(A788&gt;$R$1, AVERAGE(INDEX($H$2:$H$3898, A788-$R$1):H788), "")</f>
        <v>4.5750677130523311E-6</v>
      </c>
      <c r="J788" s="61">
        <f>IF(A788&gt;$R$1, STDEV(INDEX($H$2:$H$3898, A788-$R$1):H788), "")</f>
        <v>5.6642785984379754E-3</v>
      </c>
      <c r="K788" s="61">
        <f t="shared" si="92"/>
        <v>5.6642785984379754E-3</v>
      </c>
      <c r="L788" s="61">
        <f t="shared" si="96"/>
        <v>2.668304051924553E-2</v>
      </c>
      <c r="M788" s="59">
        <f t="shared" si="93"/>
        <v>-6.0000000000015596</v>
      </c>
      <c r="N788" s="59">
        <f t="shared" si="94"/>
        <v>0</v>
      </c>
      <c r="O788" s="59">
        <f t="shared" si="95"/>
        <v>6.0000000000015596</v>
      </c>
    </row>
    <row r="789" spans="1:15" x14ac:dyDescent="0.25">
      <c r="A789" s="59">
        <v>788</v>
      </c>
      <c r="B789" s="60">
        <v>42377</v>
      </c>
      <c r="C789" s="59">
        <v>1.0929500000000001</v>
      </c>
      <c r="D789" s="59">
        <v>1.0933299999999999</v>
      </c>
      <c r="E789" s="59">
        <v>1.08033</v>
      </c>
      <c r="F789" s="59">
        <v>1.0923499999999999</v>
      </c>
      <c r="G789" s="59">
        <f t="shared" si="90"/>
        <v>0</v>
      </c>
      <c r="H789" s="61">
        <f t="shared" si="91"/>
        <v>-5.2167467903443032E-4</v>
      </c>
      <c r="I789" s="61">
        <f>IF(A789&gt;$R$1, AVERAGE(INDEX($H$2:$H$3898, A789-$R$1):H789), "")</f>
        <v>6.8124265392515527E-5</v>
      </c>
      <c r="J789" s="61">
        <f>IF(A789&gt;$R$1, STDEV(INDEX($H$2:$H$3898, A789-$R$1):H789), "")</f>
        <v>5.6515021041249535E-3</v>
      </c>
      <c r="K789" s="61">
        <f t="shared" si="92"/>
        <v>-5.6515021041249535E-3</v>
      </c>
      <c r="L789" s="61">
        <f t="shared" si="96"/>
        <v>3.0488607563748042E-2</v>
      </c>
      <c r="M789" s="59">
        <f t="shared" si="93"/>
        <v>-58.199999999999363</v>
      </c>
      <c r="N789" s="59">
        <f t="shared" si="94"/>
        <v>0</v>
      </c>
      <c r="O789" s="59">
        <f t="shared" si="95"/>
        <v>58.199999999999363</v>
      </c>
    </row>
    <row r="790" spans="1:15" x14ac:dyDescent="0.25">
      <c r="A790" s="59">
        <v>789</v>
      </c>
      <c r="B790" s="60">
        <v>42380</v>
      </c>
      <c r="C790" s="59">
        <v>1.09172</v>
      </c>
      <c r="D790" s="59">
        <v>1.09697</v>
      </c>
      <c r="E790" s="59">
        <v>1.0847899999999999</v>
      </c>
      <c r="F790" s="59">
        <v>1.0859000000000001</v>
      </c>
      <c r="G790" s="59">
        <f t="shared" si="90"/>
        <v>0</v>
      </c>
      <c r="H790" s="61">
        <f t="shared" si="91"/>
        <v>-5.9222025492468204E-3</v>
      </c>
      <c r="I790" s="61">
        <f>IF(A790&gt;$R$1, AVERAGE(INDEX($H$2:$H$3898, A790-$R$1):H790), "")</f>
        <v>1.9368778298408334E-4</v>
      </c>
      <c r="J790" s="61">
        <f>IF(A790&gt;$R$1, STDEV(INDEX($H$2:$H$3898, A790-$R$1):H790), "")</f>
        <v>5.481693209947242E-3</v>
      </c>
      <c r="K790" s="61">
        <f t="shared" si="92"/>
        <v>-5.481693209947242E-3</v>
      </c>
      <c r="L790" s="61">
        <f t="shared" si="96"/>
        <v>1.555973453516769E-2</v>
      </c>
      <c r="M790" s="59">
        <f t="shared" si="93"/>
        <v>-2.2999999999995246</v>
      </c>
      <c r="N790" s="59">
        <f t="shared" si="94"/>
        <v>0</v>
      </c>
      <c r="O790" s="59">
        <f t="shared" si="95"/>
        <v>0</v>
      </c>
    </row>
    <row r="791" spans="1:15" x14ac:dyDescent="0.25">
      <c r="A791" s="59">
        <v>790</v>
      </c>
      <c r="B791" s="60">
        <v>42381</v>
      </c>
      <c r="C791" s="59">
        <v>1.0859300000000001</v>
      </c>
      <c r="D791" s="59">
        <v>1.09002</v>
      </c>
      <c r="E791" s="59">
        <v>1.0819700000000001</v>
      </c>
      <c r="F791" s="59">
        <v>1.0857000000000001</v>
      </c>
      <c r="G791" s="59">
        <f t="shared" si="90"/>
        <v>0</v>
      </c>
      <c r="H791" s="61">
        <f t="shared" si="91"/>
        <v>-1.8419598504833092E-4</v>
      </c>
      <c r="I791" s="61">
        <f>IF(A791&gt;$R$1, AVERAGE(INDEX($H$2:$H$3898, A791-$R$1):H791), "")</f>
        <v>-3.5681072045776543E-5</v>
      </c>
      <c r="J791" s="61">
        <f>IF(A791&gt;$R$1, STDEV(INDEX($H$2:$H$3898, A791-$R$1):H791), "")</f>
        <v>5.4110877512719719E-3</v>
      </c>
      <c r="K791" s="61">
        <f t="shared" si="92"/>
        <v>-5.4110877512719719E-3</v>
      </c>
      <c r="L791" s="61">
        <f t="shared" si="96"/>
        <v>7.0826381711781763E-4</v>
      </c>
      <c r="M791" s="59">
        <f t="shared" si="93"/>
        <v>20.900000000001473</v>
      </c>
      <c r="N791" s="59">
        <f t="shared" si="94"/>
        <v>0</v>
      </c>
      <c r="O791" s="59">
        <f t="shared" si="95"/>
        <v>0</v>
      </c>
    </row>
    <row r="792" spans="1:15" x14ac:dyDescent="0.25">
      <c r="A792" s="59">
        <v>791</v>
      </c>
      <c r="B792" s="60">
        <v>42382</v>
      </c>
      <c r="C792" s="59">
        <v>1.0855999999999999</v>
      </c>
      <c r="D792" s="59">
        <v>1.0887800000000001</v>
      </c>
      <c r="E792" s="59">
        <v>1.08049</v>
      </c>
      <c r="F792" s="59">
        <v>1.08769</v>
      </c>
      <c r="G792" s="59">
        <f t="shared" si="90"/>
        <v>1</v>
      </c>
      <c r="H792" s="61">
        <f t="shared" si="91"/>
        <v>1.8312411082343884E-3</v>
      </c>
      <c r="I792" s="61">
        <f>IF(A792&gt;$R$1, AVERAGE(INDEX($H$2:$H$3898, A792-$R$1):H792), "")</f>
        <v>-2.1396370782701782E-4</v>
      </c>
      <c r="J792" s="61">
        <f>IF(A792&gt;$R$1, STDEV(INDEX($H$2:$H$3898, A792-$R$1):H792), "")</f>
        <v>5.2908836567324658E-3</v>
      </c>
      <c r="K792" s="61">
        <f t="shared" si="92"/>
        <v>5.2908836567324658E-3</v>
      </c>
      <c r="L792" s="61">
        <f t="shared" si="96"/>
        <v>-3.3714590963909276E-3</v>
      </c>
      <c r="M792" s="59">
        <f t="shared" si="93"/>
        <v>-12.400000000001299</v>
      </c>
      <c r="N792" s="59">
        <f t="shared" si="94"/>
        <v>0</v>
      </c>
      <c r="O792" s="59">
        <f t="shared" si="95"/>
        <v>0</v>
      </c>
    </row>
    <row r="793" spans="1:15" x14ac:dyDescent="0.25">
      <c r="A793" s="59">
        <v>792</v>
      </c>
      <c r="B793" s="60">
        <v>42383</v>
      </c>
      <c r="C793" s="59">
        <v>1.08769</v>
      </c>
      <c r="D793" s="59">
        <v>1.09432</v>
      </c>
      <c r="E793" s="59">
        <v>1.0834600000000001</v>
      </c>
      <c r="F793" s="59">
        <v>1.0864499999999999</v>
      </c>
      <c r="G793" s="59">
        <f t="shared" si="90"/>
        <v>0</v>
      </c>
      <c r="H793" s="61">
        <f t="shared" si="91"/>
        <v>-1.1406810365962093E-3</v>
      </c>
      <c r="I793" s="61">
        <f>IF(A793&gt;$R$1, AVERAGE(INDEX($H$2:$H$3898, A793-$R$1):H793), "")</f>
        <v>-5.2416612996737514E-4</v>
      </c>
      <c r="J793" s="61">
        <f>IF(A793&gt;$R$1, STDEV(INDEX($H$2:$H$3898, A793-$R$1):H793), "")</f>
        <v>5.1828398852499314E-3</v>
      </c>
      <c r="K793" s="61">
        <f t="shared" si="92"/>
        <v>-5.1828398852499314E-3</v>
      </c>
      <c r="L793" s="61">
        <f t="shared" si="96"/>
        <v>8.749716445908386E-4</v>
      </c>
      <c r="M793" s="59">
        <f t="shared" si="93"/>
        <v>50.200000000000244</v>
      </c>
      <c r="N793" s="59">
        <f t="shared" si="94"/>
        <v>0</v>
      </c>
      <c r="O793" s="59">
        <f t="shared" si="95"/>
        <v>0</v>
      </c>
    </row>
    <row r="794" spans="1:15" x14ac:dyDescent="0.25">
      <c r="A794" s="59">
        <v>793</v>
      </c>
      <c r="B794" s="60">
        <v>42384</v>
      </c>
      <c r="C794" s="59">
        <v>1.0864799999999999</v>
      </c>
      <c r="D794" s="59">
        <v>1.09846</v>
      </c>
      <c r="E794" s="59">
        <v>1.0854299999999999</v>
      </c>
      <c r="F794" s="59">
        <v>1.0914999999999999</v>
      </c>
      <c r="G794" s="59">
        <f t="shared" si="90"/>
        <v>1</v>
      </c>
      <c r="H794" s="61">
        <f t="shared" si="91"/>
        <v>4.6373966805538991E-3</v>
      </c>
      <c r="I794" s="61">
        <f>IF(A794&gt;$R$1, AVERAGE(INDEX($H$2:$H$3898, A794-$R$1):H794), "")</f>
        <v>2.2335644260257457E-5</v>
      </c>
      <c r="J794" s="61">
        <f>IF(A794&gt;$R$1, STDEV(INDEX($H$2:$H$3898, A794-$R$1):H794), "")</f>
        <v>5.2405882821811795E-3</v>
      </c>
      <c r="K794" s="61">
        <f t="shared" si="92"/>
        <v>5.2405882821811795E-3</v>
      </c>
      <c r="L794" s="61">
        <f t="shared" si="96"/>
        <v>-3.2935482287052434E-3</v>
      </c>
      <c r="M794" s="59">
        <f t="shared" si="93"/>
        <v>-30.799999999999716</v>
      </c>
      <c r="N794" s="59">
        <f t="shared" si="94"/>
        <v>0</v>
      </c>
      <c r="O794" s="59">
        <f t="shared" si="95"/>
        <v>0</v>
      </c>
    </row>
    <row r="795" spans="1:15" x14ac:dyDescent="0.25">
      <c r="A795" s="59">
        <v>794</v>
      </c>
      <c r="B795" s="60">
        <v>42387</v>
      </c>
      <c r="C795" s="59">
        <v>1.0921799999999999</v>
      </c>
      <c r="D795" s="59">
        <v>1.09276</v>
      </c>
      <c r="E795" s="59">
        <v>1.0868899999999999</v>
      </c>
      <c r="F795" s="59">
        <v>1.0891</v>
      </c>
      <c r="G795" s="59">
        <f t="shared" si="90"/>
        <v>0</v>
      </c>
      <c r="H795" s="61">
        <f t="shared" si="91"/>
        <v>-2.2012299083577487E-3</v>
      </c>
      <c r="I795" s="61">
        <f>IF(A795&gt;$R$1, AVERAGE(INDEX($H$2:$H$3898, A795-$R$1):H795), "")</f>
        <v>-3.9586058968789383E-4</v>
      </c>
      <c r="J795" s="61">
        <f>IF(A795&gt;$R$1, STDEV(INDEX($H$2:$H$3898, A795-$R$1):H795), "")</f>
        <v>5.1260335434414588E-3</v>
      </c>
      <c r="K795" s="61">
        <f t="shared" si="92"/>
        <v>-5.1260335434414588E-3</v>
      </c>
      <c r="L795" s="61">
        <f t="shared" si="96"/>
        <v>-1.407596890226029E-2</v>
      </c>
      <c r="M795" s="59">
        <f t="shared" si="93"/>
        <v>16.700000000000603</v>
      </c>
      <c r="N795" s="59">
        <f t="shared" si="94"/>
        <v>0</v>
      </c>
      <c r="O795" s="59">
        <f t="shared" si="95"/>
        <v>0</v>
      </c>
    </row>
    <row r="796" spans="1:15" x14ac:dyDescent="0.25">
      <c r="A796" s="59">
        <v>795</v>
      </c>
      <c r="B796" s="60">
        <v>42388</v>
      </c>
      <c r="C796" s="59">
        <v>1.0890599999999999</v>
      </c>
      <c r="D796" s="59">
        <v>1.09389</v>
      </c>
      <c r="E796" s="59">
        <v>1.08595</v>
      </c>
      <c r="F796" s="59">
        <v>1.09073</v>
      </c>
      <c r="G796" s="59">
        <f t="shared" si="90"/>
        <v>1</v>
      </c>
      <c r="H796" s="61">
        <f t="shared" si="91"/>
        <v>1.4955297466371907E-3</v>
      </c>
      <c r="I796" s="61">
        <f>IF(A796&gt;$R$1, AVERAGE(INDEX($H$2:$H$3898, A796-$R$1):H796), "")</f>
        <v>-3.274757285063448E-4</v>
      </c>
      <c r="J796" s="61">
        <f>IF(A796&gt;$R$1, STDEV(INDEX($H$2:$H$3898, A796-$R$1):H796), "")</f>
        <v>5.1446428586975589E-3</v>
      </c>
      <c r="K796" s="61">
        <f t="shared" si="92"/>
        <v>5.1446428586975589E-3</v>
      </c>
      <c r="L796" s="61">
        <f t="shared" si="96"/>
        <v>-1.440433757461548E-2</v>
      </c>
      <c r="M796" s="59">
        <f t="shared" si="93"/>
        <v>-19.100000000000783</v>
      </c>
      <c r="N796" s="59">
        <f t="shared" si="94"/>
        <v>0</v>
      </c>
      <c r="O796" s="59">
        <f t="shared" si="95"/>
        <v>0</v>
      </c>
    </row>
    <row r="797" spans="1:15" x14ac:dyDescent="0.25">
      <c r="A797" s="59">
        <v>796</v>
      </c>
      <c r="B797" s="60">
        <v>42389</v>
      </c>
      <c r="C797" s="59">
        <v>1.09074</v>
      </c>
      <c r="D797" s="59">
        <v>1.0975999999999999</v>
      </c>
      <c r="E797" s="59">
        <v>1.08772</v>
      </c>
      <c r="F797" s="59">
        <v>1.08883</v>
      </c>
      <c r="G797" s="59">
        <f t="shared" si="90"/>
        <v>0</v>
      </c>
      <c r="H797" s="61">
        <f t="shared" si="91"/>
        <v>-1.743471600951368E-3</v>
      </c>
      <c r="I797" s="61">
        <f>IF(A797&gt;$R$1, AVERAGE(INDEX($H$2:$H$3898, A797-$R$1):H797), "")</f>
        <v>-4.5126136876986447E-4</v>
      </c>
      <c r="J797" s="61">
        <f>IF(A797&gt;$R$1, STDEV(INDEX($H$2:$H$3898, A797-$R$1):H797), "")</f>
        <v>5.1539718411271257E-3</v>
      </c>
      <c r="K797" s="61">
        <f t="shared" si="92"/>
        <v>-5.1539718411271257E-3</v>
      </c>
      <c r="L797" s="61">
        <f t="shared" si="96"/>
        <v>-1.4072404320774157E-2</v>
      </c>
      <c r="M797" s="59">
        <f t="shared" si="93"/>
        <v>-15.700000000000713</v>
      </c>
      <c r="N797" s="59">
        <f t="shared" si="94"/>
        <v>0</v>
      </c>
      <c r="O797" s="59">
        <f t="shared" si="95"/>
        <v>0</v>
      </c>
    </row>
    <row r="798" spans="1:15" x14ac:dyDescent="0.25">
      <c r="A798" s="59">
        <v>797</v>
      </c>
      <c r="B798" s="60">
        <v>42390</v>
      </c>
      <c r="C798" s="59">
        <v>1.0889</v>
      </c>
      <c r="D798" s="59">
        <v>1.0921000000000001</v>
      </c>
      <c r="E798" s="59">
        <v>1.0778000000000001</v>
      </c>
      <c r="F798" s="59">
        <v>1.0873299999999999</v>
      </c>
      <c r="G798" s="59">
        <f t="shared" si="90"/>
        <v>0</v>
      </c>
      <c r="H798" s="61">
        <f t="shared" si="91"/>
        <v>-1.3785753231001776E-3</v>
      </c>
      <c r="I798" s="61">
        <f>IF(A798&gt;$R$1, AVERAGE(INDEX($H$2:$H$3898, A798-$R$1):H798), "")</f>
        <v>-2.649961754096474E-4</v>
      </c>
      <c r="J798" s="61">
        <f>IF(A798&gt;$R$1, STDEV(INDEX($H$2:$H$3898, A798-$R$1):H798), "")</f>
        <v>5.0562646266233474E-3</v>
      </c>
      <c r="K798" s="61">
        <f t="shared" si="92"/>
        <v>-5.0562646266233474E-3</v>
      </c>
      <c r="L798" s="61">
        <f t="shared" si="96"/>
        <v>-2.4483417825155378E-2</v>
      </c>
      <c r="M798" s="59">
        <f t="shared" si="93"/>
        <v>-78.700000000000443</v>
      </c>
      <c r="N798" s="59">
        <f t="shared" si="94"/>
        <v>-78.700000000000443</v>
      </c>
      <c r="O798" s="59">
        <f t="shared" si="95"/>
        <v>0</v>
      </c>
    </row>
    <row r="799" spans="1:15" x14ac:dyDescent="0.25">
      <c r="A799" s="59">
        <v>798</v>
      </c>
      <c r="B799" s="60">
        <v>42391</v>
      </c>
      <c r="C799" s="59">
        <v>1.08734</v>
      </c>
      <c r="D799" s="59">
        <v>1.08765</v>
      </c>
      <c r="E799" s="59">
        <v>1.0789200000000001</v>
      </c>
      <c r="F799" s="59">
        <v>1.0794699999999999</v>
      </c>
      <c r="G799" s="59">
        <f t="shared" si="90"/>
        <v>0</v>
      </c>
      <c r="H799" s="61">
        <f t="shared" si="91"/>
        <v>-7.2549699793481659E-3</v>
      </c>
      <c r="I799" s="61">
        <f>IF(A799&gt;$R$1, AVERAGE(INDEX($H$2:$H$3898, A799-$R$1):H799), "")</f>
        <v>-7.8879375297916132E-4</v>
      </c>
      <c r="J799" s="61">
        <f>IF(A799&gt;$R$1, STDEV(INDEX($H$2:$H$3898, A799-$R$1):H799), "")</f>
        <v>5.3293076552506733E-3</v>
      </c>
      <c r="K799" s="61">
        <f t="shared" si="92"/>
        <v>-5.3293076552506733E-3</v>
      </c>
      <c r="L799" s="61">
        <f t="shared" si="96"/>
        <v>-2.5203605385754342E-2</v>
      </c>
      <c r="M799" s="59">
        <f t="shared" si="93"/>
        <v>57.300000000000125</v>
      </c>
      <c r="N799" s="59">
        <f t="shared" si="94"/>
        <v>57.300000000000125</v>
      </c>
      <c r="O799" s="59">
        <f t="shared" si="95"/>
        <v>0</v>
      </c>
    </row>
    <row r="800" spans="1:15" x14ac:dyDescent="0.25">
      <c r="A800" s="59">
        <v>799</v>
      </c>
      <c r="B800" s="60">
        <v>42394</v>
      </c>
      <c r="C800" s="59">
        <v>1.0791299999999999</v>
      </c>
      <c r="D800" s="59">
        <v>1.08569</v>
      </c>
      <c r="E800" s="59">
        <v>1.0789299999999999</v>
      </c>
      <c r="F800" s="59">
        <v>1.0848599999999999</v>
      </c>
      <c r="G800" s="59">
        <f t="shared" si="90"/>
        <v>1</v>
      </c>
      <c r="H800" s="61">
        <f t="shared" si="91"/>
        <v>4.9807664662391725E-3</v>
      </c>
      <c r="I800" s="61">
        <f>IF(A800&gt;$R$1, AVERAGE(INDEX($H$2:$H$3898, A800-$R$1):H800), "")</f>
        <v>-4.4920527158300732E-5</v>
      </c>
      <c r="J800" s="61">
        <f>IF(A800&gt;$R$1, STDEV(INDEX($H$2:$H$3898, A800-$R$1):H800), "")</f>
        <v>5.2462723202045996E-3</v>
      </c>
      <c r="K800" s="61">
        <f t="shared" si="92"/>
        <v>5.2462723202045996E-3</v>
      </c>
      <c r="L800" s="61">
        <f t="shared" si="96"/>
        <v>-1.5675588538555389E-2</v>
      </c>
      <c r="M800" s="59">
        <f t="shared" si="93"/>
        <v>20.899999999999253</v>
      </c>
      <c r="N800" s="59">
        <f t="shared" si="94"/>
        <v>0</v>
      </c>
      <c r="O800" s="59">
        <f t="shared" si="95"/>
        <v>0</v>
      </c>
    </row>
    <row r="801" spans="1:15" x14ac:dyDescent="0.25">
      <c r="A801" s="59">
        <v>800</v>
      </c>
      <c r="B801" s="60">
        <v>42395</v>
      </c>
      <c r="C801" s="59">
        <v>1.0848800000000001</v>
      </c>
      <c r="D801" s="59">
        <v>1.0874299999999999</v>
      </c>
      <c r="E801" s="59">
        <v>1.0818700000000001</v>
      </c>
      <c r="F801" s="59">
        <v>1.08697</v>
      </c>
      <c r="G801" s="59">
        <f t="shared" si="90"/>
        <v>1</v>
      </c>
      <c r="H801" s="61">
        <f t="shared" si="91"/>
        <v>1.9430624531913091E-3</v>
      </c>
      <c r="I801" s="61">
        <f>IF(A801&gt;$R$1, AVERAGE(INDEX($H$2:$H$3898, A801-$R$1):H801), "")</f>
        <v>2.3099849792364735E-4</v>
      </c>
      <c r="J801" s="61">
        <f>IF(A801&gt;$R$1, STDEV(INDEX($H$2:$H$3898, A801-$R$1):H801), "")</f>
        <v>5.2261878867038156E-3</v>
      </c>
      <c r="K801" s="61">
        <f t="shared" si="92"/>
        <v>5.2261878867038156E-3</v>
      </c>
      <c r="L801" s="61">
        <f t="shared" si="96"/>
        <v>-6.0949936281921328E-3</v>
      </c>
      <c r="M801" s="59">
        <f t="shared" si="93"/>
        <v>23.500000000000743</v>
      </c>
      <c r="N801" s="59">
        <f t="shared" si="94"/>
        <v>0</v>
      </c>
      <c r="O801" s="59">
        <f t="shared" si="95"/>
        <v>0</v>
      </c>
    </row>
    <row r="802" spans="1:15" x14ac:dyDescent="0.25">
      <c r="A802" s="59">
        <v>801</v>
      </c>
      <c r="B802" s="60">
        <v>42396</v>
      </c>
      <c r="C802" s="59">
        <v>1.08697</v>
      </c>
      <c r="D802" s="59">
        <v>1.0916399999999999</v>
      </c>
      <c r="E802" s="59">
        <v>1.08507</v>
      </c>
      <c r="F802" s="59">
        <v>1.0893200000000001</v>
      </c>
      <c r="G802" s="59">
        <f t="shared" si="90"/>
        <v>1</v>
      </c>
      <c r="H802" s="61">
        <f t="shared" si="91"/>
        <v>2.1596394904861947E-3</v>
      </c>
      <c r="I802" s="61">
        <f>IF(A802&gt;$R$1, AVERAGE(INDEX($H$2:$H$3898, A802-$R$1):H802), "")</f>
        <v>8.4101671951716773E-4</v>
      </c>
      <c r="J802" s="61">
        <f>IF(A802&gt;$R$1, STDEV(INDEX($H$2:$H$3898, A802-$R$1):H802), "")</f>
        <v>4.8036551875355092E-3</v>
      </c>
      <c r="K802" s="61">
        <f t="shared" si="92"/>
        <v>4.8036551875355092E-3</v>
      </c>
      <c r="L802" s="61">
        <f t="shared" si="96"/>
        <v>-5.7761918265436035E-3</v>
      </c>
      <c r="M802" s="59">
        <f t="shared" si="93"/>
        <v>45.89999999999872</v>
      </c>
      <c r="N802" s="59">
        <f t="shared" si="94"/>
        <v>0</v>
      </c>
      <c r="O802" s="59">
        <f t="shared" si="95"/>
        <v>0</v>
      </c>
    </row>
    <row r="803" spans="1:15" x14ac:dyDescent="0.25">
      <c r="A803" s="59">
        <v>802</v>
      </c>
      <c r="B803" s="60">
        <v>42397</v>
      </c>
      <c r="C803" s="59">
        <v>1.0893200000000001</v>
      </c>
      <c r="D803" s="59">
        <v>1.09676</v>
      </c>
      <c r="E803" s="59">
        <v>1.08697</v>
      </c>
      <c r="F803" s="59">
        <v>1.0939099999999999</v>
      </c>
      <c r="G803" s="59">
        <f t="shared" si="90"/>
        <v>1</v>
      </c>
      <c r="H803" s="61">
        <f t="shared" si="91"/>
        <v>4.2047853526032027E-3</v>
      </c>
      <c r="I803" s="61">
        <f>IF(A803&gt;$R$1, AVERAGE(INDEX($H$2:$H$3898, A803-$R$1):H803), "")</f>
        <v>9.1568507615348799E-4</v>
      </c>
      <c r="J803" s="61">
        <f>IF(A803&gt;$R$1, STDEV(INDEX($H$2:$H$3898, A803-$R$1):H803), "")</f>
        <v>4.848693260207565E-3</v>
      </c>
      <c r="K803" s="61">
        <f t="shared" si="92"/>
        <v>4.848693260207565E-3</v>
      </c>
      <c r="L803" s="61">
        <f t="shared" si="96"/>
        <v>-6.5917771647740139E-3</v>
      </c>
      <c r="M803" s="59">
        <f t="shared" si="93"/>
        <v>-108.50000000000026</v>
      </c>
      <c r="N803" s="59">
        <f t="shared" si="94"/>
        <v>0</v>
      </c>
      <c r="O803" s="59">
        <f t="shared" si="95"/>
        <v>0</v>
      </c>
    </row>
    <row r="804" spans="1:15" x14ac:dyDescent="0.25">
      <c r="A804" s="59">
        <v>803</v>
      </c>
      <c r="B804" s="60">
        <v>42398</v>
      </c>
      <c r="C804" s="59">
        <v>1.09385</v>
      </c>
      <c r="D804" s="59">
        <v>1.0948500000000001</v>
      </c>
      <c r="E804" s="59">
        <v>1.081</v>
      </c>
      <c r="F804" s="59">
        <v>1.083</v>
      </c>
      <c r="G804" s="59">
        <f t="shared" si="90"/>
        <v>0</v>
      </c>
      <c r="H804" s="61">
        <f t="shared" si="91"/>
        <v>-1.0023465686407516E-2</v>
      </c>
      <c r="I804" s="61">
        <f>IF(A804&gt;$R$1, AVERAGE(INDEX($H$2:$H$3898, A804-$R$1):H804), "")</f>
        <v>-5.6987784063408816E-4</v>
      </c>
      <c r="J804" s="61">
        <f>IF(A804&gt;$R$1, STDEV(INDEX($H$2:$H$3898, A804-$R$1):H804), "")</f>
        <v>4.2614305652309403E-3</v>
      </c>
      <c r="K804" s="61">
        <f t="shared" si="92"/>
        <v>-4.2614305652309403E-3</v>
      </c>
      <c r="L804" s="61">
        <f t="shared" si="96"/>
        <v>-5.2017056258799989E-3</v>
      </c>
      <c r="M804" s="59">
        <f t="shared" si="93"/>
        <v>56.700000000000642</v>
      </c>
      <c r="N804" s="59">
        <f t="shared" si="94"/>
        <v>0</v>
      </c>
      <c r="O804" s="59">
        <f t="shared" si="95"/>
        <v>0</v>
      </c>
    </row>
    <row r="805" spans="1:15" x14ac:dyDescent="0.25">
      <c r="A805" s="59">
        <v>804</v>
      </c>
      <c r="B805" s="60">
        <v>42401</v>
      </c>
      <c r="C805" s="59">
        <v>1.0831</v>
      </c>
      <c r="D805" s="59">
        <v>1.09128</v>
      </c>
      <c r="E805" s="59">
        <v>1.0814699999999999</v>
      </c>
      <c r="F805" s="59">
        <v>1.08877</v>
      </c>
      <c r="G805" s="59">
        <f t="shared" si="90"/>
        <v>1</v>
      </c>
      <c r="H805" s="61">
        <f t="shared" si="91"/>
        <v>5.3136506870128863E-3</v>
      </c>
      <c r="I805" s="61">
        <f>IF(A805&gt;$R$1, AVERAGE(INDEX($H$2:$H$3898, A805-$R$1):H805), "")</f>
        <v>-2.0517000525613094E-4</v>
      </c>
      <c r="J805" s="61">
        <f>IF(A805&gt;$R$1, STDEV(INDEX($H$2:$H$3898, A805-$R$1):H805), "")</f>
        <v>4.5083792538053525E-3</v>
      </c>
      <c r="K805" s="61">
        <f t="shared" si="92"/>
        <v>4.5083792538053525E-3</v>
      </c>
      <c r="L805" s="61">
        <f t="shared" si="96"/>
        <v>4.7883668378725973E-3</v>
      </c>
      <c r="M805" s="59">
        <f t="shared" si="93"/>
        <v>30.599999999998406</v>
      </c>
      <c r="N805" s="59">
        <f t="shared" si="94"/>
        <v>0</v>
      </c>
      <c r="O805" s="59">
        <f t="shared" si="95"/>
        <v>0</v>
      </c>
    </row>
    <row r="806" spans="1:15" x14ac:dyDescent="0.25">
      <c r="A806" s="59">
        <v>805</v>
      </c>
      <c r="B806" s="60">
        <v>42402</v>
      </c>
      <c r="C806" s="59">
        <v>1.0887800000000001</v>
      </c>
      <c r="D806" s="59">
        <v>1.09399</v>
      </c>
      <c r="E806" s="59">
        <v>1.08833</v>
      </c>
      <c r="F806" s="59">
        <v>1.0918399999999999</v>
      </c>
      <c r="G806" s="59">
        <f t="shared" si="90"/>
        <v>1</v>
      </c>
      <c r="H806" s="61">
        <f t="shared" si="91"/>
        <v>2.8157277352015603E-3</v>
      </c>
      <c r="I806" s="61">
        <f>IF(A806&gt;$R$1, AVERAGE(INDEX($H$2:$H$3898, A806-$R$1):H806), "")</f>
        <v>3.4095063752189294E-4</v>
      </c>
      <c r="J806" s="61">
        <f>IF(A806&gt;$R$1, STDEV(INDEX($H$2:$H$3898, A806-$R$1):H806), "")</f>
        <v>4.2938067833248614E-3</v>
      </c>
      <c r="K806" s="61">
        <f t="shared" si="92"/>
        <v>4.2938067833248614E-3</v>
      </c>
      <c r="L806" s="61">
        <f t="shared" si="96"/>
        <v>1.4493261372469431E-2</v>
      </c>
      <c r="M806" s="59">
        <f t="shared" si="93"/>
        <v>184.50000000000077</v>
      </c>
      <c r="N806" s="59">
        <f t="shared" si="94"/>
        <v>0</v>
      </c>
      <c r="O806" s="59">
        <f t="shared" si="95"/>
        <v>0</v>
      </c>
    </row>
    <row r="807" spans="1:15" x14ac:dyDescent="0.25">
      <c r="A807" s="59">
        <v>806</v>
      </c>
      <c r="B807" s="60">
        <v>42403</v>
      </c>
      <c r="C807" s="59">
        <v>1.0918399999999999</v>
      </c>
      <c r="D807" s="59">
        <v>1.1145499999999999</v>
      </c>
      <c r="E807" s="59">
        <v>1.0903799999999999</v>
      </c>
      <c r="F807" s="59">
        <v>1.11029</v>
      </c>
      <c r="G807" s="59">
        <f t="shared" si="90"/>
        <v>1</v>
      </c>
      <c r="H807" s="61">
        <f t="shared" si="91"/>
        <v>1.6756896021656122E-2</v>
      </c>
      <c r="I807" s="61">
        <f>IF(A807&gt;$R$1, AVERAGE(INDEX($H$2:$H$3898, A807-$R$1):H807), "")</f>
        <v>1.3997688879409213E-3</v>
      </c>
      <c r="J807" s="61">
        <f>IF(A807&gt;$R$1, STDEV(INDEX($H$2:$H$3898, A807-$R$1):H807), "")</f>
        <v>5.9319563769403725E-3</v>
      </c>
      <c r="K807" s="61">
        <f t="shared" si="92"/>
        <v>5.9319563769403725E-3</v>
      </c>
      <c r="L807" s="61">
        <f t="shared" si="96"/>
        <v>1.5134334092677337E-2</v>
      </c>
      <c r="M807" s="59">
        <f t="shared" si="93"/>
        <v>103.899999999999</v>
      </c>
      <c r="N807" s="59">
        <f t="shared" si="94"/>
        <v>0</v>
      </c>
      <c r="O807" s="59">
        <f t="shared" si="95"/>
        <v>0</v>
      </c>
    </row>
    <row r="808" spans="1:15" x14ac:dyDescent="0.25">
      <c r="A808" s="59">
        <v>807</v>
      </c>
      <c r="B808" s="60">
        <v>42404</v>
      </c>
      <c r="C808" s="59">
        <v>1.11033</v>
      </c>
      <c r="D808" s="59">
        <v>1.1238900000000001</v>
      </c>
      <c r="E808" s="59">
        <v>1.1069599999999999</v>
      </c>
      <c r="F808" s="59">
        <v>1.1207199999999999</v>
      </c>
      <c r="G808" s="59">
        <f t="shared" si="90"/>
        <v>1</v>
      </c>
      <c r="H808" s="61">
        <f t="shared" si="91"/>
        <v>9.3500934429974498E-3</v>
      </c>
      <c r="I808" s="61">
        <f>IF(A808&gt;$R$1, AVERAGE(INDEX($H$2:$H$3898, A808-$R$1):H808), "")</f>
        <v>1.8696971588636124E-3</v>
      </c>
      <c r="J808" s="61">
        <f>IF(A808&gt;$R$1, STDEV(INDEX($H$2:$H$3898, A808-$R$1):H808), "")</f>
        <v>6.257314481712341E-3</v>
      </c>
      <c r="K808" s="61">
        <f t="shared" si="92"/>
        <v>6.257314481712341E-3</v>
      </c>
      <c r="L808" s="61">
        <f t="shared" si="96"/>
        <v>2.6574488459639611E-2</v>
      </c>
      <c r="M808" s="59">
        <f t="shared" si="93"/>
        <v>-50.900000000000389</v>
      </c>
      <c r="N808" s="59">
        <f t="shared" si="94"/>
        <v>0</v>
      </c>
      <c r="O808" s="59">
        <f t="shared" si="95"/>
        <v>50.900000000000389</v>
      </c>
    </row>
    <row r="809" spans="1:15" x14ac:dyDescent="0.25">
      <c r="A809" s="59">
        <v>808</v>
      </c>
      <c r="B809" s="60">
        <v>42405</v>
      </c>
      <c r="C809" s="59">
        <v>1.1207</v>
      </c>
      <c r="D809" s="59">
        <v>1.1247</v>
      </c>
      <c r="E809" s="59">
        <v>1.1108800000000001</v>
      </c>
      <c r="F809" s="59">
        <v>1.11561</v>
      </c>
      <c r="G809" s="59">
        <f t="shared" si="90"/>
        <v>0</v>
      </c>
      <c r="H809" s="61">
        <f t="shared" si="91"/>
        <v>-4.5699953883957412E-3</v>
      </c>
      <c r="I809" s="61">
        <f>IF(A809&gt;$R$1, AVERAGE(INDEX($H$2:$H$3898, A809-$R$1):H809), "")</f>
        <v>1.6553650118761418E-3</v>
      </c>
      <c r="J809" s="61">
        <f>IF(A809&gt;$R$1, STDEV(INDEX($H$2:$H$3898, A809-$R$1):H809), "")</f>
        <v>6.4238203522074336E-3</v>
      </c>
      <c r="K809" s="61">
        <f t="shared" si="92"/>
        <v>-6.4238203522074336E-3</v>
      </c>
      <c r="L809" s="61">
        <f t="shared" si="96"/>
        <v>1.4910079825250996E-2</v>
      </c>
      <c r="M809" s="59">
        <f t="shared" si="93"/>
        <v>50.599999999998424</v>
      </c>
      <c r="N809" s="59">
        <f t="shared" si="94"/>
        <v>0</v>
      </c>
      <c r="O809" s="59">
        <f t="shared" si="95"/>
        <v>0</v>
      </c>
    </row>
    <row r="810" spans="1:15" x14ac:dyDescent="0.25">
      <c r="A810" s="59">
        <v>809</v>
      </c>
      <c r="B810" s="60">
        <v>42408</v>
      </c>
      <c r="C810" s="59">
        <v>1.1142000000000001</v>
      </c>
      <c r="D810" s="59">
        <v>1.1215900000000001</v>
      </c>
      <c r="E810" s="59">
        <v>1.1086499999999999</v>
      </c>
      <c r="F810" s="59">
        <v>1.1192599999999999</v>
      </c>
      <c r="G810" s="59">
        <f t="shared" si="90"/>
        <v>1</v>
      </c>
      <c r="H810" s="61">
        <f t="shared" si="91"/>
        <v>3.266412136088255E-3</v>
      </c>
      <c r="I810" s="61">
        <f>IF(A810&gt;$R$1, AVERAGE(INDEX($H$2:$H$3898, A810-$R$1):H810), "")</f>
        <v>1.569678477847039E-3</v>
      </c>
      <c r="J810" s="61">
        <f>IF(A810&gt;$R$1, STDEV(INDEX($H$2:$H$3898, A810-$R$1):H810), "")</f>
        <v>6.3904486217642486E-3</v>
      </c>
      <c r="K810" s="61">
        <f t="shared" si="92"/>
        <v>6.3904486217642486E-3</v>
      </c>
      <c r="L810" s="61">
        <f t="shared" si="96"/>
        <v>2.6426561990456704E-2</v>
      </c>
      <c r="M810" s="59">
        <f t="shared" si="93"/>
        <v>99.700000000000344</v>
      </c>
      <c r="N810" s="59">
        <f t="shared" si="94"/>
        <v>0</v>
      </c>
      <c r="O810" s="59">
        <f t="shared" si="95"/>
        <v>-99.700000000000344</v>
      </c>
    </row>
    <row r="811" spans="1:15" x14ac:dyDescent="0.25">
      <c r="A811" s="59">
        <v>810</v>
      </c>
      <c r="B811" s="60">
        <v>42409</v>
      </c>
      <c r="C811" s="59">
        <v>1.1192599999999999</v>
      </c>
      <c r="D811" s="59">
        <v>1.1337900000000001</v>
      </c>
      <c r="E811" s="59">
        <v>1.1162399999999999</v>
      </c>
      <c r="F811" s="59">
        <v>1.12923</v>
      </c>
      <c r="G811" s="59">
        <f t="shared" si="90"/>
        <v>1</v>
      </c>
      <c r="H811" s="61">
        <f t="shared" si="91"/>
        <v>8.8682318722767065E-3</v>
      </c>
      <c r="I811" s="61">
        <f>IF(A811&gt;$R$1, AVERAGE(INDEX($H$2:$H$3898, A811-$R$1):H811), "")</f>
        <v>2.2615198391366925E-3</v>
      </c>
      <c r="J811" s="61">
        <f>IF(A811&gt;$R$1, STDEV(INDEX($H$2:$H$3898, A811-$R$1):H811), "")</f>
        <v>6.5521412474511577E-3</v>
      </c>
      <c r="K811" s="61">
        <f t="shared" si="92"/>
        <v>6.5521412474511577E-3</v>
      </c>
      <c r="L811" s="61">
        <f t="shared" si="96"/>
        <v>2.7834060379210299E-2</v>
      </c>
      <c r="M811" s="59">
        <f t="shared" si="93"/>
        <v>-3.8000000000004697</v>
      </c>
      <c r="N811" s="59">
        <f t="shared" si="94"/>
        <v>0</v>
      </c>
      <c r="O811" s="59">
        <f t="shared" si="95"/>
        <v>3.8000000000004697</v>
      </c>
    </row>
    <row r="812" spans="1:15" x14ac:dyDescent="0.25">
      <c r="A812" s="59">
        <v>811</v>
      </c>
      <c r="B812" s="60">
        <v>42410</v>
      </c>
      <c r="C812" s="59">
        <v>1.1292800000000001</v>
      </c>
      <c r="D812" s="59">
        <v>1.1311500000000001</v>
      </c>
      <c r="E812" s="59">
        <v>1.1160600000000001</v>
      </c>
      <c r="F812" s="59">
        <v>1.1289</v>
      </c>
      <c r="G812" s="59">
        <f t="shared" si="90"/>
        <v>0</v>
      </c>
      <c r="H812" s="61">
        <f t="shared" si="91"/>
        <v>-2.9227724032641574E-4</v>
      </c>
      <c r="I812" s="61">
        <f>IF(A812&gt;$R$1, AVERAGE(INDEX($H$2:$H$3898, A812-$R$1):H812), "")</f>
        <v>2.1497819024514668E-3</v>
      </c>
      <c r="J812" s="61">
        <f>IF(A812&gt;$R$1, STDEV(INDEX($H$2:$H$3898, A812-$R$1):H812), "")</f>
        <v>6.5812546764053743E-3</v>
      </c>
      <c r="K812" s="61">
        <f t="shared" si="92"/>
        <v>-6.5812546764053743E-3</v>
      </c>
      <c r="L812" s="61">
        <f t="shared" si="96"/>
        <v>2.6406777543932055E-2</v>
      </c>
      <c r="M812" s="59">
        <f t="shared" si="93"/>
        <v>33.999999999998479</v>
      </c>
      <c r="N812" s="59">
        <f t="shared" si="94"/>
        <v>0</v>
      </c>
      <c r="O812" s="59">
        <f t="shared" si="95"/>
        <v>-33.999999999998479</v>
      </c>
    </row>
    <row r="813" spans="1:15" x14ac:dyDescent="0.25">
      <c r="A813" s="59">
        <v>812</v>
      </c>
      <c r="B813" s="60">
        <v>42411</v>
      </c>
      <c r="C813" s="59">
        <v>1.1288400000000001</v>
      </c>
      <c r="D813" s="59">
        <v>1.1376200000000001</v>
      </c>
      <c r="E813" s="59">
        <v>1.12741</v>
      </c>
      <c r="F813" s="59">
        <v>1.1322399999999999</v>
      </c>
      <c r="G813" s="59">
        <f t="shared" si="90"/>
        <v>1</v>
      </c>
      <c r="H813" s="61">
        <f t="shared" si="91"/>
        <v>2.9542641580821614E-3</v>
      </c>
      <c r="I813" s="61">
        <f>IF(A813&gt;$R$1, AVERAGE(INDEX($H$2:$H$3898, A813-$R$1):H813), "")</f>
        <v>2.4433903873910625E-3</v>
      </c>
      <c r="J813" s="61">
        <f>IF(A813&gt;$R$1, STDEV(INDEX($H$2:$H$3898, A813-$R$1):H813), "")</f>
        <v>6.5002777915748808E-3</v>
      </c>
      <c r="K813" s="61">
        <f t="shared" si="92"/>
        <v>6.5002777915748808E-3</v>
      </c>
      <c r="L813" s="61">
        <f t="shared" si="96"/>
        <v>3.7963319962130294E-2</v>
      </c>
      <c r="M813" s="59">
        <f t="shared" si="93"/>
        <v>-69.299999999998803</v>
      </c>
      <c r="N813" s="59">
        <f t="shared" si="94"/>
        <v>0</v>
      </c>
      <c r="O813" s="59">
        <f t="shared" si="95"/>
        <v>69.299999999998803</v>
      </c>
    </row>
    <row r="814" spans="1:15" x14ac:dyDescent="0.25">
      <c r="A814" s="59">
        <v>813</v>
      </c>
      <c r="B814" s="60">
        <v>42412</v>
      </c>
      <c r="C814" s="59">
        <v>1.13225</v>
      </c>
      <c r="D814" s="59">
        <v>1.1333800000000001</v>
      </c>
      <c r="E814" s="59">
        <v>1.12141</v>
      </c>
      <c r="F814" s="59">
        <v>1.1253200000000001</v>
      </c>
      <c r="G814" s="59">
        <f t="shared" si="90"/>
        <v>0</v>
      </c>
      <c r="H814" s="61">
        <f t="shared" si="91"/>
        <v>-6.1305317892696061E-3</v>
      </c>
      <c r="I814" s="61">
        <f>IF(A814&gt;$R$1, AVERAGE(INDEX($H$2:$H$3898, A814-$R$1):H814), "")</f>
        <v>2.1463931082554731E-3</v>
      </c>
      <c r="J814" s="61">
        <f>IF(A814&gt;$R$1, STDEV(INDEX($H$2:$H$3898, A814-$R$1):H814), "")</f>
        <v>6.7887042061199653E-3</v>
      </c>
      <c r="K814" s="61">
        <f t="shared" si="92"/>
        <v>-6.7887042061199653E-3</v>
      </c>
      <c r="L814" s="61">
        <f t="shared" si="96"/>
        <v>3.6503923411260991E-2</v>
      </c>
      <c r="M814" s="59">
        <f t="shared" si="93"/>
        <v>-80.299999999999812</v>
      </c>
      <c r="N814" s="59">
        <f t="shared" si="94"/>
        <v>0</v>
      </c>
      <c r="O814" s="59">
        <f t="shared" si="95"/>
        <v>80.299999999999812</v>
      </c>
    </row>
    <row r="815" spans="1:15" x14ac:dyDescent="0.25">
      <c r="A815" s="59">
        <v>814</v>
      </c>
      <c r="B815" s="60">
        <v>42415</v>
      </c>
      <c r="C815" s="59">
        <v>1.12347</v>
      </c>
      <c r="D815" s="59">
        <v>1.1249899999999999</v>
      </c>
      <c r="E815" s="59">
        <v>1.1128</v>
      </c>
      <c r="F815" s="59">
        <v>1.11544</v>
      </c>
      <c r="G815" s="59">
        <f t="shared" si="90"/>
        <v>0</v>
      </c>
      <c r="H815" s="61">
        <f t="shared" si="91"/>
        <v>-8.8184937495482084E-3</v>
      </c>
      <c r="I815" s="61">
        <f>IF(A815&gt;$R$1, AVERAGE(INDEX($H$2:$H$3898, A815-$R$1):H815), "")</f>
        <v>2.0486728726179706E-3</v>
      </c>
      <c r="J815" s="61">
        <f>IF(A815&gt;$R$1, STDEV(INDEX($H$2:$H$3898, A815-$R$1):H815), "")</f>
        <v>6.9425638874078526E-3</v>
      </c>
      <c r="K815" s="61">
        <f t="shared" si="92"/>
        <v>-6.9425638874078526E-3</v>
      </c>
      <c r="L815" s="61">
        <f t="shared" si="96"/>
        <v>2.4315087203648542E-2</v>
      </c>
      <c r="M815" s="59">
        <f t="shared" si="93"/>
        <v>-11.099999999999444</v>
      </c>
      <c r="N815" s="59">
        <f t="shared" si="94"/>
        <v>0</v>
      </c>
      <c r="O815" s="59">
        <f t="shared" si="95"/>
        <v>11.099999999999444</v>
      </c>
    </row>
    <row r="816" spans="1:15" x14ac:dyDescent="0.25">
      <c r="A816" s="59">
        <v>815</v>
      </c>
      <c r="B816" s="60">
        <v>42416</v>
      </c>
      <c r="C816" s="59">
        <v>1.11544</v>
      </c>
      <c r="D816" s="59">
        <v>1.11931</v>
      </c>
      <c r="E816" s="59">
        <v>1.11242</v>
      </c>
      <c r="F816" s="59">
        <v>1.11433</v>
      </c>
      <c r="G816" s="59">
        <f t="shared" si="90"/>
        <v>0</v>
      </c>
      <c r="H816" s="61">
        <f t="shared" si="91"/>
        <v>-9.9561846440763971E-4</v>
      </c>
      <c r="I816" s="61">
        <f>IF(A816&gt;$R$1, AVERAGE(INDEX($H$2:$H$3898, A816-$R$1):H816), "")</f>
        <v>1.6751488144525451E-3</v>
      </c>
      <c r="J816" s="61">
        <f>IF(A816&gt;$R$1, STDEV(INDEX($H$2:$H$3898, A816-$R$1):H816), "")</f>
        <v>6.9350612268942293E-3</v>
      </c>
      <c r="K816" s="61">
        <f t="shared" si="92"/>
        <v>-6.9350612268942293E-3</v>
      </c>
      <c r="L816" s="61">
        <f t="shared" si="96"/>
        <v>1.2153838090050498E-2</v>
      </c>
      <c r="M816" s="59">
        <f t="shared" si="93"/>
        <v>-16.799999999999038</v>
      </c>
      <c r="N816" s="59">
        <f t="shared" si="94"/>
        <v>0</v>
      </c>
      <c r="O816" s="59">
        <f t="shared" si="95"/>
        <v>0</v>
      </c>
    </row>
    <row r="817" spans="1:15" x14ac:dyDescent="0.25">
      <c r="A817" s="59">
        <v>816</v>
      </c>
      <c r="B817" s="60">
        <v>42417</v>
      </c>
      <c r="C817" s="59">
        <v>1.11435</v>
      </c>
      <c r="D817" s="59">
        <v>1.1178999999999999</v>
      </c>
      <c r="E817" s="59">
        <v>1.1106</v>
      </c>
      <c r="F817" s="59">
        <v>1.11267</v>
      </c>
      <c r="G817" s="59">
        <f t="shared" si="90"/>
        <v>0</v>
      </c>
      <c r="H817" s="61">
        <f t="shared" si="91"/>
        <v>-1.4907950673028318E-3</v>
      </c>
      <c r="I817" s="61">
        <f>IF(A817&gt;$R$1, AVERAGE(INDEX($H$2:$H$3898, A817-$R$1):H817), "")</f>
        <v>1.460532719421661E-3</v>
      </c>
      <c r="J817" s="61">
        <f>IF(A817&gt;$R$1, STDEV(INDEX($H$2:$H$3898, A817-$R$1):H817), "")</f>
        <v>6.9792099608491339E-3</v>
      </c>
      <c r="K817" s="61">
        <f t="shared" si="92"/>
        <v>-6.9792099608491339E-3</v>
      </c>
      <c r="L817" s="61">
        <f t="shared" si="96"/>
        <v>3.7097294166585013E-4</v>
      </c>
      <c r="M817" s="59">
        <f t="shared" si="93"/>
        <v>-20.900000000001473</v>
      </c>
      <c r="N817" s="59">
        <f t="shared" si="94"/>
        <v>0</v>
      </c>
      <c r="O817" s="59">
        <f t="shared" si="95"/>
        <v>0</v>
      </c>
    </row>
    <row r="818" spans="1:15" x14ac:dyDescent="0.25">
      <c r="A818" s="59">
        <v>817</v>
      </c>
      <c r="B818" s="60">
        <v>42418</v>
      </c>
      <c r="C818" s="59">
        <v>1.1127100000000001</v>
      </c>
      <c r="D818" s="59">
        <v>1.11497</v>
      </c>
      <c r="E818" s="59">
        <v>1.1071</v>
      </c>
      <c r="F818" s="59">
        <v>1.1106199999999999</v>
      </c>
      <c r="G818" s="59">
        <f t="shared" si="90"/>
        <v>0</v>
      </c>
      <c r="H818" s="61">
        <f t="shared" si="91"/>
        <v>-1.8441144258849556E-3</v>
      </c>
      <c r="I818" s="61">
        <f>IF(A818&gt;$R$1, AVERAGE(INDEX($H$2:$H$3898, A818-$R$1):H818), "")</f>
        <v>1.2102980996484638E-3</v>
      </c>
      <c r="J818" s="61">
        <f>IF(A818&gt;$R$1, STDEV(INDEX($H$2:$H$3898, A818-$R$1):H818), "")</f>
        <v>7.0241044022373075E-3</v>
      </c>
      <c r="K818" s="61">
        <f t="shared" si="92"/>
        <v>-7.0241044022373075E-3</v>
      </c>
      <c r="L818" s="61">
        <f t="shared" si="96"/>
        <v>-1.1501824720779022E-2</v>
      </c>
      <c r="M818" s="59">
        <f t="shared" si="93"/>
        <v>22.600000000001508</v>
      </c>
      <c r="N818" s="59">
        <f t="shared" si="94"/>
        <v>0</v>
      </c>
      <c r="O818" s="59">
        <f t="shared" si="95"/>
        <v>0</v>
      </c>
    </row>
    <row r="819" spans="1:15" x14ac:dyDescent="0.25">
      <c r="A819" s="59">
        <v>818</v>
      </c>
      <c r="B819" s="60">
        <v>42419</v>
      </c>
      <c r="C819" s="59">
        <v>1.1105799999999999</v>
      </c>
      <c r="D819" s="59">
        <v>1.11392</v>
      </c>
      <c r="E819" s="59">
        <v>1.10669</v>
      </c>
      <c r="F819" s="59">
        <v>1.1128400000000001</v>
      </c>
      <c r="G819" s="59">
        <f t="shared" si="90"/>
        <v>1</v>
      </c>
      <c r="H819" s="61">
        <f t="shared" si="91"/>
        <v>1.9968883970920793E-3</v>
      </c>
      <c r="I819" s="61">
        <f>IF(A819&gt;$R$1, AVERAGE(INDEX($H$2:$H$3898, A819-$R$1):H819), "")</f>
        <v>1.0723045399290191E-3</v>
      </c>
      <c r="J819" s="61">
        <f>IF(A819&gt;$R$1, STDEV(INDEX($H$2:$H$3898, A819-$R$1):H819), "")</f>
        <v>6.9829207577273003E-3</v>
      </c>
      <c r="K819" s="61">
        <f t="shared" si="92"/>
        <v>6.9829207577273003E-3</v>
      </c>
      <c r="L819" s="61">
        <f t="shared" si="96"/>
        <v>-2.5747339782078351E-4</v>
      </c>
      <c r="M819" s="59">
        <f t="shared" si="93"/>
        <v>-81.10000000000062</v>
      </c>
      <c r="N819" s="59">
        <f t="shared" si="94"/>
        <v>0</v>
      </c>
      <c r="O819" s="59">
        <f t="shared" si="95"/>
        <v>0</v>
      </c>
    </row>
    <row r="820" spans="1:15" x14ac:dyDescent="0.25">
      <c r="A820" s="59">
        <v>819</v>
      </c>
      <c r="B820" s="60">
        <v>42422</v>
      </c>
      <c r="C820" s="59">
        <v>1.11103</v>
      </c>
      <c r="D820" s="59">
        <v>1.11246</v>
      </c>
      <c r="E820" s="59">
        <v>1.10032</v>
      </c>
      <c r="F820" s="59">
        <v>1.1029199999999999</v>
      </c>
      <c r="G820" s="59">
        <f t="shared" si="90"/>
        <v>0</v>
      </c>
      <c r="H820" s="61">
        <f t="shared" si="91"/>
        <v>-8.954098168243942E-3</v>
      </c>
      <c r="I820" s="61">
        <f>IF(A820&gt;$R$1, AVERAGE(INDEX($H$2:$H$3898, A820-$R$1):H820), "")</f>
        <v>1.1391400098142426E-3</v>
      </c>
      <c r="J820" s="61">
        <f>IF(A820&gt;$R$1, STDEV(INDEX($H$2:$H$3898, A820-$R$1):H820), "")</f>
        <v>6.8739066878582104E-3</v>
      </c>
      <c r="K820" s="61">
        <f t="shared" si="92"/>
        <v>-6.8739066878582104E-3</v>
      </c>
      <c r="L820" s="61">
        <f t="shared" si="96"/>
        <v>-1.1639759339484346E-2</v>
      </c>
      <c r="M820" s="59">
        <f t="shared" si="93"/>
        <v>-10.199999999997988</v>
      </c>
      <c r="N820" s="59">
        <f t="shared" si="94"/>
        <v>0</v>
      </c>
      <c r="O820" s="59">
        <f t="shared" si="95"/>
        <v>0</v>
      </c>
    </row>
    <row r="821" spans="1:15" x14ac:dyDescent="0.25">
      <c r="A821" s="59">
        <v>820</v>
      </c>
      <c r="B821" s="60">
        <v>42423</v>
      </c>
      <c r="C821" s="59">
        <v>1.1029199999999999</v>
      </c>
      <c r="D821" s="59">
        <v>1.10527</v>
      </c>
      <c r="E821" s="59">
        <v>1.09901</v>
      </c>
      <c r="F821" s="59">
        <v>1.1019000000000001</v>
      </c>
      <c r="G821" s="59">
        <f t="shared" si="90"/>
        <v>0</v>
      </c>
      <c r="H821" s="61">
        <f t="shared" si="91"/>
        <v>-9.2524566428696441E-4</v>
      </c>
      <c r="I821" s="61">
        <f>IF(A821&gt;$R$1, AVERAGE(INDEX($H$2:$H$3898, A821-$R$1):H821), "")</f>
        <v>7.4920898785800158E-4</v>
      </c>
      <c r="J821" s="61">
        <f>IF(A821&gt;$R$1, STDEV(INDEX($H$2:$H$3898, A821-$R$1):H821), "")</f>
        <v>6.7978492034268942E-3</v>
      </c>
      <c r="K821" s="61">
        <f t="shared" si="92"/>
        <v>-6.7978492034268942E-3</v>
      </c>
      <c r="L821" s="61">
        <f t="shared" si="96"/>
        <v>-2.2731415326236102E-2</v>
      </c>
      <c r="M821" s="59">
        <f t="shared" si="93"/>
        <v>-5.499999999998284</v>
      </c>
      <c r="N821" s="59">
        <f t="shared" si="94"/>
        <v>-5.499999999998284</v>
      </c>
      <c r="O821" s="59">
        <f t="shared" si="95"/>
        <v>0</v>
      </c>
    </row>
    <row r="822" spans="1:15" x14ac:dyDescent="0.25">
      <c r="A822" s="59">
        <v>821</v>
      </c>
      <c r="B822" s="60">
        <v>42424</v>
      </c>
      <c r="C822" s="59">
        <v>1.1018699999999999</v>
      </c>
      <c r="D822" s="59">
        <v>1.1046100000000001</v>
      </c>
      <c r="E822" s="59">
        <v>1.0957300000000001</v>
      </c>
      <c r="F822" s="59">
        <v>1.1013200000000001</v>
      </c>
      <c r="G822" s="59">
        <f t="shared" si="90"/>
        <v>0</v>
      </c>
      <c r="H822" s="61">
        <f t="shared" si="91"/>
        <v>-5.2650213178728322E-4</v>
      </c>
      <c r="I822" s="61">
        <f>IF(A822&gt;$R$1, AVERAGE(INDEX($H$2:$H$3898, A822-$R$1):H822), "")</f>
        <v>5.4031962117119894E-4</v>
      </c>
      <c r="J822" s="61">
        <f>IF(A822&gt;$R$1, STDEV(INDEX($H$2:$H$3898, A822-$R$1):H822), "")</f>
        <v>6.7814457147690969E-3</v>
      </c>
      <c r="K822" s="61">
        <f t="shared" si="92"/>
        <v>-6.7814457147690969E-3</v>
      </c>
      <c r="L822" s="61">
        <f t="shared" si="96"/>
        <v>-3.5444817417945571E-2</v>
      </c>
      <c r="M822" s="59">
        <f t="shared" si="93"/>
        <v>4.3999999999999595</v>
      </c>
      <c r="N822" s="59">
        <f t="shared" si="94"/>
        <v>4.3999999999999595</v>
      </c>
      <c r="O822" s="59">
        <f t="shared" si="95"/>
        <v>0</v>
      </c>
    </row>
    <row r="823" spans="1:15" x14ac:dyDescent="0.25">
      <c r="A823" s="59">
        <v>822</v>
      </c>
      <c r="B823" s="60">
        <v>42425</v>
      </c>
      <c r="C823" s="59">
        <v>1.1013200000000001</v>
      </c>
      <c r="D823" s="59">
        <v>1.1049800000000001</v>
      </c>
      <c r="E823" s="59">
        <v>1.09867</v>
      </c>
      <c r="F823" s="59">
        <v>1.1017600000000001</v>
      </c>
      <c r="G823" s="59">
        <f t="shared" si="90"/>
        <v>1</v>
      </c>
      <c r="H823" s="61">
        <f t="shared" si="91"/>
        <v>3.9944078821486641E-4</v>
      </c>
      <c r="I823" s="61">
        <f>IF(A823&gt;$R$1, AVERAGE(INDEX($H$2:$H$3898, A823-$R$1):H823), "")</f>
        <v>-4.820213309188795E-4</v>
      </c>
      <c r="J823" s="61">
        <f>IF(A823&gt;$R$1, STDEV(INDEX($H$2:$H$3898, A823-$R$1):H823), "")</f>
        <v>5.2290196026348037E-3</v>
      </c>
      <c r="K823" s="61">
        <f t="shared" si="92"/>
        <v>5.2290196026348037E-3</v>
      </c>
      <c r="L823" s="61">
        <f t="shared" si="96"/>
        <v>-3.6473112297023103E-2</v>
      </c>
      <c r="M823" s="59">
        <f t="shared" si="93"/>
        <v>-87.600000000001017</v>
      </c>
      <c r="N823" s="59">
        <f t="shared" si="94"/>
        <v>-87.600000000001017</v>
      </c>
      <c r="O823" s="59">
        <f t="shared" si="95"/>
        <v>0</v>
      </c>
    </row>
    <row r="824" spans="1:15" x14ac:dyDescent="0.25">
      <c r="A824" s="59">
        <v>823</v>
      </c>
      <c r="B824" s="60">
        <v>42426</v>
      </c>
      <c r="C824" s="59">
        <v>1.1017600000000001</v>
      </c>
      <c r="D824" s="59">
        <v>1.10683</v>
      </c>
      <c r="E824" s="59">
        <v>1.0911599999999999</v>
      </c>
      <c r="F824" s="59">
        <v>1.093</v>
      </c>
      <c r="G824" s="59">
        <f t="shared" si="90"/>
        <v>0</v>
      </c>
      <c r="H824" s="61">
        <f t="shared" si="91"/>
        <v>-7.9826919736205142E-3</v>
      </c>
      <c r="I824" s="61">
        <f>IF(A824&gt;$R$1, AVERAGE(INDEX($H$2:$H$3898, A824-$R$1):H824), "")</f>
        <v>-1.565320419457502E-3</v>
      </c>
      <c r="J824" s="61">
        <f>IF(A824&gt;$R$1, STDEV(INDEX($H$2:$H$3898, A824-$R$1):H824), "")</f>
        <v>4.8370285547379198E-3</v>
      </c>
      <c r="K824" s="61">
        <f t="shared" si="92"/>
        <v>-4.8370285547379198E-3</v>
      </c>
      <c r="L824" s="61">
        <f t="shared" si="96"/>
        <v>-3.4886320499553598E-2</v>
      </c>
      <c r="M824" s="59">
        <f t="shared" si="93"/>
        <v>-43.100000000000364</v>
      </c>
      <c r="N824" s="59">
        <f t="shared" si="94"/>
        <v>-43.100000000000364</v>
      </c>
      <c r="O824" s="59">
        <f t="shared" si="95"/>
        <v>0</v>
      </c>
    </row>
    <row r="825" spans="1:15" x14ac:dyDescent="0.25">
      <c r="A825" s="59">
        <v>824</v>
      </c>
      <c r="B825" s="60">
        <v>42429</v>
      </c>
      <c r="C825" s="59">
        <v>1.0915900000000001</v>
      </c>
      <c r="D825" s="59">
        <v>1.0962499999999999</v>
      </c>
      <c r="E825" s="59">
        <v>1.0859300000000001</v>
      </c>
      <c r="F825" s="59">
        <v>1.08728</v>
      </c>
      <c r="G825" s="59">
        <f t="shared" si="90"/>
        <v>0</v>
      </c>
      <c r="H825" s="61">
        <f t="shared" si="91"/>
        <v>-5.2470445294465979E-3</v>
      </c>
      <c r="I825" s="61">
        <f>IF(A825&gt;$R$1, AVERAGE(INDEX($H$2:$H$3898, A825-$R$1):H825), "")</f>
        <v>-1.6076359907731806E-3</v>
      </c>
      <c r="J825" s="61">
        <f>IF(A825&gt;$R$1, STDEV(INDEX($H$2:$H$3898, A825-$R$1):H825), "")</f>
        <v>4.8679293998040466E-3</v>
      </c>
      <c r="K825" s="61">
        <f t="shared" si="92"/>
        <v>-4.8679293998040466E-3</v>
      </c>
      <c r="L825" s="61">
        <f t="shared" si="96"/>
        <v>-4.614469852112188E-2</v>
      </c>
      <c r="M825" s="59">
        <f t="shared" si="93"/>
        <v>-6.5000000000003944</v>
      </c>
      <c r="N825" s="59">
        <f t="shared" si="94"/>
        <v>-6.5000000000003944</v>
      </c>
      <c r="O825" s="59">
        <f t="shared" si="95"/>
        <v>0</v>
      </c>
    </row>
    <row r="826" spans="1:15" x14ac:dyDescent="0.25">
      <c r="A826" s="59">
        <v>825</v>
      </c>
      <c r="B826" s="60">
        <v>42430</v>
      </c>
      <c r="C826" s="59">
        <v>1.08724</v>
      </c>
      <c r="D826" s="59">
        <v>1.08935</v>
      </c>
      <c r="E826" s="59">
        <v>1.08342</v>
      </c>
      <c r="F826" s="59">
        <v>1.0865899999999999</v>
      </c>
      <c r="G826" s="59">
        <f t="shared" si="90"/>
        <v>0</v>
      </c>
      <c r="H826" s="61">
        <f t="shared" si="91"/>
        <v>-6.3481259060733963E-4</v>
      </c>
      <c r="I826" s="61">
        <f>IF(A826&gt;$R$1, AVERAGE(INDEX($H$2:$H$3898, A826-$R$1):H826), "")</f>
        <v>-1.8514625361916552E-3</v>
      </c>
      <c r="J826" s="61">
        <f>IF(A826&gt;$R$1, STDEV(INDEX($H$2:$H$3898, A826-$R$1):H826), "")</f>
        <v>4.7024097914373387E-3</v>
      </c>
      <c r="K826" s="61">
        <f t="shared" si="92"/>
        <v>-4.7024097914373387E-3</v>
      </c>
      <c r="L826" s="61">
        <f t="shared" si="96"/>
        <v>-5.7399249560010385E-2</v>
      </c>
      <c r="M826" s="59">
        <f t="shared" si="93"/>
        <v>1.7999999999984695</v>
      </c>
      <c r="N826" s="59">
        <f t="shared" si="94"/>
        <v>1.7999999999984695</v>
      </c>
      <c r="O826" s="59">
        <f t="shared" si="95"/>
        <v>0</v>
      </c>
    </row>
    <row r="827" spans="1:15" x14ac:dyDescent="0.25">
      <c r="A827" s="59">
        <v>826</v>
      </c>
      <c r="B827" s="60">
        <v>42431</v>
      </c>
      <c r="C827" s="59">
        <v>1.0865800000000001</v>
      </c>
      <c r="D827" s="59">
        <v>1.08809</v>
      </c>
      <c r="E827" s="59">
        <v>1.0825499999999999</v>
      </c>
      <c r="F827" s="59">
        <v>1.0867599999999999</v>
      </c>
      <c r="G827" s="59">
        <f t="shared" si="90"/>
        <v>1</v>
      </c>
      <c r="H827" s="61">
        <f t="shared" si="91"/>
        <v>1.5644051841324816E-4</v>
      </c>
      <c r="I827" s="61">
        <f>IF(A827&gt;$R$1, AVERAGE(INDEX($H$2:$H$3898, A827-$R$1):H827), "")</f>
        <v>-2.3959494958081212E-3</v>
      </c>
      <c r="J827" s="61">
        <f>IF(A827&gt;$R$1, STDEV(INDEX($H$2:$H$3898, A827-$R$1):H827), "")</f>
        <v>3.7953149836585992E-3</v>
      </c>
      <c r="K827" s="61">
        <f t="shared" si="92"/>
        <v>3.7953149836585992E-3</v>
      </c>
      <c r="L827" s="61">
        <f t="shared" si="96"/>
        <v>-4.70226798999464E-2</v>
      </c>
      <c r="M827" s="59">
        <f t="shared" si="93"/>
        <v>88.399999999999594</v>
      </c>
      <c r="N827" s="59">
        <f t="shared" si="94"/>
        <v>88.399999999999594</v>
      </c>
      <c r="O827" s="59">
        <f t="shared" si="95"/>
        <v>0</v>
      </c>
    </row>
    <row r="828" spans="1:15" x14ac:dyDescent="0.25">
      <c r="A828" s="59">
        <v>827</v>
      </c>
      <c r="B828" s="60">
        <v>42432</v>
      </c>
      <c r="C828" s="59">
        <v>1.0867800000000001</v>
      </c>
      <c r="D828" s="59">
        <v>1.09727</v>
      </c>
      <c r="E828" s="59">
        <v>1.0853600000000001</v>
      </c>
      <c r="F828" s="59">
        <v>1.09562</v>
      </c>
      <c r="G828" s="59">
        <f t="shared" si="90"/>
        <v>1</v>
      </c>
      <c r="H828" s="61">
        <f t="shared" si="91"/>
        <v>8.1196204849397578E-3</v>
      </c>
      <c r="I828" s="61">
        <f>IF(A828&gt;$R$1, AVERAGE(INDEX($H$2:$H$3898, A828-$R$1):H828), "")</f>
        <v>-1.8702058879789853E-3</v>
      </c>
      <c r="J828" s="61">
        <f>IF(A828&gt;$R$1, STDEV(INDEX($H$2:$H$3898, A828-$R$1):H828), "")</f>
        <v>4.602865129318936E-3</v>
      </c>
      <c r="K828" s="61">
        <f t="shared" si="92"/>
        <v>4.602865129318936E-3</v>
      </c>
      <c r="L828" s="61">
        <f t="shared" si="96"/>
        <v>-4.8920092562202352E-2</v>
      </c>
      <c r="M828" s="59">
        <f t="shared" si="93"/>
        <v>48.999999999999048</v>
      </c>
      <c r="N828" s="59">
        <f t="shared" si="94"/>
        <v>48.999999999999048</v>
      </c>
      <c r="O828" s="59">
        <f t="shared" si="95"/>
        <v>0</v>
      </c>
    </row>
    <row r="829" spans="1:15" x14ac:dyDescent="0.25">
      <c r="A829" s="59">
        <v>828</v>
      </c>
      <c r="B829" s="60">
        <v>42433</v>
      </c>
      <c r="C829" s="59">
        <v>1.09565</v>
      </c>
      <c r="D829" s="59">
        <v>1.1043400000000001</v>
      </c>
      <c r="E829" s="59">
        <v>1.0903400000000001</v>
      </c>
      <c r="F829" s="59">
        <v>1.1005499999999999</v>
      </c>
      <c r="G829" s="59">
        <f t="shared" si="90"/>
        <v>1</v>
      </c>
      <c r="H829" s="61">
        <f t="shared" si="91"/>
        <v>4.4896417682753877E-3</v>
      </c>
      <c r="I829" s="61">
        <f>IF(A829&gt;$R$1, AVERAGE(INDEX($H$2:$H$3898, A829-$R$1):H829), "")</f>
        <v>-1.7742447873419092E-3</v>
      </c>
      <c r="J829" s="61">
        <f>IF(A829&gt;$R$1, STDEV(INDEX($H$2:$H$3898, A829-$R$1):H829), "")</f>
        <v>4.7245481296490756E-3</v>
      </c>
      <c r="K829" s="61">
        <f t="shared" si="92"/>
        <v>4.7245481296490756E-3</v>
      </c>
      <c r="L829" s="61">
        <f t="shared" si="96"/>
        <v>-3.7406840226433306E-2</v>
      </c>
      <c r="M829" s="59">
        <f t="shared" si="93"/>
        <v>24.699999999999722</v>
      </c>
      <c r="N829" s="59">
        <f t="shared" si="94"/>
        <v>24.699999999999722</v>
      </c>
      <c r="O829" s="59">
        <f t="shared" si="95"/>
        <v>0</v>
      </c>
    </row>
    <row r="830" spans="1:15" x14ac:dyDescent="0.25">
      <c r="A830" s="59">
        <v>829</v>
      </c>
      <c r="B830" s="60">
        <v>42436</v>
      </c>
      <c r="C830" s="59">
        <v>1.0988599999999999</v>
      </c>
      <c r="D830" s="59">
        <v>1.1025799999999999</v>
      </c>
      <c r="E830" s="59">
        <v>1.0940000000000001</v>
      </c>
      <c r="F830" s="59">
        <v>1.1013299999999999</v>
      </c>
      <c r="G830" s="59">
        <f t="shared" si="90"/>
        <v>1</v>
      </c>
      <c r="H830" s="61">
        <f t="shared" si="91"/>
        <v>7.0848550568318718E-4</v>
      </c>
      <c r="I830" s="61">
        <f>IF(A830&gt;$R$1, AVERAGE(INDEX($H$2:$H$3898, A830-$R$1):H830), "")</f>
        <v>-1.3468062064073594E-3</v>
      </c>
      <c r="J830" s="61">
        <f>IF(A830&gt;$R$1, STDEV(INDEX($H$2:$H$3898, A830-$R$1):H830), "")</f>
        <v>4.6121851571517053E-3</v>
      </c>
      <c r="K830" s="61">
        <f t="shared" si="92"/>
        <v>4.6121851571517053E-3</v>
      </c>
      <c r="L830" s="61">
        <f t="shared" si="96"/>
        <v>-2.5852091181873756E-2</v>
      </c>
      <c r="M830" s="59">
        <f t="shared" si="93"/>
        <v>-2.1000000000004349</v>
      </c>
      <c r="N830" s="59">
        <f t="shared" si="94"/>
        <v>-2.1000000000004349</v>
      </c>
      <c r="O830" s="59">
        <f t="shared" si="95"/>
        <v>0</v>
      </c>
    </row>
    <row r="831" spans="1:15" x14ac:dyDescent="0.25">
      <c r="A831" s="59">
        <v>830</v>
      </c>
      <c r="B831" s="60">
        <v>42437</v>
      </c>
      <c r="C831" s="59">
        <v>1.1012500000000001</v>
      </c>
      <c r="D831" s="59">
        <v>1.10578</v>
      </c>
      <c r="E831" s="59">
        <v>1.0993599999999999</v>
      </c>
      <c r="F831" s="59">
        <v>1.10104</v>
      </c>
      <c r="G831" s="59">
        <f t="shared" si="90"/>
        <v>0</v>
      </c>
      <c r="H831" s="61">
        <f t="shared" si="91"/>
        <v>-2.6335266251902961E-4</v>
      </c>
      <c r="I831" s="61">
        <f>IF(A831&gt;$R$1, AVERAGE(INDEX($H$2:$H$3898, A831-$R$1):H831), "")</f>
        <v>-8.1210988846803589E-4</v>
      </c>
      <c r="J831" s="61">
        <f>IF(A831&gt;$R$1, STDEV(INDEX($H$2:$H$3898, A831-$R$1):H831), "")</f>
        <v>4.1621879923786041E-3</v>
      </c>
      <c r="K831" s="61">
        <f t="shared" si="92"/>
        <v>-4.1621879923786041E-3</v>
      </c>
      <c r="L831" s="61">
        <f t="shared" si="96"/>
        <v>-2.3079217947358129E-2</v>
      </c>
      <c r="M831" s="59">
        <f t="shared" si="93"/>
        <v>-11.200000000000099</v>
      </c>
      <c r="N831" s="59">
        <f t="shared" si="94"/>
        <v>-11.200000000000099</v>
      </c>
      <c r="O831" s="59">
        <f t="shared" si="95"/>
        <v>0</v>
      </c>
    </row>
    <row r="832" spans="1:15" x14ac:dyDescent="0.25">
      <c r="A832" s="59">
        <v>831</v>
      </c>
      <c r="B832" s="60">
        <v>42438</v>
      </c>
      <c r="C832" s="59">
        <v>1.1010599999999999</v>
      </c>
      <c r="D832" s="59">
        <v>1.1034900000000001</v>
      </c>
      <c r="E832" s="59">
        <v>1.0946100000000001</v>
      </c>
      <c r="F832" s="59">
        <v>1.0999399999999999</v>
      </c>
      <c r="G832" s="59">
        <f t="shared" si="90"/>
        <v>0</v>
      </c>
      <c r="H832" s="61">
        <f t="shared" si="91"/>
        <v>-9.9955482701816851E-4</v>
      </c>
      <c r="I832" s="61">
        <f>IF(A832&gt;$R$1, AVERAGE(INDEX($H$2:$H$3898, A832-$R$1):H832), "")</f>
        <v>-8.1235591113119389E-4</v>
      </c>
      <c r="J832" s="61">
        <f>IF(A832&gt;$R$1, STDEV(INDEX($H$2:$H$3898, A832-$R$1):H832), "")</f>
        <v>4.1621996788366597E-3</v>
      </c>
      <c r="K832" s="61">
        <f t="shared" si="92"/>
        <v>-4.1621996788366597E-3</v>
      </c>
      <c r="L832" s="61">
        <f t="shared" si="96"/>
        <v>-2.0262207665345658E-2</v>
      </c>
      <c r="M832" s="59">
        <f t="shared" si="93"/>
        <v>177.80000000000129</v>
      </c>
      <c r="N832" s="59">
        <f t="shared" si="94"/>
        <v>177.80000000000129</v>
      </c>
      <c r="O832" s="59">
        <f t="shared" si="95"/>
        <v>0</v>
      </c>
    </row>
    <row r="833" spans="1:15" x14ac:dyDescent="0.25">
      <c r="A833" s="59">
        <v>832</v>
      </c>
      <c r="B833" s="60">
        <v>42439</v>
      </c>
      <c r="C833" s="59">
        <v>1.09988</v>
      </c>
      <c r="D833" s="59">
        <v>1.1217900000000001</v>
      </c>
      <c r="E833" s="59">
        <v>1.08222</v>
      </c>
      <c r="F833" s="59">
        <v>1.1176600000000001</v>
      </c>
      <c r="G833" s="59">
        <f t="shared" si="90"/>
        <v>1</v>
      </c>
      <c r="H833" s="61">
        <f t="shared" si="91"/>
        <v>1.5981581128435521E-2</v>
      </c>
      <c r="I833" s="61">
        <f>IF(A833&gt;$R$1, AVERAGE(INDEX($H$2:$H$3898, A833-$R$1):H833), "")</f>
        <v>2.7966760110245345E-4</v>
      </c>
      <c r="J833" s="61">
        <f>IF(A833&gt;$R$1, STDEV(INDEX($H$2:$H$3898, A833-$R$1):H833), "")</f>
        <v>5.9011546241820962E-3</v>
      </c>
      <c r="K833" s="61">
        <f t="shared" si="92"/>
        <v>5.9011546241820962E-3</v>
      </c>
      <c r="L833" s="61">
        <f t="shared" si="96"/>
        <v>-7.3369486389262524E-3</v>
      </c>
      <c r="M833" s="59">
        <f t="shared" si="93"/>
        <v>-30.200000000000227</v>
      </c>
      <c r="N833" s="59">
        <f t="shared" si="94"/>
        <v>0</v>
      </c>
      <c r="O833" s="59">
        <f t="shared" si="95"/>
        <v>0</v>
      </c>
    </row>
    <row r="834" spans="1:15" x14ac:dyDescent="0.25">
      <c r="A834" s="59">
        <v>833</v>
      </c>
      <c r="B834" s="60">
        <v>42440</v>
      </c>
      <c r="C834" s="59">
        <v>1.1176999999999999</v>
      </c>
      <c r="D834" s="59">
        <v>1.12096</v>
      </c>
      <c r="E834" s="59">
        <v>1.1080300000000001</v>
      </c>
      <c r="F834" s="59">
        <v>1.1146799999999999</v>
      </c>
      <c r="G834" s="59">
        <f t="shared" si="90"/>
        <v>0</v>
      </c>
      <c r="H834" s="61">
        <f t="shared" si="91"/>
        <v>-2.6698457852648168E-3</v>
      </c>
      <c r="I834" s="61">
        <f>IF(A834&gt;$R$1, AVERAGE(INDEX($H$2:$H$3898, A834-$R$1):H834), "")</f>
        <v>2.2805939114121197E-4</v>
      </c>
      <c r="J834" s="61">
        <f>IF(A834&gt;$R$1, STDEV(INDEX($H$2:$H$3898, A834-$R$1):H834), "")</f>
        <v>5.924530659770581E-3</v>
      </c>
      <c r="K834" s="61">
        <f t="shared" si="92"/>
        <v>-5.924530659770581E-3</v>
      </c>
      <c r="L834" s="61">
        <f t="shared" si="96"/>
        <v>-2.0244400056424132E-2</v>
      </c>
      <c r="M834" s="59">
        <f t="shared" si="93"/>
        <v>-33.700000000000955</v>
      </c>
      <c r="N834" s="59">
        <f t="shared" si="94"/>
        <v>-33.700000000000955</v>
      </c>
      <c r="O834" s="59">
        <f t="shared" si="95"/>
        <v>0</v>
      </c>
    </row>
    <row r="835" spans="1:15" x14ac:dyDescent="0.25">
      <c r="A835" s="59">
        <v>834</v>
      </c>
      <c r="B835" s="60">
        <v>42442.958333333336</v>
      </c>
      <c r="C835" s="59">
        <v>1.11355</v>
      </c>
      <c r="D835" s="59">
        <v>1.1176299999999999</v>
      </c>
      <c r="E835" s="59">
        <v>1.1077900000000001</v>
      </c>
      <c r="F835" s="59">
        <v>1.1101799999999999</v>
      </c>
      <c r="G835" s="59">
        <f t="shared" ref="G835:G898" si="97">IF(F835&gt;F834,1,0)</f>
        <v>0</v>
      </c>
      <c r="H835" s="61">
        <f t="shared" ref="H835:H898" si="98">LN(F835/F834)</f>
        <v>-4.0452038657498475E-3</v>
      </c>
      <c r="I835" s="61">
        <f>IF(A835&gt;$R$1, AVERAGE(INDEX($H$2:$H$3898, A835-$R$1):H835), "")</f>
        <v>-1.4957137528640829E-4</v>
      </c>
      <c r="J835" s="61">
        <f>IF(A835&gt;$R$1, STDEV(INDEX($H$2:$H$3898, A835-$R$1):H835), "")</f>
        <v>5.996395005650107E-3</v>
      </c>
      <c r="K835" s="61">
        <f t="shared" ref="K835:K898" si="99">IF(G835=0,-1*J835,J835)</f>
        <v>-5.996395005650107E-3</v>
      </c>
      <c r="L835" s="61">
        <f t="shared" si="96"/>
        <v>-1.9366888374216028E-2</v>
      </c>
      <c r="M835" s="59">
        <f t="shared" ref="M835:M898" si="100">(F836-C836)*10000</f>
        <v>7.8000000000000291</v>
      </c>
      <c r="N835" s="59">
        <f t="shared" ref="N835:N898" si="101">IF(AND(L835&gt;-1,L835&lt;=-0.0173992495600104),M835,0)</f>
        <v>7.8000000000000291</v>
      </c>
      <c r="O835" s="59">
        <f t="shared" ref="O835:O898" si="102">IF(OR(AND(L835&gt;0.0176007504399896)),-M835,0)</f>
        <v>0</v>
      </c>
    </row>
    <row r="836" spans="1:15" x14ac:dyDescent="0.25">
      <c r="A836" s="59">
        <v>835</v>
      </c>
      <c r="B836" s="60">
        <v>42443.958333333336</v>
      </c>
      <c r="C836" s="59">
        <v>1.11009</v>
      </c>
      <c r="D836" s="59">
        <v>1.1124799999999999</v>
      </c>
      <c r="E836" s="59">
        <v>1.1071899999999999</v>
      </c>
      <c r="F836" s="59">
        <v>1.11087</v>
      </c>
      <c r="G836" s="59">
        <f t="shared" si="97"/>
        <v>1</v>
      </c>
      <c r="H836" s="61">
        <f t="shared" si="98"/>
        <v>6.2132777037691251E-4</v>
      </c>
      <c r="I836" s="61">
        <f>IF(A836&gt;$R$1, AVERAGE(INDEX($H$2:$H$3898, A836-$R$1):H836), "")</f>
        <v>4.48892745877395E-4</v>
      </c>
      <c r="J836" s="61">
        <f>IF(A836&gt;$R$1, STDEV(INDEX($H$2:$H$3898, A836-$R$1):H836), "")</f>
        <v>5.5178216748552429E-3</v>
      </c>
      <c r="K836" s="61">
        <f t="shared" si="99"/>
        <v>5.5178216748552429E-3</v>
      </c>
      <c r="L836" s="61">
        <f t="shared" si="96"/>
        <v>-7.0512174959338975E-3</v>
      </c>
      <c r="M836" s="59">
        <f t="shared" si="100"/>
        <v>116.20000000000186</v>
      </c>
      <c r="N836" s="59">
        <f t="shared" si="101"/>
        <v>0</v>
      </c>
      <c r="O836" s="59">
        <f t="shared" si="102"/>
        <v>0</v>
      </c>
    </row>
    <row r="837" spans="1:15" x14ac:dyDescent="0.25">
      <c r="A837" s="59">
        <v>836</v>
      </c>
      <c r="B837" s="60">
        <v>42444.958333333336</v>
      </c>
      <c r="C837" s="59">
        <v>1.1107499999999999</v>
      </c>
      <c r="D837" s="59">
        <v>1.1242099999999999</v>
      </c>
      <c r="E837" s="59">
        <v>1.1057900000000001</v>
      </c>
      <c r="F837" s="59">
        <v>1.1223700000000001</v>
      </c>
      <c r="G837" s="59">
        <f t="shared" si="97"/>
        <v>1</v>
      </c>
      <c r="H837" s="61">
        <f t="shared" si="98"/>
        <v>1.0299028899924314E-2</v>
      </c>
      <c r="I837" s="61">
        <f>IF(A837&gt;$R$1, AVERAGE(INDEX($H$2:$H$3898, A837-$R$1):H837), "")</f>
        <v>1.1504099061405999E-3</v>
      </c>
      <c r="J837" s="61">
        <f>IF(A837&gt;$R$1, STDEV(INDEX($H$2:$H$3898, A837-$R$1):H837), "")</f>
        <v>6.0219501005195318E-3</v>
      </c>
      <c r="K837" s="61">
        <f t="shared" si="99"/>
        <v>6.0219501005195318E-3</v>
      </c>
      <c r="L837" s="61">
        <f t="shared" si="96"/>
        <v>5.7521783193547329E-3</v>
      </c>
      <c r="M837" s="59">
        <f t="shared" si="100"/>
        <v>93.999999999998522</v>
      </c>
      <c r="N837" s="59">
        <f t="shared" si="101"/>
        <v>0</v>
      </c>
      <c r="O837" s="59">
        <f t="shared" si="102"/>
        <v>0</v>
      </c>
    </row>
    <row r="838" spans="1:15" x14ac:dyDescent="0.25">
      <c r="A838" s="59">
        <v>837</v>
      </c>
      <c r="B838" s="60">
        <v>42445.958333333336</v>
      </c>
      <c r="C838" s="59">
        <v>1.1223700000000001</v>
      </c>
      <c r="D838" s="59">
        <v>1.13425</v>
      </c>
      <c r="E838" s="59">
        <v>1.1205499999999999</v>
      </c>
      <c r="F838" s="59">
        <v>1.1317699999999999</v>
      </c>
      <c r="G838" s="59">
        <f t="shared" si="97"/>
        <v>1</v>
      </c>
      <c r="H838" s="61">
        <f t="shared" si="98"/>
        <v>8.3402579152374381E-3</v>
      </c>
      <c r="I838" s="61">
        <f>IF(A838&gt;$R$1, AVERAGE(INDEX($H$2:$H$3898, A838-$R$1):H838), "")</f>
        <v>1.704582409079645E-3</v>
      </c>
      <c r="J838" s="61">
        <f>IF(A838&gt;$R$1, STDEV(INDEX($H$2:$H$3898, A838-$R$1):H838), "")</f>
        <v>6.2605985390107588E-3</v>
      </c>
      <c r="K838" s="61">
        <f t="shared" si="99"/>
        <v>6.2605985390107588E-3</v>
      </c>
      <c r="L838" s="61">
        <f t="shared" si="96"/>
        <v>6.7837572557306871E-3</v>
      </c>
      <c r="M838" s="59">
        <f t="shared" si="100"/>
        <v>-48.09999999999981</v>
      </c>
      <c r="N838" s="59">
        <f t="shared" si="101"/>
        <v>0</v>
      </c>
      <c r="O838" s="59">
        <f t="shared" si="102"/>
        <v>0</v>
      </c>
    </row>
    <row r="839" spans="1:15" x14ac:dyDescent="0.25">
      <c r="A839" s="59">
        <v>838</v>
      </c>
      <c r="B839" s="60">
        <v>42446.958333333336</v>
      </c>
      <c r="C839" s="59">
        <v>1.1317699999999999</v>
      </c>
      <c r="D839" s="59">
        <v>1.13368</v>
      </c>
      <c r="E839" s="59">
        <v>1.1256200000000001</v>
      </c>
      <c r="F839" s="59">
        <v>1.12696</v>
      </c>
      <c r="G839" s="59">
        <f t="shared" si="97"/>
        <v>0</v>
      </c>
      <c r="H839" s="61">
        <f t="shared" si="98"/>
        <v>-4.2590369551670946E-3</v>
      </c>
      <c r="I839" s="61">
        <f>IF(A839&gt;$R$1, AVERAGE(INDEX($H$2:$H$3898, A839-$R$1):H839), "")</f>
        <v>1.4134275501182724E-3</v>
      </c>
      <c r="J839" s="61">
        <f>IF(A839&gt;$R$1, STDEV(INDEX($H$2:$H$3898, A839-$R$1):H839), "")</f>
        <v>6.4313369985859641E-3</v>
      </c>
      <c r="K839" s="61">
        <f t="shared" si="99"/>
        <v>-6.4313369985859641E-3</v>
      </c>
      <c r="L839" s="61">
        <f t="shared" si="96"/>
        <v>5.1894488118826463E-3</v>
      </c>
      <c r="M839" s="59">
        <f t="shared" si="100"/>
        <v>-16.499999999999293</v>
      </c>
      <c r="N839" s="59">
        <f t="shared" si="101"/>
        <v>0</v>
      </c>
      <c r="O839" s="59">
        <f t="shared" si="102"/>
        <v>0</v>
      </c>
    </row>
    <row r="840" spans="1:15" x14ac:dyDescent="0.25">
      <c r="A840" s="59">
        <v>839</v>
      </c>
      <c r="B840" s="60">
        <v>42449.958333333336</v>
      </c>
      <c r="C840" s="59">
        <v>1.12575</v>
      </c>
      <c r="D840" s="59">
        <v>1.1284799999999999</v>
      </c>
      <c r="E840" s="59">
        <v>1.1234500000000001</v>
      </c>
      <c r="F840" s="59">
        <v>1.1241000000000001</v>
      </c>
      <c r="G840" s="59">
        <f t="shared" si="97"/>
        <v>0</v>
      </c>
      <c r="H840" s="61">
        <f t="shared" si="98"/>
        <v>-2.5410264842998576E-3</v>
      </c>
      <c r="I840" s="61">
        <f>IF(A840&gt;$R$1, AVERAGE(INDEX($H$2:$H$3898, A840-$R$1):H840), "")</f>
        <v>1.7535316432008132E-3</v>
      </c>
      <c r="J840" s="61">
        <f>IF(A840&gt;$R$1, STDEV(INDEX($H$2:$H$3898, A840-$R$1):H840), "")</f>
        <v>6.0328619285849585E-3</v>
      </c>
      <c r="K840" s="61">
        <f t="shared" si="99"/>
        <v>-6.0328619285849585E-3</v>
      </c>
      <c r="L840" s="61">
        <f t="shared" si="96"/>
        <v>4.0245162831017362E-3</v>
      </c>
      <c r="M840" s="59">
        <f t="shared" si="100"/>
        <v>-24.699999999999722</v>
      </c>
      <c r="N840" s="59">
        <f t="shared" si="101"/>
        <v>0</v>
      </c>
      <c r="O840" s="59">
        <f t="shared" si="102"/>
        <v>0</v>
      </c>
    </row>
    <row r="841" spans="1:15" x14ac:dyDescent="0.25">
      <c r="A841" s="59">
        <v>840</v>
      </c>
      <c r="B841" s="60">
        <v>42450.958333333336</v>
      </c>
      <c r="C841" s="59">
        <v>1.1241099999999999</v>
      </c>
      <c r="D841" s="59">
        <v>1.12599</v>
      </c>
      <c r="E841" s="59">
        <v>1.1188499999999999</v>
      </c>
      <c r="F841" s="59">
        <v>1.12164</v>
      </c>
      <c r="G841" s="59">
        <f t="shared" si="97"/>
        <v>0</v>
      </c>
      <c r="H841" s="61">
        <f t="shared" si="98"/>
        <v>-2.1908154852591549E-3</v>
      </c>
      <c r="I841" s="61">
        <f>IF(A841&gt;$R$1, AVERAGE(INDEX($H$2:$H$3898, A841-$R$1):H841), "")</f>
        <v>1.944545958462529E-3</v>
      </c>
      <c r="J841" s="61">
        <f>IF(A841&gt;$R$1, STDEV(INDEX($H$2:$H$3898, A841-$R$1):H841), "")</f>
        <v>5.8417883663774324E-3</v>
      </c>
      <c r="K841" s="61">
        <f t="shared" si="99"/>
        <v>-5.8417883663774324E-3</v>
      </c>
      <c r="L841" s="61">
        <f t="shared" si="96"/>
        <v>2.8851377081616399E-3</v>
      </c>
      <c r="M841" s="59">
        <f t="shared" si="100"/>
        <v>-36.499999999999311</v>
      </c>
      <c r="N841" s="59">
        <f t="shared" si="101"/>
        <v>0</v>
      </c>
      <c r="O841" s="59">
        <f t="shared" si="102"/>
        <v>0</v>
      </c>
    </row>
    <row r="842" spans="1:15" x14ac:dyDescent="0.25">
      <c r="A842" s="59">
        <v>841</v>
      </c>
      <c r="B842" s="60">
        <v>42451.958333333336</v>
      </c>
      <c r="C842" s="59">
        <v>1.12164</v>
      </c>
      <c r="D842" s="59">
        <v>1.1223399999999999</v>
      </c>
      <c r="E842" s="59">
        <v>1.1159399999999999</v>
      </c>
      <c r="F842" s="59">
        <v>1.11799</v>
      </c>
      <c r="G842" s="59">
        <f t="shared" si="97"/>
        <v>0</v>
      </c>
      <c r="H842" s="61">
        <f t="shared" si="98"/>
        <v>-3.2594698512787195E-3</v>
      </c>
      <c r="I842" s="61">
        <f>IF(A842&gt;$R$1, AVERAGE(INDEX($H$2:$H$3898, A842-$R$1):H842), "")</f>
        <v>1.7805048796705675E-3</v>
      </c>
      <c r="J842" s="61">
        <f>IF(A842&gt;$R$1, STDEV(INDEX($H$2:$H$3898, A842-$R$1):H842), "")</f>
        <v>5.9548048284726509E-3</v>
      </c>
      <c r="K842" s="61">
        <f t="shared" si="99"/>
        <v>-5.9548048284726509E-3</v>
      </c>
      <c r="L842" s="61">
        <f t="shared" si="96"/>
        <v>-6.8649821039696102E-3</v>
      </c>
      <c r="M842" s="59">
        <f t="shared" si="100"/>
        <v>-5.5000000000005045</v>
      </c>
      <c r="N842" s="59">
        <f t="shared" si="101"/>
        <v>0</v>
      </c>
      <c r="O842" s="59">
        <f t="shared" si="102"/>
        <v>0</v>
      </c>
    </row>
    <row r="843" spans="1:15" x14ac:dyDescent="0.25">
      <c r="A843" s="59">
        <v>842</v>
      </c>
      <c r="B843" s="60">
        <v>42452.958333333336</v>
      </c>
      <c r="C843" s="59">
        <v>1.11799</v>
      </c>
      <c r="D843" s="59">
        <v>1.11877</v>
      </c>
      <c r="E843" s="59">
        <v>1.11442</v>
      </c>
      <c r="F843" s="59">
        <v>1.11744</v>
      </c>
      <c r="G843" s="59">
        <f t="shared" si="97"/>
        <v>0</v>
      </c>
      <c r="H843" s="61">
        <f t="shared" si="98"/>
        <v>-4.9207536008553834E-4</v>
      </c>
      <c r="I843" s="61">
        <f>IF(A843&gt;$R$1, AVERAGE(INDEX($H$2:$H$3898, A843-$R$1):H843), "")</f>
        <v>1.7399726372643932E-3</v>
      </c>
      <c r="J843" s="61">
        <f>IF(A843&gt;$R$1, STDEV(INDEX($H$2:$H$3898, A843-$R$1):H843), "")</f>
        <v>5.9687869134459259E-3</v>
      </c>
      <c r="K843" s="61">
        <f t="shared" si="99"/>
        <v>-5.9687869134459259E-3</v>
      </c>
      <c r="L843" s="61">
        <f t="shared" si="96"/>
        <v>-1.7436634146734471E-2</v>
      </c>
      <c r="M843" s="59">
        <f t="shared" si="100"/>
        <v>-12.100000000001554</v>
      </c>
      <c r="N843" s="59">
        <f t="shared" si="101"/>
        <v>-12.100000000001554</v>
      </c>
      <c r="O843" s="59">
        <f t="shared" si="102"/>
        <v>0</v>
      </c>
    </row>
    <row r="844" spans="1:15" x14ac:dyDescent="0.25">
      <c r="A844" s="59">
        <v>843</v>
      </c>
      <c r="B844" s="60">
        <v>42453.958333333336</v>
      </c>
      <c r="C844" s="59">
        <v>1.1174500000000001</v>
      </c>
      <c r="D844" s="59">
        <v>1.1181300000000001</v>
      </c>
      <c r="E844" s="59">
        <v>1.1152899999999999</v>
      </c>
      <c r="F844" s="59">
        <v>1.1162399999999999</v>
      </c>
      <c r="G844" s="59">
        <f t="shared" si="97"/>
        <v>0</v>
      </c>
      <c r="H844" s="61">
        <f t="shared" si="98"/>
        <v>-1.0744601871768445E-3</v>
      </c>
      <c r="I844" s="61">
        <f>IF(A844&gt;$R$1, AVERAGE(INDEX($H$2:$H$3898, A844-$R$1):H844), "")</f>
        <v>1.1653425952571055E-3</v>
      </c>
      <c r="J844" s="61">
        <f>IF(A844&gt;$R$1, STDEV(INDEX($H$2:$H$3898, A844-$R$1):H844), "")</f>
        <v>5.7522991853806117E-3</v>
      </c>
      <c r="K844" s="61">
        <f t="shared" si="99"/>
        <v>-5.7522991853806117E-3</v>
      </c>
      <c r="L844" s="61">
        <f t="shared" si="96"/>
        <v>-2.7913481461764162E-2</v>
      </c>
      <c r="M844" s="59">
        <f t="shared" si="100"/>
        <v>34.499999999999531</v>
      </c>
      <c r="N844" s="59">
        <f t="shared" si="101"/>
        <v>34.499999999999531</v>
      </c>
      <c r="O844" s="59">
        <f t="shared" si="102"/>
        <v>0</v>
      </c>
    </row>
    <row r="845" spans="1:15" x14ac:dyDescent="0.25">
      <c r="A845" s="59">
        <v>844</v>
      </c>
      <c r="B845" s="60">
        <v>42456.958333333336</v>
      </c>
      <c r="C845" s="59">
        <v>1.11615</v>
      </c>
      <c r="D845" s="59">
        <v>1.12198</v>
      </c>
      <c r="E845" s="59">
        <v>1.1153</v>
      </c>
      <c r="F845" s="59">
        <v>1.1195999999999999</v>
      </c>
      <c r="G845" s="59">
        <f t="shared" si="97"/>
        <v>1</v>
      </c>
      <c r="H845" s="61">
        <f t="shared" si="98"/>
        <v>3.0055840573473156E-3</v>
      </c>
      <c r="I845" s="61">
        <f>IF(A845&gt;$R$1, AVERAGE(INDEX($H$2:$H$3898, A845-$R$1):H845), "")</f>
        <v>1.0725889883241011E-3</v>
      </c>
      <c r="J845" s="61">
        <f>IF(A845&gt;$R$1, STDEV(INDEX($H$2:$H$3898, A845-$R$1):H845), "")</f>
        <v>5.7069084492010645E-3</v>
      </c>
      <c r="K845" s="61">
        <f t="shared" si="99"/>
        <v>5.7069084492010645E-3</v>
      </c>
      <c r="L845" s="61">
        <f t="shared" si="96"/>
        <v>-2.6818758169714799E-2</v>
      </c>
      <c r="M845" s="59">
        <f t="shared" si="100"/>
        <v>94.100000000001401</v>
      </c>
      <c r="N845" s="59">
        <f t="shared" si="101"/>
        <v>94.100000000001401</v>
      </c>
      <c r="O845" s="59">
        <f t="shared" si="102"/>
        <v>0</v>
      </c>
    </row>
    <row r="846" spans="1:15" x14ac:dyDescent="0.25">
      <c r="A846" s="59">
        <v>845</v>
      </c>
      <c r="B846" s="60">
        <v>42457.958333333336</v>
      </c>
      <c r="C846" s="59">
        <v>1.1195999999999999</v>
      </c>
      <c r="D846" s="59">
        <v>1.1303300000000001</v>
      </c>
      <c r="E846" s="59">
        <v>1.1169</v>
      </c>
      <c r="F846" s="59">
        <v>1.1290100000000001</v>
      </c>
      <c r="G846" s="59">
        <f t="shared" si="97"/>
        <v>1</v>
      </c>
      <c r="H846" s="61">
        <f t="shared" si="98"/>
        <v>8.3696638650628732E-3</v>
      </c>
      <c r="I846" s="61">
        <f>IF(A846&gt;$R$1, AVERAGE(INDEX($H$2:$H$3898, A846-$R$1):H846), "")</f>
        <v>1.5514126357853313E-3</v>
      </c>
      <c r="J846" s="61">
        <f>IF(A846&gt;$R$1, STDEV(INDEX($H$2:$H$3898, A846-$R$1):H846), "")</f>
        <v>5.9887585678402994E-3</v>
      </c>
      <c r="K846" s="61">
        <f t="shared" si="99"/>
        <v>5.9887585678402994E-3</v>
      </c>
      <c r="L846" s="61">
        <f t="shared" si="96"/>
        <v>-1.6667811609495896E-2</v>
      </c>
      <c r="M846" s="59">
        <f t="shared" si="100"/>
        <v>46.299999999999116</v>
      </c>
      <c r="N846" s="59">
        <f t="shared" si="101"/>
        <v>0</v>
      </c>
      <c r="O846" s="59">
        <f t="shared" si="102"/>
        <v>0</v>
      </c>
    </row>
    <row r="847" spans="1:15" x14ac:dyDescent="0.25">
      <c r="A847" s="59">
        <v>846</v>
      </c>
      <c r="B847" s="60">
        <v>42458.958333333336</v>
      </c>
      <c r="C847" s="59">
        <v>1.1290500000000001</v>
      </c>
      <c r="D847" s="59">
        <v>1.1365400000000001</v>
      </c>
      <c r="E847" s="59">
        <v>1.1283300000000001</v>
      </c>
      <c r="F847" s="59">
        <v>1.13368</v>
      </c>
      <c r="G847" s="59">
        <f t="shared" si="97"/>
        <v>1</v>
      </c>
      <c r="H847" s="61">
        <f t="shared" si="98"/>
        <v>4.1278360102537772E-3</v>
      </c>
      <c r="I847" s="61">
        <f>IF(A847&gt;$R$1, AVERAGE(INDEX($H$2:$H$3898, A847-$R$1):H847), "")</f>
        <v>1.825861927833632E-3</v>
      </c>
      <c r="J847" s="61">
        <f>IF(A847&gt;$R$1, STDEV(INDEX($H$2:$H$3898, A847-$R$1):H847), "")</f>
        <v>6.0006547612311651E-3</v>
      </c>
      <c r="K847" s="61">
        <f t="shared" si="99"/>
        <v>6.0006547612311651E-3</v>
      </c>
      <c r="L847" s="61">
        <f t="shared" si="96"/>
        <v>-6.5049571694280718E-3</v>
      </c>
      <c r="M847" s="59">
        <f t="shared" si="100"/>
        <v>41.999999999999815</v>
      </c>
      <c r="N847" s="59">
        <f t="shared" si="101"/>
        <v>0</v>
      </c>
      <c r="O847" s="59">
        <f t="shared" si="102"/>
        <v>0</v>
      </c>
    </row>
    <row r="848" spans="1:15" x14ac:dyDescent="0.25">
      <c r="A848" s="59">
        <v>847</v>
      </c>
      <c r="B848" s="60">
        <v>42459.958333333336</v>
      </c>
      <c r="C848" s="59">
        <v>1.1336299999999999</v>
      </c>
      <c r="D848" s="59">
        <v>1.1411800000000001</v>
      </c>
      <c r="E848" s="59">
        <v>1.1310100000000001</v>
      </c>
      <c r="F848" s="59">
        <v>1.1378299999999999</v>
      </c>
      <c r="G848" s="59">
        <f t="shared" si="97"/>
        <v>1</v>
      </c>
      <c r="H848" s="61">
        <f t="shared" si="98"/>
        <v>3.6539611248632359E-3</v>
      </c>
      <c r="I848" s="61">
        <f>IF(A848&gt;$R$1, AVERAGE(INDEX($H$2:$H$3898, A848-$R$1):H848), "")</f>
        <v>2.1167066748262195E-3</v>
      </c>
      <c r="J848" s="61">
        <f>IF(A848&gt;$R$1, STDEV(INDEX($H$2:$H$3898, A848-$R$1):H848), "")</f>
        <v>5.9672627986273336E-3</v>
      </c>
      <c r="K848" s="61">
        <f t="shared" si="99"/>
        <v>5.9672627986273336E-3</v>
      </c>
      <c r="L848" s="61">
        <f t="shared" si="96"/>
        <v>-6.4388489949828379E-3</v>
      </c>
      <c r="M848" s="59">
        <f t="shared" si="100"/>
        <v>11.600000000000499</v>
      </c>
      <c r="N848" s="59">
        <f t="shared" si="101"/>
        <v>0</v>
      </c>
      <c r="O848" s="59">
        <f t="shared" si="102"/>
        <v>0</v>
      </c>
    </row>
    <row r="849" spans="1:15" x14ac:dyDescent="0.25">
      <c r="A849" s="59">
        <v>848</v>
      </c>
      <c r="B849" s="60">
        <v>42460.958333333336</v>
      </c>
      <c r="C849" s="59">
        <v>1.1378299999999999</v>
      </c>
      <c r="D849" s="59">
        <v>1.1437900000000001</v>
      </c>
      <c r="E849" s="59">
        <v>1.13347</v>
      </c>
      <c r="F849" s="59">
        <v>1.1389899999999999</v>
      </c>
      <c r="G849" s="59">
        <f t="shared" si="97"/>
        <v>1</v>
      </c>
      <c r="H849" s="61">
        <f t="shared" si="98"/>
        <v>1.0189651359071798E-3</v>
      </c>
      <c r="I849" s="61">
        <f>IF(A849&gt;$R$1, AVERAGE(INDEX($H$2:$H$3898, A849-$R$1):H849), "")</f>
        <v>1.1815431752931981E-3</v>
      </c>
      <c r="J849" s="61">
        <f>IF(A849&gt;$R$1, STDEV(INDEX($H$2:$H$3898, A849-$R$1):H849), "")</f>
        <v>4.6840237699112561E-3</v>
      </c>
      <c r="K849" s="61">
        <f t="shared" si="99"/>
        <v>4.6840237699112561E-3</v>
      </c>
      <c r="L849" s="61">
        <f t="shared" si="96"/>
        <v>4.1697054346990035E-3</v>
      </c>
      <c r="M849" s="59">
        <f t="shared" si="100"/>
        <v>-11.400000000001409</v>
      </c>
      <c r="N849" s="59">
        <f t="shared" si="101"/>
        <v>0</v>
      </c>
      <c r="O849" s="59">
        <f t="shared" si="102"/>
        <v>0</v>
      </c>
    </row>
    <row r="850" spans="1:15" x14ac:dyDescent="0.25">
      <c r="A850" s="59">
        <v>849</v>
      </c>
      <c r="B850" s="60">
        <v>42463.958333333336</v>
      </c>
      <c r="C850" s="59">
        <v>1.1399900000000001</v>
      </c>
      <c r="D850" s="59">
        <v>1.1412500000000001</v>
      </c>
      <c r="E850" s="59">
        <v>1.13574</v>
      </c>
      <c r="F850" s="59">
        <v>1.1388499999999999</v>
      </c>
      <c r="G850" s="59">
        <f t="shared" si="97"/>
        <v>0</v>
      </c>
      <c r="H850" s="61">
        <f t="shared" si="98"/>
        <v>-1.2292347151366965E-4</v>
      </c>
      <c r="I850" s="61">
        <f>IF(A850&gt;$R$1, AVERAGE(INDEX($H$2:$H$3898, A850-$R$1):H850), "")</f>
        <v>1.3407258199026448E-3</v>
      </c>
      <c r="J850" s="61">
        <f>IF(A850&gt;$R$1, STDEV(INDEX($H$2:$H$3898, A850-$R$1):H850), "")</f>
        <v>4.5866777419973637E-3</v>
      </c>
      <c r="K850" s="61">
        <f t="shared" si="99"/>
        <v>-4.5866777419973637E-3</v>
      </c>
      <c r="L850" s="61">
        <f t="shared" ref="L850:L913" si="103">SUM(K836:K850)</f>
        <v>5.5794226983517468E-3</v>
      </c>
      <c r="M850" s="59">
        <f t="shared" si="100"/>
        <v>-5.499999999998284</v>
      </c>
      <c r="N850" s="59">
        <f t="shared" si="101"/>
        <v>0</v>
      </c>
      <c r="O850" s="59">
        <f t="shared" si="102"/>
        <v>0</v>
      </c>
    </row>
    <row r="851" spans="1:15" x14ac:dyDescent="0.25">
      <c r="A851" s="59">
        <v>850</v>
      </c>
      <c r="B851" s="60">
        <v>42464.958333333336</v>
      </c>
      <c r="C851" s="59">
        <v>1.1388499999999999</v>
      </c>
      <c r="D851" s="59">
        <v>1.1405000000000001</v>
      </c>
      <c r="E851" s="59">
        <v>1.1335900000000001</v>
      </c>
      <c r="F851" s="59">
        <v>1.1383000000000001</v>
      </c>
      <c r="G851" s="59">
        <f t="shared" si="97"/>
        <v>0</v>
      </c>
      <c r="H851" s="61">
        <f t="shared" si="98"/>
        <v>-4.8305997470072496E-4</v>
      </c>
      <c r="I851" s="61">
        <f>IF(A851&gt;$R$1, AVERAGE(INDEX($H$2:$H$3898, A851-$R$1):H851), "")</f>
        <v>1.5633598130932152E-3</v>
      </c>
      <c r="J851" s="61">
        <f>IF(A851&gt;$R$1, STDEV(INDEX($H$2:$H$3898, A851-$R$1):H851), "")</f>
        <v>4.3900576485283284E-3</v>
      </c>
      <c r="K851" s="61">
        <f t="shared" si="99"/>
        <v>-4.3900576485283284E-3</v>
      </c>
      <c r="L851" s="61">
        <f t="shared" si="103"/>
        <v>-4.3284566250318254E-3</v>
      </c>
      <c r="M851" s="59">
        <f t="shared" si="100"/>
        <v>16.200000000001769</v>
      </c>
      <c r="N851" s="59">
        <f t="shared" si="101"/>
        <v>0</v>
      </c>
      <c r="O851" s="59">
        <f t="shared" si="102"/>
        <v>0</v>
      </c>
    </row>
    <row r="852" spans="1:15" x14ac:dyDescent="0.25">
      <c r="A852" s="59">
        <v>851</v>
      </c>
      <c r="B852" s="60">
        <v>42465.958333333336</v>
      </c>
      <c r="C852" s="59">
        <v>1.1382399999999999</v>
      </c>
      <c r="D852" s="59">
        <v>1.14316</v>
      </c>
      <c r="E852" s="59">
        <v>1.13266</v>
      </c>
      <c r="F852" s="59">
        <v>1.1398600000000001</v>
      </c>
      <c r="G852" s="59">
        <f t="shared" si="97"/>
        <v>1</v>
      </c>
      <c r="H852" s="61">
        <f t="shared" si="98"/>
        <v>1.3695264984272314E-3</v>
      </c>
      <c r="I852" s="61">
        <f>IF(A852&gt;$R$1, AVERAGE(INDEX($H$2:$H$3898, A852-$R$1):H852), "")</f>
        <v>1.6101222335963602E-3</v>
      </c>
      <c r="J852" s="61">
        <f>IF(A852&gt;$R$1, STDEV(INDEX($H$2:$H$3898, A852-$R$1):H852), "")</f>
        <v>4.3833339804450243E-3</v>
      </c>
      <c r="K852" s="61">
        <f t="shared" si="99"/>
        <v>4.3833339804450243E-3</v>
      </c>
      <c r="L852" s="61">
        <f t="shared" si="103"/>
        <v>-5.9670727451063355E-3</v>
      </c>
      <c r="M852" s="59">
        <f t="shared" si="100"/>
        <v>-21.600000000001618</v>
      </c>
      <c r="N852" s="59">
        <f t="shared" si="101"/>
        <v>0</v>
      </c>
      <c r="O852" s="59">
        <f t="shared" si="102"/>
        <v>0</v>
      </c>
    </row>
    <row r="853" spans="1:15" x14ac:dyDescent="0.25">
      <c r="A853" s="59">
        <v>852</v>
      </c>
      <c r="B853" s="60">
        <v>42466.958333333336</v>
      </c>
      <c r="C853" s="59">
        <v>1.1398600000000001</v>
      </c>
      <c r="D853" s="59">
        <v>1.1453899999999999</v>
      </c>
      <c r="E853" s="59">
        <v>1.1337600000000001</v>
      </c>
      <c r="F853" s="59">
        <v>1.1376999999999999</v>
      </c>
      <c r="G853" s="59">
        <f t="shared" si="97"/>
        <v>0</v>
      </c>
      <c r="H853" s="61">
        <f t="shared" si="98"/>
        <v>-1.8967672839273705E-3</v>
      </c>
      <c r="I853" s="61">
        <f>IF(A853&gt;$R$1, AVERAGE(INDEX($H$2:$H$3898, A853-$R$1):H853), "")</f>
        <v>8.4788497210562985E-4</v>
      </c>
      <c r="J853" s="61">
        <f>IF(A853&gt;$R$1, STDEV(INDEX($H$2:$H$3898, A853-$R$1):H853), "")</f>
        <v>3.792179114167662E-3</v>
      </c>
      <c r="K853" s="61">
        <f t="shared" si="99"/>
        <v>-3.792179114167662E-3</v>
      </c>
      <c r="L853" s="61">
        <f t="shared" si="103"/>
        <v>-1.6019850398284751E-2</v>
      </c>
      <c r="M853" s="59">
        <f t="shared" si="100"/>
        <v>18.199999999999328</v>
      </c>
      <c r="N853" s="59">
        <f t="shared" si="101"/>
        <v>0</v>
      </c>
      <c r="O853" s="59">
        <f t="shared" si="102"/>
        <v>0</v>
      </c>
    </row>
    <row r="854" spans="1:15" x14ac:dyDescent="0.25">
      <c r="A854" s="59">
        <v>853</v>
      </c>
      <c r="B854" s="60">
        <v>42467.958333333336</v>
      </c>
      <c r="C854" s="59">
        <v>1.13768</v>
      </c>
      <c r="D854" s="59">
        <v>1.1419299999999999</v>
      </c>
      <c r="E854" s="59">
        <v>1.1349100000000001</v>
      </c>
      <c r="F854" s="59">
        <v>1.1395</v>
      </c>
      <c r="G854" s="59">
        <f t="shared" si="97"/>
        <v>1</v>
      </c>
      <c r="H854" s="61">
        <f t="shared" si="98"/>
        <v>1.5808891400682238E-3</v>
      </c>
      <c r="I854" s="61">
        <f>IF(A854&gt;$R$1, AVERAGE(INDEX($H$2:$H$3898, A854-$R$1):H854), "")</f>
        <v>4.2542442365755396E-4</v>
      </c>
      <c r="J854" s="61">
        <f>IF(A854&gt;$R$1, STDEV(INDEX($H$2:$H$3898, A854-$R$1):H854), "")</f>
        <v>3.2378533285732963E-3</v>
      </c>
      <c r="K854" s="61">
        <f t="shared" si="99"/>
        <v>3.2378533285732963E-3</v>
      </c>
      <c r="L854" s="61">
        <f t="shared" si="103"/>
        <v>-6.3506600711254937E-3</v>
      </c>
      <c r="M854" s="59">
        <f t="shared" si="100"/>
        <v>-5.2999999999991942</v>
      </c>
      <c r="N854" s="59">
        <f t="shared" si="101"/>
        <v>0</v>
      </c>
      <c r="O854" s="59">
        <f t="shared" si="102"/>
        <v>0</v>
      </c>
    </row>
    <row r="855" spans="1:15" x14ac:dyDescent="0.25">
      <c r="A855" s="59">
        <v>854</v>
      </c>
      <c r="B855" s="60">
        <v>42470.958333333336</v>
      </c>
      <c r="C855" s="59">
        <v>1.14127</v>
      </c>
      <c r="D855" s="59">
        <v>1.14473</v>
      </c>
      <c r="E855" s="59">
        <v>1.13723</v>
      </c>
      <c r="F855" s="59">
        <v>1.1407400000000001</v>
      </c>
      <c r="G855" s="59">
        <f t="shared" si="97"/>
        <v>1</v>
      </c>
      <c r="H855" s="61">
        <f t="shared" si="98"/>
        <v>1.0876049207376851E-3</v>
      </c>
      <c r="I855" s="61">
        <f>IF(A855&gt;$R$1, AVERAGE(INDEX($H$2:$H$3898, A855-$R$1):H855), "")</f>
        <v>7.5958954090160266E-4</v>
      </c>
      <c r="J855" s="61">
        <f>IF(A855&gt;$R$1, STDEV(INDEX($H$2:$H$3898, A855-$R$1):H855), "")</f>
        <v>2.988456190655275E-3</v>
      </c>
      <c r="K855" s="61">
        <f t="shared" si="99"/>
        <v>2.988456190655275E-3</v>
      </c>
      <c r="L855" s="61">
        <f t="shared" si="103"/>
        <v>2.6706580481147403E-3</v>
      </c>
      <c r="M855" s="59">
        <f t="shared" si="100"/>
        <v>-23.400000000000087</v>
      </c>
      <c r="N855" s="59">
        <f t="shared" si="101"/>
        <v>0</v>
      </c>
      <c r="O855" s="59">
        <f t="shared" si="102"/>
        <v>0</v>
      </c>
    </row>
    <row r="856" spans="1:15" x14ac:dyDescent="0.25">
      <c r="A856" s="59">
        <v>855</v>
      </c>
      <c r="B856" s="60">
        <v>42471.958333333336</v>
      </c>
      <c r="C856" s="59">
        <v>1.1407400000000001</v>
      </c>
      <c r="D856" s="59">
        <v>1.14649</v>
      </c>
      <c r="E856" s="59">
        <v>1.13453</v>
      </c>
      <c r="F856" s="59">
        <v>1.1384000000000001</v>
      </c>
      <c r="G856" s="59">
        <f t="shared" si="97"/>
        <v>0</v>
      </c>
      <c r="H856" s="61">
        <f t="shared" si="98"/>
        <v>-2.0534068308339245E-3</v>
      </c>
      <c r="I856" s="61">
        <f>IF(A856&gt;$R$1, AVERAGE(INDEX($H$2:$H$3898, A856-$R$1):H856), "")</f>
        <v>7.9006576924322332E-4</v>
      </c>
      <c r="J856" s="61">
        <f>IF(A856&gt;$R$1, STDEV(INDEX($H$2:$H$3898, A856-$R$1):H856), "")</f>
        <v>2.9548499982871685E-3</v>
      </c>
      <c r="K856" s="61">
        <f t="shared" si="99"/>
        <v>-2.9548499982871685E-3</v>
      </c>
      <c r="L856" s="61">
        <f t="shared" si="103"/>
        <v>5.5575964162050042E-3</v>
      </c>
      <c r="M856" s="59">
        <f t="shared" si="100"/>
        <v>-110.70000000000135</v>
      </c>
      <c r="N856" s="59">
        <f t="shared" si="101"/>
        <v>0</v>
      </c>
      <c r="O856" s="59">
        <f t="shared" si="102"/>
        <v>0</v>
      </c>
    </row>
    <row r="857" spans="1:15" x14ac:dyDescent="0.25">
      <c r="A857" s="59">
        <v>856</v>
      </c>
      <c r="B857" s="60">
        <v>42472.958333333336</v>
      </c>
      <c r="C857" s="59">
        <v>1.1384000000000001</v>
      </c>
      <c r="D857" s="59">
        <v>1.1391199999999999</v>
      </c>
      <c r="E857" s="59">
        <v>1.1268199999999999</v>
      </c>
      <c r="F857" s="59">
        <v>1.1273299999999999</v>
      </c>
      <c r="G857" s="59">
        <f t="shared" si="97"/>
        <v>0</v>
      </c>
      <c r="H857" s="61">
        <f t="shared" si="98"/>
        <v>-9.7717628198762448E-3</v>
      </c>
      <c r="I857" s="61">
        <f>IF(A857&gt;$R$1, AVERAGE(INDEX($H$2:$H$3898, A857-$R$1):H857), "")</f>
        <v>3.162565608296555E-4</v>
      </c>
      <c r="J857" s="61">
        <f>IF(A857&gt;$R$1, STDEV(INDEX($H$2:$H$3898, A857-$R$1):H857), "")</f>
        <v>3.9161352132131748E-3</v>
      </c>
      <c r="K857" s="61">
        <f t="shared" si="99"/>
        <v>-3.9161352132131748E-3</v>
      </c>
      <c r="L857" s="61">
        <f t="shared" si="103"/>
        <v>7.5962660314644803E-3</v>
      </c>
      <c r="M857" s="59">
        <f t="shared" si="100"/>
        <v>-5.6000000000011596</v>
      </c>
      <c r="N857" s="59">
        <f t="shared" si="101"/>
        <v>0</v>
      </c>
      <c r="O857" s="59">
        <f t="shared" si="102"/>
        <v>0</v>
      </c>
    </row>
    <row r="858" spans="1:15" x14ac:dyDescent="0.25">
      <c r="A858" s="59">
        <v>857</v>
      </c>
      <c r="B858" s="60">
        <v>42473.958333333336</v>
      </c>
      <c r="C858" s="59">
        <v>1.1273200000000001</v>
      </c>
      <c r="D858" s="59">
        <v>1.12948</v>
      </c>
      <c r="E858" s="59">
        <v>1.1233900000000001</v>
      </c>
      <c r="F858" s="59">
        <v>1.12676</v>
      </c>
      <c r="G858" s="59">
        <f t="shared" si="97"/>
        <v>0</v>
      </c>
      <c r="H858" s="61">
        <f t="shared" si="98"/>
        <v>-5.0574734118824928E-4</v>
      </c>
      <c r="I858" s="61">
        <f>IF(A858&gt;$R$1, AVERAGE(INDEX($H$2:$H$3898, A858-$R$1):H858), "")</f>
        <v>4.8836421771030999E-4</v>
      </c>
      <c r="J858" s="61">
        <f>IF(A858&gt;$R$1, STDEV(INDEX($H$2:$H$3898, A858-$R$1):H858), "")</f>
        <v>3.8075158956489821E-3</v>
      </c>
      <c r="K858" s="61">
        <f t="shared" si="99"/>
        <v>-3.8075158956489821E-3</v>
      </c>
      <c r="L858" s="61">
        <f t="shared" si="103"/>
        <v>9.757537049261425E-3</v>
      </c>
      <c r="M858" s="59">
        <f t="shared" si="100"/>
        <v>14.800000000001479</v>
      </c>
      <c r="N858" s="59">
        <f t="shared" si="101"/>
        <v>0</v>
      </c>
      <c r="O858" s="59">
        <f t="shared" si="102"/>
        <v>0</v>
      </c>
    </row>
    <row r="859" spans="1:15" x14ac:dyDescent="0.25">
      <c r="A859" s="59">
        <v>858</v>
      </c>
      <c r="B859" s="60">
        <v>42474.958333333336</v>
      </c>
      <c r="C859" s="59">
        <v>1.1267499999999999</v>
      </c>
      <c r="D859" s="59">
        <v>1.1316900000000001</v>
      </c>
      <c r="E859" s="59">
        <v>1.1245700000000001</v>
      </c>
      <c r="F859" s="59">
        <v>1.1282300000000001</v>
      </c>
      <c r="G859" s="59">
        <f t="shared" si="97"/>
        <v>1</v>
      </c>
      <c r="H859" s="61">
        <f t="shared" si="98"/>
        <v>1.3037753677215297E-3</v>
      </c>
      <c r="I859" s="61">
        <f>IF(A859&gt;$R$1, AVERAGE(INDEX($H$2:$H$3898, A859-$R$1):H859), "")</f>
        <v>6.0060488819825184E-4</v>
      </c>
      <c r="J859" s="61">
        <f>IF(A859&gt;$R$1, STDEV(INDEX($H$2:$H$3898, A859-$R$1):H859), "")</f>
        <v>3.8031541779805517E-3</v>
      </c>
      <c r="K859" s="61">
        <f t="shared" si="99"/>
        <v>3.8031541779805517E-3</v>
      </c>
      <c r="L859" s="61">
        <f t="shared" si="103"/>
        <v>1.9312990412622584E-2</v>
      </c>
      <c r="M859" s="59">
        <f t="shared" si="100"/>
        <v>12.099999999999334</v>
      </c>
      <c r="N859" s="59">
        <f t="shared" si="101"/>
        <v>0</v>
      </c>
      <c r="O859" s="59">
        <f t="shared" si="102"/>
        <v>-12.099999999999334</v>
      </c>
    </row>
    <row r="860" spans="1:15" x14ac:dyDescent="0.25">
      <c r="A860" s="59">
        <v>859</v>
      </c>
      <c r="B860" s="60">
        <v>42477.958333333336</v>
      </c>
      <c r="C860" s="59">
        <v>1.13002</v>
      </c>
      <c r="D860" s="59">
        <v>1.1332100000000001</v>
      </c>
      <c r="E860" s="59">
        <v>1.12737</v>
      </c>
      <c r="F860" s="59">
        <v>1.13123</v>
      </c>
      <c r="G860" s="59">
        <f t="shared" si="97"/>
        <v>1</v>
      </c>
      <c r="H860" s="61">
        <f t="shared" si="98"/>
        <v>2.6555033175396348E-3</v>
      </c>
      <c r="I860" s="61">
        <f>IF(A860&gt;$R$1, AVERAGE(INDEX($H$2:$H$3898, A860-$R$1):H860), "")</f>
        <v>8.3372760724303172E-4</v>
      </c>
      <c r="J860" s="61">
        <f>IF(A860&gt;$R$1, STDEV(INDEX($H$2:$H$3898, A860-$R$1):H860), "")</f>
        <v>3.8079473984144871E-3</v>
      </c>
      <c r="K860" s="61">
        <f t="shared" si="99"/>
        <v>3.8079473984144871E-3</v>
      </c>
      <c r="L860" s="61">
        <f t="shared" si="103"/>
        <v>1.741402936183601E-2</v>
      </c>
      <c r="M860" s="59">
        <f t="shared" si="100"/>
        <v>45.100000000000136</v>
      </c>
      <c r="N860" s="59">
        <f t="shared" si="101"/>
        <v>0</v>
      </c>
      <c r="O860" s="59">
        <f t="shared" si="102"/>
        <v>0</v>
      </c>
    </row>
    <row r="861" spans="1:15" x14ac:dyDescent="0.25">
      <c r="A861" s="59">
        <v>860</v>
      </c>
      <c r="B861" s="60">
        <v>42478.958333333336</v>
      </c>
      <c r="C861" s="59">
        <v>1.1312199999999999</v>
      </c>
      <c r="D861" s="59">
        <v>1.13845</v>
      </c>
      <c r="E861" s="59">
        <v>1.1303399999999999</v>
      </c>
      <c r="F861" s="59">
        <v>1.1357299999999999</v>
      </c>
      <c r="G861" s="59">
        <f t="shared" si="97"/>
        <v>1</v>
      </c>
      <c r="H861" s="61">
        <f t="shared" si="98"/>
        <v>3.9700796754888407E-3</v>
      </c>
      <c r="I861" s="61">
        <f>IF(A861&gt;$R$1, AVERAGE(INDEX($H$2:$H$3898, A861-$R$1):H861), "")</f>
        <v>8.9400858337687714E-4</v>
      </c>
      <c r="J861" s="61">
        <f>IF(A861&gt;$R$1, STDEV(INDEX($H$2:$H$3898, A861-$R$1):H861), "")</f>
        <v>3.8519999476909544E-3</v>
      </c>
      <c r="K861" s="61">
        <f t="shared" si="99"/>
        <v>3.8519999476909544E-3</v>
      </c>
      <c r="L861" s="61">
        <f t="shared" si="103"/>
        <v>1.5277270741686663E-2</v>
      </c>
      <c r="M861" s="59">
        <f t="shared" si="100"/>
        <v>-61.100000000000598</v>
      </c>
      <c r="N861" s="59">
        <f t="shared" si="101"/>
        <v>0</v>
      </c>
      <c r="O861" s="59">
        <f t="shared" si="102"/>
        <v>0</v>
      </c>
    </row>
    <row r="862" spans="1:15" x14ac:dyDescent="0.25">
      <c r="A862" s="59">
        <v>861</v>
      </c>
      <c r="B862" s="60">
        <v>42479.958333333336</v>
      </c>
      <c r="C862" s="59">
        <v>1.1357600000000001</v>
      </c>
      <c r="D862" s="59">
        <v>1.13876</v>
      </c>
      <c r="E862" s="59">
        <v>1.1290500000000001</v>
      </c>
      <c r="F862" s="59">
        <v>1.12965</v>
      </c>
      <c r="G862" s="59">
        <f t="shared" si="97"/>
        <v>0</v>
      </c>
      <c r="H862" s="61">
        <f t="shared" si="98"/>
        <v>-5.3677657598579969E-3</v>
      </c>
      <c r="I862" s="61">
        <f>IF(A862&gt;$R$1, AVERAGE(INDEX($H$2:$H$3898, A862-$R$1):H862), "")</f>
        <v>3.5419231819322386E-5</v>
      </c>
      <c r="J862" s="61">
        <f>IF(A862&gt;$R$1, STDEV(INDEX($H$2:$H$3898, A862-$R$1):H862), "")</f>
        <v>3.5972039067071076E-3</v>
      </c>
      <c r="K862" s="61">
        <f t="shared" si="99"/>
        <v>-3.5972039067071076E-3</v>
      </c>
      <c r="L862" s="61">
        <f t="shared" si="103"/>
        <v>5.6794120737483928E-3</v>
      </c>
      <c r="M862" s="59">
        <f t="shared" si="100"/>
        <v>-9.0999999999996639</v>
      </c>
      <c r="N862" s="59">
        <f t="shared" si="101"/>
        <v>0</v>
      </c>
      <c r="O862" s="59">
        <f t="shared" si="102"/>
        <v>0</v>
      </c>
    </row>
    <row r="863" spans="1:15" x14ac:dyDescent="0.25">
      <c r="A863" s="59">
        <v>862</v>
      </c>
      <c r="B863" s="60">
        <v>42480.958333333336</v>
      </c>
      <c r="C863" s="59">
        <v>1.1295999999999999</v>
      </c>
      <c r="D863" s="59">
        <v>1.13981</v>
      </c>
      <c r="E863" s="59">
        <v>1.1269899999999999</v>
      </c>
      <c r="F863" s="59">
        <v>1.12869</v>
      </c>
      <c r="G863" s="59">
        <f t="shared" si="97"/>
        <v>0</v>
      </c>
      <c r="H863" s="61">
        <f t="shared" si="98"/>
        <v>-8.5018204329272466E-4</v>
      </c>
      <c r="I863" s="61">
        <f>IF(A863&gt;$R$1, AVERAGE(INDEX($H$2:$H$3898, A863-$R$1):H863), "")</f>
        <v>-2.7570689652733405E-4</v>
      </c>
      <c r="J863" s="61">
        <f>IF(A863&gt;$R$1, STDEV(INDEX($H$2:$H$3898, A863-$R$1):H863), "")</f>
        <v>3.4310908104436383E-3</v>
      </c>
      <c r="K863" s="61">
        <f t="shared" si="99"/>
        <v>-3.4310908104436383E-3</v>
      </c>
      <c r="L863" s="61">
        <f t="shared" si="103"/>
        <v>-3.7189415353225813E-3</v>
      </c>
      <c r="M863" s="59">
        <f t="shared" si="100"/>
        <v>-63.899999999998954</v>
      </c>
      <c r="N863" s="59">
        <f t="shared" si="101"/>
        <v>0</v>
      </c>
      <c r="O863" s="59">
        <f t="shared" si="102"/>
        <v>0</v>
      </c>
    </row>
    <row r="864" spans="1:15" x14ac:dyDescent="0.25">
      <c r="A864" s="59">
        <v>863</v>
      </c>
      <c r="B864" s="60">
        <v>42481.958333333336</v>
      </c>
      <c r="C864" s="59">
        <v>1.12866</v>
      </c>
      <c r="D864" s="59">
        <v>1.13087</v>
      </c>
      <c r="E864" s="59">
        <v>1.12181</v>
      </c>
      <c r="F864" s="59">
        <v>1.1222700000000001</v>
      </c>
      <c r="G864" s="59">
        <f t="shared" si="97"/>
        <v>0</v>
      </c>
      <c r="H864" s="61">
        <f t="shared" si="98"/>
        <v>-5.7042483278784799E-3</v>
      </c>
      <c r="I864" s="61">
        <f>IF(A864&gt;$R$1, AVERAGE(INDEX($H$2:$H$3898, A864-$R$1):H864), "")</f>
        <v>-8.6059498732369113E-4</v>
      </c>
      <c r="J864" s="61">
        <f>IF(A864&gt;$R$1, STDEV(INDEX($H$2:$H$3898, A864-$R$1):H864), "")</f>
        <v>3.5132039346455202E-3</v>
      </c>
      <c r="K864" s="61">
        <f t="shared" si="99"/>
        <v>-3.5132039346455202E-3</v>
      </c>
      <c r="L864" s="61">
        <f t="shared" si="103"/>
        <v>-1.1916169239879357E-2</v>
      </c>
      <c r="M864" s="59">
        <f t="shared" si="100"/>
        <v>50.699999999999079</v>
      </c>
      <c r="N864" s="59">
        <f t="shared" si="101"/>
        <v>0</v>
      </c>
      <c r="O864" s="59">
        <f t="shared" si="102"/>
        <v>0</v>
      </c>
    </row>
    <row r="865" spans="1:15" x14ac:dyDescent="0.25">
      <c r="A865" s="59">
        <v>864</v>
      </c>
      <c r="B865" s="60">
        <v>42484.958333333336</v>
      </c>
      <c r="C865" s="59">
        <v>1.1216200000000001</v>
      </c>
      <c r="D865" s="59">
        <v>1.12781</v>
      </c>
      <c r="E865" s="59">
        <v>1.1214999999999999</v>
      </c>
      <c r="F865" s="59">
        <v>1.12669</v>
      </c>
      <c r="G865" s="59">
        <f t="shared" si="97"/>
        <v>1</v>
      </c>
      <c r="H865" s="61">
        <f t="shared" si="98"/>
        <v>3.9307108093767579E-3</v>
      </c>
      <c r="I865" s="61">
        <f>IF(A865&gt;$R$1, AVERAGE(INDEX($H$2:$H$3898, A865-$R$1):H865), "")</f>
        <v>-6.7861088273184255E-4</v>
      </c>
      <c r="J865" s="61">
        <f>IF(A865&gt;$R$1, STDEV(INDEX($H$2:$H$3898, A865-$R$1):H865), "")</f>
        <v>3.6881160669335555E-3</v>
      </c>
      <c r="K865" s="61">
        <f t="shared" si="99"/>
        <v>3.6881160669335555E-3</v>
      </c>
      <c r="L865" s="61">
        <f t="shared" si="103"/>
        <v>-3.6413754309484376E-3</v>
      </c>
      <c r="M865" s="59">
        <f t="shared" si="100"/>
        <v>28.699999999999282</v>
      </c>
      <c r="N865" s="59">
        <f t="shared" si="101"/>
        <v>0</v>
      </c>
      <c r="O865" s="59">
        <f t="shared" si="102"/>
        <v>0</v>
      </c>
    </row>
    <row r="866" spans="1:15" x14ac:dyDescent="0.25">
      <c r="A866" s="59">
        <v>865</v>
      </c>
      <c r="B866" s="60">
        <v>42485.958333333336</v>
      </c>
      <c r="C866" s="59">
        <v>1.1266700000000001</v>
      </c>
      <c r="D866" s="59">
        <v>1.1339699999999999</v>
      </c>
      <c r="E866" s="59">
        <v>1.1256200000000001</v>
      </c>
      <c r="F866" s="59">
        <v>1.12954</v>
      </c>
      <c r="G866" s="59">
        <f t="shared" si="97"/>
        <v>1</v>
      </c>
      <c r="H866" s="61">
        <f t="shared" si="98"/>
        <v>2.5263395272802388E-3</v>
      </c>
      <c r="I866" s="61">
        <f>IF(A866&gt;$R$1, AVERAGE(INDEX($H$2:$H$3898, A866-$R$1):H866), "")</f>
        <v>-5.1303194530722329E-4</v>
      </c>
      <c r="J866" s="61">
        <f>IF(A866&gt;$R$1, STDEV(INDEX($H$2:$H$3898, A866-$R$1):H866), "")</f>
        <v>3.773214883243494E-3</v>
      </c>
      <c r="K866" s="61">
        <f t="shared" si="99"/>
        <v>3.773214883243494E-3</v>
      </c>
      <c r="L866" s="61">
        <f t="shared" si="103"/>
        <v>4.5218971008233848E-3</v>
      </c>
      <c r="M866" s="59">
        <f t="shared" si="100"/>
        <v>25.699999999999612</v>
      </c>
      <c r="N866" s="59">
        <f t="shared" si="101"/>
        <v>0</v>
      </c>
      <c r="O866" s="59">
        <f t="shared" si="102"/>
        <v>0</v>
      </c>
    </row>
    <row r="867" spans="1:15" x14ac:dyDescent="0.25">
      <c r="A867" s="59">
        <v>866</v>
      </c>
      <c r="B867" s="60">
        <v>42486.958333333336</v>
      </c>
      <c r="C867" s="59">
        <v>1.1295200000000001</v>
      </c>
      <c r="D867" s="59">
        <v>1.1361000000000001</v>
      </c>
      <c r="E867" s="59">
        <v>1.1271500000000001</v>
      </c>
      <c r="F867" s="59">
        <v>1.13209</v>
      </c>
      <c r="G867" s="59">
        <f t="shared" si="97"/>
        <v>1</v>
      </c>
      <c r="H867" s="61">
        <f t="shared" si="98"/>
        <v>2.2550117221464706E-3</v>
      </c>
      <c r="I867" s="61">
        <f>IF(A867&gt;$R$1, AVERAGE(INDEX($H$2:$H$3898, A867-$R$1):H867), "")</f>
        <v>-3.4190246425427342E-4</v>
      </c>
      <c r="J867" s="61">
        <f>IF(A867&gt;$R$1, STDEV(INDEX($H$2:$H$3898, A867-$R$1):H867), "")</f>
        <v>3.8362295809322502E-3</v>
      </c>
      <c r="K867" s="61">
        <f t="shared" si="99"/>
        <v>3.8362295809322502E-3</v>
      </c>
      <c r="L867" s="61">
        <f t="shared" si="103"/>
        <v>3.9747927013106107E-3</v>
      </c>
      <c r="M867" s="59">
        <f t="shared" si="100"/>
        <v>30.900000000000372</v>
      </c>
      <c r="N867" s="59">
        <f t="shared" si="101"/>
        <v>0</v>
      </c>
      <c r="O867" s="59">
        <f t="shared" si="102"/>
        <v>0</v>
      </c>
    </row>
    <row r="868" spans="1:15" x14ac:dyDescent="0.25">
      <c r="A868" s="59">
        <v>867</v>
      </c>
      <c r="B868" s="60">
        <v>42487.958333333336</v>
      </c>
      <c r="C868" s="59">
        <v>1.13205</v>
      </c>
      <c r="D868" s="59">
        <v>1.13679</v>
      </c>
      <c r="E868" s="59">
        <v>1.1295900000000001</v>
      </c>
      <c r="F868" s="59">
        <v>1.13514</v>
      </c>
      <c r="G868" s="59">
        <f t="shared" si="97"/>
        <v>1</v>
      </c>
      <c r="H868" s="61">
        <f t="shared" si="98"/>
        <v>2.6905094232803329E-3</v>
      </c>
      <c r="I868" s="61">
        <f>IF(A868&gt;$R$1, AVERAGE(INDEX($H$2:$H$3898, A868-$R$1):H868), "")</f>
        <v>-2.5934103145095464E-4</v>
      </c>
      <c r="J868" s="61">
        <f>IF(A868&gt;$R$1, STDEV(INDEX($H$2:$H$3898, A868-$R$1):H868), "")</f>
        <v>3.8893643995102506E-3</v>
      </c>
      <c r="K868" s="61">
        <f t="shared" si="99"/>
        <v>3.8893643995102506E-3</v>
      </c>
      <c r="L868" s="61">
        <f t="shared" si="103"/>
        <v>1.1656336214988523E-2</v>
      </c>
      <c r="M868" s="59">
        <f t="shared" si="100"/>
        <v>100.29999999999984</v>
      </c>
      <c r="N868" s="59">
        <f t="shared" si="101"/>
        <v>0</v>
      </c>
      <c r="O868" s="59">
        <f t="shared" si="102"/>
        <v>0</v>
      </c>
    </row>
    <row r="869" spans="1:15" x14ac:dyDescent="0.25">
      <c r="A869" s="59">
        <v>868</v>
      </c>
      <c r="B869" s="60">
        <v>42488.958333333336</v>
      </c>
      <c r="C869" s="59">
        <v>1.135</v>
      </c>
      <c r="D869" s="59">
        <v>1.14592</v>
      </c>
      <c r="E869" s="59">
        <v>1.1346499999999999</v>
      </c>
      <c r="F869" s="59">
        <v>1.14503</v>
      </c>
      <c r="G869" s="59">
        <f t="shared" si="97"/>
        <v>1</v>
      </c>
      <c r="H869" s="61">
        <f t="shared" si="98"/>
        <v>8.6748461920826136E-3</v>
      </c>
      <c r="I869" s="61">
        <f>IF(A869&gt;$R$1, AVERAGE(INDEX($H$2:$H$3898, A869-$R$1):H869), "")</f>
        <v>4.0138481079966945E-4</v>
      </c>
      <c r="J869" s="61">
        <f>IF(A869&gt;$R$1, STDEV(INDEX($H$2:$H$3898, A869-$R$1):H869), "")</f>
        <v>4.4501755012406174E-3</v>
      </c>
      <c r="K869" s="61">
        <f t="shared" si="99"/>
        <v>4.4501755012406174E-3</v>
      </c>
      <c r="L869" s="61">
        <f t="shared" si="103"/>
        <v>1.2868658387655845E-2</v>
      </c>
      <c r="M869" s="59">
        <f t="shared" si="100"/>
        <v>74.30000000000048</v>
      </c>
      <c r="N869" s="59">
        <f t="shared" si="101"/>
        <v>0</v>
      </c>
      <c r="O869" s="59">
        <f t="shared" si="102"/>
        <v>0</v>
      </c>
    </row>
    <row r="870" spans="1:15" x14ac:dyDescent="0.25">
      <c r="A870" s="59">
        <v>869</v>
      </c>
      <c r="B870" s="60">
        <v>42491.958333333336</v>
      </c>
      <c r="C870" s="59">
        <v>1.1459299999999999</v>
      </c>
      <c r="D870" s="59">
        <v>1.1536</v>
      </c>
      <c r="E870" s="59">
        <v>1.1448199999999999</v>
      </c>
      <c r="F870" s="59">
        <v>1.1533599999999999</v>
      </c>
      <c r="G870" s="59">
        <f t="shared" si="97"/>
        <v>1</v>
      </c>
      <c r="H870" s="61">
        <f t="shared" si="98"/>
        <v>7.2485839851826562E-3</v>
      </c>
      <c r="I870" s="61">
        <f>IF(A870&gt;$R$1, AVERAGE(INDEX($H$2:$H$3898, A870-$R$1):H870), "")</f>
        <v>7.5561573861932158E-4</v>
      </c>
      <c r="J870" s="61">
        <f>IF(A870&gt;$R$1, STDEV(INDEX($H$2:$H$3898, A870-$R$1):H870), "")</f>
        <v>4.7647746581551088E-3</v>
      </c>
      <c r="K870" s="61">
        <f t="shared" si="99"/>
        <v>4.7647746581551088E-3</v>
      </c>
      <c r="L870" s="61">
        <f t="shared" si="103"/>
        <v>1.4644976855155679E-2</v>
      </c>
      <c r="M870" s="59">
        <f t="shared" si="100"/>
        <v>-37.300000000000111</v>
      </c>
      <c r="N870" s="59">
        <f t="shared" si="101"/>
        <v>0</v>
      </c>
      <c r="O870" s="59">
        <f t="shared" si="102"/>
        <v>0</v>
      </c>
    </row>
    <row r="871" spans="1:15" x14ac:dyDescent="0.25">
      <c r="A871" s="59">
        <v>870</v>
      </c>
      <c r="B871" s="60">
        <v>42492.958333333336</v>
      </c>
      <c r="C871" s="59">
        <v>1.1532899999999999</v>
      </c>
      <c r="D871" s="59">
        <v>1.1616200000000001</v>
      </c>
      <c r="E871" s="59">
        <v>1.1495500000000001</v>
      </c>
      <c r="F871" s="59">
        <v>1.1495599999999999</v>
      </c>
      <c r="G871" s="59">
        <f t="shared" si="97"/>
        <v>0</v>
      </c>
      <c r="H871" s="61">
        <f t="shared" si="98"/>
        <v>-3.300161055387101E-3</v>
      </c>
      <c r="I871" s="61">
        <f>IF(A871&gt;$R$1, AVERAGE(INDEX($H$2:$H$3898, A871-$R$1):H871), "")</f>
        <v>4.8138036511152218E-4</v>
      </c>
      <c r="J871" s="61">
        <f>IF(A871&gt;$R$1, STDEV(INDEX($H$2:$H$3898, A871-$R$1):H871), "")</f>
        <v>4.8695105235837064E-3</v>
      </c>
      <c r="K871" s="61">
        <f t="shared" si="99"/>
        <v>-4.8695105235837064E-3</v>
      </c>
      <c r="L871" s="61">
        <f t="shared" si="103"/>
        <v>1.273031632985914E-2</v>
      </c>
      <c r="M871" s="59">
        <f t="shared" si="100"/>
        <v>-10.499999999999954</v>
      </c>
      <c r="N871" s="59">
        <f t="shared" si="101"/>
        <v>0</v>
      </c>
      <c r="O871" s="59">
        <f t="shared" si="102"/>
        <v>0</v>
      </c>
    </row>
    <row r="872" spans="1:15" x14ac:dyDescent="0.25">
      <c r="A872" s="59">
        <v>871</v>
      </c>
      <c r="B872" s="60">
        <v>42493.958333333336</v>
      </c>
      <c r="C872" s="59">
        <v>1.1495599999999999</v>
      </c>
      <c r="D872" s="59">
        <v>1.1529400000000001</v>
      </c>
      <c r="E872" s="59">
        <v>1.1466099999999999</v>
      </c>
      <c r="F872" s="59">
        <v>1.1485099999999999</v>
      </c>
      <c r="G872" s="59">
        <f t="shared" si="97"/>
        <v>0</v>
      </c>
      <c r="H872" s="61">
        <f t="shared" si="98"/>
        <v>-9.1381034787173492E-4</v>
      </c>
      <c r="I872" s="61">
        <f>IF(A872&gt;$R$1, AVERAGE(INDEX($H$2:$H$3898, A872-$R$1):H872), "")</f>
        <v>5.5260514529665921E-4</v>
      </c>
      <c r="J872" s="61">
        <f>IF(A872&gt;$R$1, STDEV(INDEX($H$2:$H$3898, A872-$R$1):H872), "")</f>
        <v>4.8381968719572515E-3</v>
      </c>
      <c r="K872" s="61">
        <f t="shared" si="99"/>
        <v>-4.8381968719572515E-3</v>
      </c>
      <c r="L872" s="61">
        <f t="shared" si="103"/>
        <v>1.1808254671115063E-2</v>
      </c>
      <c r="M872" s="59">
        <f t="shared" si="100"/>
        <v>-79.000000000000185</v>
      </c>
      <c r="N872" s="59">
        <f t="shared" si="101"/>
        <v>0</v>
      </c>
      <c r="O872" s="59">
        <f t="shared" si="102"/>
        <v>0</v>
      </c>
    </row>
    <row r="873" spans="1:15" x14ac:dyDescent="0.25">
      <c r="A873" s="59">
        <v>872</v>
      </c>
      <c r="B873" s="60">
        <v>42494.958333333336</v>
      </c>
      <c r="C873" s="59">
        <v>1.14838</v>
      </c>
      <c r="D873" s="59">
        <v>1.1493800000000001</v>
      </c>
      <c r="E873" s="59">
        <v>1.13859</v>
      </c>
      <c r="F873" s="59">
        <v>1.1404799999999999</v>
      </c>
      <c r="G873" s="59">
        <f t="shared" si="97"/>
        <v>0</v>
      </c>
      <c r="H873" s="61">
        <f t="shared" si="98"/>
        <v>-7.0162236980543628E-3</v>
      </c>
      <c r="I873" s="61">
        <f>IF(A873&gt;$R$1, AVERAGE(INDEX($H$2:$H$3898, A873-$R$1):H873), "")</f>
        <v>7.2482634041052662E-4</v>
      </c>
      <c r="J873" s="61">
        <f>IF(A873&gt;$R$1, STDEV(INDEX($H$2:$H$3898, A873-$R$1):H873), "")</f>
        <v>4.4821294679810745E-3</v>
      </c>
      <c r="K873" s="61">
        <f t="shared" si="99"/>
        <v>-4.4821294679810745E-3</v>
      </c>
      <c r="L873" s="61">
        <f t="shared" si="103"/>
        <v>1.1133641098782971E-2</v>
      </c>
      <c r="M873" s="59">
        <f t="shared" si="100"/>
        <v>-2.6999999999999247</v>
      </c>
      <c r="N873" s="59">
        <f t="shared" si="101"/>
        <v>0</v>
      </c>
      <c r="O873" s="59">
        <f t="shared" si="102"/>
        <v>0</v>
      </c>
    </row>
    <row r="874" spans="1:15" x14ac:dyDescent="0.25">
      <c r="A874" s="59">
        <v>873</v>
      </c>
      <c r="B874" s="60">
        <v>42495.958333333336</v>
      </c>
      <c r="C874" s="59">
        <v>1.1404799999999999</v>
      </c>
      <c r="D874" s="59">
        <v>1.14802</v>
      </c>
      <c r="E874" s="59">
        <v>1.13866</v>
      </c>
      <c r="F874" s="59">
        <v>1.1402099999999999</v>
      </c>
      <c r="G874" s="59">
        <f t="shared" si="97"/>
        <v>0</v>
      </c>
      <c r="H874" s="61">
        <f t="shared" si="98"/>
        <v>-2.3677045215383347E-4</v>
      </c>
      <c r="I874" s="61">
        <f>IF(A874&gt;$R$1, AVERAGE(INDEX($H$2:$H$3898, A874-$R$1):H874), "")</f>
        <v>7.4163739597517752E-4</v>
      </c>
      <c r="J874" s="61">
        <f>IF(A874&gt;$R$1, STDEV(INDEX($H$2:$H$3898, A874-$R$1):H874), "")</f>
        <v>4.4777085176562056E-3</v>
      </c>
      <c r="K874" s="61">
        <f t="shared" si="99"/>
        <v>-4.4777085176562056E-3</v>
      </c>
      <c r="L874" s="61">
        <f t="shared" si="103"/>
        <v>2.8527784031462163E-3</v>
      </c>
      <c r="M874" s="59">
        <f t="shared" si="100"/>
        <v>-10.399999999999299</v>
      </c>
      <c r="N874" s="59">
        <f t="shared" si="101"/>
        <v>0</v>
      </c>
      <c r="O874" s="59">
        <f t="shared" si="102"/>
        <v>0</v>
      </c>
    </row>
    <row r="875" spans="1:15" x14ac:dyDescent="0.25">
      <c r="A875" s="59">
        <v>874</v>
      </c>
      <c r="B875" s="60">
        <v>42498.958333333336</v>
      </c>
      <c r="C875" s="59">
        <v>1.1393599999999999</v>
      </c>
      <c r="D875" s="59">
        <v>1.1419900000000001</v>
      </c>
      <c r="E875" s="59">
        <v>1.1375299999999999</v>
      </c>
      <c r="F875" s="59">
        <v>1.13832</v>
      </c>
      <c r="G875" s="59">
        <f t="shared" si="97"/>
        <v>0</v>
      </c>
      <c r="H875" s="61">
        <f t="shared" si="98"/>
        <v>-1.6589647127452191E-3</v>
      </c>
      <c r="I875" s="61">
        <f>IF(A875&gt;$R$1, AVERAGE(INDEX($H$2:$H$3898, A875-$R$1):H875), "")</f>
        <v>5.5646614094600566E-4</v>
      </c>
      <c r="J875" s="61">
        <f>IF(A875&gt;$R$1, STDEV(INDEX($H$2:$H$3898, A875-$R$1):H875), "")</f>
        <v>4.5140254069765892E-3</v>
      </c>
      <c r="K875" s="61">
        <f t="shared" si="99"/>
        <v>-4.5140254069765892E-3</v>
      </c>
      <c r="L875" s="61">
        <f t="shared" si="103"/>
        <v>-5.4691944022448608E-3</v>
      </c>
      <c r="M875" s="59">
        <f t="shared" si="100"/>
        <v>-11.699999999998933</v>
      </c>
      <c r="N875" s="59">
        <f t="shared" si="101"/>
        <v>0</v>
      </c>
      <c r="O875" s="59">
        <f t="shared" si="102"/>
        <v>0</v>
      </c>
    </row>
    <row r="876" spans="1:15" x14ac:dyDescent="0.25">
      <c r="A876" s="59">
        <v>875</v>
      </c>
      <c r="B876" s="60">
        <v>42499.958333333336</v>
      </c>
      <c r="C876" s="59">
        <v>1.13832</v>
      </c>
      <c r="D876" s="59">
        <v>1.1409800000000001</v>
      </c>
      <c r="E876" s="59">
        <v>1.1358699999999999</v>
      </c>
      <c r="F876" s="59">
        <v>1.1371500000000001</v>
      </c>
      <c r="G876" s="59">
        <f t="shared" si="97"/>
        <v>0</v>
      </c>
      <c r="H876" s="61">
        <f t="shared" si="98"/>
        <v>-1.0283590670132994E-3</v>
      </c>
      <c r="I876" s="61">
        <f>IF(A876&gt;$R$1, AVERAGE(INDEX($H$2:$H$3898, A876-$R$1):H876), "")</f>
        <v>3.2622474191144749E-4</v>
      </c>
      <c r="J876" s="61">
        <f>IF(A876&gt;$R$1, STDEV(INDEX($H$2:$H$3898, A876-$R$1):H876), "")</f>
        <v>4.4937283471095822E-3</v>
      </c>
      <c r="K876" s="61">
        <f t="shared" si="99"/>
        <v>-4.4937283471095822E-3</v>
      </c>
      <c r="L876" s="61">
        <f t="shared" si="103"/>
        <v>-1.3814922697045401E-2</v>
      </c>
      <c r="M876" s="59">
        <f t="shared" si="100"/>
        <v>54.199999999999804</v>
      </c>
      <c r="N876" s="59">
        <f t="shared" si="101"/>
        <v>0</v>
      </c>
      <c r="O876" s="59">
        <f t="shared" si="102"/>
        <v>0</v>
      </c>
    </row>
    <row r="877" spans="1:15" x14ac:dyDescent="0.25">
      <c r="A877" s="59">
        <v>876</v>
      </c>
      <c r="B877" s="60">
        <v>42500.958333333336</v>
      </c>
      <c r="C877" s="59">
        <v>1.1371500000000001</v>
      </c>
      <c r="D877" s="59">
        <v>1.14466</v>
      </c>
      <c r="E877" s="59">
        <v>1.13687</v>
      </c>
      <c r="F877" s="59">
        <v>1.1425700000000001</v>
      </c>
      <c r="G877" s="59">
        <f t="shared" si="97"/>
        <v>1</v>
      </c>
      <c r="H877" s="61">
        <f t="shared" si="98"/>
        <v>4.7549788676679887E-3</v>
      </c>
      <c r="I877" s="61">
        <f>IF(A877&gt;$R$1, AVERAGE(INDEX($H$2:$H$3898, A877-$R$1):H877), "")</f>
        <v>3.7528094142264435E-4</v>
      </c>
      <c r="J877" s="61">
        <f>IF(A877&gt;$R$1, STDEV(INDEX($H$2:$H$3898, A877-$R$1):H877), "")</f>
        <v>4.5402026167879689E-3</v>
      </c>
      <c r="K877" s="61">
        <f t="shared" si="99"/>
        <v>4.5402026167879689E-3</v>
      </c>
      <c r="L877" s="61">
        <f t="shared" si="103"/>
        <v>-5.6775161735503248E-3</v>
      </c>
      <c r="M877" s="59">
        <f t="shared" si="100"/>
        <v>-49.399999999999444</v>
      </c>
      <c r="N877" s="59">
        <f t="shared" si="101"/>
        <v>0</v>
      </c>
      <c r="O877" s="59">
        <f t="shared" si="102"/>
        <v>0</v>
      </c>
    </row>
    <row r="878" spans="1:15" x14ac:dyDescent="0.25">
      <c r="A878" s="59">
        <v>877</v>
      </c>
      <c r="B878" s="60">
        <v>42501.958333333336</v>
      </c>
      <c r="C878" s="59">
        <v>1.14256</v>
      </c>
      <c r="D878" s="59">
        <v>1.1429100000000001</v>
      </c>
      <c r="E878" s="59">
        <v>1.13706</v>
      </c>
      <c r="F878" s="59">
        <v>1.1376200000000001</v>
      </c>
      <c r="G878" s="59">
        <f t="shared" si="97"/>
        <v>0</v>
      </c>
      <c r="H878" s="61">
        <f t="shared" si="98"/>
        <v>-4.3417502716445837E-3</v>
      </c>
      <c r="I878" s="61">
        <f>IF(A878&gt;$R$1, AVERAGE(INDEX($H$2:$H$3898, A878-$R$1):H878), "")</f>
        <v>4.3940690943598251E-4</v>
      </c>
      <c r="J878" s="61">
        <f>IF(A878&gt;$R$1, STDEV(INDEX($H$2:$H$3898, A878-$R$1):H878), "")</f>
        <v>4.4602212264857185E-3</v>
      </c>
      <c r="K878" s="61">
        <f t="shared" si="99"/>
        <v>-4.4602212264857185E-3</v>
      </c>
      <c r="L878" s="61">
        <f t="shared" si="103"/>
        <v>-6.7066465895924019E-3</v>
      </c>
      <c r="M878" s="59">
        <f t="shared" si="100"/>
        <v>-65.999999999999389</v>
      </c>
      <c r="N878" s="59">
        <f t="shared" si="101"/>
        <v>0</v>
      </c>
      <c r="O878" s="59">
        <f t="shared" si="102"/>
        <v>0</v>
      </c>
    </row>
    <row r="879" spans="1:15" x14ac:dyDescent="0.25">
      <c r="A879" s="59">
        <v>878</v>
      </c>
      <c r="B879" s="60">
        <v>42502.958333333336</v>
      </c>
      <c r="C879" s="59">
        <v>1.13757</v>
      </c>
      <c r="D879" s="59">
        <v>1.1379600000000001</v>
      </c>
      <c r="E879" s="59">
        <v>1.1283000000000001</v>
      </c>
      <c r="F879" s="59">
        <v>1.13097</v>
      </c>
      <c r="G879" s="59">
        <f t="shared" si="97"/>
        <v>0</v>
      </c>
      <c r="H879" s="61">
        <f t="shared" si="98"/>
        <v>-5.8626892010637975E-3</v>
      </c>
      <c r="I879" s="61">
        <f>IF(A879&gt;$R$1, AVERAGE(INDEX($H$2:$H$3898, A879-$R$1):H879), "")</f>
        <v>1.2612521207529048E-4</v>
      </c>
      <c r="J879" s="61">
        <f>IF(A879&gt;$R$1, STDEV(INDEX($H$2:$H$3898, A879-$R$1):H879), "")</f>
        <v>4.7250160479901286E-3</v>
      </c>
      <c r="K879" s="61">
        <f t="shared" si="99"/>
        <v>-4.7250160479901286E-3</v>
      </c>
      <c r="L879" s="61">
        <f t="shared" si="103"/>
        <v>-7.9184587029370104E-3</v>
      </c>
      <c r="M879" s="59">
        <f t="shared" si="100"/>
        <v>9.0999999999996639</v>
      </c>
      <c r="N879" s="59">
        <f t="shared" si="101"/>
        <v>0</v>
      </c>
      <c r="O879" s="59">
        <f t="shared" si="102"/>
        <v>0</v>
      </c>
    </row>
    <row r="880" spans="1:15" x14ac:dyDescent="0.25">
      <c r="A880" s="59">
        <v>879</v>
      </c>
      <c r="B880" s="60">
        <v>42505.958333333336</v>
      </c>
      <c r="C880" s="59">
        <v>1.131</v>
      </c>
      <c r="D880" s="59">
        <v>1.13422</v>
      </c>
      <c r="E880" s="59">
        <v>1.1302099999999999</v>
      </c>
      <c r="F880" s="59">
        <v>1.13191</v>
      </c>
      <c r="G880" s="59">
        <f t="shared" si="97"/>
        <v>1</v>
      </c>
      <c r="H880" s="61">
        <f t="shared" si="98"/>
        <v>8.3079973667871967E-4</v>
      </c>
      <c r="I880" s="61">
        <f>IF(A880&gt;$R$1, AVERAGE(INDEX($H$2:$H$3898, A880-$R$1):H880), "")</f>
        <v>5.3456571611011541E-4</v>
      </c>
      <c r="J880" s="61">
        <f>IF(A880&gt;$R$1, STDEV(INDEX($H$2:$H$3898, A880-$R$1):H880), "")</f>
        <v>4.4625910414714332E-3</v>
      </c>
      <c r="K880" s="61">
        <f t="shared" si="99"/>
        <v>4.4625910414714332E-3</v>
      </c>
      <c r="L880" s="61">
        <f t="shared" si="103"/>
        <v>-7.1439837283991314E-3</v>
      </c>
      <c r="M880" s="59">
        <f t="shared" si="100"/>
        <v>-7.5000000000002842</v>
      </c>
      <c r="N880" s="59">
        <f t="shared" si="101"/>
        <v>0</v>
      </c>
      <c r="O880" s="59">
        <f t="shared" si="102"/>
        <v>0</v>
      </c>
    </row>
    <row r="881" spans="1:15" x14ac:dyDescent="0.25">
      <c r="A881" s="59">
        <v>880</v>
      </c>
      <c r="B881" s="60">
        <v>42506.958333333336</v>
      </c>
      <c r="C881" s="59">
        <v>1.1319900000000001</v>
      </c>
      <c r="D881" s="59">
        <v>1.13487</v>
      </c>
      <c r="E881" s="59">
        <v>1.1302000000000001</v>
      </c>
      <c r="F881" s="59">
        <v>1.13124</v>
      </c>
      <c r="G881" s="59">
        <f t="shared" si="97"/>
        <v>0</v>
      </c>
      <c r="H881" s="61">
        <f t="shared" si="98"/>
        <v>-5.9209510600162962E-4</v>
      </c>
      <c r="I881" s="61">
        <f>IF(A881&gt;$R$1, AVERAGE(INDEX($H$2:$H$3898, A881-$R$1):H881), "")</f>
        <v>2.5189034639896632E-4</v>
      </c>
      <c r="J881" s="61">
        <f>IF(A881&gt;$R$1, STDEV(INDEX($H$2:$H$3898, A881-$R$1):H881), "")</f>
        <v>4.375521754264416E-3</v>
      </c>
      <c r="K881" s="61">
        <f t="shared" si="99"/>
        <v>-4.375521754264416E-3</v>
      </c>
      <c r="L881" s="61">
        <f t="shared" si="103"/>
        <v>-1.5292720365907043E-2</v>
      </c>
      <c r="M881" s="59">
        <f t="shared" si="100"/>
        <v>-96.600000000000023</v>
      </c>
      <c r="N881" s="59">
        <f t="shared" si="101"/>
        <v>0</v>
      </c>
      <c r="O881" s="59">
        <f t="shared" si="102"/>
        <v>0</v>
      </c>
    </row>
    <row r="882" spans="1:15" x14ac:dyDescent="0.25">
      <c r="A882" s="59">
        <v>881</v>
      </c>
      <c r="B882" s="60">
        <v>42507.958333333336</v>
      </c>
      <c r="C882" s="59">
        <v>1.1312500000000001</v>
      </c>
      <c r="D882" s="59">
        <v>1.1316200000000001</v>
      </c>
      <c r="E882" s="59">
        <v>1.12141</v>
      </c>
      <c r="F882" s="59">
        <v>1.1215900000000001</v>
      </c>
      <c r="G882" s="59">
        <f t="shared" si="97"/>
        <v>0</v>
      </c>
      <c r="H882" s="61">
        <f t="shared" si="98"/>
        <v>-8.5670547900020162E-3</v>
      </c>
      <c r="I882" s="61">
        <f>IF(A882&gt;$R$1, AVERAGE(INDEX($H$2:$H$3898, A882-$R$1):H882), "")</f>
        <v>-4.4144679843117465E-4</v>
      </c>
      <c r="J882" s="61">
        <f>IF(A882&gt;$R$1, STDEV(INDEX($H$2:$H$3898, A882-$R$1):H882), "")</f>
        <v>4.8448396686965609E-3</v>
      </c>
      <c r="K882" s="61">
        <f t="shared" si="99"/>
        <v>-4.8448396686965609E-3</v>
      </c>
      <c r="L882" s="61">
        <f t="shared" si="103"/>
        <v>-2.3973789615535857E-2</v>
      </c>
      <c r="M882" s="59">
        <f t="shared" si="100"/>
        <v>-13.400000000001189</v>
      </c>
      <c r="N882" s="59">
        <f t="shared" si="101"/>
        <v>-13.400000000001189</v>
      </c>
      <c r="O882" s="59">
        <f t="shared" si="102"/>
        <v>0</v>
      </c>
    </row>
    <row r="883" spans="1:15" x14ac:dyDescent="0.25">
      <c r="A883" s="59">
        <v>882</v>
      </c>
      <c r="B883" s="60">
        <v>42508.958333333336</v>
      </c>
      <c r="C883" s="59">
        <v>1.12158</v>
      </c>
      <c r="D883" s="59">
        <v>1.1229899999999999</v>
      </c>
      <c r="E883" s="59">
        <v>1.1180099999999999</v>
      </c>
      <c r="F883" s="59">
        <v>1.1202399999999999</v>
      </c>
      <c r="G883" s="59">
        <f t="shared" si="97"/>
        <v>0</v>
      </c>
      <c r="H883" s="61">
        <f t="shared" si="98"/>
        <v>-1.2043733585357459E-3</v>
      </c>
      <c r="I883" s="61">
        <f>IF(A883&gt;$R$1, AVERAGE(INDEX($H$2:$H$3898, A883-$R$1):H883), "")</f>
        <v>-6.576583659738133E-4</v>
      </c>
      <c r="J883" s="61">
        <f>IF(A883&gt;$R$1, STDEV(INDEX($H$2:$H$3898, A883-$R$1):H883), "")</f>
        <v>4.7934001887492928E-3</v>
      </c>
      <c r="K883" s="61">
        <f t="shared" si="99"/>
        <v>-4.7934001887492928E-3</v>
      </c>
      <c r="L883" s="61">
        <f t="shared" si="103"/>
        <v>-3.2656554203795402E-2</v>
      </c>
      <c r="M883" s="59">
        <f t="shared" si="100"/>
        <v>19.899999999999363</v>
      </c>
      <c r="N883" s="59">
        <f t="shared" si="101"/>
        <v>19.899999999999363</v>
      </c>
      <c r="O883" s="59">
        <f t="shared" si="102"/>
        <v>0</v>
      </c>
    </row>
    <row r="884" spans="1:15" x14ac:dyDescent="0.25">
      <c r="A884" s="59">
        <v>883</v>
      </c>
      <c r="B884" s="60">
        <v>42509.958333333336</v>
      </c>
      <c r="C884" s="59">
        <v>1.1202300000000001</v>
      </c>
      <c r="D884" s="59">
        <v>1.12375</v>
      </c>
      <c r="E884" s="59">
        <v>1.1196299999999999</v>
      </c>
      <c r="F884" s="59">
        <v>1.12222</v>
      </c>
      <c r="G884" s="59">
        <f t="shared" si="97"/>
        <v>1</v>
      </c>
      <c r="H884" s="61">
        <f t="shared" si="98"/>
        <v>1.7659182456295284E-3</v>
      </c>
      <c r="I884" s="61">
        <f>IF(A884&gt;$R$1, AVERAGE(INDEX($H$2:$H$3898, A884-$R$1):H884), "")</f>
        <v>-7.1544531457698836E-4</v>
      </c>
      <c r="J884" s="61">
        <f>IF(A884&gt;$R$1, STDEV(INDEX($H$2:$H$3898, A884-$R$1):H884), "")</f>
        <v>4.7557708613639501E-3</v>
      </c>
      <c r="K884" s="61">
        <f t="shared" si="99"/>
        <v>4.7557708613639501E-3</v>
      </c>
      <c r="L884" s="61">
        <f t="shared" si="103"/>
        <v>-3.2350958843672062E-2</v>
      </c>
      <c r="M884" s="59">
        <f t="shared" si="100"/>
        <v>11.499999999999844</v>
      </c>
      <c r="N884" s="59">
        <f t="shared" si="101"/>
        <v>11.499999999999844</v>
      </c>
      <c r="O884" s="59">
        <f t="shared" si="102"/>
        <v>0</v>
      </c>
    </row>
    <row r="885" spans="1:15" x14ac:dyDescent="0.25">
      <c r="A885" s="59">
        <v>884</v>
      </c>
      <c r="B885" s="60">
        <v>42512.958333333336</v>
      </c>
      <c r="C885" s="59">
        <v>1.1208100000000001</v>
      </c>
      <c r="D885" s="59">
        <v>1.1242799999999999</v>
      </c>
      <c r="E885" s="59">
        <v>1.1187499999999999</v>
      </c>
      <c r="F885" s="59">
        <v>1.1219600000000001</v>
      </c>
      <c r="G885" s="59">
        <f t="shared" si="97"/>
        <v>0</v>
      </c>
      <c r="H885" s="61">
        <f t="shared" si="98"/>
        <v>-2.3171046989388312E-4</v>
      </c>
      <c r="I885" s="61">
        <f>IF(A885&gt;$R$1, AVERAGE(INDEX($H$2:$H$3898, A885-$R$1):H885), "")</f>
        <v>-1.2721051059505196E-3</v>
      </c>
      <c r="J885" s="61">
        <f>IF(A885&gt;$R$1, STDEV(INDEX($H$2:$H$3898, A885-$R$1):H885), "")</f>
        <v>4.0526439940165894E-3</v>
      </c>
      <c r="K885" s="61">
        <f t="shared" si="99"/>
        <v>-4.0526439940165894E-3</v>
      </c>
      <c r="L885" s="61">
        <f t="shared" si="103"/>
        <v>-4.1168377495843761E-2</v>
      </c>
      <c r="M885" s="59">
        <f t="shared" si="100"/>
        <v>-79.599999999999667</v>
      </c>
      <c r="N885" s="59">
        <f t="shared" si="101"/>
        <v>-79.599999999999667</v>
      </c>
      <c r="O885" s="59">
        <f t="shared" si="102"/>
        <v>0</v>
      </c>
    </row>
    <row r="886" spans="1:15" x14ac:dyDescent="0.25">
      <c r="A886" s="59">
        <v>885</v>
      </c>
      <c r="B886" s="60">
        <v>42513.958333333336</v>
      </c>
      <c r="C886" s="59">
        <v>1.12201</v>
      </c>
      <c r="D886" s="59">
        <v>1.1227100000000001</v>
      </c>
      <c r="E886" s="59">
        <v>1.11324</v>
      </c>
      <c r="F886" s="59">
        <v>1.11405</v>
      </c>
      <c r="G886" s="59">
        <f t="shared" si="97"/>
        <v>0</v>
      </c>
      <c r="H886" s="61">
        <f t="shared" si="98"/>
        <v>-7.0751320398420563E-3</v>
      </c>
      <c r="I886" s="61">
        <f>IF(A886&gt;$R$1, AVERAGE(INDEX($H$2:$H$3898, A886-$R$1):H886), "")</f>
        <v>-2.167337357514564E-3</v>
      </c>
      <c r="J886" s="61">
        <f>IF(A886&gt;$R$1, STDEV(INDEX($H$2:$H$3898, A886-$R$1):H886), "")</f>
        <v>3.6019325978651042E-3</v>
      </c>
      <c r="K886" s="61">
        <f t="shared" si="99"/>
        <v>-3.6019325978651042E-3</v>
      </c>
      <c r="L886" s="61">
        <f t="shared" si="103"/>
        <v>-3.9900799570125156E-2</v>
      </c>
      <c r="M886" s="59">
        <f t="shared" si="100"/>
        <v>13.900000000000023</v>
      </c>
      <c r="N886" s="59">
        <f t="shared" si="101"/>
        <v>13.900000000000023</v>
      </c>
      <c r="O886" s="59">
        <f t="shared" si="102"/>
        <v>0</v>
      </c>
    </row>
    <row r="887" spans="1:15" x14ac:dyDescent="0.25">
      <c r="A887" s="59">
        <v>886</v>
      </c>
      <c r="B887" s="60">
        <v>42514.958333333336</v>
      </c>
      <c r="C887" s="59">
        <v>1.1140399999999999</v>
      </c>
      <c r="D887" s="59">
        <v>1.11669</v>
      </c>
      <c r="E887" s="59">
        <v>1.1128899999999999</v>
      </c>
      <c r="F887" s="59">
        <v>1.1154299999999999</v>
      </c>
      <c r="G887" s="59">
        <f t="shared" si="97"/>
        <v>1</v>
      </c>
      <c r="H887" s="61">
        <f t="shared" si="98"/>
        <v>1.2379569910847153E-3</v>
      </c>
      <c r="I887" s="61">
        <f>IF(A887&gt;$R$1, AVERAGE(INDEX($H$2:$H$3898, A887-$R$1):H887), "")</f>
        <v>-1.8837049796100755E-3</v>
      </c>
      <c r="J887" s="61">
        <f>IF(A887&gt;$R$1, STDEV(INDEX($H$2:$H$3898, A887-$R$1):H887), "")</f>
        <v>3.6845113601928943E-3</v>
      </c>
      <c r="K887" s="61">
        <f t="shared" si="99"/>
        <v>3.6845113601928943E-3</v>
      </c>
      <c r="L887" s="61">
        <f t="shared" si="103"/>
        <v>-3.137809133797502E-2</v>
      </c>
      <c r="M887" s="59">
        <f t="shared" si="100"/>
        <v>38.800000000001056</v>
      </c>
      <c r="N887" s="59">
        <f t="shared" si="101"/>
        <v>38.800000000001056</v>
      </c>
      <c r="O887" s="59">
        <f t="shared" si="102"/>
        <v>0</v>
      </c>
    </row>
    <row r="888" spans="1:15" x14ac:dyDescent="0.25">
      <c r="A888" s="59">
        <v>887</v>
      </c>
      <c r="B888" s="60">
        <v>42515.958333333336</v>
      </c>
      <c r="C888" s="59">
        <v>1.11547</v>
      </c>
      <c r="D888" s="59">
        <v>1.12168</v>
      </c>
      <c r="E888" s="59">
        <v>1.1149500000000001</v>
      </c>
      <c r="F888" s="59">
        <v>1.1193500000000001</v>
      </c>
      <c r="G888" s="59">
        <f t="shared" si="97"/>
        <v>1</v>
      </c>
      <c r="H888" s="61">
        <f t="shared" si="98"/>
        <v>3.5081788993907414E-3</v>
      </c>
      <c r="I888" s="61">
        <f>IF(A888&gt;$R$1, AVERAGE(INDEX($H$2:$H$3898, A888-$R$1):H888), "")</f>
        <v>-1.607330651656171E-3</v>
      </c>
      <c r="J888" s="61">
        <f>IF(A888&gt;$R$1, STDEV(INDEX($H$2:$H$3898, A888-$R$1):H888), "")</f>
        <v>3.9204077280505728E-3</v>
      </c>
      <c r="K888" s="61">
        <f t="shared" si="99"/>
        <v>3.9204077280505728E-3</v>
      </c>
      <c r="L888" s="61">
        <f t="shared" si="103"/>
        <v>-2.2975554141943372E-2</v>
      </c>
      <c r="M888" s="59">
        <f t="shared" si="100"/>
        <v>-81.800000000000765</v>
      </c>
      <c r="N888" s="59">
        <f t="shared" si="101"/>
        <v>-81.800000000000765</v>
      </c>
      <c r="O888" s="59">
        <f t="shared" si="102"/>
        <v>0</v>
      </c>
    </row>
    <row r="889" spans="1:15" x14ac:dyDescent="0.25">
      <c r="A889" s="59">
        <v>888</v>
      </c>
      <c r="B889" s="60">
        <v>42516.958333333336</v>
      </c>
      <c r="C889" s="59">
        <v>1.11934</v>
      </c>
      <c r="D889" s="59">
        <v>1.1200699999999999</v>
      </c>
      <c r="E889" s="59">
        <v>1.1110899999999999</v>
      </c>
      <c r="F889" s="59">
        <v>1.1111599999999999</v>
      </c>
      <c r="G889" s="59">
        <f t="shared" si="97"/>
        <v>0</v>
      </c>
      <c r="H889" s="61">
        <f t="shared" si="98"/>
        <v>-7.3436450018989014E-3</v>
      </c>
      <c r="I889" s="61">
        <f>IF(A889&gt;$R$1, AVERAGE(INDEX($H$2:$H$3898, A889-$R$1):H889), "")</f>
        <v>-1.6277944831464544E-3</v>
      </c>
      <c r="J889" s="61">
        <f>IF(A889&gt;$R$1, STDEV(INDEX($H$2:$H$3898, A889-$R$1):H889), "")</f>
        <v>3.9512565879343377E-3</v>
      </c>
      <c r="K889" s="61">
        <f t="shared" si="99"/>
        <v>-3.9512565879343377E-3</v>
      </c>
      <c r="L889" s="61">
        <f t="shared" si="103"/>
        <v>-2.2449102212221503E-2</v>
      </c>
      <c r="M889" s="59">
        <f t="shared" si="100"/>
        <v>23.900000000001143</v>
      </c>
      <c r="N889" s="59">
        <f t="shared" si="101"/>
        <v>23.900000000001143</v>
      </c>
      <c r="O889" s="59">
        <f t="shared" si="102"/>
        <v>0</v>
      </c>
    </row>
    <row r="890" spans="1:15" x14ac:dyDescent="0.25">
      <c r="A890" s="59">
        <v>889</v>
      </c>
      <c r="B890" s="60">
        <v>42519.958333333336</v>
      </c>
      <c r="C890" s="59">
        <v>1.1112599999999999</v>
      </c>
      <c r="D890" s="59">
        <v>1.1144700000000001</v>
      </c>
      <c r="E890" s="59">
        <v>1.10978</v>
      </c>
      <c r="F890" s="59">
        <v>1.11365</v>
      </c>
      <c r="G890" s="59">
        <f t="shared" si="97"/>
        <v>1</v>
      </c>
      <c r="H890" s="61">
        <f t="shared" si="98"/>
        <v>2.2383943255017908E-3</v>
      </c>
      <c r="I890" s="61">
        <f>IF(A890&gt;$R$1, AVERAGE(INDEX($H$2:$H$3898, A890-$R$1):H890), "")</f>
        <v>-1.473096684542978E-3</v>
      </c>
      <c r="J890" s="61">
        <f>IF(A890&gt;$R$1, STDEV(INDEX($H$2:$H$3898, A890-$R$1):H890), "")</f>
        <v>4.0564023046902979E-3</v>
      </c>
      <c r="K890" s="61">
        <f t="shared" si="99"/>
        <v>4.0564023046902979E-3</v>
      </c>
      <c r="L890" s="61">
        <f t="shared" si="103"/>
        <v>-1.3878674500554612E-2</v>
      </c>
      <c r="M890" s="59">
        <f t="shared" si="100"/>
        <v>-4.9000000000010147</v>
      </c>
      <c r="N890" s="59">
        <f t="shared" si="101"/>
        <v>0</v>
      </c>
      <c r="O890" s="59">
        <f t="shared" si="102"/>
        <v>0</v>
      </c>
    </row>
    <row r="891" spans="1:15" x14ac:dyDescent="0.25">
      <c r="A891" s="59">
        <v>890</v>
      </c>
      <c r="B891" s="60">
        <v>42520.958333333336</v>
      </c>
      <c r="C891" s="59">
        <v>1.11365</v>
      </c>
      <c r="D891" s="59">
        <v>1.11734</v>
      </c>
      <c r="E891" s="59">
        <v>1.11222</v>
      </c>
      <c r="F891" s="59">
        <v>1.1131599999999999</v>
      </c>
      <c r="G891" s="59">
        <f t="shared" si="97"/>
        <v>0</v>
      </c>
      <c r="H891" s="61">
        <f t="shared" si="98"/>
        <v>-4.4009143834335129E-4</v>
      </c>
      <c r="I891" s="61">
        <f>IF(A891&gt;$R$1, AVERAGE(INDEX($H$2:$H$3898, A891-$R$1):H891), "")</f>
        <v>-1.396917104892861E-3</v>
      </c>
      <c r="J891" s="61">
        <f>IF(A891&gt;$R$1, STDEV(INDEX($H$2:$H$3898, A891-$R$1):H891), "")</f>
        <v>4.0641169153419528E-3</v>
      </c>
      <c r="K891" s="61">
        <f t="shared" si="99"/>
        <v>-4.0641169153419528E-3</v>
      </c>
      <c r="L891" s="61">
        <f t="shared" si="103"/>
        <v>-1.3449063068786985E-2</v>
      </c>
      <c r="M891" s="59">
        <f t="shared" si="100"/>
        <v>56.400000000000894</v>
      </c>
      <c r="N891" s="59">
        <f t="shared" si="101"/>
        <v>0</v>
      </c>
      <c r="O891" s="59">
        <f t="shared" si="102"/>
        <v>0</v>
      </c>
    </row>
    <row r="892" spans="1:15" x14ac:dyDescent="0.25">
      <c r="A892" s="59">
        <v>891</v>
      </c>
      <c r="B892" s="60">
        <v>42521.958333333336</v>
      </c>
      <c r="C892" s="59">
        <v>1.11314</v>
      </c>
      <c r="D892" s="59">
        <v>1.1193900000000001</v>
      </c>
      <c r="E892" s="59">
        <v>1.11141</v>
      </c>
      <c r="F892" s="59">
        <v>1.1187800000000001</v>
      </c>
      <c r="G892" s="59">
        <f t="shared" si="97"/>
        <v>1</v>
      </c>
      <c r="H892" s="61">
        <f t="shared" si="98"/>
        <v>5.0359883128403326E-3</v>
      </c>
      <c r="I892" s="61">
        <f>IF(A892&gt;$R$1, AVERAGE(INDEX($H$2:$H$3898, A892-$R$1):H892), "")</f>
        <v>-1.0178953936520092E-3</v>
      </c>
      <c r="J892" s="61">
        <f>IF(A892&gt;$R$1, STDEV(INDEX($H$2:$H$3898, A892-$R$1):H892), "")</f>
        <v>4.3719073815157092E-3</v>
      </c>
      <c r="K892" s="61">
        <f t="shared" si="99"/>
        <v>4.3719073815157092E-3</v>
      </c>
      <c r="L892" s="61">
        <f t="shared" si="103"/>
        <v>-1.3617358304059246E-2</v>
      </c>
      <c r="M892" s="59">
        <f t="shared" si="100"/>
        <v>-37.300000000000111</v>
      </c>
      <c r="N892" s="59">
        <f t="shared" si="101"/>
        <v>0</v>
      </c>
      <c r="O892" s="59">
        <f t="shared" si="102"/>
        <v>0</v>
      </c>
    </row>
    <row r="893" spans="1:15" x14ac:dyDescent="0.25">
      <c r="A893" s="59">
        <v>892</v>
      </c>
      <c r="B893" s="60">
        <v>42522.958333333336</v>
      </c>
      <c r="C893" s="59">
        <v>1.11877</v>
      </c>
      <c r="D893" s="59">
        <v>1.12199</v>
      </c>
      <c r="E893" s="59">
        <v>1.11453</v>
      </c>
      <c r="F893" s="59">
        <v>1.11504</v>
      </c>
      <c r="G893" s="59">
        <f t="shared" si="97"/>
        <v>0</v>
      </c>
      <c r="H893" s="61">
        <f t="shared" si="98"/>
        <v>-3.3485271817817286E-3</v>
      </c>
      <c r="I893" s="61">
        <f>IF(A893&gt;$R$1, AVERAGE(INDEX($H$2:$H$3898, A893-$R$1):H893), "")</f>
        <v>-1.5243645217426168E-3</v>
      </c>
      <c r="J893" s="61">
        <f>IF(A893&gt;$R$1, STDEV(INDEX($H$2:$H$3898, A893-$R$1):H893), "")</f>
        <v>4.1207216515214192E-3</v>
      </c>
      <c r="K893" s="61">
        <f t="shared" si="99"/>
        <v>-4.1207216515214192E-3</v>
      </c>
      <c r="L893" s="61">
        <f t="shared" si="103"/>
        <v>-1.3277858729094944E-2</v>
      </c>
      <c r="M893" s="59">
        <f t="shared" si="100"/>
        <v>215.69999999999868</v>
      </c>
      <c r="N893" s="59">
        <f t="shared" si="101"/>
        <v>0</v>
      </c>
      <c r="O893" s="59">
        <f t="shared" si="102"/>
        <v>0</v>
      </c>
    </row>
    <row r="894" spans="1:15" x14ac:dyDescent="0.25">
      <c r="A894" s="59">
        <v>893</v>
      </c>
      <c r="B894" s="60">
        <v>42523.958333333336</v>
      </c>
      <c r="C894" s="59">
        <v>1.1150100000000001</v>
      </c>
      <c r="D894" s="59">
        <v>1.1373599999999999</v>
      </c>
      <c r="E894" s="59">
        <v>1.1136699999999999</v>
      </c>
      <c r="F894" s="59">
        <v>1.1365799999999999</v>
      </c>
      <c r="G894" s="59">
        <f t="shared" si="97"/>
        <v>1</v>
      </c>
      <c r="H894" s="61">
        <f t="shared" si="98"/>
        <v>1.9133474678033609E-2</v>
      </c>
      <c r="I894" s="61">
        <f>IF(A894&gt;$R$1, AVERAGE(INDEX($H$2:$H$3898, A894-$R$1):H894), "")</f>
        <v>-5.7162962387729546E-5</v>
      </c>
      <c r="J894" s="61">
        <f>IF(A894&gt;$R$1, STDEV(INDEX($H$2:$H$3898, A894-$R$1):H894), "")</f>
        <v>6.5272300160044774E-3</v>
      </c>
      <c r="K894" s="61">
        <f t="shared" si="99"/>
        <v>6.5272300160044774E-3</v>
      </c>
      <c r="L894" s="61">
        <f t="shared" si="103"/>
        <v>-2.0256126651003389E-3</v>
      </c>
      <c r="M894" s="59">
        <f t="shared" si="100"/>
        <v>0.10000000000065512</v>
      </c>
      <c r="N894" s="59">
        <f t="shared" si="101"/>
        <v>0</v>
      </c>
      <c r="O894" s="59">
        <f t="shared" si="102"/>
        <v>0</v>
      </c>
    </row>
    <row r="895" spans="1:15" x14ac:dyDescent="0.25">
      <c r="A895" s="59">
        <v>894</v>
      </c>
      <c r="B895" s="60">
        <v>42526.958333333336</v>
      </c>
      <c r="C895" s="59">
        <v>1.13533</v>
      </c>
      <c r="D895" s="59">
        <v>1.1392599999999999</v>
      </c>
      <c r="E895" s="59">
        <v>1.13263</v>
      </c>
      <c r="F895" s="59">
        <v>1.13534</v>
      </c>
      <c r="G895" s="59">
        <f t="shared" si="97"/>
        <v>0</v>
      </c>
      <c r="H895" s="61">
        <f t="shared" si="98"/>
        <v>-1.0915878403536538E-3</v>
      </c>
      <c r="I895" s="61">
        <f>IF(A895&gt;$R$1, AVERAGE(INDEX($H$2:$H$3898, A895-$R$1):H895), "")</f>
        <v>2.4103087265665428E-4</v>
      </c>
      <c r="J895" s="61">
        <f>IF(A895&gt;$R$1, STDEV(INDEX($H$2:$H$3898, A895-$R$1):H895), "")</f>
        <v>6.350927292584972E-3</v>
      </c>
      <c r="K895" s="61">
        <f t="shared" si="99"/>
        <v>-6.350927292584972E-3</v>
      </c>
      <c r="L895" s="61">
        <f t="shared" si="103"/>
        <v>-1.2839130999156744E-2</v>
      </c>
      <c r="M895" s="59">
        <f t="shared" si="100"/>
        <v>3.8999999999989043</v>
      </c>
      <c r="N895" s="59">
        <f t="shared" si="101"/>
        <v>0</v>
      </c>
      <c r="O895" s="59">
        <f t="shared" si="102"/>
        <v>0</v>
      </c>
    </row>
    <row r="896" spans="1:15" x14ac:dyDescent="0.25">
      <c r="A896" s="59">
        <v>895</v>
      </c>
      <c r="B896" s="60">
        <v>42527.958333333336</v>
      </c>
      <c r="C896" s="59">
        <v>1.1352800000000001</v>
      </c>
      <c r="D896" s="59">
        <v>1.1380399999999999</v>
      </c>
      <c r="E896" s="59">
        <v>1.1338600000000001</v>
      </c>
      <c r="F896" s="59">
        <v>1.13567</v>
      </c>
      <c r="G896" s="59">
        <f t="shared" si="97"/>
        <v>1</v>
      </c>
      <c r="H896" s="61">
        <f t="shared" si="98"/>
        <v>2.9061959420932247E-4</v>
      </c>
      <c r="I896" s="61">
        <f>IF(A896&gt;$R$1, AVERAGE(INDEX($H$2:$H$3898, A896-$R$1):H896), "")</f>
        <v>2.0726961375231706E-4</v>
      </c>
      <c r="J896" s="61">
        <f>IF(A896&gt;$R$1, STDEV(INDEX($H$2:$H$3898, A896-$R$1):H896), "")</f>
        <v>6.3490185945136472E-3</v>
      </c>
      <c r="K896" s="61">
        <f t="shared" si="99"/>
        <v>6.3490185945136472E-3</v>
      </c>
      <c r="L896" s="61">
        <f t="shared" si="103"/>
        <v>-2.1145906503786819E-3</v>
      </c>
      <c r="M896" s="59">
        <f t="shared" si="100"/>
        <v>38.000000000000256</v>
      </c>
      <c r="N896" s="59">
        <f t="shared" si="101"/>
        <v>0</v>
      </c>
      <c r="O896" s="59">
        <f t="shared" si="102"/>
        <v>0</v>
      </c>
    </row>
    <row r="897" spans="1:15" x14ac:dyDescent="0.25">
      <c r="A897" s="59">
        <v>896</v>
      </c>
      <c r="B897" s="60">
        <v>42528.958333333336</v>
      </c>
      <c r="C897" s="59">
        <v>1.1356200000000001</v>
      </c>
      <c r="D897" s="59">
        <v>1.14086</v>
      </c>
      <c r="E897" s="59">
        <v>1.1354200000000001</v>
      </c>
      <c r="F897" s="59">
        <v>1.1394200000000001</v>
      </c>
      <c r="G897" s="59">
        <f t="shared" si="97"/>
        <v>1</v>
      </c>
      <c r="H897" s="61">
        <f t="shared" si="98"/>
        <v>3.2965758682654178E-3</v>
      </c>
      <c r="I897" s="61">
        <f>IF(A897&gt;$R$1, AVERAGE(INDEX($H$2:$H$3898, A897-$R$1):H897), "")</f>
        <v>4.503115496440074E-4</v>
      </c>
      <c r="J897" s="61">
        <f>IF(A897&gt;$R$1, STDEV(INDEX($H$2:$H$3898, A897-$R$1):H897), "")</f>
        <v>6.3906717213949461E-3</v>
      </c>
      <c r="K897" s="61">
        <f t="shared" si="99"/>
        <v>6.3906717213949461E-3</v>
      </c>
      <c r="L897" s="61">
        <f t="shared" si="103"/>
        <v>9.1209207397128268E-3</v>
      </c>
      <c r="M897" s="59">
        <f t="shared" si="100"/>
        <v>-79.500000000001236</v>
      </c>
      <c r="N897" s="59">
        <f t="shared" si="101"/>
        <v>0</v>
      </c>
      <c r="O897" s="59">
        <f t="shared" si="102"/>
        <v>0</v>
      </c>
    </row>
    <row r="898" spans="1:15" x14ac:dyDescent="0.25">
      <c r="A898" s="59">
        <v>897</v>
      </c>
      <c r="B898" s="60">
        <v>42529.958333333336</v>
      </c>
      <c r="C898" s="59">
        <v>1.1394200000000001</v>
      </c>
      <c r="D898" s="59">
        <v>1.1415500000000001</v>
      </c>
      <c r="E898" s="59">
        <v>1.13056</v>
      </c>
      <c r="F898" s="59">
        <v>1.13147</v>
      </c>
      <c r="G898" s="59">
        <f t="shared" si="97"/>
        <v>0</v>
      </c>
      <c r="H898" s="61">
        <f t="shared" si="98"/>
        <v>-7.001688745944216E-3</v>
      </c>
      <c r="I898" s="61">
        <f>IF(A898&gt;$R$1, AVERAGE(INDEX($H$2:$H$3898, A898-$R$1):H898), "")</f>
        <v>5.4814692739762008E-4</v>
      </c>
      <c r="J898" s="61">
        <f>IF(A898&gt;$R$1, STDEV(INDEX($H$2:$H$3898, A898-$R$1):H898), "")</f>
        <v>6.2539403060970465E-3</v>
      </c>
      <c r="K898" s="61">
        <f t="shared" si="99"/>
        <v>-6.2539403060970465E-3</v>
      </c>
      <c r="L898" s="61">
        <f t="shared" si="103"/>
        <v>7.660380622365074E-3</v>
      </c>
      <c r="M898" s="59">
        <f t="shared" si="100"/>
        <v>-64.699999999999761</v>
      </c>
      <c r="N898" s="59">
        <f t="shared" si="101"/>
        <v>0</v>
      </c>
      <c r="O898" s="59">
        <f t="shared" si="102"/>
        <v>0</v>
      </c>
    </row>
    <row r="899" spans="1:15" x14ac:dyDescent="0.25">
      <c r="A899" s="59">
        <v>898</v>
      </c>
      <c r="B899" s="60">
        <v>42530.958333333336</v>
      </c>
      <c r="C899" s="59">
        <v>1.1314500000000001</v>
      </c>
      <c r="D899" s="59">
        <v>1.1321399999999999</v>
      </c>
      <c r="E899" s="59">
        <v>1.12452</v>
      </c>
      <c r="F899" s="59">
        <v>1.1249800000000001</v>
      </c>
      <c r="G899" s="59">
        <f t="shared" ref="G899:G962" si="104">IF(F899&gt;F898,1,0)</f>
        <v>0</v>
      </c>
      <c r="H899" s="61">
        <f t="shared" ref="H899:H962" si="105">LN(F899/F898)</f>
        <v>-5.7524145417028544E-3</v>
      </c>
      <c r="I899" s="61">
        <f>IF(A899&gt;$R$1, AVERAGE(INDEX($H$2:$H$3898, A899-$R$1):H899), "")</f>
        <v>2.6389435344967592E-4</v>
      </c>
      <c r="J899" s="61">
        <f>IF(A899&gt;$R$1, STDEV(INDEX($H$2:$H$3898, A899-$R$1):H899), "")</f>
        <v>6.4395108268871229E-3</v>
      </c>
      <c r="K899" s="61">
        <f t="shared" ref="K899:K962" si="106">IF(G899=0,-1*J899,J899)</f>
        <v>-6.4395108268871229E-3</v>
      </c>
      <c r="L899" s="61">
        <f t="shared" si="103"/>
        <v>-3.5349010658860007E-3</v>
      </c>
      <c r="M899" s="59">
        <f t="shared" ref="M899:M962" si="107">(F900-C900)*10000</f>
        <v>42.10000000000047</v>
      </c>
      <c r="N899" s="59">
        <f t="shared" ref="N899:N962" si="108">IF(AND(L899&gt;-1,L899&lt;=-0.0173992495600104),M899,0)</f>
        <v>0</v>
      </c>
      <c r="O899" s="59">
        <f t="shared" ref="O899:O962" si="109">IF(OR(AND(L899&gt;0.0176007504399896)),-M899,0)</f>
        <v>0</v>
      </c>
    </row>
    <row r="900" spans="1:15" x14ac:dyDescent="0.25">
      <c r="A900" s="59">
        <v>899</v>
      </c>
      <c r="B900" s="60">
        <v>42533.958333333336</v>
      </c>
      <c r="C900" s="59">
        <v>1.1248</v>
      </c>
      <c r="D900" s="59">
        <v>1.13028</v>
      </c>
      <c r="E900" s="59">
        <v>1.12323</v>
      </c>
      <c r="F900" s="59">
        <v>1.1290100000000001</v>
      </c>
      <c r="G900" s="59">
        <f t="shared" si="104"/>
        <v>1</v>
      </c>
      <c r="H900" s="61">
        <f t="shared" si="105"/>
        <v>3.5758848036448487E-3</v>
      </c>
      <c r="I900" s="61">
        <f>IF(A900&gt;$R$1, AVERAGE(INDEX($H$2:$H$3898, A900-$R$1):H900), "")</f>
        <v>3.7701726332563343E-4</v>
      </c>
      <c r="J900" s="61">
        <f>IF(A900&gt;$R$1, STDEV(INDEX($H$2:$H$3898, A900-$R$1):H900), "")</f>
        <v>6.4834042067915282E-3</v>
      </c>
      <c r="K900" s="61">
        <f t="shared" si="106"/>
        <v>6.4834042067915282E-3</v>
      </c>
      <c r="L900" s="61">
        <f t="shared" si="103"/>
        <v>7.001147134922117E-3</v>
      </c>
      <c r="M900" s="59">
        <f t="shared" si="107"/>
        <v>-83.100000000000392</v>
      </c>
      <c r="N900" s="59">
        <f t="shared" si="108"/>
        <v>0</v>
      </c>
      <c r="O900" s="59">
        <f t="shared" si="109"/>
        <v>0</v>
      </c>
    </row>
    <row r="901" spans="1:15" x14ac:dyDescent="0.25">
      <c r="A901" s="59">
        <v>900</v>
      </c>
      <c r="B901" s="60">
        <v>42534.958333333336</v>
      </c>
      <c r="C901" s="59">
        <v>1.1289899999999999</v>
      </c>
      <c r="D901" s="59">
        <v>1.12985</v>
      </c>
      <c r="E901" s="59">
        <v>1.1188899999999999</v>
      </c>
      <c r="F901" s="59">
        <v>1.1206799999999999</v>
      </c>
      <c r="G901" s="59">
        <f t="shared" si="104"/>
        <v>0</v>
      </c>
      <c r="H901" s="61">
        <f t="shared" si="105"/>
        <v>-7.4054985967344769E-3</v>
      </c>
      <c r="I901" s="61">
        <f>IF(A901&gt;$R$1, AVERAGE(INDEX($H$2:$H$3898, A901-$R$1):H901), "")</f>
        <v>-7.1344494601903636E-5</v>
      </c>
      <c r="J901" s="61">
        <f>IF(A901&gt;$R$1, STDEV(INDEX($H$2:$H$3898, A901-$R$1):H901), "")</f>
        <v>6.7700246333031811E-3</v>
      </c>
      <c r="K901" s="61">
        <f t="shared" si="106"/>
        <v>-6.7700246333031811E-3</v>
      </c>
      <c r="L901" s="61">
        <f t="shared" si="103"/>
        <v>3.8330550994840401E-3</v>
      </c>
      <c r="M901" s="59">
        <f t="shared" si="107"/>
        <v>54.600000000000207</v>
      </c>
      <c r="N901" s="59">
        <f t="shared" si="108"/>
        <v>0</v>
      </c>
      <c r="O901" s="59">
        <f t="shared" si="109"/>
        <v>0</v>
      </c>
    </row>
    <row r="902" spans="1:15" x14ac:dyDescent="0.25">
      <c r="A902" s="59">
        <v>901</v>
      </c>
      <c r="B902" s="60">
        <v>42535.958333333336</v>
      </c>
      <c r="C902" s="59">
        <v>1.12042</v>
      </c>
      <c r="D902" s="59">
        <v>1.12975</v>
      </c>
      <c r="E902" s="59">
        <v>1.11897</v>
      </c>
      <c r="F902" s="59">
        <v>1.12588</v>
      </c>
      <c r="G902" s="59">
        <f t="shared" si="104"/>
        <v>1</v>
      </c>
      <c r="H902" s="61">
        <f t="shared" si="105"/>
        <v>4.6293081747599014E-3</v>
      </c>
      <c r="I902" s="61">
        <f>IF(A902&gt;$R$1, AVERAGE(INDEX($H$2:$H$3898, A902-$R$1):H902), "")</f>
        <v>6.6018301881071878E-4</v>
      </c>
      <c r="J902" s="61">
        <f>IF(A902&gt;$R$1, STDEV(INDEX($H$2:$H$3898, A902-$R$1):H902), "")</f>
        <v>6.5928217455351679E-3</v>
      </c>
      <c r="K902" s="61">
        <f t="shared" si="106"/>
        <v>6.5928217455351679E-3</v>
      </c>
      <c r="L902" s="61">
        <f t="shared" si="103"/>
        <v>6.7413654848263145E-3</v>
      </c>
      <c r="M902" s="59">
        <f t="shared" si="107"/>
        <v>-35.699999999998511</v>
      </c>
      <c r="N902" s="59">
        <f t="shared" si="108"/>
        <v>0</v>
      </c>
      <c r="O902" s="59">
        <f t="shared" si="109"/>
        <v>0</v>
      </c>
    </row>
    <row r="903" spans="1:15" x14ac:dyDescent="0.25">
      <c r="A903" s="59">
        <v>902</v>
      </c>
      <c r="B903" s="60">
        <v>42536.958333333336</v>
      </c>
      <c r="C903" s="59">
        <v>1.1259399999999999</v>
      </c>
      <c r="D903" s="59">
        <v>1.1294900000000001</v>
      </c>
      <c r="E903" s="59">
        <v>1.1131</v>
      </c>
      <c r="F903" s="59">
        <v>1.1223700000000001</v>
      </c>
      <c r="G903" s="59">
        <f t="shared" si="104"/>
        <v>0</v>
      </c>
      <c r="H903" s="61">
        <f t="shared" si="105"/>
        <v>-3.1224310924055135E-3</v>
      </c>
      <c r="I903" s="61">
        <f>IF(A903&gt;$R$1, AVERAGE(INDEX($H$2:$H$3898, A903-$R$1):H903), "")</f>
        <v>3.8765876359257939E-4</v>
      </c>
      <c r="J903" s="61">
        <f>IF(A903&gt;$R$1, STDEV(INDEX($H$2:$H$3898, A903-$R$1):H903), "")</f>
        <v>6.6571541154983047E-3</v>
      </c>
      <c r="K903" s="61">
        <f t="shared" si="106"/>
        <v>-6.6571541154983047E-3</v>
      </c>
      <c r="L903" s="61">
        <f t="shared" si="103"/>
        <v>-3.8361963587225639E-3</v>
      </c>
      <c r="M903" s="59">
        <f t="shared" si="107"/>
        <v>49.10000000000192</v>
      </c>
      <c r="N903" s="59">
        <f t="shared" si="108"/>
        <v>0</v>
      </c>
      <c r="O903" s="59">
        <f t="shared" si="109"/>
        <v>0</v>
      </c>
    </row>
    <row r="904" spans="1:15" x14ac:dyDescent="0.25">
      <c r="A904" s="59">
        <v>903</v>
      </c>
      <c r="B904" s="60">
        <v>42537.958333333336</v>
      </c>
      <c r="C904" s="59">
        <v>1.1224099999999999</v>
      </c>
      <c r="D904" s="59">
        <v>1.1296200000000001</v>
      </c>
      <c r="E904" s="59">
        <v>1.1222300000000001</v>
      </c>
      <c r="F904" s="59">
        <v>1.1273200000000001</v>
      </c>
      <c r="G904" s="59">
        <f t="shared" si="104"/>
        <v>1</v>
      </c>
      <c r="H904" s="61">
        <f t="shared" si="105"/>
        <v>4.4006134073799209E-3</v>
      </c>
      <c r="I904" s="61">
        <f>IF(A904&gt;$R$1, AVERAGE(INDEX($H$2:$H$3898, A904-$R$1):H904), "")</f>
        <v>4.4343592034190311E-4</v>
      </c>
      <c r="J904" s="61">
        <f>IF(A904&gt;$R$1, STDEV(INDEX($H$2:$H$3898, A904-$R$1):H904), "")</f>
        <v>6.688706378955361E-3</v>
      </c>
      <c r="K904" s="61">
        <f t="shared" si="106"/>
        <v>6.688706378955361E-3</v>
      </c>
      <c r="L904" s="61">
        <f t="shared" si="103"/>
        <v>6.8037666081671357E-3</v>
      </c>
      <c r="M904" s="59">
        <f t="shared" si="107"/>
        <v>-18.199999999999328</v>
      </c>
      <c r="N904" s="59">
        <f t="shared" si="108"/>
        <v>0</v>
      </c>
      <c r="O904" s="59">
        <f t="shared" si="109"/>
        <v>0</v>
      </c>
    </row>
    <row r="905" spans="1:15" x14ac:dyDescent="0.25">
      <c r="A905" s="59">
        <v>904</v>
      </c>
      <c r="B905" s="60">
        <v>42540.958333333336</v>
      </c>
      <c r="C905" s="59">
        <v>1.1328499999999999</v>
      </c>
      <c r="D905" s="59">
        <v>1.1382399999999999</v>
      </c>
      <c r="E905" s="59">
        <v>1.1302000000000001</v>
      </c>
      <c r="F905" s="59">
        <v>1.13103</v>
      </c>
      <c r="G905" s="59">
        <f t="shared" si="104"/>
        <v>1</v>
      </c>
      <c r="H905" s="61">
        <f t="shared" si="105"/>
        <v>3.2855875639116881E-3</v>
      </c>
      <c r="I905" s="61">
        <f>IF(A905&gt;$R$1, AVERAGE(INDEX($H$2:$H$3898, A905-$R$1):H905), "")</f>
        <v>1.1077629557050652E-3</v>
      </c>
      <c r="J905" s="61">
        <f>IF(A905&gt;$R$1, STDEV(INDEX($H$2:$H$3898, A905-$R$1):H905), "")</f>
        <v>6.3846681222809662E-3</v>
      </c>
      <c r="K905" s="61">
        <f t="shared" si="106"/>
        <v>6.3846681222809662E-3</v>
      </c>
      <c r="L905" s="61">
        <f t="shared" si="103"/>
        <v>9.132032425757804E-3</v>
      </c>
      <c r="M905" s="59">
        <f t="shared" si="107"/>
        <v>-67.999999999999176</v>
      </c>
      <c r="N905" s="59">
        <f t="shared" si="108"/>
        <v>0</v>
      </c>
      <c r="O905" s="59">
        <f t="shared" si="109"/>
        <v>0</v>
      </c>
    </row>
    <row r="906" spans="1:15" x14ac:dyDescent="0.25">
      <c r="A906" s="59">
        <v>905</v>
      </c>
      <c r="B906" s="60">
        <v>42541.958333333336</v>
      </c>
      <c r="C906" s="59">
        <v>1.131</v>
      </c>
      <c r="D906" s="59">
        <v>1.1349499999999999</v>
      </c>
      <c r="E906" s="59">
        <v>1.1241399999999999</v>
      </c>
      <c r="F906" s="59">
        <v>1.1242000000000001</v>
      </c>
      <c r="G906" s="59">
        <f t="shared" si="104"/>
        <v>0</v>
      </c>
      <c r="H906" s="61">
        <f t="shared" si="105"/>
        <v>-6.0570503952979311E-3</v>
      </c>
      <c r="I906" s="61">
        <f>IF(A906&gt;$R$1, AVERAGE(INDEX($H$2:$H$3898, A906-$R$1):H906), "")</f>
        <v>5.892976606550822E-4</v>
      </c>
      <c r="J906" s="61">
        <f>IF(A906&gt;$R$1, STDEV(INDEX($H$2:$H$3898, A906-$R$1):H906), "")</f>
        <v>6.6192402803779207E-3</v>
      </c>
      <c r="K906" s="61">
        <f t="shared" si="106"/>
        <v>-6.6192402803779207E-3</v>
      </c>
      <c r="L906" s="61">
        <f t="shared" si="103"/>
        <v>6.5769090607218361E-3</v>
      </c>
      <c r="M906" s="59">
        <f t="shared" si="107"/>
        <v>53.999999999998494</v>
      </c>
      <c r="N906" s="59">
        <f t="shared" si="108"/>
        <v>0</v>
      </c>
      <c r="O906" s="59">
        <f t="shared" si="109"/>
        <v>0</v>
      </c>
    </row>
    <row r="907" spans="1:15" x14ac:dyDescent="0.25">
      <c r="A907" s="59">
        <v>906</v>
      </c>
      <c r="B907" s="60">
        <v>42542.958333333336</v>
      </c>
      <c r="C907" s="59">
        <v>1.1242000000000001</v>
      </c>
      <c r="D907" s="59">
        <v>1.1337699999999999</v>
      </c>
      <c r="E907" s="59">
        <v>1.1236600000000001</v>
      </c>
      <c r="F907" s="59">
        <v>1.1295999999999999</v>
      </c>
      <c r="G907" s="59">
        <f t="shared" si="104"/>
        <v>1</v>
      </c>
      <c r="H907" s="61">
        <f t="shared" si="105"/>
        <v>4.7919161710029516E-3</v>
      </c>
      <c r="I907" s="61">
        <f>IF(A907&gt;$R$1, AVERAGE(INDEX($H$2:$H$3898, A907-$R$1):H907), "")</f>
        <v>9.1629813623922613E-4</v>
      </c>
      <c r="J907" s="61">
        <f>IF(A907&gt;$R$1, STDEV(INDEX($H$2:$H$3898, A907-$R$1):H907), "")</f>
        <v>6.6938111704794362E-3</v>
      </c>
      <c r="K907" s="61">
        <f t="shared" si="106"/>
        <v>6.6938111704794362E-3</v>
      </c>
      <c r="L907" s="61">
        <f t="shared" si="103"/>
        <v>8.898812849685564E-3</v>
      </c>
      <c r="M907" s="59">
        <f t="shared" si="107"/>
        <v>83.800000000000537</v>
      </c>
      <c r="N907" s="59">
        <f t="shared" si="108"/>
        <v>0</v>
      </c>
      <c r="O907" s="59">
        <f t="shared" si="109"/>
        <v>0</v>
      </c>
    </row>
    <row r="908" spans="1:15" x14ac:dyDescent="0.25">
      <c r="A908" s="59">
        <v>907</v>
      </c>
      <c r="B908" s="60">
        <v>42543.958333333336</v>
      </c>
      <c r="C908" s="59">
        <v>1.1295999999999999</v>
      </c>
      <c r="D908" s="59">
        <v>1.1421300000000001</v>
      </c>
      <c r="E908" s="59">
        <v>1.12948</v>
      </c>
      <c r="F908" s="59">
        <v>1.13798</v>
      </c>
      <c r="G908" s="59">
        <f t="shared" si="104"/>
        <v>1</v>
      </c>
      <c r="H908" s="61">
        <f t="shared" si="105"/>
        <v>7.3911731004190672E-3</v>
      </c>
      <c r="I908" s="61">
        <f>IF(A908&gt;$R$1, AVERAGE(INDEX($H$2:$H$3898, A908-$R$1):H908), "")</f>
        <v>1.0634971854628973E-3</v>
      </c>
      <c r="J908" s="61">
        <f>IF(A908&gt;$R$1, STDEV(INDEX($H$2:$H$3898, A908-$R$1):H908), "")</f>
        <v>6.8152383058341197E-3</v>
      </c>
      <c r="K908" s="61">
        <f t="shared" si="106"/>
        <v>6.8152383058341197E-3</v>
      </c>
      <c r="L908" s="61">
        <f t="shared" si="103"/>
        <v>1.9834772807041101E-2</v>
      </c>
      <c r="M908" s="59">
        <f t="shared" si="107"/>
        <v>-288.20000000000067</v>
      </c>
      <c r="N908" s="59">
        <f t="shared" si="108"/>
        <v>0</v>
      </c>
      <c r="O908" s="59">
        <f t="shared" si="109"/>
        <v>288.20000000000067</v>
      </c>
    </row>
    <row r="909" spans="1:15" x14ac:dyDescent="0.25">
      <c r="A909" s="59">
        <v>908</v>
      </c>
      <c r="B909" s="60">
        <v>42544.958333333336</v>
      </c>
      <c r="C909" s="59">
        <v>1.13795</v>
      </c>
      <c r="D909" s="59">
        <v>1.1427799999999999</v>
      </c>
      <c r="E909" s="59">
        <v>1.0911599999999999</v>
      </c>
      <c r="F909" s="59">
        <v>1.1091299999999999</v>
      </c>
      <c r="G909" s="59">
        <f t="shared" si="104"/>
        <v>0</v>
      </c>
      <c r="H909" s="61">
        <f t="shared" si="105"/>
        <v>-2.5678836635902109E-2</v>
      </c>
      <c r="I909" s="61">
        <f>IF(A909&gt;$R$1, AVERAGE(INDEX($H$2:$H$3898, A909-$R$1):H909), "")</f>
        <v>-3.3214715541962669E-4</v>
      </c>
      <c r="J909" s="61">
        <f>IF(A909&gt;$R$1, STDEV(INDEX($H$2:$H$3898, A909-$R$1):H909), "")</f>
        <v>9.5262213098233732E-3</v>
      </c>
      <c r="K909" s="61">
        <f t="shared" si="106"/>
        <v>-9.5262213098233732E-3</v>
      </c>
      <c r="L909" s="61">
        <f t="shared" si="103"/>
        <v>3.7813214812132505E-3</v>
      </c>
      <c r="M909" s="59">
        <f t="shared" si="107"/>
        <v>16.499999999999293</v>
      </c>
      <c r="N909" s="59">
        <f t="shared" si="108"/>
        <v>0</v>
      </c>
      <c r="O909" s="59">
        <f t="shared" si="109"/>
        <v>0</v>
      </c>
    </row>
    <row r="910" spans="1:15" x14ac:dyDescent="0.25">
      <c r="A910" s="59">
        <v>909</v>
      </c>
      <c r="B910" s="60">
        <v>42547.958333333336</v>
      </c>
      <c r="C910" s="59">
        <v>1.10073</v>
      </c>
      <c r="D910" s="59">
        <v>1.1083700000000001</v>
      </c>
      <c r="E910" s="59">
        <v>1.0970899999999999</v>
      </c>
      <c r="F910" s="59">
        <v>1.1023799999999999</v>
      </c>
      <c r="G910" s="59">
        <f t="shared" si="104"/>
        <v>0</v>
      </c>
      <c r="H910" s="61">
        <f t="shared" si="105"/>
        <v>-6.1044453437960897E-3</v>
      </c>
      <c r="I910" s="61">
        <f>IF(A910&gt;$R$1, AVERAGE(INDEX($H$2:$H$3898, A910-$R$1):H910), "")</f>
        <v>-1.9095171567839828E-3</v>
      </c>
      <c r="J910" s="61">
        <f>IF(A910&gt;$R$1, STDEV(INDEX($H$2:$H$3898, A910-$R$1):H910), "")</f>
        <v>8.0657003900436348E-3</v>
      </c>
      <c r="K910" s="61">
        <f t="shared" si="106"/>
        <v>-8.0657003900436348E-3</v>
      </c>
      <c r="L910" s="61">
        <f t="shared" si="103"/>
        <v>2.0665483837545885E-3</v>
      </c>
      <c r="M910" s="59">
        <f t="shared" si="107"/>
        <v>39.599999999999639</v>
      </c>
      <c r="N910" s="59">
        <f t="shared" si="108"/>
        <v>0</v>
      </c>
      <c r="O910" s="59">
        <f t="shared" si="109"/>
        <v>0</v>
      </c>
    </row>
    <row r="911" spans="1:15" x14ac:dyDescent="0.25">
      <c r="A911" s="59">
        <v>910</v>
      </c>
      <c r="B911" s="60">
        <v>42548.958333333336</v>
      </c>
      <c r="C911" s="59">
        <v>1.1023700000000001</v>
      </c>
      <c r="D911" s="59">
        <v>1.1111599999999999</v>
      </c>
      <c r="E911" s="59">
        <v>1.10101</v>
      </c>
      <c r="F911" s="59">
        <v>1.10633</v>
      </c>
      <c r="G911" s="59">
        <f t="shared" si="104"/>
        <v>1</v>
      </c>
      <c r="H911" s="61">
        <f t="shared" si="105"/>
        <v>3.5767522319180268E-3</v>
      </c>
      <c r="I911" s="61">
        <f>IF(A911&gt;$R$1, AVERAGE(INDEX($H$2:$H$3898, A911-$R$1):H911), "")</f>
        <v>-1.6177459022670029E-3</v>
      </c>
      <c r="J911" s="61">
        <f>IF(A911&gt;$R$1, STDEV(INDEX($H$2:$H$3898, A911-$R$1):H911), "")</f>
        <v>8.1808756569965637E-3</v>
      </c>
      <c r="K911" s="61">
        <f t="shared" si="106"/>
        <v>8.1808756569965637E-3</v>
      </c>
      <c r="L911" s="61">
        <f t="shared" si="103"/>
        <v>3.8984054462375042E-3</v>
      </c>
      <c r="M911" s="59">
        <f t="shared" si="107"/>
        <v>60.700000000000202</v>
      </c>
      <c r="N911" s="59">
        <f t="shared" si="108"/>
        <v>0</v>
      </c>
      <c r="O911" s="59">
        <f t="shared" si="109"/>
        <v>0</v>
      </c>
    </row>
    <row r="912" spans="1:15" x14ac:dyDescent="0.25">
      <c r="A912" s="59">
        <v>911</v>
      </c>
      <c r="B912" s="60">
        <v>42549.958333333336</v>
      </c>
      <c r="C912" s="59">
        <v>1.1062799999999999</v>
      </c>
      <c r="D912" s="59">
        <v>1.11303</v>
      </c>
      <c r="E912" s="59">
        <v>1.10494</v>
      </c>
      <c r="F912" s="59">
        <v>1.1123499999999999</v>
      </c>
      <c r="G912" s="59">
        <f t="shared" si="104"/>
        <v>1</v>
      </c>
      <c r="H912" s="61">
        <f t="shared" si="105"/>
        <v>5.4266633975261803E-3</v>
      </c>
      <c r="I912" s="61">
        <f>IF(A912&gt;$R$1, AVERAGE(INDEX($H$2:$H$3898, A912-$R$1):H912), "")</f>
        <v>-1.2967431645596994E-3</v>
      </c>
      <c r="J912" s="61">
        <f>IF(A912&gt;$R$1, STDEV(INDEX($H$2:$H$3898, A912-$R$1):H912), "")</f>
        <v>8.3595616197725212E-3</v>
      </c>
      <c r="K912" s="61">
        <f t="shared" si="106"/>
        <v>8.3595616197725212E-3</v>
      </c>
      <c r="L912" s="61">
        <f t="shared" si="103"/>
        <v>5.8672953446150776E-3</v>
      </c>
      <c r="M912" s="59">
        <f t="shared" si="107"/>
        <v>-17.499999999999183</v>
      </c>
      <c r="N912" s="59">
        <f t="shared" si="108"/>
        <v>0</v>
      </c>
      <c r="O912" s="59">
        <f t="shared" si="109"/>
        <v>0</v>
      </c>
    </row>
    <row r="913" spans="1:15" x14ac:dyDescent="0.25">
      <c r="A913" s="59">
        <v>912</v>
      </c>
      <c r="B913" s="60">
        <v>42550.958333333336</v>
      </c>
      <c r="C913" s="59">
        <v>1.11239</v>
      </c>
      <c r="D913" s="59">
        <v>1.1154500000000001</v>
      </c>
      <c r="E913" s="59">
        <v>1.1024099999999999</v>
      </c>
      <c r="F913" s="59">
        <v>1.1106400000000001</v>
      </c>
      <c r="G913" s="59">
        <f t="shared" si="104"/>
        <v>0</v>
      </c>
      <c r="H913" s="61">
        <f t="shared" si="105"/>
        <v>-1.53846876259554E-3</v>
      </c>
      <c r="I913" s="61">
        <f>IF(A913&gt;$R$1, AVERAGE(INDEX($H$2:$H$3898, A913-$R$1):H913), "")</f>
        <v>-1.5989334539885092E-3</v>
      </c>
      <c r="J913" s="61">
        <f>IF(A913&gt;$R$1, STDEV(INDEX($H$2:$H$3898, A913-$R$1):H913), "")</f>
        <v>8.2693522725488713E-3</v>
      </c>
      <c r="K913" s="61">
        <f t="shared" si="106"/>
        <v>-8.2693522725488713E-3</v>
      </c>
      <c r="L913" s="61">
        <f t="shared" si="103"/>
        <v>3.8518833781632563E-3</v>
      </c>
      <c r="M913" s="59">
        <f t="shared" si="107"/>
        <v>30.399999999999316</v>
      </c>
      <c r="N913" s="59">
        <f t="shared" si="108"/>
        <v>0</v>
      </c>
      <c r="O913" s="59">
        <f t="shared" si="109"/>
        <v>0</v>
      </c>
    </row>
    <row r="914" spans="1:15" x14ac:dyDescent="0.25">
      <c r="A914" s="59">
        <v>913</v>
      </c>
      <c r="B914" s="60">
        <v>42551.958333333336</v>
      </c>
      <c r="C914" s="59">
        <v>1.1106100000000001</v>
      </c>
      <c r="D914" s="59">
        <v>1.11693</v>
      </c>
      <c r="E914" s="59">
        <v>1.1072</v>
      </c>
      <c r="F914" s="59">
        <v>1.11365</v>
      </c>
      <c r="G914" s="59">
        <f t="shared" si="104"/>
        <v>1</v>
      </c>
      <c r="H914" s="61">
        <f t="shared" si="105"/>
        <v>2.7064832709465985E-3</v>
      </c>
      <c r="I914" s="61">
        <f>IF(A914&gt;$R$1, AVERAGE(INDEX($H$2:$H$3898, A914-$R$1):H914), "")</f>
        <v>-9.921727029328334E-4</v>
      </c>
      <c r="J914" s="61">
        <f>IF(A914&gt;$R$1, STDEV(INDEX($H$2:$H$3898, A914-$R$1):H914), "")</f>
        <v>8.2023944300790887E-3</v>
      </c>
      <c r="K914" s="61">
        <f t="shared" si="106"/>
        <v>8.2023944300790887E-3</v>
      </c>
      <c r="L914" s="61">
        <f t="shared" ref="L914:L977" si="110">SUM(K900:K914)</f>
        <v>1.8493788635129467E-2</v>
      </c>
      <c r="M914" s="59">
        <f t="shared" si="107"/>
        <v>26.999999999999247</v>
      </c>
      <c r="N914" s="59">
        <f t="shared" si="108"/>
        <v>0</v>
      </c>
      <c r="O914" s="59">
        <f t="shared" si="109"/>
        <v>-26.999999999999247</v>
      </c>
    </row>
    <row r="915" spans="1:15" x14ac:dyDescent="0.25">
      <c r="A915" s="59">
        <v>914</v>
      </c>
      <c r="B915" s="60">
        <v>42554.958333333336</v>
      </c>
      <c r="C915" s="59">
        <v>1.11253</v>
      </c>
      <c r="D915" s="59">
        <v>1.11595</v>
      </c>
      <c r="E915" s="59">
        <v>1.1097900000000001</v>
      </c>
      <c r="F915" s="59">
        <v>1.1152299999999999</v>
      </c>
      <c r="G915" s="59">
        <f t="shared" si="104"/>
        <v>1</v>
      </c>
      <c r="H915" s="61">
        <f t="shared" si="105"/>
        <v>1.4177526512445444E-3</v>
      </c>
      <c r="I915" s="61">
        <f>IF(A915&gt;$R$1, AVERAGE(INDEX($H$2:$H$3898, A915-$R$1):H915), "")</f>
        <v>-5.4403725337362084E-4</v>
      </c>
      <c r="J915" s="61">
        <f>IF(A915&gt;$R$1, STDEV(INDEX($H$2:$H$3898, A915-$R$1):H915), "")</f>
        <v>8.1204423013757528E-3</v>
      </c>
      <c r="K915" s="61">
        <f t="shared" si="106"/>
        <v>8.1204423013757528E-3</v>
      </c>
      <c r="L915" s="61">
        <f t="shared" si="110"/>
        <v>2.013082672971369E-2</v>
      </c>
      <c r="M915" s="59">
        <f t="shared" si="107"/>
        <v>-78.699999999998212</v>
      </c>
      <c r="N915" s="59">
        <f t="shared" si="108"/>
        <v>0</v>
      </c>
      <c r="O915" s="59">
        <f t="shared" si="109"/>
        <v>78.699999999998212</v>
      </c>
    </row>
    <row r="916" spans="1:15" x14ac:dyDescent="0.25">
      <c r="A916" s="59">
        <v>915</v>
      </c>
      <c r="B916" s="60">
        <v>42555.958333333336</v>
      </c>
      <c r="C916" s="59">
        <v>1.1153299999999999</v>
      </c>
      <c r="D916" s="59">
        <v>1.11863</v>
      </c>
      <c r="E916" s="59">
        <v>1.10623</v>
      </c>
      <c r="F916" s="59">
        <v>1.1074600000000001</v>
      </c>
      <c r="G916" s="59">
        <f t="shared" si="104"/>
        <v>0</v>
      </c>
      <c r="H916" s="61">
        <f t="shared" si="105"/>
        <v>-6.9915567631853729E-3</v>
      </c>
      <c r="I916" s="61">
        <f>IF(A916&gt;$R$1, AVERAGE(INDEX($H$2:$H$3898, A916-$R$1):H916), "")</f>
        <v>-1.2045023513005098E-3</v>
      </c>
      <c r="J916" s="61">
        <f>IF(A916&gt;$R$1, STDEV(INDEX($H$2:$H$3898, A916-$R$1):H916), "")</f>
        <v>8.1924398941699648E-3</v>
      </c>
      <c r="K916" s="61">
        <f t="shared" si="106"/>
        <v>-8.1924398941699648E-3</v>
      </c>
      <c r="L916" s="61">
        <f t="shared" si="110"/>
        <v>1.8708411468846907E-2</v>
      </c>
      <c r="M916" s="59">
        <f t="shared" si="107"/>
        <v>23.999999999999577</v>
      </c>
      <c r="N916" s="59">
        <f t="shared" si="108"/>
        <v>0</v>
      </c>
      <c r="O916" s="59">
        <f t="shared" si="109"/>
        <v>-23.999999999999577</v>
      </c>
    </row>
    <row r="917" spans="1:15" x14ac:dyDescent="0.25">
      <c r="A917" s="59">
        <v>916</v>
      </c>
      <c r="B917" s="60">
        <v>42556.958333333336</v>
      </c>
      <c r="C917" s="59">
        <v>1.1075600000000001</v>
      </c>
      <c r="D917" s="59">
        <v>1.1111599999999999</v>
      </c>
      <c r="E917" s="59">
        <v>1.1029100000000001</v>
      </c>
      <c r="F917" s="59">
        <v>1.1099600000000001</v>
      </c>
      <c r="G917" s="59">
        <f t="shared" si="104"/>
        <v>1</v>
      </c>
      <c r="H917" s="61">
        <f t="shared" si="105"/>
        <v>2.2548737354775596E-3</v>
      </c>
      <c r="I917" s="61">
        <f>IF(A917&gt;$R$1, AVERAGE(INDEX($H$2:$H$3898, A917-$R$1):H917), "")</f>
        <v>-6.0072908053725724E-4</v>
      </c>
      <c r="J917" s="61">
        <f>IF(A917&gt;$R$1, STDEV(INDEX($H$2:$H$3898, A917-$R$1):H917), "")</f>
        <v>8.0598731386537711E-3</v>
      </c>
      <c r="K917" s="61">
        <f t="shared" si="106"/>
        <v>8.0598731386537711E-3</v>
      </c>
      <c r="L917" s="61">
        <f t="shared" si="110"/>
        <v>2.0175462861965511E-2</v>
      </c>
      <c r="M917" s="59">
        <f t="shared" si="107"/>
        <v>-37.899999999999601</v>
      </c>
      <c r="N917" s="59">
        <f t="shared" si="108"/>
        <v>0</v>
      </c>
      <c r="O917" s="59">
        <f t="shared" si="109"/>
        <v>37.899999999999601</v>
      </c>
    </row>
    <row r="918" spans="1:15" x14ac:dyDescent="0.25">
      <c r="A918" s="59">
        <v>917</v>
      </c>
      <c r="B918" s="60">
        <v>42557.958333333336</v>
      </c>
      <c r="C918" s="59">
        <v>1.1099600000000001</v>
      </c>
      <c r="D918" s="59">
        <v>1.1107199999999999</v>
      </c>
      <c r="E918" s="59">
        <v>1.1052599999999999</v>
      </c>
      <c r="F918" s="59">
        <v>1.1061700000000001</v>
      </c>
      <c r="G918" s="59">
        <f t="shared" si="104"/>
        <v>0</v>
      </c>
      <c r="H918" s="61">
        <f t="shared" si="105"/>
        <v>-3.4203802980274688E-3</v>
      </c>
      <c r="I918" s="61">
        <f>IF(A918&gt;$R$1, AVERAGE(INDEX($H$2:$H$3898, A918-$R$1):H918), "")</f>
        <v>-1.1038346100864683E-3</v>
      </c>
      <c r="J918" s="61">
        <f>IF(A918&gt;$R$1, STDEV(INDEX($H$2:$H$3898, A918-$R$1):H918), "")</f>
        <v>7.9622887232360471E-3</v>
      </c>
      <c r="K918" s="61">
        <f t="shared" si="106"/>
        <v>-7.9622887232360471E-3</v>
      </c>
      <c r="L918" s="61">
        <f t="shared" si="110"/>
        <v>1.8870328254227769E-2</v>
      </c>
      <c r="M918" s="59">
        <f t="shared" si="107"/>
        <v>-10.699999999999044</v>
      </c>
      <c r="N918" s="59">
        <f t="shared" si="108"/>
        <v>0</v>
      </c>
      <c r="O918" s="59">
        <f t="shared" si="109"/>
        <v>10.699999999999044</v>
      </c>
    </row>
    <row r="919" spans="1:15" x14ac:dyDescent="0.25">
      <c r="A919" s="59">
        <v>918</v>
      </c>
      <c r="B919" s="60">
        <v>42558.958333333336</v>
      </c>
      <c r="C919" s="59">
        <v>1.1060399999999999</v>
      </c>
      <c r="D919" s="59">
        <v>1.1120099999999999</v>
      </c>
      <c r="E919" s="59">
        <v>1.1001799999999999</v>
      </c>
      <c r="F919" s="59">
        <v>1.10497</v>
      </c>
      <c r="G919" s="59">
        <f t="shared" si="104"/>
        <v>0</v>
      </c>
      <c r="H919" s="61">
        <f t="shared" si="105"/>
        <v>-1.0854130609660229E-3</v>
      </c>
      <c r="I919" s="61">
        <f>IF(A919&gt;$R$1, AVERAGE(INDEX($H$2:$H$3898, A919-$R$1):H919), "")</f>
        <v>-9.7652098312149972E-4</v>
      </c>
      <c r="J919" s="61">
        <f>IF(A919&gt;$R$1, STDEV(INDEX($H$2:$H$3898, A919-$R$1):H919), "")</f>
        <v>7.9441252638825077E-3</v>
      </c>
      <c r="K919" s="61">
        <f t="shared" si="106"/>
        <v>-7.9441252638825077E-3</v>
      </c>
      <c r="L919" s="61">
        <f t="shared" si="110"/>
        <v>4.2374966113899043E-3</v>
      </c>
      <c r="M919" s="59">
        <f t="shared" si="107"/>
        <v>10.799999999999699</v>
      </c>
      <c r="N919" s="59">
        <f t="shared" si="108"/>
        <v>0</v>
      </c>
      <c r="O919" s="59">
        <f t="shared" si="109"/>
        <v>0</v>
      </c>
    </row>
    <row r="920" spans="1:15" x14ac:dyDescent="0.25">
      <c r="A920" s="59">
        <v>919</v>
      </c>
      <c r="B920" s="60">
        <v>42561.958333333336</v>
      </c>
      <c r="C920" s="59">
        <v>1.10456</v>
      </c>
      <c r="D920" s="59">
        <v>1.1074600000000001</v>
      </c>
      <c r="E920" s="59">
        <v>1.1015900000000001</v>
      </c>
      <c r="F920" s="59">
        <v>1.10564</v>
      </c>
      <c r="G920" s="59">
        <f t="shared" si="104"/>
        <v>1</v>
      </c>
      <c r="H920" s="61">
        <f t="shared" si="105"/>
        <v>6.0616754698042006E-4</v>
      </c>
      <c r="I920" s="61">
        <f>IF(A920&gt;$R$1, AVERAGE(INDEX($H$2:$H$3898, A920-$R$1):H920), "")</f>
        <v>-1.2136738493964689E-3</v>
      </c>
      <c r="J920" s="61">
        <f>IF(A920&gt;$R$1, STDEV(INDEX($H$2:$H$3898, A920-$R$1):H920), "")</f>
        <v>7.8287008634550532E-3</v>
      </c>
      <c r="K920" s="61">
        <f t="shared" si="106"/>
        <v>7.8287008634550532E-3</v>
      </c>
      <c r="L920" s="61">
        <f t="shared" si="110"/>
        <v>5.6815293525639878E-3</v>
      </c>
      <c r="M920" s="59">
        <f t="shared" si="107"/>
        <v>3.6000000000013799</v>
      </c>
      <c r="N920" s="59">
        <f t="shared" si="108"/>
        <v>0</v>
      </c>
      <c r="O920" s="59">
        <f t="shared" si="109"/>
        <v>0</v>
      </c>
    </row>
    <row r="921" spans="1:15" x14ac:dyDescent="0.25">
      <c r="A921" s="59">
        <v>920</v>
      </c>
      <c r="B921" s="60">
        <v>42562.958333333336</v>
      </c>
      <c r="C921" s="59">
        <v>1.1056299999999999</v>
      </c>
      <c r="D921" s="59">
        <v>1.11259</v>
      </c>
      <c r="E921" s="59">
        <v>1.10521</v>
      </c>
      <c r="F921" s="59">
        <v>1.10599</v>
      </c>
      <c r="G921" s="59">
        <f t="shared" si="104"/>
        <v>1</v>
      </c>
      <c r="H921" s="61">
        <f t="shared" si="105"/>
        <v>3.1650864106742989E-4</v>
      </c>
      <c r="I921" s="61">
        <f>IF(A921&gt;$R$1, AVERAGE(INDEX($H$2:$H$3898, A921-$R$1):H921), "")</f>
        <v>-1.3992412820742351E-3</v>
      </c>
      <c r="J921" s="61">
        <f>IF(A921&gt;$R$1, STDEV(INDEX($H$2:$H$3898, A921-$R$1):H921), "")</f>
        <v>7.7497333243479512E-3</v>
      </c>
      <c r="K921" s="61">
        <f t="shared" si="106"/>
        <v>7.7497333243479512E-3</v>
      </c>
      <c r="L921" s="61">
        <f t="shared" si="110"/>
        <v>2.0050502957289863E-2</v>
      </c>
      <c r="M921" s="59">
        <f t="shared" si="107"/>
        <v>28.999999999999027</v>
      </c>
      <c r="N921" s="59">
        <f t="shared" si="108"/>
        <v>0</v>
      </c>
      <c r="O921" s="59">
        <f t="shared" si="109"/>
        <v>-28.999999999999027</v>
      </c>
    </row>
    <row r="922" spans="1:15" x14ac:dyDescent="0.25">
      <c r="A922" s="59">
        <v>921</v>
      </c>
      <c r="B922" s="60">
        <v>42563.958333333336</v>
      </c>
      <c r="C922" s="59">
        <v>1.10602</v>
      </c>
      <c r="D922" s="59">
        <v>1.11199</v>
      </c>
      <c r="E922" s="59">
        <v>1.1042000000000001</v>
      </c>
      <c r="F922" s="59">
        <v>1.1089199999999999</v>
      </c>
      <c r="G922" s="59">
        <f t="shared" si="104"/>
        <v>1</v>
      </c>
      <c r="H922" s="61">
        <f t="shared" si="105"/>
        <v>2.6457072378647346E-3</v>
      </c>
      <c r="I922" s="61">
        <f>IF(A922&gt;$R$1, AVERAGE(INDEX($H$2:$H$3898, A922-$R$1):H922), "")</f>
        <v>-8.5531893000156847E-4</v>
      </c>
      <c r="J922" s="61">
        <f>IF(A922&gt;$R$1, STDEV(INDEX($H$2:$H$3898, A922-$R$1):H922), "")</f>
        <v>7.7063103898472535E-3</v>
      </c>
      <c r="K922" s="61">
        <f t="shared" si="106"/>
        <v>7.7063103898472535E-3</v>
      </c>
      <c r="L922" s="61">
        <f t="shared" si="110"/>
        <v>2.1063002176657675E-2</v>
      </c>
      <c r="M922" s="59">
        <f t="shared" si="107"/>
        <v>28.500000000000192</v>
      </c>
      <c r="N922" s="59">
        <f t="shared" si="108"/>
        <v>0</v>
      </c>
      <c r="O922" s="59">
        <f t="shared" si="109"/>
        <v>-28.500000000000192</v>
      </c>
    </row>
    <row r="923" spans="1:15" x14ac:dyDescent="0.25">
      <c r="A923" s="59">
        <v>922</v>
      </c>
      <c r="B923" s="60">
        <v>42564.958333333336</v>
      </c>
      <c r="C923" s="59">
        <v>1.10884</v>
      </c>
      <c r="D923" s="59">
        <v>1.1164799999999999</v>
      </c>
      <c r="E923" s="59">
        <v>1.1087499999999999</v>
      </c>
      <c r="F923" s="59">
        <v>1.1116900000000001</v>
      </c>
      <c r="G923" s="59">
        <f t="shared" si="104"/>
        <v>1</v>
      </c>
      <c r="H923" s="61">
        <f t="shared" si="105"/>
        <v>2.4948112786360179E-3</v>
      </c>
      <c r="I923" s="61">
        <f>IF(A923&gt;$R$1, AVERAGE(INDEX($H$2:$H$3898, A923-$R$1):H923), "")</f>
        <v>-9.9888798577450191E-4</v>
      </c>
      <c r="J923" s="61">
        <f>IF(A923&gt;$R$1, STDEV(INDEX($H$2:$H$3898, A923-$R$1):H923), "")</f>
        <v>7.6149441333841087E-3</v>
      </c>
      <c r="K923" s="61">
        <f t="shared" si="106"/>
        <v>7.6149441333841087E-3</v>
      </c>
      <c r="L923" s="61">
        <f t="shared" si="110"/>
        <v>2.1862708004207664E-2</v>
      </c>
      <c r="M923" s="59">
        <f t="shared" si="107"/>
        <v>-86.799999999997993</v>
      </c>
      <c r="N923" s="59">
        <f t="shared" si="108"/>
        <v>0</v>
      </c>
      <c r="O923" s="59">
        <f t="shared" si="109"/>
        <v>86.799999999997993</v>
      </c>
    </row>
    <row r="924" spans="1:15" x14ac:dyDescent="0.25">
      <c r="A924" s="59">
        <v>923</v>
      </c>
      <c r="B924" s="60">
        <v>42565.958333333336</v>
      </c>
      <c r="C924" s="59">
        <v>1.1116299999999999</v>
      </c>
      <c r="D924" s="59">
        <v>1.1148800000000001</v>
      </c>
      <c r="E924" s="59">
        <v>1.1024799999999999</v>
      </c>
      <c r="F924" s="59">
        <v>1.1029500000000001</v>
      </c>
      <c r="G924" s="59">
        <f t="shared" si="104"/>
        <v>0</v>
      </c>
      <c r="H924" s="61">
        <f t="shared" si="105"/>
        <v>-7.892971656244252E-3</v>
      </c>
      <c r="I924" s="61">
        <f>IF(A924&gt;$R$1, AVERAGE(INDEX($H$2:$H$3898, A924-$R$1):H924), "")</f>
        <v>-1.9541470330659595E-3</v>
      </c>
      <c r="J924" s="61">
        <f>IF(A924&gt;$R$1, STDEV(INDEX($H$2:$H$3898, A924-$R$1):H924), "")</f>
        <v>7.44914115579722E-3</v>
      </c>
      <c r="K924" s="61">
        <f t="shared" si="106"/>
        <v>-7.44914115579722E-3</v>
      </c>
      <c r="L924" s="61">
        <f t="shared" si="110"/>
        <v>2.3939788158233818E-2</v>
      </c>
      <c r="M924" s="59">
        <f t="shared" si="107"/>
        <v>29.500000000000082</v>
      </c>
      <c r="N924" s="59">
        <f t="shared" si="108"/>
        <v>0</v>
      </c>
      <c r="O924" s="59">
        <f t="shared" si="109"/>
        <v>-29.500000000000082</v>
      </c>
    </row>
    <row r="925" spans="1:15" x14ac:dyDescent="0.25">
      <c r="A925" s="59">
        <v>924</v>
      </c>
      <c r="B925" s="60">
        <v>42568.958333333336</v>
      </c>
      <c r="C925" s="59">
        <v>1.1045400000000001</v>
      </c>
      <c r="D925" s="59">
        <v>1.10842</v>
      </c>
      <c r="E925" s="59">
        <v>1.1037600000000001</v>
      </c>
      <c r="F925" s="59">
        <v>1.1074900000000001</v>
      </c>
      <c r="G925" s="59">
        <f t="shared" si="104"/>
        <v>1</v>
      </c>
      <c r="H925" s="61">
        <f t="shared" si="105"/>
        <v>4.1077852228125367E-3</v>
      </c>
      <c r="I925" s="61">
        <f>IF(A925&gt;$R$1, AVERAGE(INDEX($H$2:$H$3898, A925-$R$1):H925), "")</f>
        <v>-9.2483166896293635E-5</v>
      </c>
      <c r="J925" s="61">
        <f>IF(A925&gt;$R$1, STDEV(INDEX($H$2:$H$3898, A925-$R$1):H925), "")</f>
        <v>4.0888385286385748E-3</v>
      </c>
      <c r="K925" s="61">
        <f t="shared" si="106"/>
        <v>4.0888385286385748E-3</v>
      </c>
      <c r="L925" s="61">
        <f t="shared" si="110"/>
        <v>3.6094327076916025E-2</v>
      </c>
      <c r="M925" s="59">
        <f t="shared" si="107"/>
        <v>-55.19999999999969</v>
      </c>
      <c r="N925" s="59">
        <f t="shared" si="108"/>
        <v>0</v>
      </c>
      <c r="O925" s="59">
        <f t="shared" si="109"/>
        <v>55.19999999999969</v>
      </c>
    </row>
    <row r="926" spans="1:15" x14ac:dyDescent="0.25">
      <c r="A926" s="59">
        <v>925</v>
      </c>
      <c r="B926" s="60">
        <v>42569.958333333336</v>
      </c>
      <c r="C926" s="59">
        <v>1.10747</v>
      </c>
      <c r="D926" s="59">
        <v>1.1080399999999999</v>
      </c>
      <c r="E926" s="59">
        <v>1.1000000000000001</v>
      </c>
      <c r="F926" s="59">
        <v>1.10195</v>
      </c>
      <c r="G926" s="59">
        <f t="shared" si="104"/>
        <v>0</v>
      </c>
      <c r="H926" s="61">
        <f t="shared" si="105"/>
        <v>-5.0148559004530467E-3</v>
      </c>
      <c r="I926" s="61">
        <f>IF(A926&gt;$R$1, AVERAGE(INDEX($H$2:$H$3898, A926-$R$1):H926), "")</f>
        <v>-2.4383826687353392E-5</v>
      </c>
      <c r="J926" s="61">
        <f>IF(A926&gt;$R$1, STDEV(INDEX($H$2:$H$3898, A926-$R$1):H926), "")</f>
        <v>3.9899112061012746E-3</v>
      </c>
      <c r="K926" s="61">
        <f t="shared" si="106"/>
        <v>-3.9899112061012746E-3</v>
      </c>
      <c r="L926" s="61">
        <f t="shared" si="110"/>
        <v>2.3923540213818185E-2</v>
      </c>
      <c r="M926" s="59">
        <f t="shared" si="107"/>
        <v>-6.2000000000006494</v>
      </c>
      <c r="N926" s="59">
        <f t="shared" si="108"/>
        <v>0</v>
      </c>
      <c r="O926" s="59">
        <f t="shared" si="109"/>
        <v>6.2000000000006494</v>
      </c>
    </row>
    <row r="927" spans="1:15" x14ac:dyDescent="0.25">
      <c r="A927" s="59">
        <v>926</v>
      </c>
      <c r="B927" s="60">
        <v>42570.958333333336</v>
      </c>
      <c r="C927" s="59">
        <v>1.1019600000000001</v>
      </c>
      <c r="D927" s="59">
        <v>1.10301</v>
      </c>
      <c r="E927" s="59">
        <v>1.09815</v>
      </c>
      <c r="F927" s="59">
        <v>1.10134</v>
      </c>
      <c r="G927" s="59">
        <f t="shared" si="104"/>
        <v>0</v>
      </c>
      <c r="H927" s="61">
        <f t="shared" si="105"/>
        <v>-5.5371740949728093E-4</v>
      </c>
      <c r="I927" s="61">
        <f>IF(A927&gt;$R$1, AVERAGE(INDEX($H$2:$H$3898, A927-$R$1):H927), "")</f>
        <v>-2.8253817927581016E-4</v>
      </c>
      <c r="J927" s="61">
        <f>IF(A927&gt;$R$1, STDEV(INDEX($H$2:$H$3898, A927-$R$1):H927), "")</f>
        <v>3.8732982147150724E-3</v>
      </c>
      <c r="K927" s="61">
        <f t="shared" si="106"/>
        <v>-3.8732982147150724E-3</v>
      </c>
      <c r="L927" s="61">
        <f t="shared" si="110"/>
        <v>1.1690680379330593E-2</v>
      </c>
      <c r="M927" s="59">
        <f t="shared" si="107"/>
        <v>10.900000000000354</v>
      </c>
      <c r="N927" s="59">
        <f t="shared" si="108"/>
        <v>0</v>
      </c>
      <c r="O927" s="59">
        <f t="shared" si="109"/>
        <v>0</v>
      </c>
    </row>
    <row r="928" spans="1:15" x14ac:dyDescent="0.25">
      <c r="A928" s="59">
        <v>927</v>
      </c>
      <c r="B928" s="60">
        <v>42571.958333333336</v>
      </c>
      <c r="C928" s="59">
        <v>1.10134</v>
      </c>
      <c r="D928" s="59">
        <v>1.10599</v>
      </c>
      <c r="E928" s="59">
        <v>1.09796</v>
      </c>
      <c r="F928" s="59">
        <v>1.10243</v>
      </c>
      <c r="G928" s="59">
        <f t="shared" si="104"/>
        <v>1</v>
      </c>
      <c r="H928" s="61">
        <f t="shared" si="105"/>
        <v>9.8921401859937007E-4</v>
      </c>
      <c r="I928" s="61">
        <f>IF(A928&gt;$R$1, AVERAGE(INDEX($H$2:$H$3898, A928-$R$1):H928), "")</f>
        <v>-5.5987876545873577E-4</v>
      </c>
      <c r="J928" s="61">
        <f>IF(A928&gt;$R$1, STDEV(INDEX($H$2:$H$3898, A928-$R$1):H928), "")</f>
        <v>3.5854174289572651E-3</v>
      </c>
      <c r="K928" s="61">
        <f t="shared" si="106"/>
        <v>3.5854174289572651E-3</v>
      </c>
      <c r="L928" s="61">
        <f t="shared" si="110"/>
        <v>2.3545450080836732E-2</v>
      </c>
      <c r="M928" s="59">
        <f t="shared" si="107"/>
        <v>-48.90000000000061</v>
      </c>
      <c r="N928" s="59">
        <f t="shared" si="108"/>
        <v>0</v>
      </c>
      <c r="O928" s="59">
        <f t="shared" si="109"/>
        <v>48.90000000000061</v>
      </c>
    </row>
    <row r="929" spans="1:15" x14ac:dyDescent="0.25">
      <c r="A929" s="59">
        <v>928</v>
      </c>
      <c r="B929" s="60">
        <v>42572.958333333336</v>
      </c>
      <c r="C929" s="59">
        <v>1.10243</v>
      </c>
      <c r="D929" s="59">
        <v>1.1041000000000001</v>
      </c>
      <c r="E929" s="59">
        <v>1.09555</v>
      </c>
      <c r="F929" s="59">
        <v>1.09754</v>
      </c>
      <c r="G929" s="59">
        <f t="shared" si="104"/>
        <v>0</v>
      </c>
      <c r="H929" s="61">
        <f t="shared" si="105"/>
        <v>-4.4455224873844188E-3</v>
      </c>
      <c r="I929" s="61">
        <f>IF(A929&gt;$R$1, AVERAGE(INDEX($H$2:$H$3898, A929-$R$1):H929), "")</f>
        <v>-7.4156962325804053E-4</v>
      </c>
      <c r="J929" s="61">
        <f>IF(A929&gt;$R$1, STDEV(INDEX($H$2:$H$3898, A929-$R$1):H929), "")</f>
        <v>3.7098128952313897E-3</v>
      </c>
      <c r="K929" s="61">
        <f t="shared" si="106"/>
        <v>-3.7098128952313897E-3</v>
      </c>
      <c r="L929" s="61">
        <f t="shared" si="110"/>
        <v>1.1633242755526258E-2</v>
      </c>
      <c r="M929" s="59">
        <f t="shared" si="107"/>
        <v>23.400000000000087</v>
      </c>
      <c r="N929" s="59">
        <f t="shared" si="108"/>
        <v>0</v>
      </c>
      <c r="O929" s="59">
        <f t="shared" si="109"/>
        <v>0</v>
      </c>
    </row>
    <row r="930" spans="1:15" x14ac:dyDescent="0.25">
      <c r="A930" s="59">
        <v>929</v>
      </c>
      <c r="B930" s="60">
        <v>42575.958333333336</v>
      </c>
      <c r="C930" s="59">
        <v>1.0971299999999999</v>
      </c>
      <c r="D930" s="59">
        <v>1.0998699999999999</v>
      </c>
      <c r="E930" s="59">
        <v>1.0951900000000001</v>
      </c>
      <c r="F930" s="59">
        <v>1.0994699999999999</v>
      </c>
      <c r="G930" s="59">
        <f t="shared" si="104"/>
        <v>1</v>
      </c>
      <c r="H930" s="61">
        <f t="shared" si="105"/>
        <v>1.7569337385473349E-3</v>
      </c>
      <c r="I930" s="61">
        <f>IF(A930&gt;$R$1, AVERAGE(INDEX($H$2:$H$3898, A930-$R$1):H930), "")</f>
        <v>-8.0091646903299467E-4</v>
      </c>
      <c r="J930" s="61">
        <f>IF(A930&gt;$R$1, STDEV(INDEX($H$2:$H$3898, A930-$R$1):H930), "")</f>
        <v>3.6582124348962333E-3</v>
      </c>
      <c r="K930" s="61">
        <f t="shared" si="106"/>
        <v>3.6582124348962333E-3</v>
      </c>
      <c r="L930" s="61">
        <f t="shared" si="110"/>
        <v>7.1710128890467364E-3</v>
      </c>
      <c r="M930" s="59">
        <f t="shared" si="107"/>
        <v>-8.5000000000001741</v>
      </c>
      <c r="N930" s="59">
        <f t="shared" si="108"/>
        <v>0</v>
      </c>
      <c r="O930" s="59">
        <f t="shared" si="109"/>
        <v>0</v>
      </c>
    </row>
    <row r="931" spans="1:15" x14ac:dyDescent="0.25">
      <c r="A931" s="59">
        <v>930</v>
      </c>
      <c r="B931" s="60">
        <v>42576.958333333336</v>
      </c>
      <c r="C931" s="59">
        <v>1.0994699999999999</v>
      </c>
      <c r="D931" s="59">
        <v>1.1029800000000001</v>
      </c>
      <c r="E931" s="59">
        <v>1.0978300000000001</v>
      </c>
      <c r="F931" s="59">
        <v>1.0986199999999999</v>
      </c>
      <c r="G931" s="59">
        <f t="shared" si="104"/>
        <v>0</v>
      </c>
      <c r="H931" s="61">
        <f t="shared" si="105"/>
        <v>-7.733987619876388E-4</v>
      </c>
      <c r="I931" s="61">
        <f>IF(A931&gt;$R$1, AVERAGE(INDEX($H$2:$H$3898, A931-$R$1):H931), "")</f>
        <v>-9.3786343236000602E-4</v>
      </c>
      <c r="J931" s="61">
        <f>IF(A931&gt;$R$1, STDEV(INDEX($H$2:$H$3898, A931-$R$1):H931), "")</f>
        <v>3.6103182344417372E-3</v>
      </c>
      <c r="K931" s="61">
        <f t="shared" si="106"/>
        <v>-3.6103182344417372E-3</v>
      </c>
      <c r="L931" s="61">
        <f t="shared" si="110"/>
        <v>1.1753134548774961E-2</v>
      </c>
      <c r="M931" s="59">
        <f t="shared" si="107"/>
        <v>71.700000000001211</v>
      </c>
      <c r="N931" s="59">
        <f t="shared" si="108"/>
        <v>0</v>
      </c>
      <c r="O931" s="59">
        <f t="shared" si="109"/>
        <v>0</v>
      </c>
    </row>
    <row r="932" spans="1:15" x14ac:dyDescent="0.25">
      <c r="A932" s="59">
        <v>931</v>
      </c>
      <c r="B932" s="60">
        <v>42577.958333333336</v>
      </c>
      <c r="C932" s="59">
        <v>1.0986199999999999</v>
      </c>
      <c r="D932" s="59">
        <v>1.1064799999999999</v>
      </c>
      <c r="E932" s="59">
        <v>1.09612</v>
      </c>
      <c r="F932" s="59">
        <v>1.1057900000000001</v>
      </c>
      <c r="G932" s="59">
        <f t="shared" si="104"/>
        <v>1</v>
      </c>
      <c r="H932" s="61">
        <f t="shared" si="105"/>
        <v>6.5051649053411691E-3</v>
      </c>
      <c r="I932" s="61">
        <f>IF(A932&gt;$R$1, AVERAGE(INDEX($H$2:$H$3898, A932-$R$1):H932), "")</f>
        <v>-9.4318328077097309E-5</v>
      </c>
      <c r="J932" s="61">
        <f>IF(A932&gt;$R$1, STDEV(INDEX($H$2:$H$3898, A932-$R$1):H932), "")</f>
        <v>3.6777016438162033E-3</v>
      </c>
      <c r="K932" s="61">
        <f t="shared" si="106"/>
        <v>3.6777016438162033E-3</v>
      </c>
      <c r="L932" s="61">
        <f t="shared" si="110"/>
        <v>7.370963053937394E-3</v>
      </c>
      <c r="M932" s="59">
        <f t="shared" si="107"/>
        <v>17.599999999999838</v>
      </c>
      <c r="N932" s="59">
        <f t="shared" si="108"/>
        <v>0</v>
      </c>
      <c r="O932" s="59">
        <f t="shared" si="109"/>
        <v>0</v>
      </c>
    </row>
    <row r="933" spans="1:15" x14ac:dyDescent="0.25">
      <c r="A933" s="59">
        <v>932</v>
      </c>
      <c r="B933" s="60">
        <v>42578.958333333336</v>
      </c>
      <c r="C933" s="59">
        <v>1.1057900000000001</v>
      </c>
      <c r="D933" s="59">
        <v>1.11195</v>
      </c>
      <c r="E933" s="59">
        <v>1.1051899999999999</v>
      </c>
      <c r="F933" s="59">
        <v>1.10755</v>
      </c>
      <c r="G933" s="59">
        <f t="shared" si="104"/>
        <v>1</v>
      </c>
      <c r="H933" s="61">
        <f t="shared" si="105"/>
        <v>1.5903569907510968E-3</v>
      </c>
      <c r="I933" s="61">
        <f>IF(A933&gt;$R$1, AVERAGE(INDEX($H$2:$H$3898, A933-$R$1):H933), "")</f>
        <v>-1.3585062462250126E-4</v>
      </c>
      <c r="J933" s="61">
        <f>IF(A933&gt;$R$1, STDEV(INDEX($H$2:$H$3898, A933-$R$1):H933), "")</f>
        <v>3.6530733123935105E-3</v>
      </c>
      <c r="K933" s="61">
        <f t="shared" si="106"/>
        <v>3.6530733123935105E-3</v>
      </c>
      <c r="L933" s="61">
        <f t="shared" si="110"/>
        <v>1.8986325089566956E-2</v>
      </c>
      <c r="M933" s="59">
        <f t="shared" si="107"/>
        <v>97.799999999999002</v>
      </c>
      <c r="N933" s="59">
        <f t="shared" si="108"/>
        <v>0</v>
      </c>
      <c r="O933" s="59">
        <f t="shared" si="109"/>
        <v>-97.799999999999002</v>
      </c>
    </row>
    <row r="934" spans="1:15" x14ac:dyDescent="0.25">
      <c r="A934" s="59">
        <v>933</v>
      </c>
      <c r="B934" s="60">
        <v>42579.958333333336</v>
      </c>
      <c r="C934" s="59">
        <v>1.10748</v>
      </c>
      <c r="D934" s="59">
        <v>1.11974</v>
      </c>
      <c r="E934" s="59">
        <v>1.10727</v>
      </c>
      <c r="F934" s="59">
        <v>1.1172599999999999</v>
      </c>
      <c r="G934" s="59">
        <f t="shared" si="104"/>
        <v>1</v>
      </c>
      <c r="H934" s="61">
        <f t="shared" si="105"/>
        <v>8.728890694655796E-3</v>
      </c>
      <c r="I934" s="61">
        <f>IF(A934&gt;$R$1, AVERAGE(INDEX($H$2:$H$3898, A934-$R$1):H934), "")</f>
        <v>6.2347881242020295E-4</v>
      </c>
      <c r="J934" s="61">
        <f>IF(A934&gt;$R$1, STDEV(INDEX($H$2:$H$3898, A934-$R$1):H934), "")</f>
        <v>4.1532667766046054E-3</v>
      </c>
      <c r="K934" s="61">
        <f t="shared" si="106"/>
        <v>4.1532667766046054E-3</v>
      </c>
      <c r="L934" s="61">
        <f t="shared" si="110"/>
        <v>3.1083717130054065E-2</v>
      </c>
      <c r="M934" s="59">
        <f t="shared" si="107"/>
        <v>-11.499999999999844</v>
      </c>
      <c r="N934" s="59">
        <f t="shared" si="108"/>
        <v>0</v>
      </c>
      <c r="O934" s="59">
        <f t="shared" si="109"/>
        <v>11.499999999999844</v>
      </c>
    </row>
    <row r="935" spans="1:15" x14ac:dyDescent="0.25">
      <c r="A935" s="59">
        <v>934</v>
      </c>
      <c r="B935" s="60">
        <v>42582.958333333336</v>
      </c>
      <c r="C935" s="59">
        <v>1.1172599999999999</v>
      </c>
      <c r="D935" s="59">
        <v>1.11836</v>
      </c>
      <c r="E935" s="59">
        <v>1.1155200000000001</v>
      </c>
      <c r="F935" s="59">
        <v>1.1161099999999999</v>
      </c>
      <c r="G935" s="59">
        <f t="shared" si="104"/>
        <v>0</v>
      </c>
      <c r="H935" s="61">
        <f t="shared" si="105"/>
        <v>-1.0298339295654877E-3</v>
      </c>
      <c r="I935" s="61">
        <f>IF(A935&gt;$R$1, AVERAGE(INDEX($H$2:$H$3898, A935-$R$1):H935), "")</f>
        <v>6.2695250813273626E-4</v>
      </c>
      <c r="J935" s="61">
        <f>IF(A935&gt;$R$1, STDEV(INDEX($H$2:$H$3898, A935-$R$1):H935), "")</f>
        <v>4.1517651851360002E-3</v>
      </c>
      <c r="K935" s="61">
        <f t="shared" si="106"/>
        <v>-4.1517651851360002E-3</v>
      </c>
      <c r="L935" s="61">
        <f t="shared" si="110"/>
        <v>1.9103251081463012E-2</v>
      </c>
      <c r="M935" s="59">
        <f t="shared" si="107"/>
        <v>60.400000000000453</v>
      </c>
      <c r="N935" s="59">
        <f t="shared" si="108"/>
        <v>0</v>
      </c>
      <c r="O935" s="59">
        <f t="shared" si="109"/>
        <v>-60.400000000000453</v>
      </c>
    </row>
    <row r="936" spans="1:15" x14ac:dyDescent="0.25">
      <c r="A936" s="59">
        <v>935</v>
      </c>
      <c r="B936" s="60">
        <v>42583.958333333336</v>
      </c>
      <c r="C936" s="59">
        <v>1.1161099999999999</v>
      </c>
      <c r="D936" s="59">
        <v>1.1233599999999999</v>
      </c>
      <c r="E936" s="59">
        <v>1.11578</v>
      </c>
      <c r="F936" s="59">
        <v>1.12215</v>
      </c>
      <c r="G936" s="59">
        <f t="shared" si="104"/>
        <v>1</v>
      </c>
      <c r="H936" s="61">
        <f t="shared" si="105"/>
        <v>5.3970625943630616E-3</v>
      </c>
      <c r="I936" s="61">
        <f>IF(A936&gt;$R$1, AVERAGE(INDEX($H$2:$H$3898, A936-$R$1):H936), "")</f>
        <v>9.2638344859415132E-4</v>
      </c>
      <c r="J936" s="61">
        <f>IF(A936&gt;$R$1, STDEV(INDEX($H$2:$H$3898, A936-$R$1):H936), "")</f>
        <v>4.3195392369871034E-3</v>
      </c>
      <c r="K936" s="61">
        <f t="shared" si="106"/>
        <v>4.3195392369871034E-3</v>
      </c>
      <c r="L936" s="61">
        <f t="shared" si="110"/>
        <v>1.5673056994102163E-2</v>
      </c>
      <c r="M936" s="59">
        <f t="shared" si="107"/>
        <v>-72.399999999999125</v>
      </c>
      <c r="N936" s="59">
        <f t="shared" si="108"/>
        <v>0</v>
      </c>
      <c r="O936" s="59">
        <f t="shared" si="109"/>
        <v>0</v>
      </c>
    </row>
    <row r="937" spans="1:15" x14ac:dyDescent="0.25">
      <c r="A937" s="59">
        <v>936</v>
      </c>
      <c r="B937" s="60">
        <v>42584.958333333336</v>
      </c>
      <c r="C937" s="59">
        <v>1.12215</v>
      </c>
      <c r="D937" s="59">
        <v>1.1226799999999999</v>
      </c>
      <c r="E937" s="59">
        <v>1.1140600000000001</v>
      </c>
      <c r="F937" s="59">
        <v>1.1149100000000001</v>
      </c>
      <c r="G937" s="59">
        <f t="shared" si="104"/>
        <v>0</v>
      </c>
      <c r="H937" s="61">
        <f t="shared" si="105"/>
        <v>-6.4728038389254257E-3</v>
      </c>
      <c r="I937" s="61">
        <f>IF(A937&gt;$R$1, AVERAGE(INDEX($H$2:$H$3898, A937-$R$1):H937), "")</f>
        <v>5.0205141859459789E-4</v>
      </c>
      <c r="J937" s="61">
        <f>IF(A937&gt;$R$1, STDEV(INDEX($H$2:$H$3898, A937-$R$1):H937), "")</f>
        <v>4.7001517052542444E-3</v>
      </c>
      <c r="K937" s="61">
        <f t="shared" si="106"/>
        <v>-4.7001517052542444E-3</v>
      </c>
      <c r="L937" s="61">
        <f t="shared" si="110"/>
        <v>3.2665948990006658E-3</v>
      </c>
      <c r="M937" s="59">
        <f t="shared" si="107"/>
        <v>-21.800000000000708</v>
      </c>
      <c r="N937" s="59">
        <f t="shared" si="108"/>
        <v>0</v>
      </c>
      <c r="O937" s="59">
        <f t="shared" si="109"/>
        <v>0</v>
      </c>
    </row>
    <row r="938" spans="1:15" x14ac:dyDescent="0.25">
      <c r="A938" s="59">
        <v>937</v>
      </c>
      <c r="B938" s="60">
        <v>42585.958333333336</v>
      </c>
      <c r="C938" s="59">
        <v>1.1149100000000001</v>
      </c>
      <c r="D938" s="59">
        <v>1.1156299999999999</v>
      </c>
      <c r="E938" s="59">
        <v>1.1113999999999999</v>
      </c>
      <c r="F938" s="59">
        <v>1.11273</v>
      </c>
      <c r="G938" s="59">
        <f t="shared" si="104"/>
        <v>0</v>
      </c>
      <c r="H938" s="61">
        <f t="shared" si="105"/>
        <v>-1.9572289022630877E-3</v>
      </c>
      <c r="I938" s="61">
        <f>IF(A938&gt;$R$1, AVERAGE(INDEX($H$2:$H$3898, A938-$R$1):H938), "")</f>
        <v>2.14367909836609E-4</v>
      </c>
      <c r="J938" s="61">
        <f>IF(A938&gt;$R$1, STDEV(INDEX($H$2:$H$3898, A938-$R$1):H938), "")</f>
        <v>4.7010637192856121E-3</v>
      </c>
      <c r="K938" s="61">
        <f t="shared" si="106"/>
        <v>-4.7010637192856121E-3</v>
      </c>
      <c r="L938" s="61">
        <f t="shared" si="110"/>
        <v>-9.0494129536690532E-3</v>
      </c>
      <c r="M938" s="59">
        <f t="shared" si="107"/>
        <v>-41.89999999999916</v>
      </c>
      <c r="N938" s="59">
        <f t="shared" si="108"/>
        <v>0</v>
      </c>
      <c r="O938" s="59">
        <f t="shared" si="109"/>
        <v>0</v>
      </c>
    </row>
    <row r="939" spans="1:15" x14ac:dyDescent="0.25">
      <c r="A939" s="59">
        <v>938</v>
      </c>
      <c r="B939" s="60">
        <v>42586.958333333336</v>
      </c>
      <c r="C939" s="59">
        <v>1.11273</v>
      </c>
      <c r="D939" s="59">
        <v>1.11612</v>
      </c>
      <c r="E939" s="59">
        <v>1.1045799999999999</v>
      </c>
      <c r="F939" s="59">
        <v>1.1085400000000001</v>
      </c>
      <c r="G939" s="59">
        <f t="shared" si="104"/>
        <v>0</v>
      </c>
      <c r="H939" s="61">
        <f t="shared" si="105"/>
        <v>-3.7726210407312225E-3</v>
      </c>
      <c r="I939" s="61">
        <f>IF(A939&gt;$R$1, AVERAGE(INDEX($H$2:$H$3898, A939-$R$1):H939), "")</f>
        <v>-1.7734661012384345E-4</v>
      </c>
      <c r="J939" s="61">
        <f>IF(A939&gt;$R$1, STDEV(INDEX($H$2:$H$3898, A939-$R$1):H939), "")</f>
        <v>4.7591358885343549E-3</v>
      </c>
      <c r="K939" s="61">
        <f t="shared" si="106"/>
        <v>-4.7591358885343549E-3</v>
      </c>
      <c r="L939" s="61">
        <f t="shared" si="110"/>
        <v>-6.3594076864061898E-3</v>
      </c>
      <c r="M939" s="59">
        <f t="shared" si="107"/>
        <v>10.000000000001119</v>
      </c>
      <c r="N939" s="59">
        <f t="shared" si="108"/>
        <v>0</v>
      </c>
      <c r="O939" s="59">
        <f t="shared" si="109"/>
        <v>0</v>
      </c>
    </row>
    <row r="940" spans="1:15" x14ac:dyDescent="0.25">
      <c r="A940" s="59">
        <v>939</v>
      </c>
      <c r="B940" s="60">
        <v>42589.958333333336</v>
      </c>
      <c r="C940" s="59">
        <v>1.1077699999999999</v>
      </c>
      <c r="D940" s="59">
        <v>1.11049</v>
      </c>
      <c r="E940" s="59">
        <v>1.10721</v>
      </c>
      <c r="F940" s="59">
        <v>1.10877</v>
      </c>
      <c r="G940" s="59">
        <f t="shared" si="104"/>
        <v>1</v>
      </c>
      <c r="H940" s="61">
        <f t="shared" si="105"/>
        <v>2.0745858795113043E-4</v>
      </c>
      <c r="I940" s="61">
        <f>IF(A940&gt;$R$1, AVERAGE(INDEX($H$2:$H$3898, A940-$R$1):H940), "")</f>
        <v>3.2893028013836813E-4</v>
      </c>
      <c r="J940" s="61">
        <f>IF(A940&gt;$R$1, STDEV(INDEX($H$2:$H$3898, A940-$R$1):H940), "")</f>
        <v>4.2915169084863456E-3</v>
      </c>
      <c r="K940" s="61">
        <f t="shared" si="106"/>
        <v>4.2915169084863456E-3</v>
      </c>
      <c r="L940" s="61">
        <f t="shared" si="110"/>
        <v>-6.1567293065584189E-3</v>
      </c>
      <c r="M940" s="59">
        <f t="shared" si="107"/>
        <v>28.399999999999537</v>
      </c>
      <c r="N940" s="59">
        <f t="shared" si="108"/>
        <v>0</v>
      </c>
      <c r="O940" s="59">
        <f t="shared" si="109"/>
        <v>0</v>
      </c>
    </row>
    <row r="941" spans="1:15" x14ac:dyDescent="0.25">
      <c r="A941" s="59">
        <v>940</v>
      </c>
      <c r="B941" s="60">
        <v>42590.958333333336</v>
      </c>
      <c r="C941" s="59">
        <v>1.1087899999999999</v>
      </c>
      <c r="D941" s="59">
        <v>1.11225</v>
      </c>
      <c r="E941" s="59">
        <v>1.1070500000000001</v>
      </c>
      <c r="F941" s="59">
        <v>1.1116299999999999</v>
      </c>
      <c r="G941" s="59">
        <f t="shared" si="104"/>
        <v>1</v>
      </c>
      <c r="H941" s="61">
        <f t="shared" si="105"/>
        <v>2.5761138368456324E-3</v>
      </c>
      <c r="I941" s="61">
        <f>IF(A941&gt;$R$1, AVERAGE(INDEX($H$2:$H$3898, A941-$R$1):H941), "")</f>
        <v>2.3320081851543629E-4</v>
      </c>
      <c r="J941" s="61">
        <f>IF(A941&gt;$R$1, STDEV(INDEX($H$2:$H$3898, A941-$R$1):H941), "")</f>
        <v>4.2180581932129519E-3</v>
      </c>
      <c r="K941" s="61">
        <f t="shared" si="106"/>
        <v>4.2180581932129519E-3</v>
      </c>
      <c r="L941" s="61">
        <f t="shared" si="110"/>
        <v>2.0512400927558076E-3</v>
      </c>
      <c r="M941" s="59">
        <f t="shared" si="107"/>
        <v>58.899999999999508</v>
      </c>
      <c r="N941" s="59">
        <f t="shared" si="108"/>
        <v>0</v>
      </c>
      <c r="O941" s="59">
        <f t="shared" si="109"/>
        <v>0</v>
      </c>
    </row>
    <row r="942" spans="1:15" x14ac:dyDescent="0.25">
      <c r="A942" s="59">
        <v>941</v>
      </c>
      <c r="B942" s="60">
        <v>42591.958333333336</v>
      </c>
      <c r="C942" s="59">
        <v>1.11164</v>
      </c>
      <c r="D942" s="59">
        <v>1.1190100000000001</v>
      </c>
      <c r="E942" s="59">
        <v>1.11121</v>
      </c>
      <c r="F942" s="59">
        <v>1.1175299999999999</v>
      </c>
      <c r="G942" s="59">
        <f t="shared" si="104"/>
        <v>1</v>
      </c>
      <c r="H942" s="61">
        <f t="shared" si="105"/>
        <v>5.2934861355694281E-3</v>
      </c>
      <c r="I942" s="61">
        <f>IF(A942&gt;$R$1, AVERAGE(INDEX($H$2:$H$3898, A942-$R$1):H942), "")</f>
        <v>8.7747219576684112E-4</v>
      </c>
      <c r="J942" s="61">
        <f>IF(A942&gt;$R$1, STDEV(INDEX($H$2:$H$3898, A942-$R$1):H942), "")</f>
        <v>4.1497248283367651E-3</v>
      </c>
      <c r="K942" s="61">
        <f t="shared" si="106"/>
        <v>4.1497248283367651E-3</v>
      </c>
      <c r="L942" s="61">
        <f t="shared" si="110"/>
        <v>1.0074263135807643E-2</v>
      </c>
      <c r="M942" s="59">
        <f t="shared" si="107"/>
        <v>-38.499999999999091</v>
      </c>
      <c r="N942" s="59">
        <f t="shared" si="108"/>
        <v>0</v>
      </c>
      <c r="O942" s="59">
        <f t="shared" si="109"/>
        <v>0</v>
      </c>
    </row>
    <row r="943" spans="1:15" x14ac:dyDescent="0.25">
      <c r="A943" s="59">
        <v>942</v>
      </c>
      <c r="B943" s="60">
        <v>42592.958333333336</v>
      </c>
      <c r="C943" s="59">
        <v>1.11757</v>
      </c>
      <c r="D943" s="59">
        <v>1.11914</v>
      </c>
      <c r="E943" s="59">
        <v>1.11354</v>
      </c>
      <c r="F943" s="59">
        <v>1.11372</v>
      </c>
      <c r="G943" s="59">
        <f t="shared" si="104"/>
        <v>0</v>
      </c>
      <c r="H943" s="61">
        <f t="shared" si="105"/>
        <v>-3.4151293696682706E-3</v>
      </c>
      <c r="I943" s="61">
        <f>IF(A943&gt;$R$1, AVERAGE(INDEX($H$2:$H$3898, A943-$R$1):H943), "")</f>
        <v>6.9863394825615409E-4</v>
      </c>
      <c r="J943" s="61">
        <f>IF(A943&gt;$R$1, STDEV(INDEX($H$2:$H$3898, A943-$R$1):H943), "")</f>
        <v>4.2752749375661262E-3</v>
      </c>
      <c r="K943" s="61">
        <f t="shared" si="106"/>
        <v>-4.2752749375661262E-3</v>
      </c>
      <c r="L943" s="61">
        <f t="shared" si="110"/>
        <v>2.213570769284255E-3</v>
      </c>
      <c r="M943" s="59">
        <f t="shared" si="107"/>
        <v>24.899999999998812</v>
      </c>
      <c r="N943" s="59">
        <f t="shared" si="108"/>
        <v>0</v>
      </c>
      <c r="O943" s="59">
        <f t="shared" si="109"/>
        <v>0</v>
      </c>
    </row>
    <row r="944" spans="1:15" x14ac:dyDescent="0.25">
      <c r="A944" s="59">
        <v>943</v>
      </c>
      <c r="B944" s="60">
        <v>42593.958333333336</v>
      </c>
      <c r="C944" s="59">
        <v>1.11372</v>
      </c>
      <c r="D944" s="59">
        <v>1.1221300000000001</v>
      </c>
      <c r="E944" s="59">
        <v>1.11313</v>
      </c>
      <c r="F944" s="59">
        <v>1.1162099999999999</v>
      </c>
      <c r="G944" s="59">
        <f t="shared" si="104"/>
        <v>1</v>
      </c>
      <c r="H944" s="61">
        <f t="shared" si="105"/>
        <v>2.2332548868269145E-3</v>
      </c>
      <c r="I944" s="61">
        <f>IF(A944&gt;$R$1, AVERAGE(INDEX($H$2:$H$3898, A944-$R$1):H944), "")</f>
        <v>7.7638650252037579E-4</v>
      </c>
      <c r="J944" s="61">
        <f>IF(A944&gt;$R$1, STDEV(INDEX($H$2:$H$3898, A944-$R$1):H944), "")</f>
        <v>4.2921908482686788E-3</v>
      </c>
      <c r="K944" s="61">
        <f t="shared" si="106"/>
        <v>4.2921908482686788E-3</v>
      </c>
      <c r="L944" s="61">
        <f t="shared" si="110"/>
        <v>1.0215574512784322E-2</v>
      </c>
      <c r="M944" s="59">
        <f t="shared" si="107"/>
        <v>16.199999999999548</v>
      </c>
      <c r="N944" s="59">
        <f t="shared" si="108"/>
        <v>0</v>
      </c>
      <c r="O944" s="59">
        <f t="shared" si="109"/>
        <v>0</v>
      </c>
    </row>
    <row r="945" spans="1:15" x14ac:dyDescent="0.25">
      <c r="A945" s="59">
        <v>944</v>
      </c>
      <c r="B945" s="60">
        <v>42596.958333333336</v>
      </c>
      <c r="C945" s="59">
        <v>1.1167</v>
      </c>
      <c r="D945" s="59">
        <v>1.1203399999999999</v>
      </c>
      <c r="E945" s="59">
        <v>1.11538</v>
      </c>
      <c r="F945" s="59">
        <v>1.11832</v>
      </c>
      <c r="G945" s="59">
        <f t="shared" si="104"/>
        <v>1</v>
      </c>
      <c r="H945" s="61">
        <f t="shared" si="105"/>
        <v>1.8885408807443197E-3</v>
      </c>
      <c r="I945" s="61">
        <f>IF(A945&gt;$R$1, AVERAGE(INDEX($H$2:$H$3898, A945-$R$1):H945), "")</f>
        <v>1.1722654630284221E-3</v>
      </c>
      <c r="J945" s="61">
        <f>IF(A945&gt;$R$1, STDEV(INDEX($H$2:$H$3898, A945-$R$1):H945), "")</f>
        <v>4.0645177295681578E-3</v>
      </c>
      <c r="K945" s="61">
        <f t="shared" si="106"/>
        <v>4.0645177295681578E-3</v>
      </c>
      <c r="L945" s="61">
        <f t="shared" si="110"/>
        <v>1.0621879807456245E-2</v>
      </c>
      <c r="M945" s="59">
        <f t="shared" si="107"/>
        <v>95.499999999999474</v>
      </c>
      <c r="N945" s="59">
        <f t="shared" si="108"/>
        <v>0</v>
      </c>
      <c r="O945" s="59">
        <f t="shared" si="109"/>
        <v>0</v>
      </c>
    </row>
    <row r="946" spans="1:15" x14ac:dyDescent="0.25">
      <c r="A946" s="59">
        <v>945</v>
      </c>
      <c r="B946" s="60">
        <v>42597.958333333336</v>
      </c>
      <c r="C946" s="59">
        <v>1.11825</v>
      </c>
      <c r="D946" s="59">
        <v>1.1322300000000001</v>
      </c>
      <c r="E946" s="59">
        <v>1.11774</v>
      </c>
      <c r="F946" s="59">
        <v>1.1277999999999999</v>
      </c>
      <c r="G946" s="59">
        <f t="shared" si="104"/>
        <v>1</v>
      </c>
      <c r="H946" s="61">
        <f t="shared" si="105"/>
        <v>8.4412732102085112E-3</v>
      </c>
      <c r="I946" s="61">
        <f>IF(A946&gt;$R$1, AVERAGE(INDEX($H$2:$H$3898, A946-$R$1):H946), "")</f>
        <v>1.5900366800072454E-3</v>
      </c>
      <c r="J946" s="61">
        <f>IF(A946&gt;$R$1, STDEV(INDEX($H$2:$H$3898, A946-$R$1):H946), "")</f>
        <v>4.4535280217673024E-3</v>
      </c>
      <c r="K946" s="61">
        <f t="shared" si="106"/>
        <v>4.4535280217673024E-3</v>
      </c>
      <c r="L946" s="61">
        <f t="shared" si="110"/>
        <v>1.8685726063665285E-2</v>
      </c>
      <c r="M946" s="59">
        <f t="shared" si="107"/>
        <v>10.699999999999044</v>
      </c>
      <c r="N946" s="59">
        <f t="shared" si="108"/>
        <v>0</v>
      </c>
      <c r="O946" s="59">
        <f t="shared" si="109"/>
        <v>-10.699999999999044</v>
      </c>
    </row>
    <row r="947" spans="1:15" x14ac:dyDescent="0.25">
      <c r="A947" s="59">
        <v>946</v>
      </c>
      <c r="B947" s="60">
        <v>42598.958333333336</v>
      </c>
      <c r="C947" s="59">
        <v>1.1277600000000001</v>
      </c>
      <c r="D947" s="59">
        <v>1.1315900000000001</v>
      </c>
      <c r="E947" s="59">
        <v>1.1240699999999999</v>
      </c>
      <c r="F947" s="59">
        <v>1.12883</v>
      </c>
      <c r="G947" s="59">
        <f t="shared" si="104"/>
        <v>1</v>
      </c>
      <c r="H947" s="61">
        <f t="shared" si="105"/>
        <v>9.1286570818172518E-4</v>
      </c>
      <c r="I947" s="61">
        <f>IF(A947&gt;$R$1, AVERAGE(INDEX($H$2:$H$3898, A947-$R$1):H947), "")</f>
        <v>1.6954282093928307E-3</v>
      </c>
      <c r="J947" s="61">
        <f>IF(A947&gt;$R$1, STDEV(INDEX($H$2:$H$3898, A947-$R$1):H947), "")</f>
        <v>4.4136431894384381E-3</v>
      </c>
      <c r="K947" s="61">
        <f t="shared" si="106"/>
        <v>4.4136431894384381E-3</v>
      </c>
      <c r="L947" s="61">
        <f t="shared" si="110"/>
        <v>1.942166760928752E-2</v>
      </c>
      <c r="M947" s="59">
        <f t="shared" si="107"/>
        <v>64.599999999999099</v>
      </c>
      <c r="N947" s="59">
        <f t="shared" si="108"/>
        <v>0</v>
      </c>
      <c r="O947" s="59">
        <f t="shared" si="109"/>
        <v>-64.599999999999099</v>
      </c>
    </row>
    <row r="948" spans="1:15" x14ac:dyDescent="0.25">
      <c r="A948" s="59">
        <v>947</v>
      </c>
      <c r="B948" s="60">
        <v>42599.958333333336</v>
      </c>
      <c r="C948" s="59">
        <v>1.12883</v>
      </c>
      <c r="D948" s="59">
        <v>1.13663</v>
      </c>
      <c r="E948" s="59">
        <v>1.12853</v>
      </c>
      <c r="F948" s="59">
        <v>1.1352899999999999</v>
      </c>
      <c r="G948" s="59">
        <f t="shared" si="104"/>
        <v>1</v>
      </c>
      <c r="H948" s="61">
        <f t="shared" si="105"/>
        <v>5.7064268059147591E-3</v>
      </c>
      <c r="I948" s="61">
        <f>IF(A948&gt;$R$1, AVERAGE(INDEX($H$2:$H$3898, A948-$R$1):H948), "")</f>
        <v>1.6455070781786799E-3</v>
      </c>
      <c r="J948" s="61">
        <f>IF(A948&gt;$R$1, STDEV(INDEX($H$2:$H$3898, A948-$R$1):H948), "")</f>
        <v>4.3598039849105314E-3</v>
      </c>
      <c r="K948" s="61">
        <f t="shared" si="106"/>
        <v>4.3598039849105314E-3</v>
      </c>
      <c r="L948" s="61">
        <f t="shared" si="110"/>
        <v>2.0128398281804544E-2</v>
      </c>
      <c r="M948" s="59">
        <f t="shared" si="107"/>
        <v>-31.200000000000117</v>
      </c>
      <c r="N948" s="59">
        <f t="shared" si="108"/>
        <v>0</v>
      </c>
      <c r="O948" s="59">
        <f t="shared" si="109"/>
        <v>31.200000000000117</v>
      </c>
    </row>
    <row r="949" spans="1:15" x14ac:dyDescent="0.25">
      <c r="A949" s="59">
        <v>948</v>
      </c>
      <c r="B949" s="60">
        <v>42600.958333333336</v>
      </c>
      <c r="C949" s="59">
        <v>1.1352800000000001</v>
      </c>
      <c r="D949" s="59">
        <v>1.1359600000000001</v>
      </c>
      <c r="E949" s="59">
        <v>1.13042</v>
      </c>
      <c r="F949" s="59">
        <v>1.1321600000000001</v>
      </c>
      <c r="G949" s="59">
        <f t="shared" si="104"/>
        <v>0</v>
      </c>
      <c r="H949" s="61">
        <f t="shared" si="105"/>
        <v>-2.7608123558124386E-3</v>
      </c>
      <c r="I949" s="61">
        <f>IF(A949&gt;$R$1, AVERAGE(INDEX($H$2:$H$3898, A949-$R$1):H949), "")</f>
        <v>1.3735589940184587E-3</v>
      </c>
      <c r="J949" s="61">
        <f>IF(A949&gt;$R$1, STDEV(INDEX($H$2:$H$3898, A949-$R$1):H949), "")</f>
        <v>4.4970188574002092E-3</v>
      </c>
      <c r="K949" s="61">
        <f t="shared" si="106"/>
        <v>-4.4970188574002092E-3</v>
      </c>
      <c r="L949" s="61">
        <f t="shared" si="110"/>
        <v>1.1478112647799729E-2</v>
      </c>
      <c r="M949" s="59">
        <f t="shared" si="107"/>
        <v>11.199999999997878</v>
      </c>
      <c r="N949" s="59">
        <f t="shared" si="108"/>
        <v>0</v>
      </c>
      <c r="O949" s="59">
        <f t="shared" si="109"/>
        <v>0</v>
      </c>
    </row>
    <row r="950" spans="1:15" x14ac:dyDescent="0.25">
      <c r="A950" s="59">
        <v>949</v>
      </c>
      <c r="B950" s="60">
        <v>42603.958333333336</v>
      </c>
      <c r="C950" s="59">
        <v>1.1308800000000001</v>
      </c>
      <c r="D950" s="59">
        <v>1.13306</v>
      </c>
      <c r="E950" s="59">
        <v>1.1271</v>
      </c>
      <c r="F950" s="59">
        <v>1.1319999999999999</v>
      </c>
      <c r="G950" s="59">
        <f t="shared" si="104"/>
        <v>0</v>
      </c>
      <c r="H950" s="61">
        <f t="shared" si="105"/>
        <v>-1.4133276823765319E-4</v>
      </c>
      <c r="I950" s="61">
        <f>IF(A950&gt;$R$1, AVERAGE(INDEX($H$2:$H$3898, A950-$R$1):H950), "")</f>
        <v>8.1917002758761853E-4</v>
      </c>
      <c r="J950" s="61">
        <f>IF(A950&gt;$R$1, STDEV(INDEX($H$2:$H$3898, A950-$R$1):H950), "")</f>
        <v>4.0548252544718704E-3</v>
      </c>
      <c r="K950" s="61">
        <f t="shared" si="106"/>
        <v>-4.0548252544718704E-3</v>
      </c>
      <c r="L950" s="61">
        <f t="shared" si="110"/>
        <v>1.1575052578463857E-2</v>
      </c>
      <c r="M950" s="59">
        <f t="shared" si="107"/>
        <v>-14.799999999999258</v>
      </c>
      <c r="N950" s="59">
        <f t="shared" si="108"/>
        <v>0</v>
      </c>
      <c r="O950" s="59">
        <f t="shared" si="109"/>
        <v>0</v>
      </c>
    </row>
    <row r="951" spans="1:15" x14ac:dyDescent="0.25">
      <c r="A951" s="59">
        <v>950</v>
      </c>
      <c r="B951" s="60">
        <v>42604.958333333336</v>
      </c>
      <c r="C951" s="59">
        <v>1.1319999999999999</v>
      </c>
      <c r="D951" s="59">
        <v>1.1355299999999999</v>
      </c>
      <c r="E951" s="59">
        <v>1.13032</v>
      </c>
      <c r="F951" s="59">
        <v>1.13052</v>
      </c>
      <c r="G951" s="59">
        <f t="shared" si="104"/>
        <v>0</v>
      </c>
      <c r="H951" s="61">
        <f t="shared" si="105"/>
        <v>-1.3082759145514641E-3</v>
      </c>
      <c r="I951" s="61">
        <f>IF(A951&gt;$R$1, AVERAGE(INDEX($H$2:$H$3898, A951-$R$1):H951), "")</f>
        <v>8.0176740352599506E-4</v>
      </c>
      <c r="J951" s="61">
        <f>IF(A951&gt;$R$1, STDEV(INDEX($H$2:$H$3898, A951-$R$1):H951), "")</f>
        <v>4.0638773164430996E-3</v>
      </c>
      <c r="K951" s="61">
        <f t="shared" si="106"/>
        <v>-4.0638773164430996E-3</v>
      </c>
      <c r="L951" s="61">
        <f t="shared" si="110"/>
        <v>3.1916360250336569E-3</v>
      </c>
      <c r="M951" s="59">
        <f t="shared" si="107"/>
        <v>-41.599999999999412</v>
      </c>
      <c r="N951" s="59">
        <f t="shared" si="108"/>
        <v>0</v>
      </c>
      <c r="O951" s="59">
        <f t="shared" si="109"/>
        <v>0</v>
      </c>
    </row>
    <row r="952" spans="1:15" x14ac:dyDescent="0.25">
      <c r="A952" s="59">
        <v>951</v>
      </c>
      <c r="B952" s="60">
        <v>42605.958333333336</v>
      </c>
      <c r="C952" s="59">
        <v>1.13052</v>
      </c>
      <c r="D952" s="59">
        <v>1.1311500000000001</v>
      </c>
      <c r="E952" s="59">
        <v>1.12452</v>
      </c>
      <c r="F952" s="59">
        <v>1.12636</v>
      </c>
      <c r="G952" s="59">
        <f t="shared" si="104"/>
        <v>0</v>
      </c>
      <c r="H952" s="61">
        <f t="shared" si="105"/>
        <v>-3.6865094389784709E-3</v>
      </c>
      <c r="I952" s="61">
        <f>IF(A952&gt;$R$1, AVERAGE(INDEX($H$2:$H$3898, A952-$R$1):H952), "")</f>
        <v>2.3404415144214922E-4</v>
      </c>
      <c r="J952" s="61">
        <f>IF(A952&gt;$R$1, STDEV(INDEX($H$2:$H$3898, A952-$R$1):H952), "")</f>
        <v>4.0132897454601716E-3</v>
      </c>
      <c r="K952" s="61">
        <f t="shared" si="106"/>
        <v>-4.0132897454601716E-3</v>
      </c>
      <c r="L952" s="61">
        <f t="shared" si="110"/>
        <v>3.8784979848277288E-3</v>
      </c>
      <c r="M952" s="59">
        <f t="shared" si="107"/>
        <v>20.700000000000163</v>
      </c>
      <c r="N952" s="59">
        <f t="shared" si="108"/>
        <v>0</v>
      </c>
      <c r="O952" s="59">
        <f t="shared" si="109"/>
        <v>0</v>
      </c>
    </row>
    <row r="953" spans="1:15" x14ac:dyDescent="0.25">
      <c r="A953" s="59">
        <v>952</v>
      </c>
      <c r="B953" s="60">
        <v>42606.958333333336</v>
      </c>
      <c r="C953" s="59">
        <v>1.1263300000000001</v>
      </c>
      <c r="D953" s="59">
        <v>1.12974</v>
      </c>
      <c r="E953" s="59">
        <v>1.12592</v>
      </c>
      <c r="F953" s="59">
        <v>1.1284000000000001</v>
      </c>
      <c r="G953" s="59">
        <f t="shared" si="104"/>
        <v>1</v>
      </c>
      <c r="H953" s="61">
        <f t="shared" si="105"/>
        <v>1.8095057182430463E-3</v>
      </c>
      <c r="I953" s="61">
        <f>IF(A953&gt;$R$1, AVERAGE(INDEX($H$2:$H$3898, A953-$R$1):H953), "")</f>
        <v>7.5168849876517882E-4</v>
      </c>
      <c r="J953" s="61">
        <f>IF(A953&gt;$R$1, STDEV(INDEX($H$2:$H$3898, A953-$R$1):H953), "")</f>
        <v>3.6037979704080518E-3</v>
      </c>
      <c r="K953" s="61">
        <f t="shared" si="106"/>
        <v>3.6037979704080518E-3</v>
      </c>
      <c r="L953" s="61">
        <f t="shared" si="110"/>
        <v>1.2183359674521395E-2</v>
      </c>
      <c r="M953" s="59">
        <f t="shared" si="107"/>
        <v>-84.299999999999372</v>
      </c>
      <c r="N953" s="59">
        <f t="shared" si="108"/>
        <v>0</v>
      </c>
      <c r="O953" s="59">
        <f t="shared" si="109"/>
        <v>0</v>
      </c>
    </row>
    <row r="954" spans="1:15" x14ac:dyDescent="0.25">
      <c r="A954" s="59">
        <v>953</v>
      </c>
      <c r="B954" s="60">
        <v>42607.958333333336</v>
      </c>
      <c r="C954" s="59">
        <v>1.1279399999999999</v>
      </c>
      <c r="D954" s="59">
        <v>1.13408</v>
      </c>
      <c r="E954" s="59">
        <v>1.1180399999999999</v>
      </c>
      <c r="F954" s="59">
        <v>1.11951</v>
      </c>
      <c r="G954" s="59">
        <f t="shared" si="104"/>
        <v>0</v>
      </c>
      <c r="H954" s="61">
        <f t="shared" si="105"/>
        <v>-7.9096105697486641E-3</v>
      </c>
      <c r="I954" s="61">
        <f>IF(A954&gt;$R$1, AVERAGE(INDEX($H$2:$H$3898, A954-$R$1):H954), "")</f>
        <v>3.7966464454733016E-4</v>
      </c>
      <c r="J954" s="61">
        <f>IF(A954&gt;$R$1, STDEV(INDEX($H$2:$H$3898, A954-$R$1):H954), "")</f>
        <v>4.1655398791488347E-3</v>
      </c>
      <c r="K954" s="61">
        <f t="shared" si="106"/>
        <v>-4.1655398791488347E-3</v>
      </c>
      <c r="L954" s="61">
        <f t="shared" si="110"/>
        <v>1.2776955683906905E-2</v>
      </c>
      <c r="M954" s="59">
        <f t="shared" si="107"/>
        <v>13.299999999998313</v>
      </c>
      <c r="N954" s="59">
        <f t="shared" si="108"/>
        <v>0</v>
      </c>
      <c r="O954" s="59">
        <f t="shared" si="109"/>
        <v>0</v>
      </c>
    </row>
    <row r="955" spans="1:15" x14ac:dyDescent="0.25">
      <c r="A955" s="59">
        <v>954</v>
      </c>
      <c r="B955" s="60">
        <v>42610.958333333336</v>
      </c>
      <c r="C955" s="59">
        <v>1.1175200000000001</v>
      </c>
      <c r="D955" s="59">
        <v>1.12077</v>
      </c>
      <c r="E955" s="59">
        <v>1.1157999999999999</v>
      </c>
      <c r="F955" s="59">
        <v>1.1188499999999999</v>
      </c>
      <c r="G955" s="59">
        <f t="shared" si="104"/>
        <v>0</v>
      </c>
      <c r="H955" s="61">
        <f t="shared" si="105"/>
        <v>-5.897174888108114E-4</v>
      </c>
      <c r="I955" s="61">
        <f>IF(A955&gt;$R$1, AVERAGE(INDEX($H$2:$H$3898, A955-$R$1):H955), "")</f>
        <v>5.7859611654235618E-4</v>
      </c>
      <c r="J955" s="61">
        <f>IF(A955&gt;$R$1, STDEV(INDEX($H$2:$H$3898, A955-$R$1):H955), "")</f>
        <v>4.0277444712989788E-3</v>
      </c>
      <c r="K955" s="61">
        <f t="shared" si="106"/>
        <v>-4.0277444712989788E-3</v>
      </c>
      <c r="L955" s="61">
        <f t="shared" si="110"/>
        <v>4.4576943041215854E-3</v>
      </c>
      <c r="M955" s="59">
        <f t="shared" si="107"/>
        <v>-45.499999999998323</v>
      </c>
      <c r="N955" s="59">
        <f t="shared" si="108"/>
        <v>0</v>
      </c>
      <c r="O955" s="59">
        <f t="shared" si="109"/>
        <v>0</v>
      </c>
    </row>
    <row r="956" spans="1:15" x14ac:dyDescent="0.25">
      <c r="A956" s="59">
        <v>955</v>
      </c>
      <c r="B956" s="60">
        <v>42611.958333333336</v>
      </c>
      <c r="C956" s="59">
        <v>1.1188499999999999</v>
      </c>
      <c r="D956" s="59">
        <v>1.1192299999999999</v>
      </c>
      <c r="E956" s="59">
        <v>1.11321</v>
      </c>
      <c r="F956" s="59">
        <v>1.1143000000000001</v>
      </c>
      <c r="G956" s="59">
        <f t="shared" si="104"/>
        <v>0</v>
      </c>
      <c r="H956" s="61">
        <f t="shared" si="105"/>
        <v>-4.0749670162735481E-3</v>
      </c>
      <c r="I956" s="61">
        <f>IF(A956&gt;$R$1, AVERAGE(INDEX($H$2:$H$3898, A956-$R$1):H956), "")</f>
        <v>3.1094451627831362E-4</v>
      </c>
      <c r="J956" s="61">
        <f>IF(A956&gt;$R$1, STDEV(INDEX($H$2:$H$3898, A956-$R$1):H956), "")</f>
        <v>4.1929511611050636E-3</v>
      </c>
      <c r="K956" s="61">
        <f t="shared" si="106"/>
        <v>-4.1929511611050636E-3</v>
      </c>
      <c r="L956" s="61">
        <f t="shared" si="110"/>
        <v>-3.9533150501964293E-3</v>
      </c>
      <c r="M956" s="59">
        <f t="shared" si="107"/>
        <v>14.699999999998603</v>
      </c>
      <c r="N956" s="59">
        <f t="shared" si="108"/>
        <v>0</v>
      </c>
      <c r="O956" s="59">
        <f t="shared" si="109"/>
        <v>0</v>
      </c>
    </row>
    <row r="957" spans="1:15" x14ac:dyDescent="0.25">
      <c r="A957" s="59">
        <v>956</v>
      </c>
      <c r="B957" s="60">
        <v>42612.958333333336</v>
      </c>
      <c r="C957" s="59">
        <v>1.1142700000000001</v>
      </c>
      <c r="D957" s="59">
        <v>1.1165400000000001</v>
      </c>
      <c r="E957" s="59">
        <v>1.11232</v>
      </c>
      <c r="F957" s="59">
        <v>1.11574</v>
      </c>
      <c r="G957" s="59">
        <f t="shared" si="104"/>
        <v>1</v>
      </c>
      <c r="H957" s="61">
        <f t="shared" si="105"/>
        <v>1.2914568349833217E-3</v>
      </c>
      <c r="I957" s="61">
        <f>IF(A957&gt;$R$1, AVERAGE(INDEX($H$2:$H$3898, A957-$R$1):H957), "")</f>
        <v>2.3065345366191922E-4</v>
      </c>
      <c r="J957" s="61">
        <f>IF(A957&gt;$R$1, STDEV(INDEX($H$2:$H$3898, A957-$R$1):H957), "")</f>
        <v>4.1588448514116695E-3</v>
      </c>
      <c r="K957" s="61">
        <f t="shared" si="106"/>
        <v>4.1588448514116695E-3</v>
      </c>
      <c r="L957" s="61">
        <f t="shared" si="110"/>
        <v>-3.9441950271215239E-3</v>
      </c>
      <c r="M957" s="59">
        <f t="shared" si="107"/>
        <v>39.199999999999235</v>
      </c>
      <c r="N957" s="59">
        <f t="shared" si="108"/>
        <v>0</v>
      </c>
      <c r="O957" s="59">
        <f t="shared" si="109"/>
        <v>0</v>
      </c>
    </row>
    <row r="958" spans="1:15" x14ac:dyDescent="0.25">
      <c r="A958" s="59">
        <v>957</v>
      </c>
      <c r="B958" s="60">
        <v>42613.958333333336</v>
      </c>
      <c r="C958" s="59">
        <v>1.1157300000000001</v>
      </c>
      <c r="D958" s="59">
        <v>1.1205099999999999</v>
      </c>
      <c r="E958" s="59">
        <v>1.11276</v>
      </c>
      <c r="F958" s="59">
        <v>1.11965</v>
      </c>
      <c r="G958" s="59">
        <f t="shared" si="104"/>
        <v>1</v>
      </c>
      <c r="H958" s="61">
        <f t="shared" si="105"/>
        <v>3.4982745628486869E-3</v>
      </c>
      <c r="I958" s="61">
        <f>IF(A958&gt;$R$1, AVERAGE(INDEX($H$2:$H$3898, A958-$R$1):H958), "")</f>
        <v>1.1845273036687272E-4</v>
      </c>
      <c r="J958" s="61">
        <f>IF(A958&gt;$R$1, STDEV(INDEX($H$2:$H$3898, A958-$R$1):H958), "")</f>
        <v>4.0355380176872371E-3</v>
      </c>
      <c r="K958" s="61">
        <f t="shared" si="106"/>
        <v>4.0355380176872371E-3</v>
      </c>
      <c r="L958" s="61">
        <f t="shared" si="110"/>
        <v>4.3666179281318411E-3</v>
      </c>
      <c r="M958" s="59">
        <f t="shared" si="107"/>
        <v>-42.299999999999557</v>
      </c>
      <c r="N958" s="59">
        <f t="shared" si="108"/>
        <v>0</v>
      </c>
      <c r="O958" s="59">
        <f t="shared" si="109"/>
        <v>0</v>
      </c>
    </row>
    <row r="959" spans="1:15" x14ac:dyDescent="0.25">
      <c r="A959" s="59">
        <v>958</v>
      </c>
      <c r="B959" s="60">
        <v>42614.958333333336</v>
      </c>
      <c r="C959" s="59">
        <v>1.1196200000000001</v>
      </c>
      <c r="D959" s="59">
        <v>1.12521</v>
      </c>
      <c r="E959" s="59">
        <v>1.11503</v>
      </c>
      <c r="F959" s="59">
        <v>1.1153900000000001</v>
      </c>
      <c r="G959" s="59">
        <f t="shared" si="104"/>
        <v>0</v>
      </c>
      <c r="H959" s="61">
        <f t="shared" si="105"/>
        <v>-3.8120169291571311E-3</v>
      </c>
      <c r="I959" s="61">
        <f>IF(A959&gt;$R$1, AVERAGE(INDEX($H$2:$H$3898, A959-$R$1):H959), "")</f>
        <v>9.3647257898818979E-5</v>
      </c>
      <c r="J959" s="61">
        <f>IF(A959&gt;$R$1, STDEV(INDEX($H$2:$H$3898, A959-$R$1):H959), "")</f>
        <v>4.0598526302178797E-3</v>
      </c>
      <c r="K959" s="61">
        <f t="shared" si="106"/>
        <v>-4.0598526302178797E-3</v>
      </c>
      <c r="L959" s="61">
        <f t="shared" si="110"/>
        <v>-3.9854255503547174E-3</v>
      </c>
      <c r="M959" s="59">
        <f t="shared" si="107"/>
        <v>-9.1000000000018844</v>
      </c>
      <c r="N959" s="59">
        <f t="shared" si="108"/>
        <v>0</v>
      </c>
      <c r="O959" s="59">
        <f t="shared" si="109"/>
        <v>0</v>
      </c>
    </row>
    <row r="960" spans="1:15" x14ac:dyDescent="0.25">
      <c r="A960" s="59">
        <v>959</v>
      </c>
      <c r="B960" s="60">
        <v>42617.958333333336</v>
      </c>
      <c r="C960" s="59">
        <v>1.1155900000000001</v>
      </c>
      <c r="D960" s="59">
        <v>1.1182399999999999</v>
      </c>
      <c r="E960" s="59">
        <v>1.11395</v>
      </c>
      <c r="F960" s="59">
        <v>1.1146799999999999</v>
      </c>
      <c r="G960" s="59">
        <f t="shared" si="104"/>
        <v>0</v>
      </c>
      <c r="H960" s="61">
        <f t="shared" si="105"/>
        <v>-6.367513342535714E-4</v>
      </c>
      <c r="I960" s="61">
        <f>IF(A960&gt;$R$1, AVERAGE(INDEX($H$2:$H$3898, A960-$R$1):H960), "")</f>
        <v>-8.5728130918711395E-5</v>
      </c>
      <c r="J960" s="61">
        <f>IF(A960&gt;$R$1, STDEV(INDEX($H$2:$H$3898, A960-$R$1):H960), "")</f>
        <v>4.0222448417282395E-3</v>
      </c>
      <c r="K960" s="61">
        <f t="shared" si="106"/>
        <v>-4.0222448417282395E-3</v>
      </c>
      <c r="L960" s="61">
        <f t="shared" si="110"/>
        <v>-1.2072188121651117E-2</v>
      </c>
      <c r="M960" s="59">
        <f t="shared" si="107"/>
        <v>108.29999999999896</v>
      </c>
      <c r="N960" s="59">
        <f t="shared" si="108"/>
        <v>0</v>
      </c>
      <c r="O960" s="59">
        <f t="shared" si="109"/>
        <v>0</v>
      </c>
    </row>
    <row r="961" spans="1:15" x14ac:dyDescent="0.25">
      <c r="A961" s="59">
        <v>960</v>
      </c>
      <c r="B961" s="60">
        <v>42618.958333333336</v>
      </c>
      <c r="C961" s="59">
        <v>1.11467</v>
      </c>
      <c r="D961" s="59">
        <v>1.1263099999999999</v>
      </c>
      <c r="E961" s="59">
        <v>1.11409</v>
      </c>
      <c r="F961" s="59">
        <v>1.1254999999999999</v>
      </c>
      <c r="G961" s="59">
        <f t="shared" si="104"/>
        <v>1</v>
      </c>
      <c r="H961" s="61">
        <f t="shared" si="105"/>
        <v>9.660013159357328E-3</v>
      </c>
      <c r="I961" s="61">
        <f>IF(A961&gt;$R$1, AVERAGE(INDEX($H$2:$H$3898, A961-$R$1):H961), "")</f>
        <v>3.9998888649460168E-4</v>
      </c>
      <c r="J961" s="61">
        <f>IF(A961&gt;$R$1, STDEV(INDEX($H$2:$H$3898, A961-$R$1):H961), "")</f>
        <v>4.6903006466013936E-3</v>
      </c>
      <c r="K961" s="61">
        <f t="shared" si="106"/>
        <v>4.6903006466013936E-3</v>
      </c>
      <c r="L961" s="61">
        <f t="shared" si="110"/>
        <v>-1.1835415496817025E-2</v>
      </c>
      <c r="M961" s="59">
        <f t="shared" si="107"/>
        <v>-15.799999999999148</v>
      </c>
      <c r="N961" s="59">
        <f t="shared" si="108"/>
        <v>0</v>
      </c>
      <c r="O961" s="59">
        <f t="shared" si="109"/>
        <v>0</v>
      </c>
    </row>
    <row r="962" spans="1:15" x14ac:dyDescent="0.25">
      <c r="A962" s="59">
        <v>961</v>
      </c>
      <c r="B962" s="60">
        <v>42619.958333333336</v>
      </c>
      <c r="C962" s="59">
        <v>1.1254999999999999</v>
      </c>
      <c r="D962" s="59">
        <v>1.12714</v>
      </c>
      <c r="E962" s="59">
        <v>1.1229</v>
      </c>
      <c r="F962" s="59">
        <v>1.12392</v>
      </c>
      <c r="G962" s="59">
        <f t="shared" si="104"/>
        <v>0</v>
      </c>
      <c r="H962" s="61">
        <f t="shared" si="105"/>
        <v>-1.404806803390861E-3</v>
      </c>
      <c r="I962" s="61">
        <f>IF(A962&gt;$R$1, AVERAGE(INDEX($H$2:$H$3898, A962-$R$1):H962), "")</f>
        <v>-2.1539111435535919E-4</v>
      </c>
      <c r="J962" s="61">
        <f>IF(A962&gt;$R$1, STDEV(INDEX($H$2:$H$3898, A962-$R$1):H962), "")</f>
        <v>4.1834575454036916E-3</v>
      </c>
      <c r="K962" s="61">
        <f t="shared" si="106"/>
        <v>-4.1834575454036916E-3</v>
      </c>
      <c r="L962" s="61">
        <f t="shared" si="110"/>
        <v>-2.0432516231659158E-2</v>
      </c>
      <c r="M962" s="59">
        <f t="shared" si="107"/>
        <v>20.700000000000163</v>
      </c>
      <c r="N962" s="59">
        <f t="shared" si="108"/>
        <v>20.700000000000163</v>
      </c>
      <c r="O962" s="59">
        <f t="shared" si="109"/>
        <v>0</v>
      </c>
    </row>
    <row r="963" spans="1:15" x14ac:dyDescent="0.25">
      <c r="A963" s="59">
        <v>962</v>
      </c>
      <c r="B963" s="60">
        <v>42620.958333333336</v>
      </c>
      <c r="C963" s="59">
        <v>1.1238900000000001</v>
      </c>
      <c r="D963" s="59">
        <v>1.13269</v>
      </c>
      <c r="E963" s="59">
        <v>1.1234500000000001</v>
      </c>
      <c r="F963" s="59">
        <v>1.1259600000000001</v>
      </c>
      <c r="G963" s="59">
        <f t="shared" ref="G963:G1026" si="111">IF(F963&gt;F962,1,0)</f>
        <v>1</v>
      </c>
      <c r="H963" s="61">
        <f t="shared" ref="H963:H1026" si="112">LN(F963/F962)</f>
        <v>1.8134305465626924E-3</v>
      </c>
      <c r="I963" s="61">
        <f>IF(A963&gt;$R$1, AVERAGE(INDEX($H$2:$H$3898, A963-$R$1):H963), "")</f>
        <v>-1.5910581195654864E-4</v>
      </c>
      <c r="J963" s="61">
        <f>IF(A963&gt;$R$1, STDEV(INDEX($H$2:$H$3898, A963-$R$1):H963), "")</f>
        <v>4.2056487476002796E-3</v>
      </c>
      <c r="K963" s="61">
        <f t="shared" ref="K963:K1026" si="113">IF(G963=0,-1*J963,J963)</f>
        <v>4.2056487476002796E-3</v>
      </c>
      <c r="L963" s="61">
        <f t="shared" si="110"/>
        <v>-2.0586671468969409E-2</v>
      </c>
      <c r="M963" s="59">
        <f t="shared" ref="M963:M1026" si="114">(F964-C964)*10000</f>
        <v>-27.899999999998482</v>
      </c>
      <c r="N963" s="59">
        <f t="shared" ref="N963:N1026" si="115">IF(AND(L963&gt;-1,L963&lt;=-0.0173992495600104),M963,0)</f>
        <v>-27.899999999998482</v>
      </c>
      <c r="O963" s="59">
        <f t="shared" ref="O963:O1026" si="116">IF(OR(AND(L963&gt;0.0176007504399896)),-M963,0)</f>
        <v>0</v>
      </c>
    </row>
    <row r="964" spans="1:15" x14ac:dyDescent="0.25">
      <c r="A964" s="59">
        <v>963</v>
      </c>
      <c r="B964" s="60">
        <v>42621.958333333336</v>
      </c>
      <c r="C964" s="59">
        <v>1.1259699999999999</v>
      </c>
      <c r="D964" s="59">
        <v>1.1285000000000001</v>
      </c>
      <c r="E964" s="59">
        <v>1.11985</v>
      </c>
      <c r="F964" s="59">
        <v>1.1231800000000001</v>
      </c>
      <c r="G964" s="59">
        <f t="shared" si="111"/>
        <v>0</v>
      </c>
      <c r="H964" s="61">
        <f t="shared" si="112"/>
        <v>-2.4720572447516497E-3</v>
      </c>
      <c r="I964" s="61">
        <f>IF(A964&gt;$R$1, AVERAGE(INDEX($H$2:$H$3898, A964-$R$1):H964), "")</f>
        <v>-6.7026106512319916E-4</v>
      </c>
      <c r="J964" s="61">
        <f>IF(A964&gt;$R$1, STDEV(INDEX($H$2:$H$3898, A964-$R$1):H964), "")</f>
        <v>3.9334210485411289E-3</v>
      </c>
      <c r="K964" s="61">
        <f t="shared" si="113"/>
        <v>-3.9334210485411289E-3</v>
      </c>
      <c r="L964" s="61">
        <f t="shared" si="110"/>
        <v>-2.0023073660110326E-2</v>
      </c>
      <c r="M964" s="59">
        <f t="shared" si="114"/>
        <v>0.50000000000105516</v>
      </c>
      <c r="N964" s="59">
        <f t="shared" si="115"/>
        <v>0.50000000000105516</v>
      </c>
      <c r="O964" s="59">
        <f t="shared" si="116"/>
        <v>0</v>
      </c>
    </row>
    <row r="965" spans="1:15" x14ac:dyDescent="0.25">
      <c r="A965" s="59">
        <v>964</v>
      </c>
      <c r="B965" s="60">
        <v>42624.958333333336</v>
      </c>
      <c r="C965" s="59">
        <v>1.1234299999999999</v>
      </c>
      <c r="D965" s="59">
        <v>1.1268400000000001</v>
      </c>
      <c r="E965" s="59">
        <v>1.12103</v>
      </c>
      <c r="F965" s="59">
        <v>1.12348</v>
      </c>
      <c r="G965" s="59">
        <f t="shared" si="111"/>
        <v>1</v>
      </c>
      <c r="H965" s="61">
        <f t="shared" si="112"/>
        <v>2.6706310859955199E-4</v>
      </c>
      <c r="I965" s="61">
        <f>IF(A965&gt;$R$1, AVERAGE(INDEX($H$2:$H$3898, A965-$R$1):H965), "")</f>
        <v>-4.8101884859744968E-4</v>
      </c>
      <c r="J965" s="61">
        <f>IF(A965&gt;$R$1, STDEV(INDEX($H$2:$H$3898, A965-$R$1):H965), "")</f>
        <v>3.8988219350635412E-3</v>
      </c>
      <c r="K965" s="61">
        <f t="shared" si="113"/>
        <v>3.8988219350635412E-3</v>
      </c>
      <c r="L965" s="61">
        <f t="shared" si="110"/>
        <v>-1.2069426470574917E-2</v>
      </c>
      <c r="M965" s="59">
        <f t="shared" si="114"/>
        <v>-16.300000000000203</v>
      </c>
      <c r="N965" s="59">
        <f t="shared" si="115"/>
        <v>0</v>
      </c>
      <c r="O965" s="59">
        <f t="shared" si="116"/>
        <v>0</v>
      </c>
    </row>
    <row r="966" spans="1:15" x14ac:dyDescent="0.25">
      <c r="A966" s="59">
        <v>965</v>
      </c>
      <c r="B966" s="60">
        <v>42625.958333333336</v>
      </c>
      <c r="C966" s="59">
        <v>1.12347</v>
      </c>
      <c r="D966" s="59">
        <v>1.12602</v>
      </c>
      <c r="E966" s="59">
        <v>1.12039</v>
      </c>
      <c r="F966" s="59">
        <v>1.1218399999999999</v>
      </c>
      <c r="G966" s="59">
        <f t="shared" si="111"/>
        <v>0</v>
      </c>
      <c r="H966" s="61">
        <f t="shared" si="112"/>
        <v>-1.460816535411147E-3</v>
      </c>
      <c r="I966" s="61">
        <f>IF(A966&gt;$R$1, AVERAGE(INDEX($H$2:$H$3898, A966-$R$1):H966), "")</f>
        <v>-5.6348658404579315E-4</v>
      </c>
      <c r="J966" s="61">
        <f>IF(A966&gt;$R$1, STDEV(INDEX($H$2:$H$3898, A966-$R$1):H966), "")</f>
        <v>3.9051076746200383E-3</v>
      </c>
      <c r="K966" s="61">
        <f t="shared" si="113"/>
        <v>-3.9051076746200383E-3</v>
      </c>
      <c r="L966" s="61">
        <f t="shared" si="110"/>
        <v>-1.1910656828751854E-2</v>
      </c>
      <c r="M966" s="59">
        <f t="shared" si="114"/>
        <v>30.300000000000882</v>
      </c>
      <c r="N966" s="59">
        <f t="shared" si="115"/>
        <v>0</v>
      </c>
      <c r="O966" s="59">
        <f t="shared" si="116"/>
        <v>0</v>
      </c>
    </row>
    <row r="967" spans="1:15" x14ac:dyDescent="0.25">
      <c r="A967" s="59">
        <v>966</v>
      </c>
      <c r="B967" s="60">
        <v>42626.958333333336</v>
      </c>
      <c r="C967" s="59">
        <v>1.1218399999999999</v>
      </c>
      <c r="D967" s="59">
        <v>1.1274</v>
      </c>
      <c r="E967" s="59">
        <v>1.121</v>
      </c>
      <c r="F967" s="59">
        <v>1.12487</v>
      </c>
      <c r="G967" s="59">
        <f t="shared" si="111"/>
        <v>1</v>
      </c>
      <c r="H967" s="61">
        <f t="shared" si="112"/>
        <v>2.6972789875121896E-3</v>
      </c>
      <c r="I967" s="61">
        <f>IF(A967&gt;$R$1, AVERAGE(INDEX($H$2:$H$3898, A967-$R$1):H967), "")</f>
        <v>-3.1313940266681486E-4</v>
      </c>
      <c r="J967" s="61">
        <f>IF(A967&gt;$R$1, STDEV(INDEX($H$2:$H$3898, A967-$R$1):H967), "")</f>
        <v>3.9818177661454842E-3</v>
      </c>
      <c r="K967" s="61">
        <f t="shared" si="113"/>
        <v>3.9818177661454842E-3</v>
      </c>
      <c r="L967" s="61">
        <f t="shared" si="110"/>
        <v>-3.9155493171461973E-3</v>
      </c>
      <c r="M967" s="59">
        <f t="shared" si="114"/>
        <v>-5.1000000000001044</v>
      </c>
      <c r="N967" s="59">
        <f t="shared" si="115"/>
        <v>0</v>
      </c>
      <c r="O967" s="59">
        <f t="shared" si="116"/>
        <v>0</v>
      </c>
    </row>
    <row r="968" spans="1:15" x14ac:dyDescent="0.25">
      <c r="A968" s="59">
        <v>967</v>
      </c>
      <c r="B968" s="60">
        <v>42627.958333333336</v>
      </c>
      <c r="C968" s="59">
        <v>1.12487</v>
      </c>
      <c r="D968" s="59">
        <v>1.12843</v>
      </c>
      <c r="E968" s="59">
        <v>1.1218999999999999</v>
      </c>
      <c r="F968" s="59">
        <v>1.12436</v>
      </c>
      <c r="G968" s="59">
        <f t="shared" si="111"/>
        <v>0</v>
      </c>
      <c r="H968" s="61">
        <f t="shared" si="112"/>
        <v>-4.5348853495662359E-4</v>
      </c>
      <c r="I968" s="61">
        <f>IF(A968&gt;$R$1, AVERAGE(INDEX($H$2:$H$3898, A968-$R$1):H968), "")</f>
        <v>-1.1107559616544933E-4</v>
      </c>
      <c r="J968" s="61">
        <f>IF(A968&gt;$R$1, STDEV(INDEX($H$2:$H$3898, A968-$R$1):H968), "")</f>
        <v>3.8799474808177601E-3</v>
      </c>
      <c r="K968" s="61">
        <f t="shared" si="113"/>
        <v>-3.8799474808177601E-3</v>
      </c>
      <c r="L968" s="61">
        <f t="shared" si="110"/>
        <v>-1.1399294768372009E-2</v>
      </c>
      <c r="M968" s="59">
        <f t="shared" si="114"/>
        <v>-91.700000000001225</v>
      </c>
      <c r="N968" s="59">
        <f t="shared" si="115"/>
        <v>0</v>
      </c>
      <c r="O968" s="59">
        <f t="shared" si="116"/>
        <v>0</v>
      </c>
    </row>
    <row r="969" spans="1:15" x14ac:dyDescent="0.25">
      <c r="A969" s="59">
        <v>968</v>
      </c>
      <c r="B969" s="60">
        <v>42628.958333333336</v>
      </c>
      <c r="C969" s="59">
        <v>1.12426</v>
      </c>
      <c r="D969" s="59">
        <v>1.1250100000000001</v>
      </c>
      <c r="E969" s="59">
        <v>1.1149500000000001</v>
      </c>
      <c r="F969" s="59">
        <v>1.1150899999999999</v>
      </c>
      <c r="G969" s="59">
        <f t="shared" si="111"/>
        <v>0</v>
      </c>
      <c r="H969" s="61">
        <f t="shared" si="112"/>
        <v>-8.2788657454237313E-3</v>
      </c>
      <c r="I969" s="61">
        <f>IF(A969&gt;$R$1, AVERAGE(INDEX($H$2:$H$3898, A969-$R$1):H969), "")</f>
        <v>-7.4159881264462292E-4</v>
      </c>
      <c r="J969" s="61">
        <f>IF(A969&gt;$R$1, STDEV(INDEX($H$2:$H$3898, A969-$R$1):H969), "")</f>
        <v>4.3395322153531625E-3</v>
      </c>
      <c r="K969" s="61">
        <f t="shared" si="113"/>
        <v>-4.3395322153531625E-3</v>
      </c>
      <c r="L969" s="61">
        <f t="shared" si="110"/>
        <v>-1.1573287104576339E-2</v>
      </c>
      <c r="M969" s="59">
        <f t="shared" si="114"/>
        <v>23.599999999999177</v>
      </c>
      <c r="N969" s="59">
        <f t="shared" si="115"/>
        <v>0</v>
      </c>
      <c r="O969" s="59">
        <f t="shared" si="116"/>
        <v>0</v>
      </c>
    </row>
    <row r="970" spans="1:15" x14ac:dyDescent="0.25">
      <c r="A970" s="59">
        <v>969</v>
      </c>
      <c r="B970" s="60">
        <v>42631.958333333336</v>
      </c>
      <c r="C970" s="59">
        <v>1.115</v>
      </c>
      <c r="D970" s="59">
        <v>1.11978</v>
      </c>
      <c r="E970" s="59">
        <v>1.11497</v>
      </c>
      <c r="F970" s="59">
        <v>1.1173599999999999</v>
      </c>
      <c r="G970" s="59">
        <f t="shared" si="111"/>
        <v>1</v>
      </c>
      <c r="H970" s="61">
        <f t="shared" si="112"/>
        <v>2.0336408719887492E-3</v>
      </c>
      <c r="I970" s="61">
        <f>IF(A970&gt;$R$1, AVERAGE(INDEX($H$2:$H$3898, A970-$R$1):H970), "")</f>
        <v>-1.2014559753603465E-4</v>
      </c>
      <c r="J970" s="61">
        <f>IF(A970&gt;$R$1, STDEV(INDEX($H$2:$H$3898, A970-$R$1):H970), "")</f>
        <v>3.9379808269501115E-3</v>
      </c>
      <c r="K970" s="61">
        <f t="shared" si="113"/>
        <v>3.9379808269501115E-3</v>
      </c>
      <c r="L970" s="61">
        <f t="shared" si="110"/>
        <v>-3.6075618063272476E-3</v>
      </c>
      <c r="M970" s="59">
        <f t="shared" si="114"/>
        <v>-23.299999999999432</v>
      </c>
      <c r="N970" s="59">
        <f t="shared" si="115"/>
        <v>0</v>
      </c>
      <c r="O970" s="59">
        <f t="shared" si="116"/>
        <v>0</v>
      </c>
    </row>
    <row r="971" spans="1:15" x14ac:dyDescent="0.25">
      <c r="A971" s="59">
        <v>970</v>
      </c>
      <c r="B971" s="60">
        <v>42632.958333333336</v>
      </c>
      <c r="C971" s="59">
        <v>1.1173599999999999</v>
      </c>
      <c r="D971" s="59">
        <v>1.12134</v>
      </c>
      <c r="E971" s="59">
        <v>1.1149899999999999</v>
      </c>
      <c r="F971" s="59">
        <v>1.11503</v>
      </c>
      <c r="G971" s="59">
        <f t="shared" si="111"/>
        <v>0</v>
      </c>
      <c r="H971" s="61">
        <f t="shared" si="112"/>
        <v>-2.087449635655607E-3</v>
      </c>
      <c r="I971" s="61">
        <f>IF(A971&gt;$R$1, AVERAGE(INDEX($H$2:$H$3898, A971-$R$1):H971), "")</f>
        <v>-2.1375385671383438E-4</v>
      </c>
      <c r="J971" s="61">
        <f>IF(A971&gt;$R$1, STDEV(INDEX($H$2:$H$3898, A971-$R$1):H971), "")</f>
        <v>3.9675767769907595E-3</v>
      </c>
      <c r="K971" s="61">
        <f t="shared" si="113"/>
        <v>-3.9675767769907595E-3</v>
      </c>
      <c r="L971" s="61">
        <f t="shared" si="110"/>
        <v>-3.3821874222129422E-3</v>
      </c>
      <c r="M971" s="59">
        <f t="shared" si="114"/>
        <v>36.800000000001276</v>
      </c>
      <c r="N971" s="59">
        <f t="shared" si="115"/>
        <v>0</v>
      </c>
      <c r="O971" s="59">
        <f t="shared" si="116"/>
        <v>0</v>
      </c>
    </row>
    <row r="972" spans="1:15" x14ac:dyDescent="0.25">
      <c r="A972" s="59">
        <v>971</v>
      </c>
      <c r="B972" s="60">
        <v>42633.958333333336</v>
      </c>
      <c r="C972" s="59">
        <v>1.1150199999999999</v>
      </c>
      <c r="D972" s="59">
        <v>1.1196600000000001</v>
      </c>
      <c r="E972" s="59">
        <v>1.1123000000000001</v>
      </c>
      <c r="F972" s="59">
        <v>1.1187</v>
      </c>
      <c r="G972" s="59">
        <f t="shared" si="111"/>
        <v>1</v>
      </c>
      <c r="H972" s="61">
        <f t="shared" si="112"/>
        <v>3.2859864910247359E-3</v>
      </c>
      <c r="I972" s="61">
        <f>IF(A972&gt;$R$1, AVERAGE(INDEX($H$2:$H$3898, A972-$R$1):H972), "")</f>
        <v>2.4630573749230848E-4</v>
      </c>
      <c r="J972" s="61">
        <f>IF(A972&gt;$R$1, STDEV(INDEX($H$2:$H$3898, A972-$R$1):H972), "")</f>
        <v>3.9164415853700663E-3</v>
      </c>
      <c r="K972" s="61">
        <f t="shared" si="113"/>
        <v>3.9164415853700663E-3</v>
      </c>
      <c r="L972" s="61">
        <f t="shared" si="110"/>
        <v>-3.6245906882545467E-3</v>
      </c>
      <c r="M972" s="59">
        <f t="shared" si="114"/>
        <v>20.999999999999908</v>
      </c>
      <c r="N972" s="59">
        <f t="shared" si="115"/>
        <v>0</v>
      </c>
      <c r="O972" s="59">
        <f t="shared" si="116"/>
        <v>0</v>
      </c>
    </row>
    <row r="973" spans="1:15" x14ac:dyDescent="0.25">
      <c r="A973" s="59">
        <v>972</v>
      </c>
      <c r="B973" s="60">
        <v>42634.958333333336</v>
      </c>
      <c r="C973" s="59">
        <v>1.1187</v>
      </c>
      <c r="D973" s="59">
        <v>1.1257299999999999</v>
      </c>
      <c r="E973" s="59">
        <v>1.11849</v>
      </c>
      <c r="F973" s="59">
        <v>1.1208</v>
      </c>
      <c r="G973" s="59">
        <f t="shared" si="111"/>
        <v>1</v>
      </c>
      <c r="H973" s="61">
        <f t="shared" si="112"/>
        <v>1.8754191699125126E-3</v>
      </c>
      <c r="I973" s="61">
        <f>IF(A973&gt;$R$1, AVERAGE(INDEX($H$2:$H$3898, A973-$R$1):H973), "")</f>
        <v>2.8280338342538284E-4</v>
      </c>
      <c r="J973" s="61">
        <f>IF(A973&gt;$R$1, STDEV(INDEX($H$2:$H$3898, A973-$R$1):H973), "")</f>
        <v>3.9295298860704004E-3</v>
      </c>
      <c r="K973" s="61">
        <f t="shared" si="113"/>
        <v>3.9295298860704004E-3</v>
      </c>
      <c r="L973" s="61">
        <f t="shared" si="110"/>
        <v>-3.7305988198713842E-3</v>
      </c>
      <c r="M973" s="59">
        <f t="shared" si="114"/>
        <v>15.700000000000713</v>
      </c>
      <c r="N973" s="59">
        <f t="shared" si="115"/>
        <v>0</v>
      </c>
      <c r="O973" s="59">
        <f t="shared" si="116"/>
        <v>0</v>
      </c>
    </row>
    <row r="974" spans="1:15" x14ac:dyDescent="0.25">
      <c r="A974" s="59">
        <v>973</v>
      </c>
      <c r="B974" s="60">
        <v>42635.958333333336</v>
      </c>
      <c r="C974" s="59">
        <v>1.1208</v>
      </c>
      <c r="D974" s="59">
        <v>1.12405</v>
      </c>
      <c r="E974" s="59">
        <v>1.11938</v>
      </c>
      <c r="F974" s="59">
        <v>1.1223700000000001</v>
      </c>
      <c r="G974" s="59">
        <f t="shared" si="111"/>
        <v>1</v>
      </c>
      <c r="H974" s="61">
        <f t="shared" si="112"/>
        <v>1.3998049691837421E-3</v>
      </c>
      <c r="I974" s="61">
        <f>IF(A974&gt;$R$1, AVERAGE(INDEX($H$2:$H$3898, A974-$R$1):H974), "")</f>
        <v>1.5164903382132379E-4</v>
      </c>
      <c r="J974" s="61">
        <f>IF(A974&gt;$R$1, STDEV(INDEX($H$2:$H$3898, A974-$R$1):H974), "")</f>
        <v>3.8492535302745868E-3</v>
      </c>
      <c r="K974" s="61">
        <f t="shared" si="113"/>
        <v>3.8492535302745868E-3</v>
      </c>
      <c r="L974" s="61">
        <f t="shared" si="110"/>
        <v>4.1785073406210831E-3</v>
      </c>
      <c r="M974" s="59">
        <f t="shared" si="114"/>
        <v>23.800000000000487</v>
      </c>
      <c r="N974" s="59">
        <f t="shared" si="115"/>
        <v>0</v>
      </c>
      <c r="O974" s="59">
        <f t="shared" si="116"/>
        <v>0</v>
      </c>
    </row>
    <row r="975" spans="1:15" x14ac:dyDescent="0.25">
      <c r="A975" s="59">
        <v>974</v>
      </c>
      <c r="B975" s="60">
        <v>42638.958333333336</v>
      </c>
      <c r="C975" s="59">
        <v>1.12294</v>
      </c>
      <c r="D975" s="59">
        <v>1.12792</v>
      </c>
      <c r="E975" s="59">
        <v>1.1221099999999999</v>
      </c>
      <c r="F975" s="59">
        <v>1.1253200000000001</v>
      </c>
      <c r="G975" s="59">
        <f t="shared" si="111"/>
        <v>1</v>
      </c>
      <c r="H975" s="61">
        <f t="shared" si="112"/>
        <v>2.6249186443327551E-3</v>
      </c>
      <c r="I975" s="61">
        <f>IF(A975&gt;$R$1, AVERAGE(INDEX($H$2:$H$3898, A975-$R$1):H975), "")</f>
        <v>5.5395750716444162E-4</v>
      </c>
      <c r="J975" s="61">
        <f>IF(A975&gt;$R$1, STDEV(INDEX($H$2:$H$3898, A975-$R$1):H975), "")</f>
        <v>3.7422637719398072E-3</v>
      </c>
      <c r="K975" s="61">
        <f t="shared" si="113"/>
        <v>3.7422637719398072E-3</v>
      </c>
      <c r="L975" s="61">
        <f t="shared" si="110"/>
        <v>1.1943015954289132E-2</v>
      </c>
      <c r="M975" s="59">
        <f t="shared" si="114"/>
        <v>-38.60000000000197</v>
      </c>
      <c r="N975" s="59">
        <f t="shared" si="115"/>
        <v>0</v>
      </c>
      <c r="O975" s="59">
        <f t="shared" si="116"/>
        <v>0</v>
      </c>
    </row>
    <row r="976" spans="1:15" x14ac:dyDescent="0.25">
      <c r="A976" s="59">
        <v>975</v>
      </c>
      <c r="B976" s="60">
        <v>42639.958333333336</v>
      </c>
      <c r="C976" s="59">
        <v>1.1253200000000001</v>
      </c>
      <c r="D976" s="59">
        <v>1.1258900000000001</v>
      </c>
      <c r="E976" s="59">
        <v>1.1191</v>
      </c>
      <c r="F976" s="59">
        <v>1.1214599999999999</v>
      </c>
      <c r="G976" s="59">
        <f t="shared" si="111"/>
        <v>0</v>
      </c>
      <c r="H976" s="61">
        <f t="shared" si="112"/>
        <v>-3.4360318301724043E-3</v>
      </c>
      <c r="I976" s="61">
        <f>IF(A976&gt;$R$1, AVERAGE(INDEX($H$2:$H$3898, A976-$R$1):H976), "")</f>
        <v>3.7900247616951465E-4</v>
      </c>
      <c r="J976" s="61">
        <f>IF(A976&gt;$R$1, STDEV(INDEX($H$2:$H$3898, A976-$R$1):H976), "")</f>
        <v>3.8650618903427751E-3</v>
      </c>
      <c r="K976" s="61">
        <f t="shared" si="113"/>
        <v>-3.8650618903427751E-3</v>
      </c>
      <c r="L976" s="61">
        <f t="shared" si="110"/>
        <v>3.3876534173449603E-3</v>
      </c>
      <c r="M976" s="59">
        <f t="shared" si="114"/>
        <v>2.6999999999999247</v>
      </c>
      <c r="N976" s="59">
        <f t="shared" si="115"/>
        <v>0</v>
      </c>
      <c r="O976" s="59">
        <f t="shared" si="116"/>
        <v>0</v>
      </c>
    </row>
    <row r="977" spans="1:15" x14ac:dyDescent="0.25">
      <c r="A977" s="59">
        <v>976</v>
      </c>
      <c r="B977" s="60">
        <v>42640.958333333336</v>
      </c>
      <c r="C977" s="59">
        <v>1.1214500000000001</v>
      </c>
      <c r="D977" s="59">
        <v>1.1236900000000001</v>
      </c>
      <c r="E977" s="59">
        <v>1.1182000000000001</v>
      </c>
      <c r="F977" s="59">
        <v>1.1217200000000001</v>
      </c>
      <c r="G977" s="59">
        <f t="shared" si="111"/>
        <v>1</v>
      </c>
      <c r="H977" s="61">
        <f t="shared" si="112"/>
        <v>2.3181376542631295E-4</v>
      </c>
      <c r="I977" s="61">
        <f>IF(A977&gt;$R$1, AVERAGE(INDEX($H$2:$H$3898, A977-$R$1):H977), "")</f>
        <v>-2.1025998595117392E-4</v>
      </c>
      <c r="J977" s="61">
        <f>IF(A977&gt;$R$1, STDEV(INDEX($H$2:$H$3898, A977-$R$1):H977), "")</f>
        <v>2.9710758149149993E-3</v>
      </c>
      <c r="K977" s="61">
        <f t="shared" si="113"/>
        <v>2.9710758149149993E-3</v>
      </c>
      <c r="L977" s="61">
        <f t="shared" si="110"/>
        <v>1.0542186777663651E-2</v>
      </c>
      <c r="M977" s="59">
        <f t="shared" si="114"/>
        <v>4.6999999999997044</v>
      </c>
      <c r="N977" s="59">
        <f t="shared" si="115"/>
        <v>0</v>
      </c>
      <c r="O977" s="59">
        <f t="shared" si="116"/>
        <v>0</v>
      </c>
    </row>
    <row r="978" spans="1:15" x14ac:dyDescent="0.25">
      <c r="A978" s="59">
        <v>977</v>
      </c>
      <c r="B978" s="60">
        <v>42641.958333333336</v>
      </c>
      <c r="C978" s="59">
        <v>1.1216600000000001</v>
      </c>
      <c r="D978" s="59">
        <v>1.12497</v>
      </c>
      <c r="E978" s="59">
        <v>1.11968</v>
      </c>
      <c r="F978" s="59">
        <v>1.1221300000000001</v>
      </c>
      <c r="G978" s="59">
        <f t="shared" si="111"/>
        <v>1</v>
      </c>
      <c r="H978" s="61">
        <f t="shared" si="112"/>
        <v>3.6544332692740254E-4</v>
      </c>
      <c r="I978" s="61">
        <f>IF(A978&gt;$R$1, AVERAGE(INDEX($H$2:$H$3898, A978-$R$1):H978), "")</f>
        <v>-9.9619352806282367E-5</v>
      </c>
      <c r="J978" s="61">
        <f>IF(A978&gt;$R$1, STDEV(INDEX($H$2:$H$3898, A978-$R$1):H978), "")</f>
        <v>2.9565520806028233E-3</v>
      </c>
      <c r="K978" s="61">
        <f t="shared" si="113"/>
        <v>2.9565520806028233E-3</v>
      </c>
      <c r="L978" s="61">
        <f t="shared" ref="L978:L1041" si="117">SUM(K964:K978)</f>
        <v>9.2930901106661953E-3</v>
      </c>
      <c r="M978" s="59">
        <f t="shared" si="114"/>
        <v>17.899999999999583</v>
      </c>
      <c r="N978" s="59">
        <f t="shared" si="115"/>
        <v>0</v>
      </c>
      <c r="O978" s="59">
        <f t="shared" si="116"/>
        <v>0</v>
      </c>
    </row>
    <row r="979" spans="1:15" x14ac:dyDescent="0.25">
      <c r="A979" s="59">
        <v>978</v>
      </c>
      <c r="B979" s="60">
        <v>42642.958333333336</v>
      </c>
      <c r="C979" s="59">
        <v>1.1221300000000001</v>
      </c>
      <c r="D979" s="59">
        <v>1.12507</v>
      </c>
      <c r="E979" s="59">
        <v>1.1153299999999999</v>
      </c>
      <c r="F979" s="59">
        <v>1.12392</v>
      </c>
      <c r="G979" s="59">
        <f t="shared" si="111"/>
        <v>1</v>
      </c>
      <c r="H979" s="61">
        <f t="shared" si="112"/>
        <v>1.5939096449011183E-3</v>
      </c>
      <c r="I979" s="61">
        <f>IF(A979&gt;$R$1, AVERAGE(INDEX($H$2:$H$3898, A979-$R$1):H979), "")</f>
        <v>-1.133394091601307E-4</v>
      </c>
      <c r="J979" s="61">
        <f>IF(A979&gt;$R$1, STDEV(INDEX($H$2:$H$3898, A979-$R$1):H979), "")</f>
        <v>2.9475783482853829E-3</v>
      </c>
      <c r="K979" s="61">
        <f t="shared" si="113"/>
        <v>2.9475783482853829E-3</v>
      </c>
      <c r="L979" s="61">
        <f t="shared" si="117"/>
        <v>1.6174089507492707E-2</v>
      </c>
      <c r="M979" s="59">
        <f t="shared" si="114"/>
        <v>-18.299999999999983</v>
      </c>
      <c r="N979" s="59">
        <f t="shared" si="115"/>
        <v>0</v>
      </c>
      <c r="O979" s="59">
        <f t="shared" si="116"/>
        <v>0</v>
      </c>
    </row>
    <row r="980" spans="1:15" x14ac:dyDescent="0.25">
      <c r="A980" s="59">
        <v>979</v>
      </c>
      <c r="B980" s="60">
        <v>42645.958333333336</v>
      </c>
      <c r="C980" s="59">
        <v>1.12287</v>
      </c>
      <c r="D980" s="59">
        <v>1.12442</v>
      </c>
      <c r="E980" s="59">
        <v>1.12052</v>
      </c>
      <c r="F980" s="59">
        <v>1.12104</v>
      </c>
      <c r="G980" s="59">
        <f t="shared" si="111"/>
        <v>0</v>
      </c>
      <c r="H980" s="61">
        <f t="shared" si="112"/>
        <v>-2.5657486814337572E-3</v>
      </c>
      <c r="I980" s="61">
        <f>IF(A980&gt;$R$1, AVERAGE(INDEX($H$2:$H$3898, A980-$R$1):H980), "")</f>
        <v>-1.1919512395276248E-4</v>
      </c>
      <c r="J980" s="61">
        <f>IF(A980&gt;$R$1, STDEV(INDEX($H$2:$H$3898, A980-$R$1):H980), "")</f>
        <v>2.9526652882853281E-3</v>
      </c>
      <c r="K980" s="61">
        <f t="shared" si="113"/>
        <v>-2.9526652882853281E-3</v>
      </c>
      <c r="L980" s="61">
        <f t="shared" si="117"/>
        <v>9.3226022841438379E-3</v>
      </c>
      <c r="M980" s="59">
        <f t="shared" si="114"/>
        <v>-7.699999999999374</v>
      </c>
      <c r="N980" s="59">
        <f t="shared" si="115"/>
        <v>0</v>
      </c>
      <c r="O980" s="59">
        <f t="shared" si="116"/>
        <v>0</v>
      </c>
    </row>
    <row r="981" spans="1:15" x14ac:dyDescent="0.25">
      <c r="A981" s="59">
        <v>980</v>
      </c>
      <c r="B981" s="60">
        <v>42646.958333333336</v>
      </c>
      <c r="C981" s="59">
        <v>1.12104</v>
      </c>
      <c r="D981" s="59">
        <v>1.12391</v>
      </c>
      <c r="E981" s="59">
        <v>1.1137900000000001</v>
      </c>
      <c r="F981" s="59">
        <v>1.1202700000000001</v>
      </c>
      <c r="G981" s="59">
        <f t="shared" si="111"/>
        <v>0</v>
      </c>
      <c r="H981" s="61">
        <f t="shared" si="112"/>
        <v>-6.870981972982084E-4</v>
      </c>
      <c r="I981" s="61">
        <f>IF(A981&gt;$R$1, AVERAGE(INDEX($H$2:$H$3898, A981-$R$1):H981), "")</f>
        <v>-1.7883020557137255E-4</v>
      </c>
      <c r="J981" s="61">
        <f>IF(A981&gt;$R$1, STDEV(INDEX($H$2:$H$3898, A981-$R$1):H981), "")</f>
        <v>2.9539792547321926E-3</v>
      </c>
      <c r="K981" s="61">
        <f t="shared" si="113"/>
        <v>-2.9539792547321926E-3</v>
      </c>
      <c r="L981" s="61">
        <f t="shared" si="117"/>
        <v>1.0273730704031684E-2</v>
      </c>
      <c r="M981" s="59">
        <f t="shared" si="114"/>
        <v>2.20000000000109</v>
      </c>
      <c r="N981" s="59">
        <f t="shared" si="115"/>
        <v>0</v>
      </c>
      <c r="O981" s="59">
        <f t="shared" si="116"/>
        <v>0</v>
      </c>
    </row>
    <row r="982" spans="1:15" x14ac:dyDescent="0.25">
      <c r="A982" s="59">
        <v>981</v>
      </c>
      <c r="B982" s="60">
        <v>42647.958333333336</v>
      </c>
      <c r="C982" s="59">
        <v>1.12022</v>
      </c>
      <c r="D982" s="59">
        <v>1.1233299999999999</v>
      </c>
      <c r="E982" s="59">
        <v>1.11897</v>
      </c>
      <c r="F982" s="59">
        <v>1.1204400000000001</v>
      </c>
      <c r="G982" s="59">
        <f t="shared" si="111"/>
        <v>1</v>
      </c>
      <c r="H982" s="61">
        <f t="shared" si="112"/>
        <v>1.5173761917079844E-4</v>
      </c>
      <c r="I982" s="61">
        <f>IF(A982&gt;$R$1, AVERAGE(INDEX($H$2:$H$3898, A982-$R$1):H982), "")</f>
        <v>-7.8045570910000904E-5</v>
      </c>
      <c r="J982" s="61">
        <f>IF(A982&gt;$R$1, STDEV(INDEX($H$2:$H$3898, A982-$R$1):H982), "")</f>
        <v>2.9347704852491149E-3</v>
      </c>
      <c r="K982" s="61">
        <f t="shared" si="113"/>
        <v>2.9347704852491149E-3</v>
      </c>
      <c r="L982" s="61">
        <f t="shared" si="117"/>
        <v>9.2266834231353127E-3</v>
      </c>
      <c r="M982" s="59">
        <f t="shared" si="114"/>
        <v>-54.700000000000855</v>
      </c>
      <c r="N982" s="59">
        <f t="shared" si="115"/>
        <v>0</v>
      </c>
      <c r="O982" s="59">
        <f t="shared" si="116"/>
        <v>0</v>
      </c>
    </row>
    <row r="983" spans="1:15" x14ac:dyDescent="0.25">
      <c r="A983" s="59">
        <v>982</v>
      </c>
      <c r="B983" s="60">
        <v>42648.958333333336</v>
      </c>
      <c r="C983" s="59">
        <v>1.1204400000000001</v>
      </c>
      <c r="D983" s="59">
        <v>1.12124</v>
      </c>
      <c r="E983" s="59">
        <v>1.11399</v>
      </c>
      <c r="F983" s="59">
        <v>1.11497</v>
      </c>
      <c r="G983" s="59">
        <f t="shared" si="111"/>
        <v>0</v>
      </c>
      <c r="H983" s="61">
        <f t="shared" si="112"/>
        <v>-4.8939665811805451E-3</v>
      </c>
      <c r="I983" s="61">
        <f>IF(A983&gt;$R$1, AVERAGE(INDEX($H$2:$H$3898, A983-$R$1):H983), "")</f>
        <v>-5.5249841895329687E-4</v>
      </c>
      <c r="J983" s="61">
        <f>IF(A983&gt;$R$1, STDEV(INDEX($H$2:$H$3898, A983-$R$1):H983), "")</f>
        <v>3.0668349342458535E-3</v>
      </c>
      <c r="K983" s="61">
        <f t="shared" si="113"/>
        <v>-3.0668349342458535E-3</v>
      </c>
      <c r="L983" s="61">
        <f t="shared" si="117"/>
        <v>1.0039795969707221E-2</v>
      </c>
      <c r="M983" s="59">
        <f t="shared" si="114"/>
        <v>48.90000000000061</v>
      </c>
      <c r="N983" s="59">
        <f t="shared" si="115"/>
        <v>0</v>
      </c>
      <c r="O983" s="59">
        <f t="shared" si="116"/>
        <v>0</v>
      </c>
    </row>
    <row r="984" spans="1:15" x14ac:dyDescent="0.25">
      <c r="A984" s="59">
        <v>983</v>
      </c>
      <c r="B984" s="60">
        <v>42649.958333333336</v>
      </c>
      <c r="C984" s="59">
        <v>1.11497</v>
      </c>
      <c r="D984" s="59">
        <v>1.1205099999999999</v>
      </c>
      <c r="E984" s="59">
        <v>1.11043</v>
      </c>
      <c r="F984" s="59">
        <v>1.1198600000000001</v>
      </c>
      <c r="G984" s="59">
        <f t="shared" si="111"/>
        <v>1</v>
      </c>
      <c r="H984" s="61">
        <f t="shared" si="112"/>
        <v>4.3761787733348359E-3</v>
      </c>
      <c r="I984" s="61">
        <f>IF(A984&gt;$R$1, AVERAGE(INDEX($H$2:$H$3898, A984-$R$1):H984), "")</f>
        <v>-2.506442121850806E-4</v>
      </c>
      <c r="J984" s="61">
        <f>IF(A984&gt;$R$1, STDEV(INDEX($H$2:$H$3898, A984-$R$1):H984), "")</f>
        <v>3.3056149021830012E-3</v>
      </c>
      <c r="K984" s="61">
        <f t="shared" si="113"/>
        <v>3.3056149021830012E-3</v>
      </c>
      <c r="L984" s="61">
        <f t="shared" si="117"/>
        <v>1.7684943087243391E-2</v>
      </c>
      <c r="M984" s="59">
        <f t="shared" si="114"/>
        <v>-43.999999999999595</v>
      </c>
      <c r="N984" s="59">
        <f t="shared" si="115"/>
        <v>0</v>
      </c>
      <c r="O984" s="59">
        <f t="shared" si="116"/>
        <v>43.999999999999595</v>
      </c>
    </row>
    <row r="985" spans="1:15" x14ac:dyDescent="0.25">
      <c r="A985" s="59">
        <v>984</v>
      </c>
      <c r="B985" s="60">
        <v>42652.958333333336</v>
      </c>
      <c r="C985" s="59">
        <v>1.11815</v>
      </c>
      <c r="D985" s="59">
        <v>1.12032</v>
      </c>
      <c r="E985" s="59">
        <v>1.11314</v>
      </c>
      <c r="F985" s="59">
        <v>1.11375</v>
      </c>
      <c r="G985" s="59">
        <f t="shared" si="111"/>
        <v>0</v>
      </c>
      <c r="H985" s="61">
        <f t="shared" si="112"/>
        <v>-5.4709776909700599E-3</v>
      </c>
      <c r="I985" s="61">
        <f>IF(A985&gt;$R$1, AVERAGE(INDEX($H$2:$H$3898, A985-$R$1):H985), "")</f>
        <v>-7.51512087817262E-5</v>
      </c>
      <c r="J985" s="61">
        <f>IF(A985&gt;$R$1, STDEV(INDEX($H$2:$H$3898, A985-$R$1):H985), "")</f>
        <v>2.9007254742918482E-3</v>
      </c>
      <c r="K985" s="61">
        <f t="shared" si="113"/>
        <v>-2.9007254742918482E-3</v>
      </c>
      <c r="L985" s="61">
        <f t="shared" si="117"/>
        <v>1.0846236786001426E-2</v>
      </c>
      <c r="M985" s="59">
        <f t="shared" si="114"/>
        <v>-84.199999999998724</v>
      </c>
      <c r="N985" s="59">
        <f t="shared" si="115"/>
        <v>0</v>
      </c>
      <c r="O985" s="59">
        <f t="shared" si="116"/>
        <v>0</v>
      </c>
    </row>
    <row r="986" spans="1:15" x14ac:dyDescent="0.25">
      <c r="A986" s="59">
        <v>985</v>
      </c>
      <c r="B986" s="60">
        <v>42653.958333333336</v>
      </c>
      <c r="C986" s="59">
        <v>1.11371</v>
      </c>
      <c r="D986" s="59">
        <v>1.1142300000000001</v>
      </c>
      <c r="E986" s="59">
        <v>1.1048800000000001</v>
      </c>
      <c r="F986" s="59">
        <v>1.1052900000000001</v>
      </c>
      <c r="G986" s="59">
        <f t="shared" si="111"/>
        <v>0</v>
      </c>
      <c r="H986" s="61">
        <f t="shared" si="112"/>
        <v>-7.6249558265068396E-3</v>
      </c>
      <c r="I986" s="61">
        <f>IF(A986&gt;$R$1, AVERAGE(INDEX($H$2:$H$3898, A986-$R$1):H986), "")</f>
        <v>-6.788135024377005E-4</v>
      </c>
      <c r="J986" s="61">
        <f>IF(A986&gt;$R$1, STDEV(INDEX($H$2:$H$3898, A986-$R$1):H986), "")</f>
        <v>3.3954394830662329E-3</v>
      </c>
      <c r="K986" s="61">
        <f t="shared" si="113"/>
        <v>-3.3954394830662329E-3</v>
      </c>
      <c r="L986" s="61">
        <f t="shared" si="117"/>
        <v>1.1418374079925953E-2</v>
      </c>
      <c r="M986" s="59">
        <f t="shared" si="114"/>
        <v>-47.099999999999923</v>
      </c>
      <c r="N986" s="59">
        <f t="shared" si="115"/>
        <v>0</v>
      </c>
      <c r="O986" s="59">
        <f t="shared" si="116"/>
        <v>0</v>
      </c>
    </row>
    <row r="987" spans="1:15" x14ac:dyDescent="0.25">
      <c r="A987" s="59">
        <v>986</v>
      </c>
      <c r="B987" s="60">
        <v>42654.958333333336</v>
      </c>
      <c r="C987" s="59">
        <v>1.1053299999999999</v>
      </c>
      <c r="D987" s="59">
        <v>1.10676</v>
      </c>
      <c r="E987" s="59">
        <v>1.1004400000000001</v>
      </c>
      <c r="F987" s="59">
        <v>1.1006199999999999</v>
      </c>
      <c r="G987" s="59">
        <f t="shared" si="111"/>
        <v>0</v>
      </c>
      <c r="H987" s="61">
        <f t="shared" si="112"/>
        <v>-4.2340865917280014E-3</v>
      </c>
      <c r="I987" s="61">
        <f>IF(A987&gt;$R$1, AVERAGE(INDEX($H$2:$H$3898, A987-$R$1):H987), "")</f>
        <v>-8.129783121922252E-4</v>
      </c>
      <c r="J987" s="61">
        <f>IF(A987&gt;$R$1, STDEV(INDEX($H$2:$H$3898, A987-$R$1):H987), "")</f>
        <v>3.4957388069121868E-3</v>
      </c>
      <c r="K987" s="61">
        <f t="shared" si="113"/>
        <v>-3.4957388069121868E-3</v>
      </c>
      <c r="L987" s="61">
        <f t="shared" si="117"/>
        <v>4.0061936876436988E-3</v>
      </c>
      <c r="M987" s="59">
        <f t="shared" si="114"/>
        <v>48.799999999999955</v>
      </c>
      <c r="N987" s="59">
        <f t="shared" si="115"/>
        <v>0</v>
      </c>
      <c r="O987" s="59">
        <f t="shared" si="116"/>
        <v>0</v>
      </c>
    </row>
    <row r="988" spans="1:15" x14ac:dyDescent="0.25">
      <c r="A988" s="59">
        <v>987</v>
      </c>
      <c r="B988" s="60">
        <v>42655.958333333336</v>
      </c>
      <c r="C988" s="59">
        <v>1.1006199999999999</v>
      </c>
      <c r="D988" s="59">
        <v>1.1057600000000001</v>
      </c>
      <c r="E988" s="59">
        <v>1.0985499999999999</v>
      </c>
      <c r="F988" s="59">
        <v>1.1054999999999999</v>
      </c>
      <c r="G988" s="59">
        <f t="shared" si="111"/>
        <v>1</v>
      </c>
      <c r="H988" s="61">
        <f t="shared" si="112"/>
        <v>4.424063930716586E-3</v>
      </c>
      <c r="I988" s="61">
        <f>IF(A988&gt;$R$1, AVERAGE(INDEX($H$2:$H$3898, A988-$R$1):H988), "")</f>
        <v>-7.4184847221148457E-4</v>
      </c>
      <c r="J988" s="61">
        <f>IF(A988&gt;$R$1, STDEV(INDEX($H$2:$H$3898, A988-$R$1):H988), "")</f>
        <v>3.5948759350136737E-3</v>
      </c>
      <c r="K988" s="61">
        <f t="shared" si="113"/>
        <v>3.5948759350136737E-3</v>
      </c>
      <c r="L988" s="61">
        <f t="shared" si="117"/>
        <v>3.6715397365869699E-3</v>
      </c>
      <c r="M988" s="59">
        <f t="shared" si="114"/>
        <v>-83.499999999998579</v>
      </c>
      <c r="N988" s="59">
        <f t="shared" si="115"/>
        <v>0</v>
      </c>
      <c r="O988" s="59">
        <f t="shared" si="116"/>
        <v>0</v>
      </c>
    </row>
    <row r="989" spans="1:15" x14ac:dyDescent="0.25">
      <c r="A989" s="59">
        <v>988</v>
      </c>
      <c r="B989" s="60">
        <v>42656.958333333336</v>
      </c>
      <c r="C989" s="59">
        <v>1.1054999999999999</v>
      </c>
      <c r="D989" s="59">
        <v>1.10581</v>
      </c>
      <c r="E989" s="59">
        <v>1.0970500000000001</v>
      </c>
      <c r="F989" s="59">
        <v>1.0971500000000001</v>
      </c>
      <c r="G989" s="59">
        <f t="shared" si="111"/>
        <v>0</v>
      </c>
      <c r="H989" s="61">
        <f t="shared" si="112"/>
        <v>-7.5818128156223312E-3</v>
      </c>
      <c r="I989" s="61">
        <f>IF(A989&gt;$R$1, AVERAGE(INDEX($H$2:$H$3898, A989-$R$1):H989), "")</f>
        <v>-1.3329254713074121E-3</v>
      </c>
      <c r="J989" s="61">
        <f>IF(A989&gt;$R$1, STDEV(INDEX($H$2:$H$3898, A989-$R$1):H989), "")</f>
        <v>3.9003595118823338E-3</v>
      </c>
      <c r="K989" s="61">
        <f t="shared" si="113"/>
        <v>-3.9003595118823338E-3</v>
      </c>
      <c r="L989" s="61">
        <f t="shared" si="117"/>
        <v>-4.0780733055699493E-3</v>
      </c>
      <c r="M989" s="59">
        <f t="shared" si="114"/>
        <v>30.499999999999972</v>
      </c>
      <c r="N989" s="59">
        <f t="shared" si="115"/>
        <v>0</v>
      </c>
      <c r="O989" s="59">
        <f t="shared" si="116"/>
        <v>0</v>
      </c>
    </row>
    <row r="990" spans="1:15" x14ac:dyDescent="0.25">
      <c r="A990" s="59">
        <v>989</v>
      </c>
      <c r="B990" s="60">
        <v>42659.958333333336</v>
      </c>
      <c r="C990" s="59">
        <v>1.0969</v>
      </c>
      <c r="D990" s="59">
        <v>1.1007899999999999</v>
      </c>
      <c r="E990" s="59">
        <v>1.0963799999999999</v>
      </c>
      <c r="F990" s="59">
        <v>1.09995</v>
      </c>
      <c r="G990" s="59">
        <f t="shared" si="111"/>
        <v>1</v>
      </c>
      <c r="H990" s="61">
        <f t="shared" si="112"/>
        <v>2.5488157260396805E-3</v>
      </c>
      <c r="I990" s="61">
        <f>IF(A990&gt;$R$1, AVERAGE(INDEX($H$2:$H$3898, A990-$R$1):H990), "")</f>
        <v>-1.2611122990039162E-3</v>
      </c>
      <c r="J990" s="61">
        <f>IF(A990&gt;$R$1, STDEV(INDEX($H$2:$H$3898, A990-$R$1):H990), "")</f>
        <v>3.9640858532941237E-3</v>
      </c>
      <c r="K990" s="61">
        <f t="shared" si="113"/>
        <v>3.9640858532941237E-3</v>
      </c>
      <c r="L990" s="61">
        <f t="shared" si="117"/>
        <v>-3.8562512242156319E-3</v>
      </c>
      <c r="M990" s="59">
        <f t="shared" si="114"/>
        <v>-17.599999999999838</v>
      </c>
      <c r="N990" s="59">
        <f t="shared" si="115"/>
        <v>0</v>
      </c>
      <c r="O990" s="59">
        <f t="shared" si="116"/>
        <v>0</v>
      </c>
    </row>
    <row r="991" spans="1:15" x14ac:dyDescent="0.25">
      <c r="A991" s="59">
        <v>990</v>
      </c>
      <c r="B991" s="60">
        <v>42660.958333333336</v>
      </c>
      <c r="C991" s="59">
        <v>1.0998300000000001</v>
      </c>
      <c r="D991" s="59">
        <v>1.10263</v>
      </c>
      <c r="E991" s="59">
        <v>1.097</v>
      </c>
      <c r="F991" s="59">
        <v>1.0980700000000001</v>
      </c>
      <c r="G991" s="59">
        <f t="shared" si="111"/>
        <v>0</v>
      </c>
      <c r="H991" s="61">
        <f t="shared" si="112"/>
        <v>-1.7106308936651194E-3</v>
      </c>
      <c r="I991" s="61">
        <f>IF(A991&gt;$R$1, AVERAGE(INDEX($H$2:$H$3898, A991-$R$1):H991), "")</f>
        <v>-1.5320841451287833E-3</v>
      </c>
      <c r="J991" s="61">
        <f>IF(A991&gt;$R$1, STDEV(INDEX($H$2:$H$3898, A991-$R$1):H991), "")</f>
        <v>3.8265360174828092E-3</v>
      </c>
      <c r="K991" s="61">
        <f t="shared" si="113"/>
        <v>-3.8265360174828092E-3</v>
      </c>
      <c r="L991" s="61">
        <f t="shared" si="117"/>
        <v>-3.8177253513556665E-3</v>
      </c>
      <c r="M991" s="59">
        <f t="shared" si="114"/>
        <v>-6.9000000000007944</v>
      </c>
      <c r="N991" s="59">
        <f t="shared" si="115"/>
        <v>0</v>
      </c>
      <c r="O991" s="59">
        <f t="shared" si="116"/>
        <v>0</v>
      </c>
    </row>
    <row r="992" spans="1:15" x14ac:dyDescent="0.25">
      <c r="A992" s="59">
        <v>991</v>
      </c>
      <c r="B992" s="60">
        <v>42661.958333333336</v>
      </c>
      <c r="C992" s="59">
        <v>1.09805</v>
      </c>
      <c r="D992" s="59">
        <v>1.1004799999999999</v>
      </c>
      <c r="E992" s="59">
        <v>1.0954999999999999</v>
      </c>
      <c r="F992" s="59">
        <v>1.0973599999999999</v>
      </c>
      <c r="G992" s="59">
        <f t="shared" si="111"/>
        <v>0</v>
      </c>
      <c r="H992" s="61">
        <f t="shared" si="112"/>
        <v>-6.4679814410161104E-4</v>
      </c>
      <c r="I992" s="61">
        <f>IF(A992&gt;$R$1, AVERAGE(INDEX($H$2:$H$3898, A992-$R$1):H992), "")</f>
        <v>-1.3577570397493586E-3</v>
      </c>
      <c r="J992" s="61">
        <f>IF(A992&gt;$R$1, STDEV(INDEX($H$2:$H$3898, A992-$R$1):H992), "")</f>
        <v>3.7974389955855795E-3</v>
      </c>
      <c r="K992" s="61">
        <f t="shared" si="113"/>
        <v>-3.7974389955855795E-3</v>
      </c>
      <c r="L992" s="61">
        <f t="shared" si="117"/>
        <v>-1.0586240161856244E-2</v>
      </c>
      <c r="M992" s="59">
        <f t="shared" si="114"/>
        <v>-44.399999999999991</v>
      </c>
      <c r="N992" s="59">
        <f t="shared" si="115"/>
        <v>0</v>
      </c>
      <c r="O992" s="59">
        <f t="shared" si="116"/>
        <v>0</v>
      </c>
    </row>
    <row r="993" spans="1:15" x14ac:dyDescent="0.25">
      <c r="A993" s="59">
        <v>992</v>
      </c>
      <c r="B993" s="60">
        <v>42662.958333333336</v>
      </c>
      <c r="C993" s="59">
        <v>1.0973599999999999</v>
      </c>
      <c r="D993" s="59">
        <v>1.10392</v>
      </c>
      <c r="E993" s="59">
        <v>1.0915900000000001</v>
      </c>
      <c r="F993" s="59">
        <v>1.0929199999999999</v>
      </c>
      <c r="G993" s="59">
        <f t="shared" si="111"/>
        <v>0</v>
      </c>
      <c r="H993" s="61">
        <f t="shared" si="112"/>
        <v>-4.0542817190152621E-3</v>
      </c>
      <c r="I993" s="61">
        <f>IF(A993&gt;$R$1, AVERAGE(INDEX($H$2:$H$3898, A993-$R$1):H993), "")</f>
        <v>-1.6256380075269569E-3</v>
      </c>
      <c r="J993" s="61">
        <f>IF(A993&gt;$R$1, STDEV(INDEX($H$2:$H$3898, A993-$R$1):H993), "")</f>
        <v>3.8288770370503676E-3</v>
      </c>
      <c r="K993" s="61">
        <f t="shared" si="113"/>
        <v>-3.8288770370503676E-3</v>
      </c>
      <c r="L993" s="61">
        <f t="shared" si="117"/>
        <v>-1.7371669279509436E-2</v>
      </c>
      <c r="M993" s="59">
        <f t="shared" si="114"/>
        <v>-47.000000000001485</v>
      </c>
      <c r="N993" s="59">
        <f t="shared" si="115"/>
        <v>0</v>
      </c>
      <c r="O993" s="59">
        <f t="shared" si="116"/>
        <v>0</v>
      </c>
    </row>
    <row r="994" spans="1:15" x14ac:dyDescent="0.25">
      <c r="A994" s="59">
        <v>993</v>
      </c>
      <c r="B994" s="60">
        <v>42663.958333333336</v>
      </c>
      <c r="C994" s="59">
        <v>1.0928800000000001</v>
      </c>
      <c r="D994" s="59">
        <v>1.09297</v>
      </c>
      <c r="E994" s="59">
        <v>1.08592</v>
      </c>
      <c r="F994" s="59">
        <v>1.0881799999999999</v>
      </c>
      <c r="G994" s="59">
        <f t="shared" si="111"/>
        <v>0</v>
      </c>
      <c r="H994" s="61">
        <f t="shared" si="112"/>
        <v>-4.3464375426598882E-3</v>
      </c>
      <c r="I994" s="61">
        <f>IF(A994&gt;$R$1, AVERAGE(INDEX($H$2:$H$3898, A994-$R$1):H994), "")</f>
        <v>-1.9201305618761625E-3</v>
      </c>
      <c r="J994" s="61">
        <f>IF(A994&gt;$R$1, STDEV(INDEX($H$2:$H$3898, A994-$R$1):H994), "")</f>
        <v>3.8466888087433254E-3</v>
      </c>
      <c r="K994" s="61">
        <f t="shared" si="113"/>
        <v>-3.8466888087433254E-3</v>
      </c>
      <c r="L994" s="61">
        <f t="shared" si="117"/>
        <v>-2.4165936436538145E-2</v>
      </c>
      <c r="M994" s="59">
        <f t="shared" si="114"/>
        <v>0</v>
      </c>
      <c r="N994" s="59">
        <f t="shared" si="115"/>
        <v>0</v>
      </c>
      <c r="O994" s="59">
        <f t="shared" si="116"/>
        <v>0</v>
      </c>
    </row>
    <row r="995" spans="1:15" x14ac:dyDescent="0.25">
      <c r="A995" s="59">
        <v>994</v>
      </c>
      <c r="B995" s="60">
        <v>42666.958333333336</v>
      </c>
      <c r="C995" s="59">
        <v>1.0881099999999999</v>
      </c>
      <c r="D995" s="59">
        <v>1.08996</v>
      </c>
      <c r="E995" s="59">
        <v>1.08596</v>
      </c>
      <c r="F995" s="59">
        <v>1.0881099999999999</v>
      </c>
      <c r="G995" s="59">
        <f t="shared" si="111"/>
        <v>0</v>
      </c>
      <c r="H995" s="61">
        <f t="shared" si="112"/>
        <v>-6.4329661969793271E-5</v>
      </c>
      <c r="I995" s="61">
        <f>IF(A995&gt;$R$1, AVERAGE(INDEX($H$2:$H$3898, A995-$R$1):H995), "")</f>
        <v>-2.023770518555595E-3</v>
      </c>
      <c r="J995" s="61">
        <f>IF(A995&gt;$R$1, STDEV(INDEX($H$2:$H$3898, A995-$R$1):H995), "")</f>
        <v>3.7672171906681542E-3</v>
      </c>
      <c r="K995" s="61">
        <f t="shared" si="113"/>
        <v>-3.7672171906681542E-3</v>
      </c>
      <c r="L995" s="61">
        <f t="shared" si="117"/>
        <v>-2.498048833892097E-2</v>
      </c>
      <c r="M995" s="59">
        <f t="shared" si="114"/>
        <v>6.6999999999994841</v>
      </c>
      <c r="N995" s="59">
        <f t="shared" si="115"/>
        <v>6.6999999999994841</v>
      </c>
      <c r="O995" s="59">
        <f t="shared" si="116"/>
        <v>0</v>
      </c>
    </row>
    <row r="996" spans="1:15" x14ac:dyDescent="0.25">
      <c r="A996" s="59">
        <v>995</v>
      </c>
      <c r="B996" s="60">
        <v>42667.958333333336</v>
      </c>
      <c r="C996" s="59">
        <v>1.08812</v>
      </c>
      <c r="D996" s="59">
        <v>1.0905</v>
      </c>
      <c r="E996" s="59">
        <v>1.08511</v>
      </c>
      <c r="F996" s="59">
        <v>1.0887899999999999</v>
      </c>
      <c r="G996" s="59">
        <f t="shared" si="111"/>
        <v>1</v>
      </c>
      <c r="H996" s="61">
        <f t="shared" si="112"/>
        <v>6.2474162535443593E-4</v>
      </c>
      <c r="I996" s="61">
        <f>IF(A996&gt;$R$1, AVERAGE(INDEX($H$2:$H$3898, A996-$R$1):H996), "")</f>
        <v>-1.8243648743813327E-3</v>
      </c>
      <c r="J996" s="61">
        <f>IF(A996&gt;$R$1, STDEV(INDEX($H$2:$H$3898, A996-$R$1):H996), "")</f>
        <v>3.8206766843717635E-3</v>
      </c>
      <c r="K996" s="61">
        <f t="shared" si="113"/>
        <v>3.8206766843717635E-3</v>
      </c>
      <c r="L996" s="61">
        <f t="shared" si="117"/>
        <v>-1.8205832399817014E-2</v>
      </c>
      <c r="M996" s="59">
        <f t="shared" si="114"/>
        <v>19.799999999998708</v>
      </c>
      <c r="N996" s="59">
        <f t="shared" si="115"/>
        <v>19.799999999998708</v>
      </c>
      <c r="O996" s="59">
        <f t="shared" si="116"/>
        <v>0</v>
      </c>
    </row>
    <row r="997" spans="1:15" x14ac:dyDescent="0.25">
      <c r="A997" s="59">
        <v>996</v>
      </c>
      <c r="B997" s="60">
        <v>42668.958333333336</v>
      </c>
      <c r="C997" s="59">
        <v>1.0887800000000001</v>
      </c>
      <c r="D997" s="59">
        <v>1.0946400000000001</v>
      </c>
      <c r="E997" s="59">
        <v>1.08744</v>
      </c>
      <c r="F997" s="59">
        <v>1.09076</v>
      </c>
      <c r="G997" s="59">
        <f t="shared" si="111"/>
        <v>1</v>
      </c>
      <c r="H997" s="61">
        <f t="shared" si="112"/>
        <v>1.8077130934994001E-3</v>
      </c>
      <c r="I997" s="61">
        <f>IF(A997&gt;$R$1, AVERAGE(INDEX($H$2:$H$3898, A997-$R$1):H997), "")</f>
        <v>-1.668439168706482E-3</v>
      </c>
      <c r="J997" s="61">
        <f>IF(A997&gt;$R$1, STDEV(INDEX($H$2:$H$3898, A997-$R$1):H997), "")</f>
        <v>3.9198058162486218E-3</v>
      </c>
      <c r="K997" s="61">
        <f t="shared" si="113"/>
        <v>3.9198058162486218E-3</v>
      </c>
      <c r="L997" s="61">
        <f t="shared" si="117"/>
        <v>-1.722079706881751E-2</v>
      </c>
      <c r="M997" s="59">
        <f t="shared" si="114"/>
        <v>-12.399999999999078</v>
      </c>
      <c r="N997" s="59">
        <f t="shared" si="115"/>
        <v>0</v>
      </c>
      <c r="O997" s="59">
        <f t="shared" si="116"/>
        <v>0</v>
      </c>
    </row>
    <row r="998" spans="1:15" x14ac:dyDescent="0.25">
      <c r="A998" s="59">
        <v>997</v>
      </c>
      <c r="B998" s="60">
        <v>42669.958333333336</v>
      </c>
      <c r="C998" s="59">
        <v>1.09076</v>
      </c>
      <c r="D998" s="59">
        <v>1.09422</v>
      </c>
      <c r="E998" s="59">
        <v>1.08826</v>
      </c>
      <c r="F998" s="59">
        <v>1.08952</v>
      </c>
      <c r="G998" s="59">
        <f t="shared" si="111"/>
        <v>0</v>
      </c>
      <c r="H998" s="61">
        <f t="shared" si="112"/>
        <v>-1.1374687046582905E-3</v>
      </c>
      <c r="I998" s="61">
        <f>IF(A998&gt;$R$1, AVERAGE(INDEX($H$2:$H$3898, A998-$R$1):H998), "")</f>
        <v>-1.7490145639457999E-3</v>
      </c>
      <c r="J998" s="61">
        <f>IF(A998&gt;$R$1, STDEV(INDEX($H$2:$H$3898, A998-$R$1):H998), "")</f>
        <v>3.8930551185577004E-3</v>
      </c>
      <c r="K998" s="61">
        <f t="shared" si="113"/>
        <v>-3.8930551185577004E-3</v>
      </c>
      <c r="L998" s="61">
        <f t="shared" si="117"/>
        <v>-1.8047017253129356E-2</v>
      </c>
      <c r="M998" s="59">
        <f t="shared" si="114"/>
        <v>87.000000000001521</v>
      </c>
      <c r="N998" s="59">
        <f t="shared" si="115"/>
        <v>87.000000000001521</v>
      </c>
      <c r="O998" s="59">
        <f t="shared" si="116"/>
        <v>0</v>
      </c>
    </row>
    <row r="999" spans="1:15" x14ac:dyDescent="0.25">
      <c r="A999" s="59">
        <v>998</v>
      </c>
      <c r="B999" s="60">
        <v>42670.958333333336</v>
      </c>
      <c r="C999" s="59">
        <v>1.08954</v>
      </c>
      <c r="D999" s="59">
        <v>1.09917</v>
      </c>
      <c r="E999" s="59">
        <v>1.0892900000000001</v>
      </c>
      <c r="F999" s="59">
        <v>1.0982400000000001</v>
      </c>
      <c r="G999" s="59">
        <f t="shared" si="111"/>
        <v>1</v>
      </c>
      <c r="H999" s="61">
        <f t="shared" si="112"/>
        <v>7.9716661587863231E-3</v>
      </c>
      <c r="I999" s="61">
        <f>IF(A999&gt;$R$1, AVERAGE(INDEX($H$2:$H$3898, A999-$R$1):H999), "")</f>
        <v>-9.4491251769787048E-4</v>
      </c>
      <c r="J999" s="61">
        <f>IF(A999&gt;$R$1, STDEV(INDEX($H$2:$H$3898, A999-$R$1):H999), "")</f>
        <v>4.4839997119538264E-3</v>
      </c>
      <c r="K999" s="61">
        <f t="shared" si="113"/>
        <v>4.4839997119538264E-3</v>
      </c>
      <c r="L999" s="61">
        <f t="shared" si="117"/>
        <v>-1.6868632443358532E-2</v>
      </c>
      <c r="M999" s="59">
        <f t="shared" si="114"/>
        <v>-9.5999999999984986</v>
      </c>
      <c r="N999" s="59">
        <f t="shared" si="115"/>
        <v>0</v>
      </c>
      <c r="O999" s="59">
        <f t="shared" si="116"/>
        <v>0</v>
      </c>
    </row>
    <row r="1000" spans="1:15" x14ac:dyDescent="0.25">
      <c r="A1000" s="59">
        <v>999</v>
      </c>
      <c r="B1000" s="60">
        <v>42673.958333333336</v>
      </c>
      <c r="C1000" s="59">
        <v>1.0989599999999999</v>
      </c>
      <c r="D1000" s="59">
        <v>1.0991200000000001</v>
      </c>
      <c r="E1000" s="59">
        <v>1.0935900000000001</v>
      </c>
      <c r="F1000" s="59">
        <v>1.0980000000000001</v>
      </c>
      <c r="G1000" s="59">
        <f t="shared" si="111"/>
        <v>0</v>
      </c>
      <c r="H1000" s="61">
        <f t="shared" si="112"/>
        <v>-2.1855535001212697E-4</v>
      </c>
      <c r="I1000" s="61">
        <f>IF(A1000&gt;$R$1, AVERAGE(INDEX($H$2:$H$3898, A1000-$R$1):H1000), "")</f>
        <v>-1.2320834004070555E-3</v>
      </c>
      <c r="J1000" s="61">
        <f>IF(A1000&gt;$R$1, STDEV(INDEX($H$2:$H$3898, A1000-$R$1):H1000), "")</f>
        <v>4.2621427287657301E-3</v>
      </c>
      <c r="K1000" s="61">
        <f t="shared" si="113"/>
        <v>-4.2621427287657301E-3</v>
      </c>
      <c r="L1000" s="61">
        <f t="shared" si="117"/>
        <v>-1.8230049697832412E-2</v>
      </c>
      <c r="M1000" s="59">
        <f t="shared" si="114"/>
        <v>74.800000000001532</v>
      </c>
      <c r="N1000" s="59">
        <f t="shared" si="115"/>
        <v>74.800000000001532</v>
      </c>
      <c r="O1000" s="59">
        <f t="shared" si="116"/>
        <v>0</v>
      </c>
    </row>
    <row r="1001" spans="1:15" x14ac:dyDescent="0.25">
      <c r="A1001" s="59">
        <v>1000</v>
      </c>
      <c r="B1001" s="60">
        <v>42674.958333333336</v>
      </c>
      <c r="C1001" s="59">
        <v>1.0980399999999999</v>
      </c>
      <c r="D1001" s="59">
        <v>1.1069</v>
      </c>
      <c r="E1001" s="59">
        <v>1.09599</v>
      </c>
      <c r="F1001" s="59">
        <v>1.1055200000000001</v>
      </c>
      <c r="G1001" s="59">
        <f t="shared" si="111"/>
        <v>1</v>
      </c>
      <c r="H1001" s="61">
        <f t="shared" si="112"/>
        <v>6.8254694257531652E-3</v>
      </c>
      <c r="I1001" s="61">
        <f>IF(A1001&gt;$R$1, AVERAGE(INDEX($H$2:$H$3898, A1001-$R$1):H1001), "")</f>
        <v>-4.6355545561185444E-4</v>
      </c>
      <c r="J1001" s="61">
        <f>IF(A1001&gt;$R$1, STDEV(INDEX($H$2:$H$3898, A1001-$R$1):H1001), "")</f>
        <v>4.546014218444222E-3</v>
      </c>
      <c r="K1001" s="61">
        <f t="shared" si="113"/>
        <v>4.546014218444222E-3</v>
      </c>
      <c r="L1001" s="61">
        <f t="shared" si="117"/>
        <v>-1.0288595996321957E-2</v>
      </c>
      <c r="M1001" s="59">
        <f t="shared" si="114"/>
        <v>41.999999999999815</v>
      </c>
      <c r="N1001" s="59">
        <f t="shared" si="115"/>
        <v>0</v>
      </c>
      <c r="O1001" s="59">
        <f t="shared" si="116"/>
        <v>0</v>
      </c>
    </row>
    <row r="1002" spans="1:15" x14ac:dyDescent="0.25">
      <c r="A1002" s="59">
        <v>1001</v>
      </c>
      <c r="B1002" s="60">
        <v>42675.958333333336</v>
      </c>
      <c r="C1002" s="59">
        <v>1.1055200000000001</v>
      </c>
      <c r="D1002" s="59">
        <v>1.1123000000000001</v>
      </c>
      <c r="E1002" s="59">
        <v>1.1049599999999999</v>
      </c>
      <c r="F1002" s="59">
        <v>1.10972</v>
      </c>
      <c r="G1002" s="59">
        <f t="shared" si="111"/>
        <v>1</v>
      </c>
      <c r="H1002" s="61">
        <f t="shared" si="112"/>
        <v>3.7919187379475204E-3</v>
      </c>
      <c r="I1002" s="61">
        <f>IF(A1002&gt;$R$1, AVERAGE(INDEX($H$2:$H$3898, A1002-$R$1):H1002), "")</f>
        <v>2.4999920466654293E-4</v>
      </c>
      <c r="J1002" s="61">
        <f>IF(A1002&gt;$R$1, STDEV(INDEX($H$2:$H$3898, A1002-$R$1):H1002), "")</f>
        <v>4.2321824189021761E-3</v>
      </c>
      <c r="K1002" s="61">
        <f t="shared" si="113"/>
        <v>4.2321824189021761E-3</v>
      </c>
      <c r="L1002" s="61">
        <f t="shared" si="117"/>
        <v>-2.5606747705075924E-3</v>
      </c>
      <c r="M1002" s="59">
        <f t="shared" si="114"/>
        <v>7.3999999999996291</v>
      </c>
      <c r="N1002" s="59">
        <f t="shared" si="115"/>
        <v>0</v>
      </c>
      <c r="O1002" s="59">
        <f t="shared" si="116"/>
        <v>0</v>
      </c>
    </row>
    <row r="1003" spans="1:15" x14ac:dyDescent="0.25">
      <c r="A1003" s="59">
        <v>1002</v>
      </c>
      <c r="B1003" s="60">
        <v>42676.958333333336</v>
      </c>
      <c r="C1003" s="59">
        <v>1.10968</v>
      </c>
      <c r="D1003" s="59">
        <v>1.11259</v>
      </c>
      <c r="E1003" s="59">
        <v>1.1059600000000001</v>
      </c>
      <c r="F1003" s="59">
        <v>1.11042</v>
      </c>
      <c r="G1003" s="59">
        <f t="shared" si="111"/>
        <v>1</v>
      </c>
      <c r="H1003" s="61">
        <f t="shared" si="112"/>
        <v>6.3059088453511387E-4</v>
      </c>
      <c r="I1003" s="61">
        <f>IF(A1003&gt;$R$1, AVERAGE(INDEX($H$2:$H$3898, A1003-$R$1):H1003), "")</f>
        <v>5.5404154693298774E-4</v>
      </c>
      <c r="J1003" s="61">
        <f>IF(A1003&gt;$R$1, STDEV(INDEX($H$2:$H$3898, A1003-$R$1):H1003), "")</f>
        <v>4.0597970151726726E-3</v>
      </c>
      <c r="K1003" s="61">
        <f t="shared" si="113"/>
        <v>4.0597970151726726E-3</v>
      </c>
      <c r="L1003" s="61">
        <f t="shared" si="117"/>
        <v>-2.0957536903485948E-3</v>
      </c>
      <c r="M1003" s="59">
        <f t="shared" si="114"/>
        <v>33.600000000000293</v>
      </c>
      <c r="N1003" s="59">
        <f t="shared" si="115"/>
        <v>0</v>
      </c>
      <c r="O1003" s="59">
        <f t="shared" si="116"/>
        <v>0</v>
      </c>
    </row>
    <row r="1004" spans="1:15" x14ac:dyDescent="0.25">
      <c r="A1004" s="59">
        <v>1003</v>
      </c>
      <c r="B1004" s="60">
        <v>42677.958333333336</v>
      </c>
      <c r="C1004" s="59">
        <v>1.11042</v>
      </c>
      <c r="D1004" s="59">
        <v>1.11412</v>
      </c>
      <c r="E1004" s="59">
        <v>1.10798</v>
      </c>
      <c r="F1004" s="59">
        <v>1.11378</v>
      </c>
      <c r="G1004" s="59">
        <f t="shared" si="111"/>
        <v>1</v>
      </c>
      <c r="H1004" s="61">
        <f t="shared" si="112"/>
        <v>3.0213133314749975E-3</v>
      </c>
      <c r="I1004" s="61">
        <f>IF(A1004&gt;$R$1, AVERAGE(INDEX($H$2:$H$3898, A1004-$R$1):H1004), "")</f>
        <v>4.6636963448038837E-4</v>
      </c>
      <c r="J1004" s="61">
        <f>IF(A1004&gt;$R$1, STDEV(INDEX($H$2:$H$3898, A1004-$R$1):H1004), "")</f>
        <v>3.9851110569732407E-3</v>
      </c>
      <c r="K1004" s="61">
        <f t="shared" si="113"/>
        <v>3.9851110569732407E-3</v>
      </c>
      <c r="L1004" s="61">
        <f t="shared" si="117"/>
        <v>5.7897168785069801E-3</v>
      </c>
      <c r="M1004" s="59">
        <f t="shared" si="114"/>
        <v>-23.600000000001398</v>
      </c>
      <c r="N1004" s="59">
        <f t="shared" si="115"/>
        <v>0</v>
      </c>
      <c r="O1004" s="59">
        <f t="shared" si="116"/>
        <v>0</v>
      </c>
    </row>
    <row r="1005" spans="1:15" x14ac:dyDescent="0.25">
      <c r="A1005" s="59">
        <v>1004</v>
      </c>
      <c r="B1005" s="60">
        <v>42681</v>
      </c>
      <c r="C1005" s="59">
        <v>1.1063700000000001</v>
      </c>
      <c r="D1005" s="59">
        <v>1.11103</v>
      </c>
      <c r="E1005" s="59">
        <v>1.1027400000000001</v>
      </c>
      <c r="F1005" s="59">
        <v>1.1040099999999999</v>
      </c>
      <c r="G1005" s="59">
        <f t="shared" si="111"/>
        <v>0</v>
      </c>
      <c r="H1005" s="61">
        <f t="shared" si="112"/>
        <v>-8.8106296821549197E-3</v>
      </c>
      <c r="I1005" s="61">
        <f>IF(A1005&gt;$R$1, AVERAGE(INDEX($H$2:$H$3898, A1005-$R$1):H1005), "")</f>
        <v>3.8956858032210165E-4</v>
      </c>
      <c r="J1005" s="61">
        <f>IF(A1005&gt;$R$1, STDEV(INDEX($H$2:$H$3898, A1005-$R$1):H1005), "")</f>
        <v>4.1586195881658378E-3</v>
      </c>
      <c r="K1005" s="61">
        <f t="shared" si="113"/>
        <v>-4.1586195881658378E-3</v>
      </c>
      <c r="L1005" s="61">
        <f t="shared" si="117"/>
        <v>-2.3329885629529796E-3</v>
      </c>
      <c r="M1005" s="59">
        <f t="shared" si="114"/>
        <v>-14.499999999999513</v>
      </c>
      <c r="N1005" s="59">
        <f t="shared" si="115"/>
        <v>0</v>
      </c>
      <c r="O1005" s="59">
        <f t="shared" si="116"/>
        <v>0</v>
      </c>
    </row>
    <row r="1006" spans="1:15" x14ac:dyDescent="0.25">
      <c r="A1006" s="59">
        <v>1005</v>
      </c>
      <c r="B1006" s="60">
        <v>42682</v>
      </c>
      <c r="C1006" s="59">
        <v>1.1040099999999999</v>
      </c>
      <c r="D1006" s="59">
        <v>1.10669</v>
      </c>
      <c r="E1006" s="59">
        <v>1.1008800000000001</v>
      </c>
      <c r="F1006" s="59">
        <v>1.10256</v>
      </c>
      <c r="G1006" s="59">
        <f t="shared" si="111"/>
        <v>0</v>
      </c>
      <c r="H1006" s="61">
        <f t="shared" si="112"/>
        <v>-1.3142571581340747E-3</v>
      </c>
      <c r="I1006" s="61">
        <f>IF(A1006&gt;$R$1, AVERAGE(INDEX($H$2:$H$3898, A1006-$R$1):H1006), "")</f>
        <v>1.4812652506124204E-4</v>
      </c>
      <c r="J1006" s="61">
        <f>IF(A1006&gt;$R$1, STDEV(INDEX($H$2:$H$3898, A1006-$R$1):H1006), "")</f>
        <v>4.1369853665046792E-3</v>
      </c>
      <c r="K1006" s="61">
        <f t="shared" si="113"/>
        <v>-4.1369853665046792E-3</v>
      </c>
      <c r="L1006" s="61">
        <f t="shared" si="117"/>
        <v>-2.64343791197485E-3</v>
      </c>
      <c r="M1006" s="59">
        <f t="shared" si="114"/>
        <v>-116.19999999999963</v>
      </c>
      <c r="N1006" s="59">
        <f t="shared" si="115"/>
        <v>0</v>
      </c>
      <c r="O1006" s="59">
        <f t="shared" si="116"/>
        <v>0</v>
      </c>
    </row>
    <row r="1007" spans="1:15" x14ac:dyDescent="0.25">
      <c r="A1007" s="59">
        <v>1006</v>
      </c>
      <c r="B1007" s="60">
        <v>42683</v>
      </c>
      <c r="C1007" s="59">
        <v>1.10256</v>
      </c>
      <c r="D1007" s="59">
        <v>1.12995</v>
      </c>
      <c r="E1007" s="59">
        <v>1.0907</v>
      </c>
      <c r="F1007" s="59">
        <v>1.09094</v>
      </c>
      <c r="G1007" s="59">
        <f t="shared" si="111"/>
        <v>0</v>
      </c>
      <c r="H1007" s="61">
        <f t="shared" si="112"/>
        <v>-1.0595038705178896E-2</v>
      </c>
      <c r="I1007" s="61">
        <f>IF(A1007&gt;$R$1, AVERAGE(INDEX($H$2:$H$3898, A1007-$R$1):H1007), "")</f>
        <v>-4.07148963158369E-4</v>
      </c>
      <c r="J1007" s="61">
        <f>IF(A1007&gt;$R$1, STDEV(INDEX($H$2:$H$3898, A1007-$R$1):H1007), "")</f>
        <v>4.9244088983863349E-3</v>
      </c>
      <c r="K1007" s="61">
        <f t="shared" si="113"/>
        <v>-4.9244088983863349E-3</v>
      </c>
      <c r="L1007" s="61">
        <f t="shared" si="117"/>
        <v>-3.7704078147756063E-3</v>
      </c>
      <c r="M1007" s="59">
        <f t="shared" si="114"/>
        <v>-18.000000000000238</v>
      </c>
      <c r="N1007" s="59">
        <f t="shared" si="115"/>
        <v>0</v>
      </c>
      <c r="O1007" s="59">
        <f t="shared" si="116"/>
        <v>0</v>
      </c>
    </row>
    <row r="1008" spans="1:15" x14ac:dyDescent="0.25">
      <c r="A1008" s="59">
        <v>1007</v>
      </c>
      <c r="B1008" s="60">
        <v>42684</v>
      </c>
      <c r="C1008" s="59">
        <v>1.09094</v>
      </c>
      <c r="D1008" s="59">
        <v>1.09537</v>
      </c>
      <c r="E1008" s="59">
        <v>1.08649</v>
      </c>
      <c r="F1008" s="59">
        <v>1.08914</v>
      </c>
      <c r="G1008" s="59">
        <f t="shared" si="111"/>
        <v>0</v>
      </c>
      <c r="H1008" s="61">
        <f t="shared" si="112"/>
        <v>-1.6513159232933031E-3</v>
      </c>
      <c r="I1008" s="61">
        <f>IF(A1008&gt;$R$1, AVERAGE(INDEX($H$2:$H$3898, A1008-$R$1):H1008), "")</f>
        <v>-4.6993132435784986E-4</v>
      </c>
      <c r="J1008" s="61">
        <f>IF(A1008&gt;$R$1, STDEV(INDEX($H$2:$H$3898, A1008-$R$1):H1008), "")</f>
        <v>4.9340618741851886E-3</v>
      </c>
      <c r="K1008" s="61">
        <f t="shared" si="113"/>
        <v>-4.9340618741851886E-3</v>
      </c>
      <c r="L1008" s="61">
        <f t="shared" si="117"/>
        <v>-4.8755926519104273E-3</v>
      </c>
      <c r="M1008" s="59">
        <f t="shared" si="114"/>
        <v>-39.000000000000142</v>
      </c>
      <c r="N1008" s="59">
        <f t="shared" si="115"/>
        <v>0</v>
      </c>
      <c r="O1008" s="59">
        <f t="shared" si="116"/>
        <v>0</v>
      </c>
    </row>
    <row r="1009" spans="1:15" x14ac:dyDescent="0.25">
      <c r="A1009" s="59">
        <v>1008</v>
      </c>
      <c r="B1009" s="60">
        <v>42685</v>
      </c>
      <c r="C1009" s="59">
        <v>1.0890599999999999</v>
      </c>
      <c r="D1009" s="59">
        <v>1.0923400000000001</v>
      </c>
      <c r="E1009" s="59">
        <v>1.0830299999999999</v>
      </c>
      <c r="F1009" s="59">
        <v>1.0851599999999999</v>
      </c>
      <c r="G1009" s="59">
        <f t="shared" si="111"/>
        <v>0</v>
      </c>
      <c r="H1009" s="61">
        <f t="shared" si="112"/>
        <v>-3.6609524400365674E-3</v>
      </c>
      <c r="I1009" s="61">
        <f>IF(A1009&gt;$R$1, AVERAGE(INDEX($H$2:$H$3898, A1009-$R$1):H1009), "")</f>
        <v>-4.4534824442168155E-4</v>
      </c>
      <c r="J1009" s="61">
        <f>IF(A1009&gt;$R$1, STDEV(INDEX($H$2:$H$3898, A1009-$R$1):H1009), "")</f>
        <v>4.9159595702042294E-3</v>
      </c>
      <c r="K1009" s="61">
        <f t="shared" si="113"/>
        <v>-4.9159595702042294E-3</v>
      </c>
      <c r="L1009" s="61">
        <f t="shared" si="117"/>
        <v>-5.944863413371331E-3</v>
      </c>
      <c r="M1009" s="59">
        <f t="shared" si="114"/>
        <v>-96.600000000000023</v>
      </c>
      <c r="N1009" s="59">
        <f t="shared" si="115"/>
        <v>0</v>
      </c>
      <c r="O1009" s="59">
        <f t="shared" si="116"/>
        <v>0</v>
      </c>
    </row>
    <row r="1010" spans="1:15" x14ac:dyDescent="0.25">
      <c r="A1010" s="59">
        <v>1009</v>
      </c>
      <c r="B1010" s="60">
        <v>42688</v>
      </c>
      <c r="C1010" s="59">
        <v>1.0832999999999999</v>
      </c>
      <c r="D1010" s="59">
        <v>1.0840099999999999</v>
      </c>
      <c r="E1010" s="59">
        <v>1.07091</v>
      </c>
      <c r="F1010" s="59">
        <v>1.0736399999999999</v>
      </c>
      <c r="G1010" s="59">
        <f t="shared" si="111"/>
        <v>0</v>
      </c>
      <c r="H1010" s="61">
        <f t="shared" si="112"/>
        <v>-1.0672697192884177E-2</v>
      </c>
      <c r="I1010" s="61">
        <f>IF(A1010&gt;$R$1, AVERAGE(INDEX($H$2:$H$3898, A1010-$R$1):H1010), "")</f>
        <v>-8.4073947256069941E-4</v>
      </c>
      <c r="J1010" s="61">
        <f>IF(A1010&gt;$R$1, STDEV(INDEX($H$2:$H$3898, A1010-$R$1):H1010), "")</f>
        <v>5.4734431495260093E-3</v>
      </c>
      <c r="K1010" s="61">
        <f t="shared" si="113"/>
        <v>-5.4734431495260093E-3</v>
      </c>
      <c r="L1010" s="61">
        <f t="shared" si="117"/>
        <v>-7.6510893722291856E-3</v>
      </c>
      <c r="M1010" s="59">
        <f t="shared" si="114"/>
        <v>-15.600000000000058</v>
      </c>
      <c r="N1010" s="59">
        <f t="shared" si="115"/>
        <v>0</v>
      </c>
      <c r="O1010" s="59">
        <f t="shared" si="116"/>
        <v>0</v>
      </c>
    </row>
    <row r="1011" spans="1:15" x14ac:dyDescent="0.25">
      <c r="A1011" s="59">
        <v>1010</v>
      </c>
      <c r="B1011" s="60">
        <v>42689</v>
      </c>
      <c r="C1011" s="59">
        <v>1.07362</v>
      </c>
      <c r="D1011" s="59">
        <v>1.0816600000000001</v>
      </c>
      <c r="E1011" s="59">
        <v>1.07141</v>
      </c>
      <c r="F1011" s="59">
        <v>1.07206</v>
      </c>
      <c r="G1011" s="59">
        <f t="shared" si="111"/>
        <v>0</v>
      </c>
      <c r="H1011" s="61">
        <f t="shared" si="112"/>
        <v>-1.4727131337742107E-3</v>
      </c>
      <c r="I1011" s="61">
        <f>IF(A1011&gt;$R$1, AVERAGE(INDEX($H$2:$H$3898, A1011-$R$1):H1011), "")</f>
        <v>-9.2876343954847551E-4</v>
      </c>
      <c r="J1011" s="61">
        <f>IF(A1011&gt;$R$1, STDEV(INDEX($H$2:$H$3898, A1011-$R$1):H1011), "")</f>
        <v>5.4714489591006612E-3</v>
      </c>
      <c r="K1011" s="61">
        <f t="shared" si="113"/>
        <v>-5.4714489591006612E-3</v>
      </c>
      <c r="L1011" s="61">
        <f t="shared" si="117"/>
        <v>-1.6943215015701611E-2</v>
      </c>
      <c r="M1011" s="59">
        <f t="shared" si="114"/>
        <v>-30.000000000001137</v>
      </c>
      <c r="N1011" s="59">
        <f t="shared" si="115"/>
        <v>0</v>
      </c>
      <c r="O1011" s="59">
        <f t="shared" si="116"/>
        <v>0</v>
      </c>
    </row>
    <row r="1012" spans="1:15" x14ac:dyDescent="0.25">
      <c r="A1012" s="59">
        <v>1011</v>
      </c>
      <c r="B1012" s="60">
        <v>42690</v>
      </c>
      <c r="C1012" s="59">
        <v>1.07206</v>
      </c>
      <c r="D1012" s="59">
        <v>1.07595</v>
      </c>
      <c r="E1012" s="59">
        <v>1.0666100000000001</v>
      </c>
      <c r="F1012" s="59">
        <v>1.0690599999999999</v>
      </c>
      <c r="G1012" s="59">
        <f t="shared" si="111"/>
        <v>0</v>
      </c>
      <c r="H1012" s="61">
        <f t="shared" si="112"/>
        <v>-2.8022735420566262E-3</v>
      </c>
      <c r="I1012" s="61">
        <f>IF(A1012&gt;$R$1, AVERAGE(INDEX($H$2:$H$3898, A1012-$R$1):H1012), "")</f>
        <v>-1.1429518875116671E-3</v>
      </c>
      <c r="J1012" s="61">
        <f>IF(A1012&gt;$R$1, STDEV(INDEX($H$2:$H$3898, A1012-$R$1):H1012), "")</f>
        <v>5.4736577699519024E-3</v>
      </c>
      <c r="K1012" s="61">
        <f t="shared" si="113"/>
        <v>-5.4736577699519024E-3</v>
      </c>
      <c r="L1012" s="61">
        <f t="shared" si="117"/>
        <v>-2.6336678601902135E-2</v>
      </c>
      <c r="M1012" s="59">
        <f t="shared" si="114"/>
        <v>-64.200000000000927</v>
      </c>
      <c r="N1012" s="59">
        <f t="shared" si="115"/>
        <v>-64.200000000000927</v>
      </c>
      <c r="O1012" s="59">
        <f t="shared" si="116"/>
        <v>0</v>
      </c>
    </row>
    <row r="1013" spans="1:15" x14ac:dyDescent="0.25">
      <c r="A1013" s="59">
        <v>1012</v>
      </c>
      <c r="B1013" s="60">
        <v>42691</v>
      </c>
      <c r="C1013" s="59">
        <v>1.06904</v>
      </c>
      <c r="D1013" s="59">
        <v>1.0745499999999999</v>
      </c>
      <c r="E1013" s="59">
        <v>1.06199</v>
      </c>
      <c r="F1013" s="59">
        <v>1.0626199999999999</v>
      </c>
      <c r="G1013" s="59">
        <f t="shared" si="111"/>
        <v>0</v>
      </c>
      <c r="H1013" s="61">
        <f t="shared" si="112"/>
        <v>-6.0422010740061828E-3</v>
      </c>
      <c r="I1013" s="61">
        <f>IF(A1013&gt;$R$1, AVERAGE(INDEX($H$2:$H$3898, A1013-$R$1):H1013), "")</f>
        <v>-1.633571522980766E-3</v>
      </c>
      <c r="J1013" s="61">
        <f>IF(A1013&gt;$R$1, STDEV(INDEX($H$2:$H$3898, A1013-$R$1):H1013), "")</f>
        <v>5.5429164253258069E-3</v>
      </c>
      <c r="K1013" s="61">
        <f t="shared" si="113"/>
        <v>-5.5429164253258069E-3</v>
      </c>
      <c r="L1013" s="61">
        <f t="shared" si="117"/>
        <v>-2.7986539908670244E-2</v>
      </c>
      <c r="M1013" s="59">
        <f t="shared" si="114"/>
        <v>-40.200000000001346</v>
      </c>
      <c r="N1013" s="59">
        <f t="shared" si="115"/>
        <v>-40.200000000001346</v>
      </c>
      <c r="O1013" s="59">
        <f t="shared" si="116"/>
        <v>0</v>
      </c>
    </row>
    <row r="1014" spans="1:15" x14ac:dyDescent="0.25">
      <c r="A1014" s="59">
        <v>1013</v>
      </c>
      <c r="B1014" s="60">
        <v>42692</v>
      </c>
      <c r="C1014" s="59">
        <v>1.0626800000000001</v>
      </c>
      <c r="D1014" s="59">
        <v>1.0642799999999999</v>
      </c>
      <c r="E1014" s="59">
        <v>1.0569200000000001</v>
      </c>
      <c r="F1014" s="59">
        <v>1.0586599999999999</v>
      </c>
      <c r="G1014" s="59">
        <f t="shared" si="111"/>
        <v>0</v>
      </c>
      <c r="H1014" s="61">
        <f t="shared" si="112"/>
        <v>-3.7335991477980214E-3</v>
      </c>
      <c r="I1014" s="61">
        <f>IF(A1014&gt;$R$1, AVERAGE(INDEX($H$2:$H$3898, A1014-$R$1):H1014), "")</f>
        <v>-1.795829675676999E-3</v>
      </c>
      <c r="J1014" s="61">
        <f>IF(A1014&gt;$R$1, STDEV(INDEX($H$2:$H$3898, A1014-$R$1):H1014), "")</f>
        <v>5.5653786463635167E-3</v>
      </c>
      <c r="K1014" s="61">
        <f t="shared" si="113"/>
        <v>-5.5653786463635167E-3</v>
      </c>
      <c r="L1014" s="61">
        <f t="shared" si="117"/>
        <v>-3.803591826698758E-2</v>
      </c>
      <c r="M1014" s="59">
        <f t="shared" si="114"/>
        <v>35.000000000000583</v>
      </c>
      <c r="N1014" s="59">
        <f t="shared" si="115"/>
        <v>35.000000000000583</v>
      </c>
      <c r="O1014" s="59">
        <f t="shared" si="116"/>
        <v>0</v>
      </c>
    </row>
    <row r="1015" spans="1:15" x14ac:dyDescent="0.25">
      <c r="A1015" s="59">
        <v>1014</v>
      </c>
      <c r="B1015" s="60">
        <v>42695</v>
      </c>
      <c r="C1015" s="59">
        <v>1.0592200000000001</v>
      </c>
      <c r="D1015" s="59">
        <v>1.06491</v>
      </c>
      <c r="E1015" s="59">
        <v>1.0578799999999999</v>
      </c>
      <c r="F1015" s="59">
        <v>1.0627200000000001</v>
      </c>
      <c r="G1015" s="59">
        <f t="shared" si="111"/>
        <v>1</v>
      </c>
      <c r="H1015" s="61">
        <f t="shared" si="112"/>
        <v>3.8277017385120807E-3</v>
      </c>
      <c r="I1015" s="61">
        <f>IF(A1015&gt;$R$1, AVERAGE(INDEX($H$2:$H$3898, A1015-$R$1):H1015), "")</f>
        <v>-2.0548274519441392E-3</v>
      </c>
      <c r="J1015" s="61">
        <f>IF(A1015&gt;$R$1, STDEV(INDEX($H$2:$H$3898, A1015-$R$1):H1015), "")</f>
        <v>5.1623537608428008E-3</v>
      </c>
      <c r="K1015" s="61">
        <f t="shared" si="113"/>
        <v>5.1623537608428008E-3</v>
      </c>
      <c r="L1015" s="61">
        <f t="shared" si="117"/>
        <v>-2.8611421777379055E-2</v>
      </c>
      <c r="M1015" s="59">
        <f t="shared" si="114"/>
        <v>-1.2000000000012001</v>
      </c>
      <c r="N1015" s="59">
        <f t="shared" si="115"/>
        <v>-1.2000000000012001</v>
      </c>
      <c r="O1015" s="59">
        <f t="shared" si="116"/>
        <v>0</v>
      </c>
    </row>
    <row r="1016" spans="1:15" x14ac:dyDescent="0.25">
      <c r="A1016" s="59">
        <v>1015</v>
      </c>
      <c r="B1016" s="60">
        <v>42696</v>
      </c>
      <c r="C1016" s="59">
        <v>1.0627200000000001</v>
      </c>
      <c r="D1016" s="59">
        <v>1.06579</v>
      </c>
      <c r="E1016" s="59">
        <v>1.05836</v>
      </c>
      <c r="F1016" s="59">
        <v>1.0626</v>
      </c>
      <c r="G1016" s="59">
        <f t="shared" si="111"/>
        <v>0</v>
      </c>
      <c r="H1016" s="61">
        <f t="shared" si="112"/>
        <v>-1.1292417153903576E-4</v>
      </c>
      <c r="I1016" s="61">
        <f>IF(A1016&gt;$R$1, AVERAGE(INDEX($H$2:$H$3898, A1016-$R$1):H1016), "")</f>
        <v>-2.0482255032895709E-3</v>
      </c>
      <c r="J1016" s="61">
        <f>IF(A1016&gt;$R$1, STDEV(INDEX($H$2:$H$3898, A1016-$R$1):H1016), "")</f>
        <v>5.1649255627279848E-3</v>
      </c>
      <c r="K1016" s="61">
        <f t="shared" si="113"/>
        <v>-5.1649255627279848E-3</v>
      </c>
      <c r="L1016" s="61">
        <f t="shared" si="117"/>
        <v>-3.8322361558551253E-2</v>
      </c>
      <c r="M1016" s="59">
        <f t="shared" si="114"/>
        <v>-72.90000000000019</v>
      </c>
      <c r="N1016" s="59">
        <f t="shared" si="115"/>
        <v>-72.90000000000019</v>
      </c>
      <c r="O1016" s="59">
        <f t="shared" si="116"/>
        <v>0</v>
      </c>
    </row>
    <row r="1017" spans="1:15" x14ac:dyDescent="0.25">
      <c r="A1017" s="59">
        <v>1016</v>
      </c>
      <c r="B1017" s="60">
        <v>42697</v>
      </c>
      <c r="C1017" s="59">
        <v>1.06263</v>
      </c>
      <c r="D1017" s="59">
        <v>1.06436</v>
      </c>
      <c r="E1017" s="59">
        <v>1.05263</v>
      </c>
      <c r="F1017" s="59">
        <v>1.0553399999999999</v>
      </c>
      <c r="G1017" s="59">
        <f t="shared" si="111"/>
        <v>0</v>
      </c>
      <c r="H1017" s="61">
        <f t="shared" si="112"/>
        <v>-6.8557451445544725E-3</v>
      </c>
      <c r="I1017" s="61">
        <f>IF(A1017&gt;$R$1, AVERAGE(INDEX($H$2:$H$3898, A1017-$R$1):H1017), "")</f>
        <v>-2.9033014139337983E-3</v>
      </c>
      <c r="J1017" s="61">
        <f>IF(A1017&gt;$R$1, STDEV(INDEX($H$2:$H$3898, A1017-$R$1):H1017), "")</f>
        <v>4.7104008847642601E-3</v>
      </c>
      <c r="K1017" s="61">
        <f t="shared" si="113"/>
        <v>-4.7104008847642601E-3</v>
      </c>
      <c r="L1017" s="61">
        <f t="shared" si="117"/>
        <v>-4.7264944862217689E-2</v>
      </c>
      <c r="M1017" s="59">
        <f t="shared" si="114"/>
        <v>-0.89999999999923475</v>
      </c>
      <c r="N1017" s="59">
        <f t="shared" si="115"/>
        <v>-0.89999999999923475</v>
      </c>
      <c r="O1017" s="59">
        <f t="shared" si="116"/>
        <v>0</v>
      </c>
    </row>
    <row r="1018" spans="1:15" x14ac:dyDescent="0.25">
      <c r="A1018" s="59">
        <v>1017</v>
      </c>
      <c r="B1018" s="60">
        <v>42698</v>
      </c>
      <c r="C1018" s="59">
        <v>1.0552699999999999</v>
      </c>
      <c r="D1018" s="59">
        <v>1.0585199999999999</v>
      </c>
      <c r="E1018" s="59">
        <v>1.0518000000000001</v>
      </c>
      <c r="F1018" s="59">
        <v>1.05518</v>
      </c>
      <c r="G1018" s="59">
        <f t="shared" si="111"/>
        <v>0</v>
      </c>
      <c r="H1018" s="61">
        <f t="shared" si="112"/>
        <v>-1.5162140165126447E-4</v>
      </c>
      <c r="I1018" s="61">
        <f>IF(A1018&gt;$R$1, AVERAGE(INDEX($H$2:$H$3898, A1018-$R$1):H1018), "")</f>
        <v>-3.149772672658722E-3</v>
      </c>
      <c r="J1018" s="61">
        <f>IF(A1018&gt;$R$1, STDEV(INDEX($H$2:$H$3898, A1018-$R$1):H1018), "")</f>
        <v>4.4316433982110768E-3</v>
      </c>
      <c r="K1018" s="61">
        <f t="shared" si="113"/>
        <v>-4.4316433982110768E-3</v>
      </c>
      <c r="L1018" s="61">
        <f t="shared" si="117"/>
        <v>-5.5756385275601436E-2</v>
      </c>
      <c r="M1018" s="59">
        <f t="shared" si="114"/>
        <v>40.000000000000036</v>
      </c>
      <c r="N1018" s="59">
        <f t="shared" si="115"/>
        <v>40.000000000000036</v>
      </c>
      <c r="O1018" s="59">
        <f t="shared" si="116"/>
        <v>0</v>
      </c>
    </row>
    <row r="1019" spans="1:15" x14ac:dyDescent="0.25">
      <c r="A1019" s="59">
        <v>1018</v>
      </c>
      <c r="B1019" s="60">
        <v>42699</v>
      </c>
      <c r="C1019" s="59">
        <v>1.05501</v>
      </c>
      <c r="D1019" s="59">
        <v>1.06273</v>
      </c>
      <c r="E1019" s="59">
        <v>1.0538400000000001</v>
      </c>
      <c r="F1019" s="59">
        <v>1.05901</v>
      </c>
      <c r="G1019" s="59">
        <f t="shared" si="111"/>
        <v>1</v>
      </c>
      <c r="H1019" s="61">
        <f t="shared" si="112"/>
        <v>3.6231409568183866E-3</v>
      </c>
      <c r="I1019" s="61">
        <f>IF(A1019&gt;$R$1, AVERAGE(INDEX($H$2:$H$3898, A1019-$R$1):H1019), "")</f>
        <v>-2.9627382931410175E-3</v>
      </c>
      <c r="J1019" s="61">
        <f>IF(A1019&gt;$R$1, STDEV(INDEX($H$2:$H$3898, A1019-$R$1):H1019), "")</f>
        <v>4.6591376082952638E-3</v>
      </c>
      <c r="K1019" s="61">
        <f t="shared" si="113"/>
        <v>4.6591376082952638E-3</v>
      </c>
      <c r="L1019" s="61">
        <f t="shared" si="117"/>
        <v>-5.5082358724279419E-2</v>
      </c>
      <c r="M1019" s="59">
        <f t="shared" si="114"/>
        <v>2.20000000000109</v>
      </c>
      <c r="N1019" s="59">
        <f t="shared" si="115"/>
        <v>2.20000000000109</v>
      </c>
      <c r="O1019" s="59">
        <f t="shared" si="116"/>
        <v>0</v>
      </c>
    </row>
    <row r="1020" spans="1:15" x14ac:dyDescent="0.25">
      <c r="A1020" s="59">
        <v>1019</v>
      </c>
      <c r="B1020" s="60">
        <v>42702</v>
      </c>
      <c r="C1020" s="59">
        <v>1.06111</v>
      </c>
      <c r="D1020" s="59">
        <v>1.06856</v>
      </c>
      <c r="E1020" s="59">
        <v>1.05636</v>
      </c>
      <c r="F1020" s="59">
        <v>1.0613300000000001</v>
      </c>
      <c r="G1020" s="59">
        <f t="shared" si="111"/>
        <v>1</v>
      </c>
      <c r="H1020" s="61">
        <f t="shared" si="112"/>
        <v>2.1883291602588268E-3</v>
      </c>
      <c r="I1020" s="61">
        <f>IF(A1020&gt;$R$1, AVERAGE(INDEX($H$2:$H$3898, A1020-$R$1):H1020), "")</f>
        <v>-3.014799803842028E-3</v>
      </c>
      <c r="J1020" s="61">
        <f>IF(A1020&gt;$R$1, STDEV(INDEX($H$2:$H$3898, A1020-$R$1):H1020), "")</f>
        <v>4.5919836268910469E-3</v>
      </c>
      <c r="K1020" s="61">
        <f t="shared" si="113"/>
        <v>4.5919836268910469E-3</v>
      </c>
      <c r="L1020" s="61">
        <f t="shared" si="117"/>
        <v>-4.6331755509222528E-2</v>
      </c>
      <c r="M1020" s="59">
        <f t="shared" si="114"/>
        <v>36.200000000001786</v>
      </c>
      <c r="N1020" s="59">
        <f t="shared" si="115"/>
        <v>36.200000000001786</v>
      </c>
      <c r="O1020" s="59">
        <f t="shared" si="116"/>
        <v>0</v>
      </c>
    </row>
    <row r="1021" spans="1:15" x14ac:dyDescent="0.25">
      <c r="A1021" s="59">
        <v>1020</v>
      </c>
      <c r="B1021" s="60">
        <v>42703</v>
      </c>
      <c r="C1021" s="59">
        <v>1.0612999999999999</v>
      </c>
      <c r="D1021" s="59">
        <v>1.06542</v>
      </c>
      <c r="E1021" s="59">
        <v>1.0564899999999999</v>
      </c>
      <c r="F1021" s="59">
        <v>1.0649200000000001</v>
      </c>
      <c r="G1021" s="59">
        <f t="shared" si="111"/>
        <v>1</v>
      </c>
      <c r="H1021" s="61">
        <f t="shared" si="112"/>
        <v>3.3768403634681014E-3</v>
      </c>
      <c r="I1021" s="61">
        <f>IF(A1021&gt;$R$1, AVERAGE(INDEX($H$2:$H$3898, A1021-$R$1):H1021), "")</f>
        <v>-2.2530829259905893E-3</v>
      </c>
      <c r="J1021" s="61">
        <f>IF(A1021&gt;$R$1, STDEV(INDEX($H$2:$H$3898, A1021-$R$1):H1021), "")</f>
        <v>4.5772824751701717E-3</v>
      </c>
      <c r="K1021" s="61">
        <f t="shared" si="113"/>
        <v>4.5772824751701717E-3</v>
      </c>
      <c r="L1021" s="61">
        <f t="shared" si="117"/>
        <v>-3.7617487667547682E-2</v>
      </c>
      <c r="M1021" s="59">
        <f t="shared" si="114"/>
        <v>-60.899999999999288</v>
      </c>
      <c r="N1021" s="59">
        <f t="shared" si="115"/>
        <v>-60.899999999999288</v>
      </c>
      <c r="O1021" s="59">
        <f t="shared" si="116"/>
        <v>0</v>
      </c>
    </row>
    <row r="1022" spans="1:15" x14ac:dyDescent="0.25">
      <c r="A1022" s="59">
        <v>1021</v>
      </c>
      <c r="B1022" s="60">
        <v>42704</v>
      </c>
      <c r="C1022" s="59">
        <v>1.0649</v>
      </c>
      <c r="D1022" s="59">
        <v>1.0666599999999999</v>
      </c>
      <c r="E1022" s="59">
        <v>1.0552699999999999</v>
      </c>
      <c r="F1022" s="59">
        <v>1.05881</v>
      </c>
      <c r="G1022" s="59">
        <f t="shared" si="111"/>
        <v>0</v>
      </c>
      <c r="H1022" s="61">
        <f t="shared" si="112"/>
        <v>-5.7540429885111497E-3</v>
      </c>
      <c r="I1022" s="61">
        <f>IF(A1022&gt;$R$1, AVERAGE(INDEX($H$2:$H$3898, A1022-$R$1):H1022), "")</f>
        <v>-2.5305695403891565E-3</v>
      </c>
      <c r="J1022" s="61">
        <f>IF(A1022&gt;$R$1, STDEV(INDEX($H$2:$H$3898, A1022-$R$1):H1022), "")</f>
        <v>4.65056318640188E-3</v>
      </c>
      <c r="K1022" s="61">
        <f t="shared" si="113"/>
        <v>-4.65056318640188E-3</v>
      </c>
      <c r="L1022" s="61">
        <f t="shared" si="117"/>
        <v>-3.7343641955563223E-2</v>
      </c>
      <c r="M1022" s="59">
        <f t="shared" si="114"/>
        <v>72.800000000001745</v>
      </c>
      <c r="N1022" s="59">
        <f t="shared" si="115"/>
        <v>72.800000000001745</v>
      </c>
      <c r="O1022" s="59">
        <f t="shared" si="116"/>
        <v>0</v>
      </c>
    </row>
    <row r="1023" spans="1:15" x14ac:dyDescent="0.25">
      <c r="A1023" s="59">
        <v>1022</v>
      </c>
      <c r="B1023" s="60">
        <v>42705</v>
      </c>
      <c r="C1023" s="59">
        <v>1.0587899999999999</v>
      </c>
      <c r="D1023" s="59">
        <v>1.0668800000000001</v>
      </c>
      <c r="E1023" s="59">
        <v>1.05846</v>
      </c>
      <c r="F1023" s="59">
        <v>1.0660700000000001</v>
      </c>
      <c r="G1023" s="59">
        <f t="shared" si="111"/>
        <v>1</v>
      </c>
      <c r="H1023" s="61">
        <f t="shared" si="112"/>
        <v>6.8333536484741731E-3</v>
      </c>
      <c r="I1023" s="61">
        <f>IF(A1023&gt;$R$1, AVERAGE(INDEX($H$2:$H$3898, A1023-$R$1):H1023), "")</f>
        <v>-1.4412950182858403E-3</v>
      </c>
      <c r="J1023" s="61">
        <f>IF(A1023&gt;$R$1, STDEV(INDEX($H$2:$H$3898, A1023-$R$1):H1023), "")</f>
        <v>4.6767450225256701E-3</v>
      </c>
      <c r="K1023" s="61">
        <f t="shared" si="113"/>
        <v>4.6767450225256701E-3</v>
      </c>
      <c r="L1023" s="61">
        <f t="shared" si="117"/>
        <v>-2.7732835058852372E-2</v>
      </c>
      <c r="M1023" s="59">
        <f t="shared" si="114"/>
        <v>2.9999999999996696</v>
      </c>
      <c r="N1023" s="59">
        <f t="shared" si="115"/>
        <v>2.9999999999996696</v>
      </c>
      <c r="O1023" s="59">
        <f t="shared" si="116"/>
        <v>0</v>
      </c>
    </row>
    <row r="1024" spans="1:15" x14ac:dyDescent="0.25">
      <c r="A1024" s="59">
        <v>1023</v>
      </c>
      <c r="B1024" s="60">
        <v>42706</v>
      </c>
      <c r="C1024" s="59">
        <v>1.06602</v>
      </c>
      <c r="D1024" s="59">
        <v>1.06898</v>
      </c>
      <c r="E1024" s="59">
        <v>1.06253</v>
      </c>
      <c r="F1024" s="59">
        <v>1.0663199999999999</v>
      </c>
      <c r="G1024" s="59">
        <f t="shared" si="111"/>
        <v>1</v>
      </c>
      <c r="H1024" s="61">
        <f t="shared" si="112"/>
        <v>2.3447868461695627E-4</v>
      </c>
      <c r="I1024" s="61">
        <f>IF(A1024&gt;$R$1, AVERAGE(INDEX($H$2:$H$3898, A1024-$R$1):H1024), "")</f>
        <v>-1.323432855291449E-3</v>
      </c>
      <c r="J1024" s="61">
        <f>IF(A1024&gt;$R$1, STDEV(INDEX($H$2:$H$3898, A1024-$R$1):H1024), "")</f>
        <v>4.6948269757051278E-3</v>
      </c>
      <c r="K1024" s="61">
        <f t="shared" si="113"/>
        <v>4.6948269757051278E-3</v>
      </c>
      <c r="L1024" s="61">
        <f t="shared" si="117"/>
        <v>-1.8122048512943016E-2</v>
      </c>
      <c r="M1024" s="59">
        <f t="shared" si="114"/>
        <v>137.30000000000021</v>
      </c>
      <c r="N1024" s="59">
        <f t="shared" si="115"/>
        <v>137.30000000000021</v>
      </c>
      <c r="O1024" s="59">
        <f t="shared" si="116"/>
        <v>0</v>
      </c>
    </row>
    <row r="1025" spans="1:15" x14ac:dyDescent="0.25">
      <c r="A1025" s="59">
        <v>1024</v>
      </c>
      <c r="B1025" s="60">
        <v>42709</v>
      </c>
      <c r="C1025" s="59">
        <v>1.0626199999999999</v>
      </c>
      <c r="D1025" s="59">
        <v>1.0796300000000001</v>
      </c>
      <c r="E1025" s="59">
        <v>1.0505500000000001</v>
      </c>
      <c r="F1025" s="59">
        <v>1.0763499999999999</v>
      </c>
      <c r="G1025" s="59">
        <f t="shared" si="111"/>
        <v>1</v>
      </c>
      <c r="H1025" s="61">
        <f t="shared" si="112"/>
        <v>9.3622193446929684E-3</v>
      </c>
      <c r="I1025" s="61">
        <f>IF(A1025&gt;$R$1, AVERAGE(INDEX($H$2:$H$3898, A1025-$R$1):H1025), "")</f>
        <v>-5.0948461874585299E-4</v>
      </c>
      <c r="J1025" s="61">
        <f>IF(A1025&gt;$R$1, STDEV(INDEX($H$2:$H$3898, A1025-$R$1):H1025), "")</f>
        <v>5.3462758527077032E-3</v>
      </c>
      <c r="K1025" s="61">
        <f t="shared" si="113"/>
        <v>5.3462758527077032E-3</v>
      </c>
      <c r="L1025" s="61">
        <f t="shared" si="117"/>
        <v>-7.3023295107093019E-3</v>
      </c>
      <c r="M1025" s="59">
        <f t="shared" si="114"/>
        <v>-44.800000000000395</v>
      </c>
      <c r="N1025" s="59">
        <f t="shared" si="115"/>
        <v>0</v>
      </c>
      <c r="O1025" s="59">
        <f t="shared" si="116"/>
        <v>0</v>
      </c>
    </row>
    <row r="1026" spans="1:15" x14ac:dyDescent="0.25">
      <c r="A1026" s="59">
        <v>1025</v>
      </c>
      <c r="B1026" s="60">
        <v>42710</v>
      </c>
      <c r="C1026" s="59">
        <v>1.07633</v>
      </c>
      <c r="D1026" s="59">
        <v>1.07853</v>
      </c>
      <c r="E1026" s="59">
        <v>1.06986</v>
      </c>
      <c r="F1026" s="59">
        <v>1.07185</v>
      </c>
      <c r="G1026" s="59">
        <f t="shared" si="111"/>
        <v>0</v>
      </c>
      <c r="H1026" s="61">
        <f t="shared" si="112"/>
        <v>-4.1895601733110627E-3</v>
      </c>
      <c r="I1026" s="61">
        <f>IF(A1026&gt;$R$1, AVERAGE(INDEX($H$2:$H$3898, A1026-$R$1):H1026), "")</f>
        <v>-1.0428855502253326E-4</v>
      </c>
      <c r="J1026" s="61">
        <f>IF(A1026&gt;$R$1, STDEV(INDEX($H$2:$H$3898, A1026-$R$1):H1026), "")</f>
        <v>4.7354345598403635E-3</v>
      </c>
      <c r="K1026" s="61">
        <f t="shared" si="113"/>
        <v>-4.7354345598403635E-3</v>
      </c>
      <c r="L1026" s="61">
        <f t="shared" si="117"/>
        <v>-6.5663151114490025E-3</v>
      </c>
      <c r="M1026" s="59">
        <f t="shared" si="114"/>
        <v>36.100000000001131</v>
      </c>
      <c r="N1026" s="59">
        <f t="shared" si="115"/>
        <v>0</v>
      </c>
      <c r="O1026" s="59">
        <f t="shared" si="116"/>
        <v>0</v>
      </c>
    </row>
    <row r="1027" spans="1:15" x14ac:dyDescent="0.25">
      <c r="A1027" s="59">
        <v>1026</v>
      </c>
      <c r="B1027" s="60">
        <v>42711</v>
      </c>
      <c r="C1027" s="59">
        <v>1.07165</v>
      </c>
      <c r="D1027" s="59">
        <v>1.07684</v>
      </c>
      <c r="E1027" s="59">
        <v>1.07098</v>
      </c>
      <c r="F1027" s="59">
        <v>1.0752600000000001</v>
      </c>
      <c r="G1027" s="59">
        <f t="shared" ref="G1027:G1090" si="118">IF(F1027&gt;F1026,1,0)</f>
        <v>1</v>
      </c>
      <c r="H1027" s="61">
        <f t="shared" ref="H1027:H1090" si="119">LN(F1027/F1026)</f>
        <v>3.1763653162078642E-3</v>
      </c>
      <c r="I1027" s="61">
        <f>IF(A1027&gt;$R$1, AVERAGE(INDEX($H$2:$H$3898, A1027-$R$1):H1027), "")</f>
        <v>1.8627884810134621E-4</v>
      </c>
      <c r="J1027" s="61">
        <f>IF(A1027&gt;$R$1, STDEV(INDEX($H$2:$H$3898, A1027-$R$1):H1027), "")</f>
        <v>4.7882101067860021E-3</v>
      </c>
      <c r="K1027" s="61">
        <f t="shared" ref="K1027:K1090" si="120">IF(G1027=0,-1*J1027,J1027)</f>
        <v>4.7882101067860021E-3</v>
      </c>
      <c r="L1027" s="61">
        <f t="shared" si="117"/>
        <v>3.6955527652888969E-3</v>
      </c>
      <c r="M1027" s="59">
        <f t="shared" ref="M1027:M1090" si="121">(F1028-C1028)*10000</f>
        <v>-137.89999999999969</v>
      </c>
      <c r="N1027" s="59">
        <f t="shared" ref="N1027:N1090" si="122">IF(AND(L1027&gt;-1,L1027&lt;=-0.0173992495600104),M1027,0)</f>
        <v>0</v>
      </c>
      <c r="O1027" s="59">
        <f t="shared" ref="O1027:O1090" si="123">IF(OR(AND(L1027&gt;0.0176007504399896)),-M1027,0)</f>
        <v>0</v>
      </c>
    </row>
    <row r="1028" spans="1:15" x14ac:dyDescent="0.25">
      <c r="A1028" s="59">
        <v>1027</v>
      </c>
      <c r="B1028" s="60">
        <v>42712</v>
      </c>
      <c r="C1028" s="59">
        <v>1.0752299999999999</v>
      </c>
      <c r="D1028" s="59">
        <v>1.08734</v>
      </c>
      <c r="E1028" s="59">
        <v>1.0597300000000001</v>
      </c>
      <c r="F1028" s="59">
        <v>1.0614399999999999</v>
      </c>
      <c r="G1028" s="59">
        <f t="shared" si="118"/>
        <v>0</v>
      </c>
      <c r="H1028" s="61">
        <f t="shared" si="119"/>
        <v>-1.2936016024664904E-2</v>
      </c>
      <c r="I1028" s="61">
        <f>IF(A1028&gt;$R$1, AVERAGE(INDEX($H$2:$H$3898, A1028-$R$1):H1028), "")</f>
        <v>-4.4708005706167107E-4</v>
      </c>
      <c r="J1028" s="61">
        <f>IF(A1028&gt;$R$1, STDEV(INDEX($H$2:$H$3898, A1028-$R$1):H1028), "")</f>
        <v>5.7778267061588352E-3</v>
      </c>
      <c r="K1028" s="61">
        <f t="shared" si="120"/>
        <v>-5.7778267061588352E-3</v>
      </c>
      <c r="L1028" s="61">
        <f t="shared" si="117"/>
        <v>3.460642484455872E-3</v>
      </c>
      <c r="M1028" s="59">
        <f t="shared" si="121"/>
        <v>-55.400000000001</v>
      </c>
      <c r="N1028" s="59">
        <f t="shared" si="122"/>
        <v>0</v>
      </c>
      <c r="O1028" s="59">
        <f t="shared" si="123"/>
        <v>0</v>
      </c>
    </row>
    <row r="1029" spans="1:15" x14ac:dyDescent="0.25">
      <c r="A1029" s="59">
        <v>1028</v>
      </c>
      <c r="B1029" s="60">
        <v>42713</v>
      </c>
      <c r="C1029" s="59">
        <v>1.06145</v>
      </c>
      <c r="D1029" s="59">
        <v>1.06297</v>
      </c>
      <c r="E1029" s="59">
        <v>1.0530999999999999</v>
      </c>
      <c r="F1029" s="59">
        <v>1.0559099999999999</v>
      </c>
      <c r="G1029" s="59">
        <f t="shared" si="118"/>
        <v>0</v>
      </c>
      <c r="H1029" s="61">
        <f t="shared" si="119"/>
        <v>-5.2235223972584514E-3</v>
      </c>
      <c r="I1029" s="61">
        <f>IF(A1029&gt;$R$1, AVERAGE(INDEX($H$2:$H$3898, A1029-$R$1):H1029), "")</f>
        <v>-3.9591263976493764E-4</v>
      </c>
      <c r="J1029" s="61">
        <f>IF(A1029&gt;$R$1, STDEV(INDEX($H$2:$H$3898, A1029-$R$1):H1029), "")</f>
        <v>5.7283875233060085E-3</v>
      </c>
      <c r="K1029" s="61">
        <f t="shared" si="120"/>
        <v>-5.7283875233060085E-3</v>
      </c>
      <c r="L1029" s="61">
        <f t="shared" si="117"/>
        <v>3.2976336075133767E-3</v>
      </c>
      <c r="M1029" s="59">
        <f t="shared" si="121"/>
        <v>102.99999999999976</v>
      </c>
      <c r="N1029" s="59">
        <f t="shared" si="122"/>
        <v>0</v>
      </c>
      <c r="O1029" s="59">
        <f t="shared" si="123"/>
        <v>0</v>
      </c>
    </row>
    <row r="1030" spans="1:15" x14ac:dyDescent="0.25">
      <c r="A1030" s="59">
        <v>1029</v>
      </c>
      <c r="B1030" s="60">
        <v>42716</v>
      </c>
      <c r="C1030" s="59">
        <v>1.0531200000000001</v>
      </c>
      <c r="D1030" s="59">
        <v>1.06517</v>
      </c>
      <c r="E1030" s="59">
        <v>1.05254</v>
      </c>
      <c r="F1030" s="59">
        <v>1.06342</v>
      </c>
      <c r="G1030" s="59">
        <f t="shared" si="118"/>
        <v>1</v>
      </c>
      <c r="H1030" s="61">
        <f t="shared" si="119"/>
        <v>7.0871751302180623E-3</v>
      </c>
      <c r="I1030" s="61">
        <f>IF(A1030&gt;$R$1, AVERAGE(INDEX($H$2:$H$3898, A1030-$R$1):H1030), "")</f>
        <v>2.8038575261106756E-4</v>
      </c>
      <c r="J1030" s="61">
        <f>IF(A1030&gt;$R$1, STDEV(INDEX($H$2:$H$3898, A1030-$R$1):H1030), "")</f>
        <v>5.9428092871772146E-3</v>
      </c>
      <c r="K1030" s="61">
        <f t="shared" si="120"/>
        <v>5.9428092871772146E-3</v>
      </c>
      <c r="L1030" s="61">
        <f t="shared" si="117"/>
        <v>4.0780891338477922E-3</v>
      </c>
      <c r="M1030" s="59">
        <f t="shared" si="121"/>
        <v>-9.5000000000000639</v>
      </c>
      <c r="N1030" s="59">
        <f t="shared" si="122"/>
        <v>0</v>
      </c>
      <c r="O1030" s="59">
        <f t="shared" si="123"/>
        <v>0</v>
      </c>
    </row>
    <row r="1031" spans="1:15" x14ac:dyDescent="0.25">
      <c r="A1031" s="59">
        <v>1030</v>
      </c>
      <c r="B1031" s="60">
        <v>42717</v>
      </c>
      <c r="C1031" s="59">
        <v>1.06341</v>
      </c>
      <c r="D1031" s="59">
        <v>1.06671</v>
      </c>
      <c r="E1031" s="59">
        <v>1.06037</v>
      </c>
      <c r="F1031" s="59">
        <v>1.06246</v>
      </c>
      <c r="G1031" s="59">
        <f t="shared" si="118"/>
        <v>0</v>
      </c>
      <c r="H1031" s="61">
        <f t="shared" si="119"/>
        <v>-9.0315546056715732E-4</v>
      </c>
      <c r="I1031" s="61">
        <f>IF(A1031&gt;$R$1, AVERAGE(INDEX($H$2:$H$3898, A1031-$R$1):H1031), "")</f>
        <v>-1.5292822331384812E-5</v>
      </c>
      <c r="J1031" s="61">
        <f>IF(A1031&gt;$R$1, STDEV(INDEX($H$2:$H$3898, A1031-$R$1):H1031), "")</f>
        <v>5.8718153884523014E-3</v>
      </c>
      <c r="K1031" s="61">
        <f t="shared" si="120"/>
        <v>-5.8718153884523014E-3</v>
      </c>
      <c r="L1031" s="61">
        <f t="shared" si="117"/>
        <v>3.3711993081234756E-3</v>
      </c>
      <c r="M1031" s="59">
        <f t="shared" si="121"/>
        <v>-91.099999999999511</v>
      </c>
      <c r="N1031" s="59">
        <f t="shared" si="122"/>
        <v>0</v>
      </c>
      <c r="O1031" s="59">
        <f t="shared" si="123"/>
        <v>0</v>
      </c>
    </row>
    <row r="1032" spans="1:15" x14ac:dyDescent="0.25">
      <c r="A1032" s="59">
        <v>1031</v>
      </c>
      <c r="B1032" s="60">
        <v>42718</v>
      </c>
      <c r="C1032" s="59">
        <v>1.06246</v>
      </c>
      <c r="D1032" s="59">
        <v>1.0669999999999999</v>
      </c>
      <c r="E1032" s="59">
        <v>1.04965</v>
      </c>
      <c r="F1032" s="59">
        <v>1.05335</v>
      </c>
      <c r="G1032" s="59">
        <f t="shared" si="118"/>
        <v>0</v>
      </c>
      <c r="H1032" s="61">
        <f t="shared" si="119"/>
        <v>-8.6114124586006736E-3</v>
      </c>
      <c r="I1032" s="61">
        <f>IF(A1032&gt;$R$1, AVERAGE(INDEX($H$2:$H$3898, A1032-$R$1):H1032), "")</f>
        <v>-5.4644834027273734E-4</v>
      </c>
      <c r="J1032" s="61">
        <f>IF(A1032&gt;$R$1, STDEV(INDEX($H$2:$H$3898, A1032-$R$1):H1032), "")</f>
        <v>6.253228293257025E-3</v>
      </c>
      <c r="K1032" s="61">
        <f t="shared" si="120"/>
        <v>-6.253228293257025E-3</v>
      </c>
      <c r="L1032" s="61">
        <f t="shared" si="117"/>
        <v>1.8283718996307098E-3</v>
      </c>
      <c r="M1032" s="59">
        <f t="shared" si="121"/>
        <v>-120.4000000000005</v>
      </c>
      <c r="N1032" s="59">
        <f t="shared" si="122"/>
        <v>0</v>
      </c>
      <c r="O1032" s="59">
        <f t="shared" si="123"/>
        <v>0</v>
      </c>
    </row>
    <row r="1033" spans="1:15" x14ac:dyDescent="0.25">
      <c r="A1033" s="59">
        <v>1032</v>
      </c>
      <c r="B1033" s="60">
        <v>42719</v>
      </c>
      <c r="C1033" s="59">
        <v>1.05335</v>
      </c>
      <c r="D1033" s="59">
        <v>1.0539000000000001</v>
      </c>
      <c r="E1033" s="59">
        <v>1.0366500000000001</v>
      </c>
      <c r="F1033" s="59">
        <v>1.04131</v>
      </c>
      <c r="G1033" s="59">
        <f t="shared" si="118"/>
        <v>0</v>
      </c>
      <c r="H1033" s="61">
        <f t="shared" si="119"/>
        <v>-1.1496025702351318E-2</v>
      </c>
      <c r="I1033" s="61">
        <f>IF(A1033&gt;$R$1, AVERAGE(INDEX($H$2:$H$3898, A1033-$R$1):H1033), "")</f>
        <v>-8.3646587513504006E-4</v>
      </c>
      <c r="J1033" s="61">
        <f>IF(A1033&gt;$R$1, STDEV(INDEX($H$2:$H$3898, A1033-$R$1):H1033), "")</f>
        <v>6.6597458251249336E-3</v>
      </c>
      <c r="K1033" s="61">
        <f t="shared" si="120"/>
        <v>-6.6597458251249336E-3</v>
      </c>
      <c r="L1033" s="61">
        <f t="shared" si="117"/>
        <v>-3.9973052728314255E-4</v>
      </c>
      <c r="M1033" s="59">
        <f t="shared" si="121"/>
        <v>35.199999999999676</v>
      </c>
      <c r="N1033" s="59">
        <f t="shared" si="122"/>
        <v>0</v>
      </c>
      <c r="O1033" s="59">
        <f t="shared" si="123"/>
        <v>0</v>
      </c>
    </row>
    <row r="1034" spans="1:15" x14ac:dyDescent="0.25">
      <c r="A1034" s="59">
        <v>1033</v>
      </c>
      <c r="B1034" s="60">
        <v>42720</v>
      </c>
      <c r="C1034" s="59">
        <v>1.04131</v>
      </c>
      <c r="D1034" s="59">
        <v>1.04742</v>
      </c>
      <c r="E1034" s="59">
        <v>1.0400799999999999</v>
      </c>
      <c r="F1034" s="59">
        <v>1.0448299999999999</v>
      </c>
      <c r="G1034" s="59">
        <f t="shared" si="118"/>
        <v>1</v>
      </c>
      <c r="H1034" s="61">
        <f t="shared" si="119"/>
        <v>3.3746568692130476E-3</v>
      </c>
      <c r="I1034" s="61">
        <f>IF(A1034&gt;$R$1, AVERAGE(INDEX($H$2:$H$3898, A1034-$R$1):H1034), "")</f>
        <v>-6.1607348320602052E-4</v>
      </c>
      <c r="J1034" s="61">
        <f>IF(A1034&gt;$R$1, STDEV(INDEX($H$2:$H$3898, A1034-$R$1):H1034), "")</f>
        <v>6.7417633437225509E-3</v>
      </c>
      <c r="K1034" s="61">
        <f t="shared" si="120"/>
        <v>6.7417633437225509E-3</v>
      </c>
      <c r="L1034" s="61">
        <f t="shared" si="117"/>
        <v>1.6828952081441428E-3</v>
      </c>
      <c r="M1034" s="59">
        <f t="shared" si="121"/>
        <v>-35.799999999999166</v>
      </c>
      <c r="N1034" s="59">
        <f t="shared" si="122"/>
        <v>0</v>
      </c>
      <c r="O1034" s="59">
        <f t="shared" si="123"/>
        <v>0</v>
      </c>
    </row>
    <row r="1035" spans="1:15" x14ac:dyDescent="0.25">
      <c r="A1035" s="59">
        <v>1034</v>
      </c>
      <c r="B1035" s="60">
        <v>42723</v>
      </c>
      <c r="C1035" s="59">
        <v>1.0438499999999999</v>
      </c>
      <c r="D1035" s="59">
        <v>1.0479499999999999</v>
      </c>
      <c r="E1035" s="59">
        <v>1.0392399999999999</v>
      </c>
      <c r="F1035" s="59">
        <v>1.04027</v>
      </c>
      <c r="G1035" s="59">
        <f t="shared" si="118"/>
        <v>0</v>
      </c>
      <c r="H1035" s="61">
        <f t="shared" si="119"/>
        <v>-4.3738979135495397E-3</v>
      </c>
      <c r="I1035" s="61">
        <f>IF(A1035&gt;$R$1, AVERAGE(INDEX($H$2:$H$3898, A1035-$R$1):H1035), "")</f>
        <v>-1.1158884126040158E-3</v>
      </c>
      <c r="J1035" s="61">
        <f>IF(A1035&gt;$R$1, STDEV(INDEX($H$2:$H$3898, A1035-$R$1):H1035), "")</f>
        <v>6.702854420338673E-3</v>
      </c>
      <c r="K1035" s="61">
        <f t="shared" si="120"/>
        <v>-6.702854420338673E-3</v>
      </c>
      <c r="L1035" s="61">
        <f t="shared" si="117"/>
        <v>-9.6119428390855806E-3</v>
      </c>
      <c r="M1035" s="59">
        <f t="shared" si="121"/>
        <v>-14.499999999999513</v>
      </c>
      <c r="N1035" s="59">
        <f t="shared" si="122"/>
        <v>0</v>
      </c>
      <c r="O1035" s="59">
        <f t="shared" si="123"/>
        <v>0</v>
      </c>
    </row>
    <row r="1036" spans="1:15" x14ac:dyDescent="0.25">
      <c r="A1036" s="59">
        <v>1035</v>
      </c>
      <c r="B1036" s="60">
        <v>42724</v>
      </c>
      <c r="C1036" s="59">
        <v>1.04027</v>
      </c>
      <c r="D1036" s="59">
        <v>1.0417799999999999</v>
      </c>
      <c r="E1036" s="59">
        <v>1.0352300000000001</v>
      </c>
      <c r="F1036" s="59">
        <v>1.0388200000000001</v>
      </c>
      <c r="G1036" s="59">
        <f t="shared" si="118"/>
        <v>0</v>
      </c>
      <c r="H1036" s="61">
        <f t="shared" si="119"/>
        <v>-1.3948412383216655E-3</v>
      </c>
      <c r="I1036" s="61">
        <f>IF(A1036&gt;$R$1, AVERAGE(INDEX($H$2:$H$3898, A1036-$R$1):H1036), "")</f>
        <v>-1.3398365625152966E-3</v>
      </c>
      <c r="J1036" s="61">
        <f>IF(A1036&gt;$R$1, STDEV(INDEX($H$2:$H$3898, A1036-$R$1):H1036), "")</f>
        <v>6.644704042731508E-3</v>
      </c>
      <c r="K1036" s="61">
        <f t="shared" si="120"/>
        <v>-6.644704042731508E-3</v>
      </c>
      <c r="L1036" s="61">
        <f t="shared" si="117"/>
        <v>-2.083392935698726E-2</v>
      </c>
      <c r="M1036" s="59">
        <f t="shared" si="121"/>
        <v>35.400000000000986</v>
      </c>
      <c r="N1036" s="59">
        <f t="shared" si="122"/>
        <v>35.400000000000986</v>
      </c>
      <c r="O1036" s="59">
        <f t="shared" si="123"/>
        <v>0</v>
      </c>
    </row>
    <row r="1037" spans="1:15" x14ac:dyDescent="0.25">
      <c r="A1037" s="59">
        <v>1036</v>
      </c>
      <c r="B1037" s="60">
        <v>42725</v>
      </c>
      <c r="C1037" s="59">
        <v>1.0388299999999999</v>
      </c>
      <c r="D1037" s="59">
        <v>1.04511</v>
      </c>
      <c r="E1037" s="59">
        <v>1.0382400000000001</v>
      </c>
      <c r="F1037" s="59">
        <v>1.04237</v>
      </c>
      <c r="G1037" s="59">
        <f t="shared" si="118"/>
        <v>1</v>
      </c>
      <c r="H1037" s="61">
        <f t="shared" si="119"/>
        <v>3.4115130699574042E-3</v>
      </c>
      <c r="I1037" s="61">
        <f>IF(A1037&gt;$R$1, AVERAGE(INDEX($H$2:$H$3898, A1037-$R$1):H1037), "")</f>
        <v>-1.3376695183597155E-3</v>
      </c>
      <c r="J1037" s="61">
        <f>IF(A1037&gt;$R$1, STDEV(INDEX($H$2:$H$3898, A1037-$R$1):H1037), "")</f>
        <v>6.6463502977247837E-3</v>
      </c>
      <c r="K1037" s="61">
        <f t="shared" si="120"/>
        <v>6.6463502977247837E-3</v>
      </c>
      <c r="L1037" s="61">
        <f t="shared" si="117"/>
        <v>-9.5370158728605922E-3</v>
      </c>
      <c r="M1037" s="59">
        <f t="shared" si="121"/>
        <v>12.100000000001554</v>
      </c>
      <c r="N1037" s="59">
        <f t="shared" si="122"/>
        <v>0</v>
      </c>
      <c r="O1037" s="59">
        <f t="shared" si="123"/>
        <v>0</v>
      </c>
    </row>
    <row r="1038" spans="1:15" x14ac:dyDescent="0.25">
      <c r="A1038" s="59">
        <v>1037</v>
      </c>
      <c r="B1038" s="60">
        <v>42726</v>
      </c>
      <c r="C1038" s="59">
        <v>1.0423899999999999</v>
      </c>
      <c r="D1038" s="59">
        <v>1.04993</v>
      </c>
      <c r="E1038" s="59">
        <v>1.0422899999999999</v>
      </c>
      <c r="F1038" s="59">
        <v>1.0436000000000001</v>
      </c>
      <c r="G1038" s="59">
        <f t="shared" si="118"/>
        <v>1</v>
      </c>
      <c r="H1038" s="61">
        <f t="shared" si="119"/>
        <v>1.1793076051463856E-3</v>
      </c>
      <c r="I1038" s="61">
        <f>IF(A1038&gt;$R$1, AVERAGE(INDEX($H$2:$H$3898, A1038-$R$1):H1038), "")</f>
        <v>-9.0433510625611961E-4</v>
      </c>
      <c r="J1038" s="61">
        <f>IF(A1038&gt;$R$1, STDEV(INDEX($H$2:$H$3898, A1038-$R$1):H1038), "")</f>
        <v>6.564733779877545E-3</v>
      </c>
      <c r="K1038" s="61">
        <f t="shared" si="120"/>
        <v>6.564733779877545E-3</v>
      </c>
      <c r="L1038" s="61">
        <f t="shared" si="117"/>
        <v>-7.649027115508719E-3</v>
      </c>
      <c r="M1038" s="59">
        <f t="shared" si="121"/>
        <v>17.499999999999183</v>
      </c>
      <c r="N1038" s="59">
        <f t="shared" si="122"/>
        <v>0</v>
      </c>
      <c r="O1038" s="59">
        <f t="shared" si="123"/>
        <v>0</v>
      </c>
    </row>
    <row r="1039" spans="1:15" x14ac:dyDescent="0.25">
      <c r="A1039" s="59">
        <v>1038</v>
      </c>
      <c r="B1039" s="60">
        <v>42727</v>
      </c>
      <c r="C1039" s="59">
        <v>1.0435700000000001</v>
      </c>
      <c r="D1039" s="59">
        <v>1.0468999999999999</v>
      </c>
      <c r="E1039" s="59">
        <v>1.0426500000000001</v>
      </c>
      <c r="F1039" s="59">
        <v>1.04532</v>
      </c>
      <c r="G1039" s="59">
        <f t="shared" si="118"/>
        <v>1</v>
      </c>
      <c r="H1039" s="61">
        <f t="shared" si="119"/>
        <v>1.6467843562274942E-3</v>
      </c>
      <c r="I1039" s="61">
        <f>IF(A1039&gt;$R$1, AVERAGE(INDEX($H$2:$H$3898, A1039-$R$1):H1039), "")</f>
        <v>-1.2284956870215369E-3</v>
      </c>
      <c r="J1039" s="61">
        <f>IF(A1039&gt;$R$1, STDEV(INDEX($H$2:$H$3898, A1039-$R$1):H1039), "")</f>
        <v>6.2790182138229653E-3</v>
      </c>
      <c r="K1039" s="61">
        <f t="shared" si="120"/>
        <v>6.2790182138229653E-3</v>
      </c>
      <c r="L1039" s="61">
        <f t="shared" si="117"/>
        <v>-6.0648358773908815E-3</v>
      </c>
      <c r="M1039" s="59">
        <f t="shared" si="121"/>
        <v>9.5000000000000639</v>
      </c>
      <c r="N1039" s="59">
        <f t="shared" si="122"/>
        <v>0</v>
      </c>
      <c r="O1039" s="59">
        <f t="shared" si="123"/>
        <v>0</v>
      </c>
    </row>
    <row r="1040" spans="1:15" x14ac:dyDescent="0.25">
      <c r="A1040" s="59">
        <v>1039</v>
      </c>
      <c r="B1040" s="60">
        <v>42730</v>
      </c>
      <c r="C1040" s="59">
        <v>1.04416</v>
      </c>
      <c r="D1040" s="59">
        <v>1.04674</v>
      </c>
      <c r="E1040" s="59">
        <v>1.0438000000000001</v>
      </c>
      <c r="F1040" s="59">
        <v>1.04511</v>
      </c>
      <c r="G1040" s="59">
        <f t="shared" si="118"/>
        <v>0</v>
      </c>
      <c r="H1040" s="61">
        <f t="shared" si="119"/>
        <v>-2.0091560177231332E-4</v>
      </c>
      <c r="I1040" s="61">
        <f>IF(A1040&gt;$R$1, AVERAGE(INDEX($H$2:$H$3898, A1040-$R$1):H1040), "")</f>
        <v>-1.2557078299208662E-3</v>
      </c>
      <c r="J1040" s="61">
        <f>IF(A1040&gt;$R$1, STDEV(INDEX($H$2:$H$3898, A1040-$R$1):H1040), "")</f>
        <v>6.2731960209067225E-3</v>
      </c>
      <c r="K1040" s="61">
        <f t="shared" si="120"/>
        <v>-6.2731960209067225E-3</v>
      </c>
      <c r="L1040" s="61">
        <f t="shared" si="117"/>
        <v>-1.7684307751005303E-2</v>
      </c>
      <c r="M1040" s="59">
        <f t="shared" si="121"/>
        <v>4.6999999999997044</v>
      </c>
      <c r="N1040" s="59">
        <f t="shared" si="122"/>
        <v>4.6999999999997044</v>
      </c>
      <c r="O1040" s="59">
        <f t="shared" si="123"/>
        <v>0</v>
      </c>
    </row>
    <row r="1041" spans="1:15" x14ac:dyDescent="0.25">
      <c r="A1041" s="59">
        <v>1040</v>
      </c>
      <c r="B1041" s="60">
        <v>42731</v>
      </c>
      <c r="C1041" s="59">
        <v>1.0450600000000001</v>
      </c>
      <c r="D1041" s="59">
        <v>1.04633</v>
      </c>
      <c r="E1041" s="59">
        <v>1.0432399999999999</v>
      </c>
      <c r="F1041" s="59">
        <v>1.0455300000000001</v>
      </c>
      <c r="G1041" s="59">
        <f t="shared" si="118"/>
        <v>1</v>
      </c>
      <c r="H1041" s="61">
        <f t="shared" si="119"/>
        <v>4.0179084457432916E-4</v>
      </c>
      <c r="I1041" s="61">
        <f>IF(A1041&gt;$R$1, AVERAGE(INDEX($H$2:$H$3898, A1041-$R$1):H1041), "")</f>
        <v>-1.815734611178281E-3</v>
      </c>
      <c r="J1041" s="61">
        <f>IF(A1041&gt;$R$1, STDEV(INDEX($H$2:$H$3898, A1041-$R$1):H1041), "")</f>
        <v>5.6289943991784828E-3</v>
      </c>
      <c r="K1041" s="61">
        <f t="shared" si="120"/>
        <v>5.6289943991784828E-3</v>
      </c>
      <c r="L1041" s="61">
        <f t="shared" si="117"/>
        <v>-7.3198787919864566E-3</v>
      </c>
      <c r="M1041" s="59">
        <f t="shared" si="121"/>
        <v>-43.199999999998795</v>
      </c>
      <c r="N1041" s="59">
        <f t="shared" si="122"/>
        <v>0</v>
      </c>
      <c r="O1041" s="59">
        <f t="shared" si="123"/>
        <v>0</v>
      </c>
    </row>
    <row r="1042" spans="1:15" x14ac:dyDescent="0.25">
      <c r="A1042" s="59">
        <v>1041</v>
      </c>
      <c r="B1042" s="60">
        <v>42732</v>
      </c>
      <c r="C1042" s="59">
        <v>1.0454399999999999</v>
      </c>
      <c r="D1042" s="59">
        <v>1.0479799999999999</v>
      </c>
      <c r="E1042" s="59">
        <v>1.03721</v>
      </c>
      <c r="F1042" s="59">
        <v>1.04112</v>
      </c>
      <c r="G1042" s="59">
        <f t="shared" si="118"/>
        <v>0</v>
      </c>
      <c r="H1042" s="61">
        <f t="shared" si="119"/>
        <v>-4.2268771149289218E-3</v>
      </c>
      <c r="I1042" s="61">
        <f>IF(A1042&gt;$R$1, AVERAGE(INDEX($H$2:$H$3898, A1042-$R$1):H1042), "")</f>
        <v>-1.8180669200293972E-3</v>
      </c>
      <c r="J1042" s="61">
        <f>IF(A1042&gt;$R$1, STDEV(INDEX($H$2:$H$3898, A1042-$R$1):H1042), "")</f>
        <v>5.6300511692705226E-3</v>
      </c>
      <c r="K1042" s="61">
        <f t="shared" si="120"/>
        <v>-5.6300511692705226E-3</v>
      </c>
      <c r="L1042" s="61">
        <f t="shared" ref="L1042:L1105" si="124">SUM(K1028:K1042)</f>
        <v>-1.773814006804298E-2</v>
      </c>
      <c r="M1042" s="59">
        <f t="shared" si="121"/>
        <v>78.400000000000688</v>
      </c>
      <c r="N1042" s="59">
        <f t="shared" si="122"/>
        <v>78.400000000000688</v>
      </c>
      <c r="O1042" s="59">
        <f t="shared" si="123"/>
        <v>0</v>
      </c>
    </row>
    <row r="1043" spans="1:15" x14ac:dyDescent="0.25">
      <c r="A1043" s="59">
        <v>1042</v>
      </c>
      <c r="B1043" s="60">
        <v>42733</v>
      </c>
      <c r="C1043" s="59">
        <v>1.0410999999999999</v>
      </c>
      <c r="D1043" s="59">
        <v>1.04939</v>
      </c>
      <c r="E1043" s="59">
        <v>1.0408299999999999</v>
      </c>
      <c r="F1043" s="59">
        <v>1.04894</v>
      </c>
      <c r="G1043" s="59">
        <f t="shared" si="118"/>
        <v>1</v>
      </c>
      <c r="H1043" s="61">
        <f t="shared" si="119"/>
        <v>7.4830736830022041E-3</v>
      </c>
      <c r="I1043" s="61">
        <f>IF(A1043&gt;$R$1, AVERAGE(INDEX($H$2:$H$3898, A1043-$R$1):H1043), "")</f>
        <v>-1.5488976471047509E-3</v>
      </c>
      <c r="J1043" s="61">
        <f>IF(A1043&gt;$R$1, STDEV(INDEX($H$2:$H$3898, A1043-$R$1):H1043), "")</f>
        <v>5.9770102455116809E-3</v>
      </c>
      <c r="K1043" s="61">
        <f t="shared" si="120"/>
        <v>5.9770102455116809E-3</v>
      </c>
      <c r="L1043" s="61">
        <f t="shared" si="124"/>
        <v>-5.9833031163724704E-3</v>
      </c>
      <c r="M1043" s="59">
        <f t="shared" si="121"/>
        <v>28.200000000000447</v>
      </c>
      <c r="N1043" s="59">
        <f t="shared" si="122"/>
        <v>0</v>
      </c>
      <c r="O1043" s="59">
        <f t="shared" si="123"/>
        <v>0</v>
      </c>
    </row>
    <row r="1044" spans="1:15" x14ac:dyDescent="0.25">
      <c r="A1044" s="59">
        <v>1043</v>
      </c>
      <c r="B1044" s="60">
        <v>42734</v>
      </c>
      <c r="C1044" s="59">
        <v>1.0486800000000001</v>
      </c>
      <c r="D1044" s="59">
        <v>1.0652600000000001</v>
      </c>
      <c r="E1044" s="59">
        <v>1.0482899999999999</v>
      </c>
      <c r="F1044" s="59">
        <v>1.0515000000000001</v>
      </c>
      <c r="G1044" s="59">
        <f t="shared" si="118"/>
        <v>1</v>
      </c>
      <c r="H1044" s="61">
        <f t="shared" si="119"/>
        <v>2.4375857130784027E-3</v>
      </c>
      <c r="I1044" s="61">
        <f>IF(A1044&gt;$R$1, AVERAGE(INDEX($H$2:$H$3898, A1044-$R$1):H1044), "")</f>
        <v>-5.8804753849579468E-4</v>
      </c>
      <c r="J1044" s="61">
        <f>IF(A1044&gt;$R$1, STDEV(INDEX($H$2:$H$3898, A1044-$R$1):H1044), "")</f>
        <v>5.2110371959351925E-3</v>
      </c>
      <c r="K1044" s="61">
        <f t="shared" si="120"/>
        <v>5.2110371959351925E-3</v>
      </c>
      <c r="L1044" s="61">
        <f t="shared" si="124"/>
        <v>4.9561216028687306E-3</v>
      </c>
      <c r="M1044" s="59">
        <f t="shared" si="121"/>
        <v>-60.59999999999954</v>
      </c>
      <c r="N1044" s="59">
        <f t="shared" si="122"/>
        <v>0</v>
      </c>
      <c r="O1044" s="59">
        <f t="shared" si="123"/>
        <v>0</v>
      </c>
    </row>
    <row r="1045" spans="1:15" x14ac:dyDescent="0.25">
      <c r="A1045" s="59">
        <v>1044</v>
      </c>
      <c r="B1045" s="60">
        <v>42737</v>
      </c>
      <c r="C1045" s="59">
        <v>1.05148</v>
      </c>
      <c r="D1045" s="59">
        <v>1.05288</v>
      </c>
      <c r="E1045" s="59">
        <v>1.04501</v>
      </c>
      <c r="F1045" s="59">
        <v>1.04542</v>
      </c>
      <c r="G1045" s="59">
        <f t="shared" si="118"/>
        <v>0</v>
      </c>
      <c r="H1045" s="61">
        <f t="shared" si="119"/>
        <v>-5.7989976139922617E-3</v>
      </c>
      <c r="I1045" s="61">
        <f>IF(A1045&gt;$R$1, AVERAGE(INDEX($H$2:$H$3898, A1045-$R$1):H1045), "")</f>
        <v>-6.2401473954165772E-4</v>
      </c>
      <c r="J1045" s="61">
        <f>IF(A1045&gt;$R$1, STDEV(INDEX($H$2:$H$3898, A1045-$R$1):H1045), "")</f>
        <v>5.2470264922244636E-3</v>
      </c>
      <c r="K1045" s="61">
        <f t="shared" si="120"/>
        <v>-5.2470264922244636E-3</v>
      </c>
      <c r="L1045" s="61">
        <f t="shared" si="124"/>
        <v>-6.2337141765329432E-3</v>
      </c>
      <c r="M1045" s="59">
        <f t="shared" si="121"/>
        <v>-48.09999999999981</v>
      </c>
      <c r="N1045" s="59">
        <f t="shared" si="122"/>
        <v>0</v>
      </c>
      <c r="O1045" s="59">
        <f t="shared" si="123"/>
        <v>0</v>
      </c>
    </row>
    <row r="1046" spans="1:15" x14ac:dyDescent="0.25">
      <c r="A1046" s="59">
        <v>1045</v>
      </c>
      <c r="B1046" s="60">
        <v>42738</v>
      </c>
      <c r="C1046" s="59">
        <v>1.04535</v>
      </c>
      <c r="D1046" s="59">
        <v>1.04901</v>
      </c>
      <c r="E1046" s="59">
        <v>1.03403</v>
      </c>
      <c r="F1046" s="59">
        <v>1.04054</v>
      </c>
      <c r="G1046" s="59">
        <f t="shared" si="118"/>
        <v>0</v>
      </c>
      <c r="H1046" s="61">
        <f t="shared" si="119"/>
        <v>-4.6789093777655534E-3</v>
      </c>
      <c r="I1046" s="61">
        <f>IF(A1046&gt;$R$1, AVERAGE(INDEX($H$2:$H$3898, A1046-$R$1):H1046), "")</f>
        <v>-1.3593950212906335E-3</v>
      </c>
      <c r="J1046" s="61">
        <f>IF(A1046&gt;$R$1, STDEV(INDEX($H$2:$H$3898, A1046-$R$1):H1046), "")</f>
        <v>4.9077929861981017E-3</v>
      </c>
      <c r="K1046" s="61">
        <f t="shared" si="120"/>
        <v>-4.9077929861981017E-3</v>
      </c>
      <c r="L1046" s="61">
        <f t="shared" si="124"/>
        <v>-5.269691774278747E-3</v>
      </c>
      <c r="M1046" s="59">
        <f t="shared" si="121"/>
        <v>83.800000000000537</v>
      </c>
      <c r="N1046" s="59">
        <f t="shared" si="122"/>
        <v>0</v>
      </c>
      <c r="O1046" s="59">
        <f t="shared" si="123"/>
        <v>0</v>
      </c>
    </row>
    <row r="1047" spans="1:15" x14ac:dyDescent="0.25">
      <c r="A1047" s="59">
        <v>1046</v>
      </c>
      <c r="B1047" s="60">
        <v>42739</v>
      </c>
      <c r="C1047" s="59">
        <v>1.04051</v>
      </c>
      <c r="D1047" s="59">
        <v>1.0499799999999999</v>
      </c>
      <c r="E1047" s="59">
        <v>1.0389999999999999</v>
      </c>
      <c r="F1047" s="59">
        <v>1.0488900000000001</v>
      </c>
      <c r="G1047" s="59">
        <f t="shared" si="118"/>
        <v>1</v>
      </c>
      <c r="H1047" s="61">
        <f t="shared" si="119"/>
        <v>7.9926529738031434E-3</v>
      </c>
      <c r="I1047" s="61">
        <f>IF(A1047&gt;$R$1, AVERAGE(INDEX($H$2:$H$3898, A1047-$R$1):H1047), "")</f>
        <v>-8.0340699414248979E-4</v>
      </c>
      <c r="J1047" s="61">
        <f>IF(A1047&gt;$R$1, STDEV(INDEX($H$2:$H$3898, A1047-$R$1):H1047), "")</f>
        <v>5.4381563304431533E-3</v>
      </c>
      <c r="K1047" s="61">
        <f t="shared" si="120"/>
        <v>5.4381563304431533E-3</v>
      </c>
      <c r="L1047" s="61">
        <f t="shared" si="124"/>
        <v>6.4216928494214296E-3</v>
      </c>
      <c r="M1047" s="59">
        <f t="shared" si="121"/>
        <v>116.89999999999978</v>
      </c>
      <c r="N1047" s="59">
        <f t="shared" si="122"/>
        <v>0</v>
      </c>
      <c r="O1047" s="59">
        <f t="shared" si="123"/>
        <v>0</v>
      </c>
    </row>
    <row r="1048" spans="1:15" x14ac:dyDescent="0.25">
      <c r="A1048" s="59">
        <v>1047</v>
      </c>
      <c r="B1048" s="60">
        <v>42740</v>
      </c>
      <c r="C1048" s="59">
        <v>1.0488900000000001</v>
      </c>
      <c r="D1048" s="59">
        <v>1.0615300000000001</v>
      </c>
      <c r="E1048" s="59">
        <v>1.0480700000000001</v>
      </c>
      <c r="F1048" s="59">
        <v>1.0605800000000001</v>
      </c>
      <c r="G1048" s="59">
        <f t="shared" si="118"/>
        <v>1</v>
      </c>
      <c r="H1048" s="61">
        <f t="shared" si="119"/>
        <v>1.1083466149816748E-2</v>
      </c>
      <c r="I1048" s="61">
        <f>IF(A1048&gt;$R$1, AVERAGE(INDEX($H$2:$H$3898, A1048-$R$1):H1048), "")</f>
        <v>4.2752291888359904E-4</v>
      </c>
      <c r="J1048" s="61">
        <f>IF(A1048&gt;$R$1, STDEV(INDEX($H$2:$H$3898, A1048-$R$1):H1048), "")</f>
        <v>5.7717296813008375E-3</v>
      </c>
      <c r="K1048" s="61">
        <f t="shared" si="120"/>
        <v>5.7717296813008375E-3</v>
      </c>
      <c r="L1048" s="61">
        <f t="shared" si="124"/>
        <v>1.8853168355847199E-2</v>
      </c>
      <c r="M1048" s="59">
        <f t="shared" si="121"/>
        <v>-76.300000000000253</v>
      </c>
      <c r="N1048" s="59">
        <f t="shared" si="122"/>
        <v>0</v>
      </c>
      <c r="O1048" s="59">
        <f t="shared" si="123"/>
        <v>76.300000000000253</v>
      </c>
    </row>
    <row r="1049" spans="1:15" x14ac:dyDescent="0.25">
      <c r="A1049" s="59">
        <v>1048</v>
      </c>
      <c r="B1049" s="60">
        <v>42741</v>
      </c>
      <c r="C1049" s="59">
        <v>1.06053</v>
      </c>
      <c r="D1049" s="59">
        <v>1.0622100000000001</v>
      </c>
      <c r="E1049" s="59">
        <v>1.0525</v>
      </c>
      <c r="F1049" s="59">
        <v>1.0528999999999999</v>
      </c>
      <c r="G1049" s="59">
        <f t="shared" si="118"/>
        <v>0</v>
      </c>
      <c r="H1049" s="61">
        <f t="shared" si="119"/>
        <v>-7.2676664119030341E-3</v>
      </c>
      <c r="I1049" s="61">
        <f>IF(A1049&gt;$R$1, AVERAGE(INDEX($H$2:$H$3898, A1049-$R$1):H1049), "")</f>
        <v>6.917953745366166E-4</v>
      </c>
      <c r="J1049" s="61">
        <f>IF(A1049&gt;$R$1, STDEV(INDEX($H$2:$H$3898, A1049-$R$1):H1049), "")</f>
        <v>5.2638416955095024E-3</v>
      </c>
      <c r="K1049" s="61">
        <f t="shared" si="120"/>
        <v>-5.2638416955095024E-3</v>
      </c>
      <c r="L1049" s="61">
        <f t="shared" si="124"/>
        <v>6.8475633166151465E-3</v>
      </c>
      <c r="M1049" s="59">
        <f t="shared" si="121"/>
        <v>42.600000000001529</v>
      </c>
      <c r="N1049" s="59">
        <f t="shared" si="122"/>
        <v>0</v>
      </c>
      <c r="O1049" s="59">
        <f t="shared" si="123"/>
        <v>0</v>
      </c>
    </row>
    <row r="1050" spans="1:15" x14ac:dyDescent="0.25">
      <c r="A1050" s="59">
        <v>1049</v>
      </c>
      <c r="B1050" s="60">
        <v>42744</v>
      </c>
      <c r="C1050" s="59">
        <v>1.0529999999999999</v>
      </c>
      <c r="D1050" s="59">
        <v>1.0582800000000001</v>
      </c>
      <c r="E1050" s="59">
        <v>1.0510900000000001</v>
      </c>
      <c r="F1050" s="59">
        <v>1.0572600000000001</v>
      </c>
      <c r="G1050" s="59">
        <f t="shared" si="118"/>
        <v>1</v>
      </c>
      <c r="H1050" s="61">
        <f t="shared" si="119"/>
        <v>4.1323939459807189E-3</v>
      </c>
      <c r="I1050" s="61">
        <f>IF(A1050&gt;$R$1, AVERAGE(INDEX($H$2:$H$3898, A1050-$R$1):H1050), "")</f>
        <v>7.391539418345962E-4</v>
      </c>
      <c r="J1050" s="61">
        <f>IF(A1050&gt;$R$1, STDEV(INDEX($H$2:$H$3898, A1050-$R$1):H1050), "")</f>
        <v>5.292916828609261E-3</v>
      </c>
      <c r="K1050" s="61">
        <f t="shared" si="120"/>
        <v>5.292916828609261E-3</v>
      </c>
      <c r="L1050" s="61">
        <f t="shared" si="124"/>
        <v>1.8843334565563079E-2</v>
      </c>
      <c r="M1050" s="59">
        <f t="shared" si="121"/>
        <v>-18.800000000001038</v>
      </c>
      <c r="N1050" s="59">
        <f t="shared" si="122"/>
        <v>0</v>
      </c>
      <c r="O1050" s="59">
        <f t="shared" si="123"/>
        <v>18.800000000001038</v>
      </c>
    </row>
    <row r="1051" spans="1:15" x14ac:dyDescent="0.25">
      <c r="A1051" s="59">
        <v>1050</v>
      </c>
      <c r="B1051" s="60">
        <v>42745</v>
      </c>
      <c r="C1051" s="59">
        <v>1.05728</v>
      </c>
      <c r="D1051" s="59">
        <v>1.0627200000000001</v>
      </c>
      <c r="E1051" s="59">
        <v>1.0550900000000001</v>
      </c>
      <c r="F1051" s="59">
        <v>1.0553999999999999</v>
      </c>
      <c r="G1051" s="59">
        <f t="shared" si="118"/>
        <v>0</v>
      </c>
      <c r="H1051" s="61">
        <f t="shared" si="119"/>
        <v>-1.7608138371268966E-3</v>
      </c>
      <c r="I1051" s="61">
        <f>IF(A1051&gt;$R$1, AVERAGE(INDEX($H$2:$H$3898, A1051-$R$1):H1051), "")</f>
        <v>9.0247169661101135E-4</v>
      </c>
      <c r="J1051" s="61">
        <f>IF(A1051&gt;$R$1, STDEV(INDEX($H$2:$H$3898, A1051-$R$1):H1051), "")</f>
        <v>5.1633600488714196E-3</v>
      </c>
      <c r="K1051" s="61">
        <f t="shared" si="120"/>
        <v>-5.1633600488714196E-3</v>
      </c>
      <c r="L1051" s="61">
        <f t="shared" si="124"/>
        <v>2.0324678559423173E-2</v>
      </c>
      <c r="M1051" s="59">
        <f t="shared" si="121"/>
        <v>27.399999999999647</v>
      </c>
      <c r="N1051" s="59">
        <f t="shared" si="122"/>
        <v>0</v>
      </c>
      <c r="O1051" s="59">
        <f t="shared" si="123"/>
        <v>-27.399999999999647</v>
      </c>
    </row>
    <row r="1052" spans="1:15" x14ac:dyDescent="0.25">
      <c r="A1052" s="59">
        <v>1051</v>
      </c>
      <c r="B1052" s="60">
        <v>42746</v>
      </c>
      <c r="C1052" s="59">
        <v>1.05548</v>
      </c>
      <c r="D1052" s="59">
        <v>1.06229</v>
      </c>
      <c r="E1052" s="59">
        <v>1.04538</v>
      </c>
      <c r="F1052" s="59">
        <v>1.0582199999999999</v>
      </c>
      <c r="G1052" s="59">
        <f t="shared" si="118"/>
        <v>1</v>
      </c>
      <c r="H1052" s="61">
        <f t="shared" si="119"/>
        <v>2.6684093387608367E-3</v>
      </c>
      <c r="I1052" s="61">
        <f>IF(A1052&gt;$R$1, AVERAGE(INDEX($H$2:$H$3898, A1052-$R$1):H1052), "")</f>
        <v>1.1564248576786678E-3</v>
      </c>
      <c r="J1052" s="61">
        <f>IF(A1052&gt;$R$1, STDEV(INDEX($H$2:$H$3898, A1052-$R$1):H1052), "")</f>
        <v>5.1427185976609339E-3</v>
      </c>
      <c r="K1052" s="61">
        <f t="shared" si="120"/>
        <v>5.1427185976609339E-3</v>
      </c>
      <c r="L1052" s="61">
        <f t="shared" si="124"/>
        <v>1.8821046859359321E-2</v>
      </c>
      <c r="M1052" s="59">
        <f t="shared" si="121"/>
        <v>29.899999999998261</v>
      </c>
      <c r="N1052" s="59">
        <f t="shared" si="122"/>
        <v>0</v>
      </c>
      <c r="O1052" s="59">
        <f t="shared" si="123"/>
        <v>-29.899999999998261</v>
      </c>
    </row>
    <row r="1053" spans="1:15" x14ac:dyDescent="0.25">
      <c r="A1053" s="59">
        <v>1052</v>
      </c>
      <c r="B1053" s="60">
        <v>42747</v>
      </c>
      <c r="C1053" s="59">
        <v>1.0582400000000001</v>
      </c>
      <c r="D1053" s="59">
        <v>1.06847</v>
      </c>
      <c r="E1053" s="59">
        <v>1.05714</v>
      </c>
      <c r="F1053" s="59">
        <v>1.0612299999999999</v>
      </c>
      <c r="G1053" s="59">
        <f t="shared" si="118"/>
        <v>1</v>
      </c>
      <c r="H1053" s="61">
        <f t="shared" si="119"/>
        <v>2.8403614368217298E-3</v>
      </c>
      <c r="I1053" s="61">
        <f>IF(A1053&gt;$R$1, AVERAGE(INDEX($H$2:$H$3898, A1053-$R$1):H1053), "")</f>
        <v>1.1207278806076881E-3</v>
      </c>
      <c r="J1053" s="61">
        <f>IF(A1053&gt;$R$1, STDEV(INDEX($H$2:$H$3898, A1053-$R$1):H1053), "")</f>
        <v>5.12798303293852E-3</v>
      </c>
      <c r="K1053" s="61">
        <f t="shared" si="120"/>
        <v>5.12798303293852E-3</v>
      </c>
      <c r="L1053" s="61">
        <f t="shared" si="124"/>
        <v>1.7384296112420296E-2</v>
      </c>
      <c r="M1053" s="59">
        <f t="shared" si="121"/>
        <v>29.900000000000482</v>
      </c>
      <c r="N1053" s="59">
        <f t="shared" si="122"/>
        <v>0</v>
      </c>
      <c r="O1053" s="59">
        <f t="shared" si="123"/>
        <v>0</v>
      </c>
    </row>
    <row r="1054" spans="1:15" x14ac:dyDescent="0.25">
      <c r="A1054" s="59">
        <v>1053</v>
      </c>
      <c r="B1054" s="60">
        <v>42748</v>
      </c>
      <c r="C1054" s="59">
        <v>1.06121</v>
      </c>
      <c r="D1054" s="59">
        <v>1.06734</v>
      </c>
      <c r="E1054" s="59">
        <v>1.0596099999999999</v>
      </c>
      <c r="F1054" s="59">
        <v>1.0642</v>
      </c>
      <c r="G1054" s="59">
        <f t="shared" si="118"/>
        <v>1</v>
      </c>
      <c r="H1054" s="61">
        <f t="shared" si="119"/>
        <v>2.7947304151188304E-3</v>
      </c>
      <c r="I1054" s="61">
        <f>IF(A1054&gt;$R$1, AVERAGE(INDEX($H$2:$H$3898, A1054-$R$1):H1054), "")</f>
        <v>1.2216918062309661E-3</v>
      </c>
      <c r="J1054" s="61">
        <f>IF(A1054&gt;$R$1, STDEV(INDEX($H$2:$H$3898, A1054-$R$1):H1054), "")</f>
        <v>5.1450876459302837E-3</v>
      </c>
      <c r="K1054" s="61">
        <f t="shared" si="120"/>
        <v>5.1450876459302837E-3</v>
      </c>
      <c r="L1054" s="61">
        <f t="shared" si="124"/>
        <v>1.6250365544527613E-2</v>
      </c>
      <c r="M1054" s="59">
        <f t="shared" si="121"/>
        <v>-5.2999999999991942</v>
      </c>
      <c r="N1054" s="59">
        <f t="shared" si="122"/>
        <v>0</v>
      </c>
      <c r="O1054" s="59">
        <f t="shared" si="123"/>
        <v>0</v>
      </c>
    </row>
    <row r="1055" spans="1:15" x14ac:dyDescent="0.25">
      <c r="A1055" s="59">
        <v>1054</v>
      </c>
      <c r="B1055" s="60">
        <v>42751</v>
      </c>
      <c r="C1055" s="59">
        <v>1.0603899999999999</v>
      </c>
      <c r="D1055" s="59">
        <v>1.06358</v>
      </c>
      <c r="E1055" s="59">
        <v>1.05793</v>
      </c>
      <c r="F1055" s="59">
        <v>1.05986</v>
      </c>
      <c r="G1055" s="59">
        <f t="shared" si="118"/>
        <v>0</v>
      </c>
      <c r="H1055" s="61">
        <f t="shared" si="119"/>
        <v>-4.086519250587335E-3</v>
      </c>
      <c r="I1055" s="61">
        <f>IF(A1055&gt;$R$1, AVERAGE(INDEX($H$2:$H$3898, A1055-$R$1):H1055), "")</f>
        <v>8.6336033080503904E-4</v>
      </c>
      <c r="J1055" s="61">
        <f>IF(A1055&gt;$R$1, STDEV(INDEX($H$2:$H$3898, A1055-$R$1):H1055), "")</f>
        <v>5.3104982884329367E-3</v>
      </c>
      <c r="K1055" s="61">
        <f t="shared" si="120"/>
        <v>-5.3104982884329367E-3</v>
      </c>
      <c r="L1055" s="61">
        <f t="shared" si="124"/>
        <v>1.7213063277001398E-2</v>
      </c>
      <c r="M1055" s="59">
        <f t="shared" si="121"/>
        <v>114.9</v>
      </c>
      <c r="N1055" s="59">
        <f t="shared" si="122"/>
        <v>0</v>
      </c>
      <c r="O1055" s="59">
        <f t="shared" si="123"/>
        <v>0</v>
      </c>
    </row>
    <row r="1056" spans="1:15" x14ac:dyDescent="0.25">
      <c r="A1056" s="59">
        <v>1055</v>
      </c>
      <c r="B1056" s="60">
        <v>42752</v>
      </c>
      <c r="C1056" s="59">
        <v>1.05986</v>
      </c>
      <c r="D1056" s="59">
        <v>1.0719099999999999</v>
      </c>
      <c r="E1056" s="59">
        <v>1.0597399999999999</v>
      </c>
      <c r="F1056" s="59">
        <v>1.07135</v>
      </c>
      <c r="G1056" s="59">
        <f t="shared" si="118"/>
        <v>1</v>
      </c>
      <c r="H1056" s="61">
        <f t="shared" si="119"/>
        <v>1.078271153505332E-2</v>
      </c>
      <c r="I1056" s="61">
        <f>IF(A1056&gt;$R$1, AVERAGE(INDEX($H$2:$H$3898, A1056-$R$1):H1056), "")</f>
        <v>1.5498370268566411E-3</v>
      </c>
      <c r="J1056" s="61">
        <f>IF(A1056&gt;$R$1, STDEV(INDEX($H$2:$H$3898, A1056-$R$1):H1056), "")</f>
        <v>5.8466042683295791E-3</v>
      </c>
      <c r="K1056" s="61">
        <f t="shared" si="120"/>
        <v>5.8466042683295791E-3</v>
      </c>
      <c r="L1056" s="61">
        <f t="shared" si="124"/>
        <v>1.7430673146152494E-2</v>
      </c>
      <c r="M1056" s="59">
        <f t="shared" si="121"/>
        <v>-83.300000000001702</v>
      </c>
      <c r="N1056" s="59">
        <f t="shared" si="122"/>
        <v>0</v>
      </c>
      <c r="O1056" s="59">
        <f t="shared" si="123"/>
        <v>0</v>
      </c>
    </row>
    <row r="1057" spans="1:15" x14ac:dyDescent="0.25">
      <c r="A1057" s="59">
        <v>1056</v>
      </c>
      <c r="B1057" s="60">
        <v>42753</v>
      </c>
      <c r="C1057" s="59">
        <v>1.0712600000000001</v>
      </c>
      <c r="D1057" s="59">
        <v>1.07151</v>
      </c>
      <c r="E1057" s="59">
        <v>1.0628500000000001</v>
      </c>
      <c r="F1057" s="59">
        <v>1.0629299999999999</v>
      </c>
      <c r="G1057" s="59">
        <f t="shared" si="118"/>
        <v>0</v>
      </c>
      <c r="H1057" s="61">
        <f t="shared" si="119"/>
        <v>-7.8902896371472343E-3</v>
      </c>
      <c r="I1057" s="61">
        <f>IF(A1057&gt;$R$1, AVERAGE(INDEX($H$2:$H$3898, A1057-$R$1):H1057), "")</f>
        <v>1.0315819967490433E-3</v>
      </c>
      <c r="J1057" s="61">
        <f>IF(A1057&gt;$R$1, STDEV(INDEX($H$2:$H$3898, A1057-$R$1):H1057), "")</f>
        <v>6.3047193489365284E-3</v>
      </c>
      <c r="K1057" s="61">
        <f t="shared" si="120"/>
        <v>-6.3047193489365284E-3</v>
      </c>
      <c r="L1057" s="61">
        <f t="shared" si="124"/>
        <v>1.6756004966486489E-2</v>
      </c>
      <c r="M1057" s="59">
        <f t="shared" si="121"/>
        <v>34.100000000001351</v>
      </c>
      <c r="N1057" s="59">
        <f t="shared" si="122"/>
        <v>0</v>
      </c>
      <c r="O1057" s="59">
        <f t="shared" si="123"/>
        <v>0</v>
      </c>
    </row>
    <row r="1058" spans="1:15" x14ac:dyDescent="0.25">
      <c r="A1058" s="59">
        <v>1057</v>
      </c>
      <c r="B1058" s="60">
        <v>42754</v>
      </c>
      <c r="C1058" s="59">
        <v>1.0629299999999999</v>
      </c>
      <c r="D1058" s="59">
        <v>1.0676600000000001</v>
      </c>
      <c r="E1058" s="59">
        <v>1.0589200000000001</v>
      </c>
      <c r="F1058" s="59">
        <v>1.0663400000000001</v>
      </c>
      <c r="G1058" s="59">
        <f t="shared" si="118"/>
        <v>1</v>
      </c>
      <c r="H1058" s="61">
        <f t="shared" si="119"/>
        <v>3.2029784060129082E-3</v>
      </c>
      <c r="I1058" s="61">
        <f>IF(A1058&gt;$R$1, AVERAGE(INDEX($H$2:$H$3898, A1058-$R$1):H1058), "")</f>
        <v>1.4959479668079079E-3</v>
      </c>
      <c r="J1058" s="61">
        <f>IF(A1058&gt;$R$1, STDEV(INDEX($H$2:$H$3898, A1058-$R$1):H1058), "")</f>
        <v>6.1636336096138151E-3</v>
      </c>
      <c r="K1058" s="61">
        <f t="shared" si="120"/>
        <v>6.1636336096138151E-3</v>
      </c>
      <c r="L1058" s="61">
        <f t="shared" si="124"/>
        <v>1.6942628330588624E-2</v>
      </c>
      <c r="M1058" s="59">
        <f t="shared" si="121"/>
        <v>36.000000000000476</v>
      </c>
      <c r="N1058" s="59">
        <f t="shared" si="122"/>
        <v>0</v>
      </c>
      <c r="O1058" s="59">
        <f t="shared" si="123"/>
        <v>0</v>
      </c>
    </row>
    <row r="1059" spans="1:15" x14ac:dyDescent="0.25">
      <c r="A1059" s="59">
        <v>1058</v>
      </c>
      <c r="B1059" s="60">
        <v>42755</v>
      </c>
      <c r="C1059" s="59">
        <v>1.0663</v>
      </c>
      <c r="D1059" s="59">
        <v>1.07094</v>
      </c>
      <c r="E1059" s="59">
        <v>1.0625100000000001</v>
      </c>
      <c r="F1059" s="59">
        <v>1.0699000000000001</v>
      </c>
      <c r="G1059" s="59">
        <f t="shared" si="118"/>
        <v>1</v>
      </c>
      <c r="H1059" s="61">
        <f t="shared" si="119"/>
        <v>3.3329619289604977E-3</v>
      </c>
      <c r="I1059" s="61">
        <f>IF(A1059&gt;$R$1, AVERAGE(INDEX($H$2:$H$3898, A1059-$R$1):H1059), "")</f>
        <v>1.2365659821803011E-3</v>
      </c>
      <c r="J1059" s="61">
        <f>IF(A1059&gt;$R$1, STDEV(INDEX($H$2:$H$3898, A1059-$R$1):H1059), "")</f>
        <v>5.9794546620677387E-3</v>
      </c>
      <c r="K1059" s="61">
        <f t="shared" si="120"/>
        <v>5.9794546620677387E-3</v>
      </c>
      <c r="L1059" s="61">
        <f t="shared" si="124"/>
        <v>1.771104579672117E-2</v>
      </c>
      <c r="M1059" s="59">
        <f t="shared" si="121"/>
        <v>60.700000000000202</v>
      </c>
      <c r="N1059" s="59">
        <f t="shared" si="122"/>
        <v>0</v>
      </c>
      <c r="O1059" s="59">
        <f t="shared" si="123"/>
        <v>-60.700000000000202</v>
      </c>
    </row>
    <row r="1060" spans="1:15" x14ac:dyDescent="0.25">
      <c r="A1060" s="59">
        <v>1059</v>
      </c>
      <c r="B1060" s="60">
        <v>42758</v>
      </c>
      <c r="C1060" s="59">
        <v>1.0702700000000001</v>
      </c>
      <c r="D1060" s="59">
        <v>1.0768800000000001</v>
      </c>
      <c r="E1060" s="59">
        <v>1.06941</v>
      </c>
      <c r="F1060" s="59">
        <v>1.0763400000000001</v>
      </c>
      <c r="G1060" s="59">
        <f t="shared" si="118"/>
        <v>1</v>
      </c>
      <c r="H1060" s="61">
        <f t="shared" si="119"/>
        <v>6.0012107944933391E-3</v>
      </c>
      <c r="I1060" s="61">
        <f>IF(A1060&gt;$R$1, AVERAGE(INDEX($H$2:$H$3898, A1060-$R$1):H1060), "")</f>
        <v>1.4592925497687347E-3</v>
      </c>
      <c r="J1060" s="61">
        <f>IF(A1060&gt;$R$1, STDEV(INDEX($H$2:$H$3898, A1060-$R$1):H1060), "")</f>
        <v>6.0924754063067755E-3</v>
      </c>
      <c r="K1060" s="61">
        <f t="shared" si="120"/>
        <v>6.0924754063067755E-3</v>
      </c>
      <c r="L1060" s="61">
        <f t="shared" si="124"/>
        <v>2.9050547695252411E-2</v>
      </c>
      <c r="M1060" s="59">
        <f t="shared" si="121"/>
        <v>-32.499999999999751</v>
      </c>
      <c r="N1060" s="59">
        <f t="shared" si="122"/>
        <v>0</v>
      </c>
      <c r="O1060" s="59">
        <f t="shared" si="123"/>
        <v>32.499999999999751</v>
      </c>
    </row>
    <row r="1061" spans="1:15" x14ac:dyDescent="0.25">
      <c r="A1061" s="59">
        <v>1060</v>
      </c>
      <c r="B1061" s="60">
        <v>42759</v>
      </c>
      <c r="C1061" s="59">
        <v>1.0763499999999999</v>
      </c>
      <c r="D1061" s="59">
        <v>1.0774900000000001</v>
      </c>
      <c r="E1061" s="59">
        <v>1.0720400000000001</v>
      </c>
      <c r="F1061" s="59">
        <v>1.0730999999999999</v>
      </c>
      <c r="G1061" s="59">
        <f t="shared" si="118"/>
        <v>0</v>
      </c>
      <c r="H1061" s="61">
        <f t="shared" si="119"/>
        <v>-3.0147410059725563E-3</v>
      </c>
      <c r="I1061" s="61">
        <f>IF(A1061&gt;$R$1, AVERAGE(INDEX($H$2:$H$3898, A1061-$R$1):H1061), "")</f>
        <v>1.6333085877699664E-3</v>
      </c>
      <c r="J1061" s="61">
        <f>IF(A1061&gt;$R$1, STDEV(INDEX($H$2:$H$3898, A1061-$R$1):H1061), "")</f>
        <v>5.9083192392853237E-3</v>
      </c>
      <c r="K1061" s="61">
        <f t="shared" si="120"/>
        <v>-5.9083192392853237E-3</v>
      </c>
      <c r="L1061" s="61">
        <f t="shared" si="124"/>
        <v>2.8050021442165188E-2</v>
      </c>
      <c r="M1061" s="59">
        <f t="shared" si="121"/>
        <v>16.099999999998893</v>
      </c>
      <c r="N1061" s="59">
        <f t="shared" si="122"/>
        <v>0</v>
      </c>
      <c r="O1061" s="59">
        <f t="shared" si="123"/>
        <v>-16.099999999998893</v>
      </c>
    </row>
    <row r="1062" spans="1:15" x14ac:dyDescent="0.25">
      <c r="A1062" s="59">
        <v>1061</v>
      </c>
      <c r="B1062" s="60">
        <v>42760</v>
      </c>
      <c r="C1062" s="59">
        <v>1.0730900000000001</v>
      </c>
      <c r="D1062" s="59">
        <v>1.07698</v>
      </c>
      <c r="E1062" s="59">
        <v>1.0711200000000001</v>
      </c>
      <c r="F1062" s="59">
        <v>1.0747</v>
      </c>
      <c r="G1062" s="59">
        <f t="shared" si="118"/>
        <v>1</v>
      </c>
      <c r="H1062" s="61">
        <f t="shared" si="119"/>
        <v>1.4898969140258219E-3</v>
      </c>
      <c r="I1062" s="61">
        <f>IF(A1062&gt;$R$1, AVERAGE(INDEX($H$2:$H$3898, A1062-$R$1):H1062), "")</f>
        <v>2.0188589810069277E-3</v>
      </c>
      <c r="J1062" s="61">
        <f>IF(A1062&gt;$R$1, STDEV(INDEX($H$2:$H$3898, A1062-$R$1):H1062), "")</f>
        <v>5.665225085682948E-3</v>
      </c>
      <c r="K1062" s="61">
        <f t="shared" si="120"/>
        <v>5.665225085682948E-3</v>
      </c>
      <c r="L1062" s="61">
        <f t="shared" si="124"/>
        <v>2.8277090197404986E-2</v>
      </c>
      <c r="M1062" s="59">
        <f t="shared" si="121"/>
        <v>-64.299999999999358</v>
      </c>
      <c r="N1062" s="59">
        <f t="shared" si="122"/>
        <v>0</v>
      </c>
      <c r="O1062" s="59">
        <f t="shared" si="123"/>
        <v>64.299999999999358</v>
      </c>
    </row>
    <row r="1063" spans="1:15" x14ac:dyDescent="0.25">
      <c r="A1063" s="59">
        <v>1062</v>
      </c>
      <c r="B1063" s="60">
        <v>42761</v>
      </c>
      <c r="C1063" s="59">
        <v>1.0747</v>
      </c>
      <c r="D1063" s="59">
        <v>1.0765499999999999</v>
      </c>
      <c r="E1063" s="59">
        <v>1.06576</v>
      </c>
      <c r="F1063" s="59">
        <v>1.0682700000000001</v>
      </c>
      <c r="G1063" s="59">
        <f t="shared" si="118"/>
        <v>0</v>
      </c>
      <c r="H1063" s="61">
        <f t="shared" si="119"/>
        <v>-6.0010352890109359E-3</v>
      </c>
      <c r="I1063" s="61">
        <f>IF(A1063&gt;$R$1, AVERAGE(INDEX($H$2:$H$3898, A1063-$R$1):H1063), "")</f>
        <v>1.1442534645810473E-3</v>
      </c>
      <c r="J1063" s="61">
        <f>IF(A1063&gt;$R$1, STDEV(INDEX($H$2:$H$3898, A1063-$R$1):H1063), "")</f>
        <v>5.7608747111057507E-3</v>
      </c>
      <c r="K1063" s="61">
        <f t="shared" si="120"/>
        <v>-5.7608747111057507E-3</v>
      </c>
      <c r="L1063" s="61">
        <f t="shared" si="124"/>
        <v>1.6744485804998398E-2</v>
      </c>
      <c r="M1063" s="59">
        <f t="shared" si="121"/>
        <v>13.199999999999878</v>
      </c>
      <c r="N1063" s="59">
        <f t="shared" si="122"/>
        <v>0</v>
      </c>
      <c r="O1063" s="59">
        <f t="shared" si="123"/>
        <v>0</v>
      </c>
    </row>
    <row r="1064" spans="1:15" x14ac:dyDescent="0.25">
      <c r="A1064" s="59">
        <v>1063</v>
      </c>
      <c r="B1064" s="60">
        <v>42762</v>
      </c>
      <c r="C1064" s="59">
        <v>1.06826</v>
      </c>
      <c r="D1064" s="59">
        <v>1.0725</v>
      </c>
      <c r="E1064" s="59">
        <v>1.0658399999999999</v>
      </c>
      <c r="F1064" s="59">
        <v>1.06958</v>
      </c>
      <c r="G1064" s="59">
        <f t="shared" si="118"/>
        <v>1</v>
      </c>
      <c r="H1064" s="61">
        <f t="shared" si="119"/>
        <v>1.2255304759080201E-3</v>
      </c>
      <c r="I1064" s="61">
        <f>IF(A1064&gt;$R$1, AVERAGE(INDEX($H$2:$H$3898, A1064-$R$1):H1064), "")</f>
        <v>5.2813248496175181E-4</v>
      </c>
      <c r="J1064" s="61">
        <f>IF(A1064&gt;$R$1, STDEV(INDEX($H$2:$H$3898, A1064-$R$1):H1064), "")</f>
        <v>5.1183339588949167E-3</v>
      </c>
      <c r="K1064" s="61">
        <f t="shared" si="120"/>
        <v>5.1183339588949167E-3</v>
      </c>
      <c r="L1064" s="61">
        <f t="shared" si="124"/>
        <v>2.7126661459402818E-2</v>
      </c>
      <c r="M1064" s="59">
        <f t="shared" si="121"/>
        <v>-26.500000000000412</v>
      </c>
      <c r="N1064" s="59">
        <f t="shared" si="122"/>
        <v>0</v>
      </c>
      <c r="O1064" s="59">
        <f t="shared" si="123"/>
        <v>26.500000000000412</v>
      </c>
    </row>
    <row r="1065" spans="1:15" x14ac:dyDescent="0.25">
      <c r="A1065" s="59">
        <v>1064</v>
      </c>
      <c r="B1065" s="60">
        <v>42765</v>
      </c>
      <c r="C1065" s="59">
        <v>1.07213</v>
      </c>
      <c r="D1065" s="59">
        <v>1.07402</v>
      </c>
      <c r="E1065" s="59">
        <v>1.06203</v>
      </c>
      <c r="F1065" s="59">
        <v>1.06948</v>
      </c>
      <c r="G1065" s="59">
        <f t="shared" si="118"/>
        <v>0</v>
      </c>
      <c r="H1065" s="61">
        <f t="shared" si="119"/>
        <v>-9.3499013653537238E-5</v>
      </c>
      <c r="I1065" s="61">
        <f>IF(A1065&gt;$R$1, AVERAGE(INDEX($H$2:$H$3898, A1065-$R$1):H1065), "")</f>
        <v>9.7651794735234532E-4</v>
      </c>
      <c r="J1065" s="61">
        <f>IF(A1065&gt;$R$1, STDEV(INDEX($H$2:$H$3898, A1065-$R$1):H1065), "")</f>
        <v>4.6858317698869967E-3</v>
      </c>
      <c r="K1065" s="61">
        <f t="shared" si="120"/>
        <v>-4.6858317698869967E-3</v>
      </c>
      <c r="L1065" s="61">
        <f t="shared" si="124"/>
        <v>1.7147912860906563E-2</v>
      </c>
      <c r="M1065" s="59">
        <f t="shared" si="121"/>
        <v>102.59999999999935</v>
      </c>
      <c r="N1065" s="59">
        <f t="shared" si="122"/>
        <v>0</v>
      </c>
      <c r="O1065" s="59">
        <f t="shared" si="123"/>
        <v>0</v>
      </c>
    </row>
    <row r="1066" spans="1:15" x14ac:dyDescent="0.25">
      <c r="A1066" s="59">
        <v>1065</v>
      </c>
      <c r="B1066" s="60">
        <v>42766</v>
      </c>
      <c r="C1066" s="59">
        <v>1.06948</v>
      </c>
      <c r="D1066" s="59">
        <v>1.0812200000000001</v>
      </c>
      <c r="E1066" s="59">
        <v>1.06846</v>
      </c>
      <c r="F1066" s="59">
        <v>1.0797399999999999</v>
      </c>
      <c r="G1066" s="59">
        <f t="shared" si="118"/>
        <v>1</v>
      </c>
      <c r="H1066" s="61">
        <f t="shared" si="119"/>
        <v>9.5477223744695992E-3</v>
      </c>
      <c r="I1066" s="61">
        <f>IF(A1066&gt;$R$1, AVERAGE(INDEX($H$2:$H$3898, A1066-$R$1):H1066), "")</f>
        <v>1.3149759741329006E-3</v>
      </c>
      <c r="J1066" s="61">
        <f>IF(A1066&gt;$R$1, STDEV(INDEX($H$2:$H$3898, A1066-$R$1):H1066), "")</f>
        <v>5.1057380875094861E-3</v>
      </c>
      <c r="K1066" s="61">
        <f t="shared" si="120"/>
        <v>5.1057380875094861E-3</v>
      </c>
      <c r="L1066" s="61">
        <f t="shared" si="124"/>
        <v>2.7417010997287466E-2</v>
      </c>
      <c r="M1066" s="59">
        <f t="shared" si="121"/>
        <v>-29.099999999999682</v>
      </c>
      <c r="N1066" s="59">
        <f t="shared" si="122"/>
        <v>0</v>
      </c>
      <c r="O1066" s="59">
        <f t="shared" si="123"/>
        <v>29.099999999999682</v>
      </c>
    </row>
    <row r="1067" spans="1:15" x14ac:dyDescent="0.25">
      <c r="A1067" s="59">
        <v>1066</v>
      </c>
      <c r="B1067" s="60">
        <v>42767</v>
      </c>
      <c r="C1067" s="59">
        <v>1.07972</v>
      </c>
      <c r="D1067" s="59">
        <v>1.08073</v>
      </c>
      <c r="E1067" s="59">
        <v>1.0730999999999999</v>
      </c>
      <c r="F1067" s="59">
        <v>1.07681</v>
      </c>
      <c r="G1067" s="59">
        <f t="shared" si="118"/>
        <v>0</v>
      </c>
      <c r="H1067" s="61">
        <f t="shared" si="119"/>
        <v>-2.717304771847744E-3</v>
      </c>
      <c r="I1067" s="61">
        <f>IF(A1067&gt;$R$1, AVERAGE(INDEX($H$2:$H$3898, A1067-$R$1):H1067), "")</f>
        <v>1.2551952907128476E-3</v>
      </c>
      <c r="J1067" s="61">
        <f>IF(A1067&gt;$R$1, STDEV(INDEX($H$2:$H$3898, A1067-$R$1):H1067), "")</f>
        <v>5.1495633901867148E-3</v>
      </c>
      <c r="K1067" s="61">
        <f t="shared" si="120"/>
        <v>-5.1495633901867148E-3</v>
      </c>
      <c r="L1067" s="61">
        <f t="shared" si="124"/>
        <v>1.7124729009439812E-2</v>
      </c>
      <c r="M1067" s="59">
        <f t="shared" si="121"/>
        <v>-10.799999999999699</v>
      </c>
      <c r="N1067" s="59">
        <f t="shared" si="122"/>
        <v>0</v>
      </c>
      <c r="O1067" s="59">
        <f t="shared" si="123"/>
        <v>0</v>
      </c>
    </row>
    <row r="1068" spans="1:15" x14ac:dyDescent="0.25">
      <c r="A1068" s="59">
        <v>1067</v>
      </c>
      <c r="B1068" s="60">
        <v>42768</v>
      </c>
      <c r="C1068" s="59">
        <v>1.0768599999999999</v>
      </c>
      <c r="D1068" s="59">
        <v>1.0828800000000001</v>
      </c>
      <c r="E1068" s="59">
        <v>1.0755999999999999</v>
      </c>
      <c r="F1068" s="59">
        <v>1.07578</v>
      </c>
      <c r="G1068" s="59">
        <f t="shared" si="118"/>
        <v>0</v>
      </c>
      <c r="H1068" s="61">
        <f t="shared" si="119"/>
        <v>-9.5698677277912395E-4</v>
      </c>
      <c r="I1068" s="61">
        <f>IF(A1068&gt;$R$1, AVERAGE(INDEX($H$2:$H$3898, A1068-$R$1):H1068), "")</f>
        <v>1.0286080337415997E-3</v>
      </c>
      <c r="J1068" s="61">
        <f>IF(A1068&gt;$R$1, STDEV(INDEX($H$2:$H$3898, A1068-$R$1):H1068), "")</f>
        <v>5.1629781691019941E-3</v>
      </c>
      <c r="K1068" s="61">
        <f t="shared" si="120"/>
        <v>-5.1629781691019941E-3</v>
      </c>
      <c r="L1068" s="61">
        <f t="shared" si="124"/>
        <v>6.8337678073993021E-3</v>
      </c>
      <c r="M1068" s="59">
        <f t="shared" si="121"/>
        <v>24.299999999999322</v>
      </c>
      <c r="N1068" s="59">
        <f t="shared" si="122"/>
        <v>0</v>
      </c>
      <c r="O1068" s="59">
        <f t="shared" si="123"/>
        <v>0</v>
      </c>
    </row>
    <row r="1069" spans="1:15" x14ac:dyDescent="0.25">
      <c r="A1069" s="59">
        <v>1068</v>
      </c>
      <c r="B1069" s="60">
        <v>42769</v>
      </c>
      <c r="C1069" s="59">
        <v>1.07575</v>
      </c>
      <c r="D1069" s="59">
        <v>1.07975</v>
      </c>
      <c r="E1069" s="59">
        <v>1.07115</v>
      </c>
      <c r="F1069" s="59">
        <v>1.0781799999999999</v>
      </c>
      <c r="G1069" s="59">
        <f t="shared" si="118"/>
        <v>1</v>
      </c>
      <c r="H1069" s="61">
        <f t="shared" si="119"/>
        <v>2.2284545610891295E-3</v>
      </c>
      <c r="I1069" s="61">
        <f>IF(A1069&gt;$R$1, AVERAGE(INDEX($H$2:$H$3898, A1069-$R$1):H1069), "")</f>
        <v>9.903638540083126E-4</v>
      </c>
      <c r="J1069" s="61">
        <f>IF(A1069&gt;$R$1, STDEV(INDEX($H$2:$H$3898, A1069-$R$1):H1069), "")</f>
        <v>5.1509153428520938E-3</v>
      </c>
      <c r="K1069" s="61">
        <f t="shared" si="120"/>
        <v>5.1509153428520938E-3</v>
      </c>
      <c r="L1069" s="61">
        <f t="shared" si="124"/>
        <v>6.8395955043211087E-3</v>
      </c>
      <c r="M1069" s="59">
        <f t="shared" si="121"/>
        <v>-40.199999999999122</v>
      </c>
      <c r="N1069" s="59">
        <f t="shared" si="122"/>
        <v>0</v>
      </c>
      <c r="O1069" s="59">
        <f t="shared" si="123"/>
        <v>0</v>
      </c>
    </row>
    <row r="1070" spans="1:15" x14ac:dyDescent="0.25">
      <c r="A1070" s="59">
        <v>1069</v>
      </c>
      <c r="B1070" s="60">
        <v>42772</v>
      </c>
      <c r="C1070" s="59">
        <v>1.0789599999999999</v>
      </c>
      <c r="D1070" s="59">
        <v>1.0791500000000001</v>
      </c>
      <c r="E1070" s="59">
        <v>1.0705899999999999</v>
      </c>
      <c r="F1070" s="59">
        <v>1.07494</v>
      </c>
      <c r="G1070" s="59">
        <f t="shared" si="118"/>
        <v>0</v>
      </c>
      <c r="H1070" s="61">
        <f t="shared" si="119"/>
        <v>-3.0095883606650374E-3</v>
      </c>
      <c r="I1070" s="61">
        <f>IF(A1070&gt;$R$1, AVERAGE(INDEX($H$2:$H$3898, A1070-$R$1):H1070), "")</f>
        <v>6.275939305218207E-4</v>
      </c>
      <c r="J1070" s="61">
        <f>IF(A1070&gt;$R$1, STDEV(INDEX($H$2:$H$3898, A1070-$R$1):H1070), "")</f>
        <v>5.2193050609768005E-3</v>
      </c>
      <c r="K1070" s="61">
        <f t="shared" si="120"/>
        <v>-5.2193050609768005E-3</v>
      </c>
      <c r="L1070" s="61">
        <f t="shared" si="124"/>
        <v>6.9307887317772484E-3</v>
      </c>
      <c r="M1070" s="59">
        <f t="shared" si="121"/>
        <v>-67.200000000000585</v>
      </c>
      <c r="N1070" s="59">
        <f t="shared" si="122"/>
        <v>0</v>
      </c>
      <c r="O1070" s="59">
        <f t="shared" si="123"/>
        <v>0</v>
      </c>
    </row>
    <row r="1071" spans="1:15" x14ac:dyDescent="0.25">
      <c r="A1071" s="59">
        <v>1070</v>
      </c>
      <c r="B1071" s="60">
        <v>42773</v>
      </c>
      <c r="C1071" s="59">
        <v>1.0750200000000001</v>
      </c>
      <c r="D1071" s="59">
        <v>1.0750599999999999</v>
      </c>
      <c r="E1071" s="59">
        <v>1.0656099999999999</v>
      </c>
      <c r="F1071" s="59">
        <v>1.0683</v>
      </c>
      <c r="G1071" s="59">
        <f t="shared" si="118"/>
        <v>0</v>
      </c>
      <c r="H1071" s="61">
        <f t="shared" si="119"/>
        <v>-6.1962460987764209E-3</v>
      </c>
      <c r="I1071" s="61">
        <f>IF(A1071&gt;$R$1, AVERAGE(INDEX($H$2:$H$3898, A1071-$R$1):H1071), "")</f>
        <v>4.9573600251000293E-4</v>
      </c>
      <c r="J1071" s="61">
        <f>IF(A1071&gt;$R$1, STDEV(INDEX($H$2:$H$3898, A1071-$R$1):H1071), "")</f>
        <v>5.3707909116090993E-3</v>
      </c>
      <c r="K1071" s="61">
        <f t="shared" si="120"/>
        <v>-5.3707909116090993E-3</v>
      </c>
      <c r="L1071" s="61">
        <f t="shared" si="124"/>
        <v>-4.2866064481614325E-3</v>
      </c>
      <c r="M1071" s="59">
        <f t="shared" si="121"/>
        <v>15.100000000001224</v>
      </c>
      <c r="N1071" s="59">
        <f t="shared" si="122"/>
        <v>0</v>
      </c>
      <c r="O1071" s="59">
        <f t="shared" si="123"/>
        <v>0</v>
      </c>
    </row>
    <row r="1072" spans="1:15" x14ac:dyDescent="0.25">
      <c r="A1072" s="59">
        <v>1071</v>
      </c>
      <c r="B1072" s="60">
        <v>42774</v>
      </c>
      <c r="C1072" s="59">
        <v>1.0683199999999999</v>
      </c>
      <c r="D1072" s="59">
        <v>1.0713900000000001</v>
      </c>
      <c r="E1072" s="59">
        <v>1.0640700000000001</v>
      </c>
      <c r="F1072" s="59">
        <v>1.0698300000000001</v>
      </c>
      <c r="G1072" s="59">
        <f t="shared" si="118"/>
        <v>1</v>
      </c>
      <c r="H1072" s="61">
        <f t="shared" si="119"/>
        <v>1.4311573769105626E-3</v>
      </c>
      <c r="I1072" s="61">
        <f>IF(A1072&gt;$R$1, AVERAGE(INDEX($H$2:$H$3898, A1072-$R$1):H1072), "")</f>
        <v>-8.8736132373919496E-5</v>
      </c>
      <c r="J1072" s="61">
        <f>IF(A1072&gt;$R$1, STDEV(INDEX($H$2:$H$3898, A1072-$R$1):H1072), "")</f>
        <v>4.6351436508526309E-3</v>
      </c>
      <c r="K1072" s="61">
        <f t="shared" si="120"/>
        <v>4.6351436508526309E-3</v>
      </c>
      <c r="L1072" s="61">
        <f t="shared" si="124"/>
        <v>6.6532565516277268E-3</v>
      </c>
      <c r="M1072" s="59">
        <f t="shared" si="121"/>
        <v>-43.50000000000076</v>
      </c>
      <c r="N1072" s="59">
        <f t="shared" si="122"/>
        <v>0</v>
      </c>
      <c r="O1072" s="59">
        <f t="shared" si="123"/>
        <v>0</v>
      </c>
    </row>
    <row r="1073" spans="1:15" x14ac:dyDescent="0.25">
      <c r="A1073" s="59">
        <v>1072</v>
      </c>
      <c r="B1073" s="60">
        <v>42775</v>
      </c>
      <c r="C1073" s="59">
        <v>1.0698000000000001</v>
      </c>
      <c r="D1073" s="59">
        <v>1.0709500000000001</v>
      </c>
      <c r="E1073" s="59">
        <v>1.0650900000000001</v>
      </c>
      <c r="F1073" s="59">
        <v>1.06545</v>
      </c>
      <c r="G1073" s="59">
        <f t="shared" si="118"/>
        <v>0</v>
      </c>
      <c r="H1073" s="61">
        <f t="shared" si="119"/>
        <v>-4.1025122168237916E-3</v>
      </c>
      <c r="I1073" s="61">
        <f>IF(A1073&gt;$R$1, AVERAGE(INDEX($H$2:$H$3898, A1073-$R$1):H1073), "")</f>
        <v>1.4799995639629571E-4</v>
      </c>
      <c r="J1073" s="61">
        <f>IF(A1073&gt;$R$1, STDEV(INDEX($H$2:$H$3898, A1073-$R$1):H1073), "")</f>
        <v>4.2943203398382946E-3</v>
      </c>
      <c r="K1073" s="61">
        <f t="shared" si="120"/>
        <v>-4.2943203398382946E-3</v>
      </c>
      <c r="L1073" s="61">
        <f t="shared" si="124"/>
        <v>-3.8046973978243829E-3</v>
      </c>
      <c r="M1073" s="59">
        <f t="shared" si="121"/>
        <v>-14.799999999999258</v>
      </c>
      <c r="N1073" s="59">
        <f t="shared" si="122"/>
        <v>0</v>
      </c>
      <c r="O1073" s="59">
        <f t="shared" si="123"/>
        <v>0</v>
      </c>
    </row>
    <row r="1074" spans="1:15" x14ac:dyDescent="0.25">
      <c r="A1074" s="59">
        <v>1073</v>
      </c>
      <c r="B1074" s="60">
        <v>42776</v>
      </c>
      <c r="C1074" s="59">
        <v>1.06545</v>
      </c>
      <c r="D1074" s="59">
        <v>1.06677</v>
      </c>
      <c r="E1074" s="59">
        <v>1.06077</v>
      </c>
      <c r="F1074" s="59">
        <v>1.0639700000000001</v>
      </c>
      <c r="G1074" s="59">
        <f t="shared" si="118"/>
        <v>0</v>
      </c>
      <c r="H1074" s="61">
        <f t="shared" si="119"/>
        <v>-1.39005009656097E-3</v>
      </c>
      <c r="I1074" s="61">
        <f>IF(A1074&gt;$R$1, AVERAGE(INDEX($H$2:$H$3898, A1074-$R$1):H1074), "")</f>
        <v>-1.3906432501457176E-4</v>
      </c>
      <c r="J1074" s="61">
        <f>IF(A1074&gt;$R$1, STDEV(INDEX($H$2:$H$3898, A1074-$R$1):H1074), "")</f>
        <v>4.2295154799608129E-3</v>
      </c>
      <c r="K1074" s="61">
        <f t="shared" si="120"/>
        <v>-4.2295154799608129E-3</v>
      </c>
      <c r="L1074" s="61">
        <f t="shared" si="124"/>
        <v>-1.4013667539852937E-2</v>
      </c>
      <c r="M1074" s="59">
        <f t="shared" si="121"/>
        <v>-30.600000000000627</v>
      </c>
      <c r="N1074" s="59">
        <f t="shared" si="122"/>
        <v>0</v>
      </c>
      <c r="O1074" s="59">
        <f t="shared" si="123"/>
        <v>0</v>
      </c>
    </row>
    <row r="1075" spans="1:15" x14ac:dyDescent="0.25">
      <c r="A1075" s="59">
        <v>1074</v>
      </c>
      <c r="B1075" s="60">
        <v>42779</v>
      </c>
      <c r="C1075" s="59">
        <v>1.0628500000000001</v>
      </c>
      <c r="D1075" s="59">
        <v>1.06585</v>
      </c>
      <c r="E1075" s="59">
        <v>1.0591999999999999</v>
      </c>
      <c r="F1075" s="59">
        <v>1.05979</v>
      </c>
      <c r="G1075" s="59">
        <f t="shared" si="118"/>
        <v>0</v>
      </c>
      <c r="H1075" s="61">
        <f t="shared" si="119"/>
        <v>-3.9364197438157954E-3</v>
      </c>
      <c r="I1075" s="61">
        <f>IF(A1075&gt;$R$1, AVERAGE(INDEX($H$2:$H$3898, A1075-$R$1):H1075), "")</f>
        <v>-5.9340067956309005E-4</v>
      </c>
      <c r="J1075" s="61">
        <f>IF(A1075&gt;$R$1, STDEV(INDEX($H$2:$H$3898, A1075-$R$1):H1075), "")</f>
        <v>4.2221180737302775E-3</v>
      </c>
      <c r="K1075" s="61">
        <f t="shared" si="120"/>
        <v>-4.2221180737302775E-3</v>
      </c>
      <c r="L1075" s="61">
        <f t="shared" si="124"/>
        <v>-2.4328261019889989E-2</v>
      </c>
      <c r="M1075" s="59">
        <f t="shared" si="121"/>
        <v>-20.100000000000673</v>
      </c>
      <c r="N1075" s="59">
        <f t="shared" si="122"/>
        <v>-20.100000000000673</v>
      </c>
      <c r="O1075" s="59">
        <f t="shared" si="123"/>
        <v>0</v>
      </c>
    </row>
    <row r="1076" spans="1:15" x14ac:dyDescent="0.25">
      <c r="A1076" s="59">
        <v>1075</v>
      </c>
      <c r="B1076" s="60">
        <v>42780</v>
      </c>
      <c r="C1076" s="59">
        <v>1.05975</v>
      </c>
      <c r="D1076" s="59">
        <v>1.0633300000000001</v>
      </c>
      <c r="E1076" s="59">
        <v>1.0560799999999999</v>
      </c>
      <c r="F1076" s="59">
        <v>1.0577399999999999</v>
      </c>
      <c r="G1076" s="59">
        <f t="shared" si="118"/>
        <v>0</v>
      </c>
      <c r="H1076" s="61">
        <f t="shared" si="119"/>
        <v>-1.9362187458449556E-3</v>
      </c>
      <c r="I1076" s="61">
        <f>IF(A1076&gt;$R$1, AVERAGE(INDEX($H$2:$H$3898, A1076-$R$1):H1076), "")</f>
        <v>-1.0894900258342334E-3</v>
      </c>
      <c r="J1076" s="61">
        <f>IF(A1076&gt;$R$1, STDEV(INDEX($H$2:$H$3898, A1076-$R$1):H1076), "")</f>
        <v>3.8450903852526421E-3</v>
      </c>
      <c r="K1076" s="61">
        <f t="shared" si="120"/>
        <v>-3.8450903852526421E-3</v>
      </c>
      <c r="L1076" s="61">
        <f t="shared" si="124"/>
        <v>-2.2265032165857308E-2</v>
      </c>
      <c r="M1076" s="59">
        <f t="shared" si="121"/>
        <v>22.500000000000853</v>
      </c>
      <c r="N1076" s="59">
        <f t="shared" si="122"/>
        <v>22.500000000000853</v>
      </c>
      <c r="O1076" s="59">
        <f t="shared" si="123"/>
        <v>0</v>
      </c>
    </row>
    <row r="1077" spans="1:15" x14ac:dyDescent="0.25">
      <c r="A1077" s="59">
        <v>1076</v>
      </c>
      <c r="B1077" s="60">
        <v>42781</v>
      </c>
      <c r="C1077" s="59">
        <v>1.0577399999999999</v>
      </c>
      <c r="D1077" s="59">
        <v>1.0609200000000001</v>
      </c>
      <c r="E1077" s="59">
        <v>1.0521400000000001</v>
      </c>
      <c r="F1077" s="59">
        <v>1.05999</v>
      </c>
      <c r="G1077" s="59">
        <f t="shared" si="118"/>
        <v>1</v>
      </c>
      <c r="H1077" s="61">
        <f t="shared" si="119"/>
        <v>2.1249175736415562E-3</v>
      </c>
      <c r="I1077" s="61">
        <f>IF(A1077&gt;$R$1, AVERAGE(INDEX($H$2:$H$3898, A1077-$R$1):H1077), "")</f>
        <v>-7.6826136460835133E-4</v>
      </c>
      <c r="J1077" s="61">
        <f>IF(A1077&gt;$R$1, STDEV(INDEX($H$2:$H$3898, A1077-$R$1):H1077), "")</f>
        <v>3.8879782260689273E-3</v>
      </c>
      <c r="K1077" s="61">
        <f t="shared" si="120"/>
        <v>3.8879782260689273E-3</v>
      </c>
      <c r="L1077" s="61">
        <f t="shared" si="124"/>
        <v>-2.404227902547133E-2</v>
      </c>
      <c r="M1077" s="59">
        <f t="shared" si="121"/>
        <v>73.499999999999673</v>
      </c>
      <c r="N1077" s="59">
        <f t="shared" si="122"/>
        <v>73.499999999999673</v>
      </c>
      <c r="O1077" s="59">
        <f t="shared" si="123"/>
        <v>0</v>
      </c>
    </row>
    <row r="1078" spans="1:15" x14ac:dyDescent="0.25">
      <c r="A1078" s="59">
        <v>1077</v>
      </c>
      <c r="B1078" s="60">
        <v>42782</v>
      </c>
      <c r="C1078" s="59">
        <v>1.0599799999999999</v>
      </c>
      <c r="D1078" s="59">
        <v>1.0679399999999999</v>
      </c>
      <c r="E1078" s="59">
        <v>1.05911</v>
      </c>
      <c r="F1078" s="59">
        <v>1.0673299999999999</v>
      </c>
      <c r="G1078" s="59">
        <f t="shared" si="118"/>
        <v>1</v>
      </c>
      <c r="H1078" s="61">
        <f t="shared" si="119"/>
        <v>6.9007287362298931E-3</v>
      </c>
      <c r="I1078" s="61">
        <f>IF(A1078&gt;$R$1, AVERAGE(INDEX($H$2:$H$3898, A1078-$R$1):H1078), "")</f>
        <v>-4.3008437572059684E-4</v>
      </c>
      <c r="J1078" s="61">
        <f>IF(A1078&gt;$R$1, STDEV(INDEX($H$2:$H$3898, A1078-$R$1):H1078), "")</f>
        <v>4.3099105314625043E-3</v>
      </c>
      <c r="K1078" s="61">
        <f t="shared" si="120"/>
        <v>4.3099105314625043E-3</v>
      </c>
      <c r="L1078" s="61">
        <f t="shared" si="124"/>
        <v>-1.3971493782903075E-2</v>
      </c>
      <c r="M1078" s="59">
        <f t="shared" si="121"/>
        <v>-61.899999999999181</v>
      </c>
      <c r="N1078" s="59">
        <f t="shared" si="122"/>
        <v>0</v>
      </c>
      <c r="O1078" s="59">
        <f t="shared" si="123"/>
        <v>0</v>
      </c>
    </row>
    <row r="1079" spans="1:15" x14ac:dyDescent="0.25">
      <c r="A1079" s="59">
        <v>1078</v>
      </c>
      <c r="B1079" s="60">
        <v>42783</v>
      </c>
      <c r="C1079" s="59">
        <v>1.0673299999999999</v>
      </c>
      <c r="D1079" s="59">
        <v>1.0676699999999999</v>
      </c>
      <c r="E1079" s="59">
        <v>1.06054</v>
      </c>
      <c r="F1079" s="59">
        <v>1.06114</v>
      </c>
      <c r="G1079" s="59">
        <f t="shared" si="118"/>
        <v>0</v>
      </c>
      <c r="H1079" s="61">
        <f t="shared" si="119"/>
        <v>-5.8164009367290869E-3</v>
      </c>
      <c r="I1079" s="61">
        <f>IF(A1079&gt;$R$1, AVERAGE(INDEX($H$2:$H$3898, A1079-$R$1):H1079), "")</f>
        <v>-4.1854472870298133E-4</v>
      </c>
      <c r="J1079" s="61">
        <f>IF(A1079&gt;$R$1, STDEV(INDEX($H$2:$H$3898, A1079-$R$1):H1079), "")</f>
        <v>4.2942186968063798E-3</v>
      </c>
      <c r="K1079" s="61">
        <f t="shared" si="120"/>
        <v>-4.2942186968063798E-3</v>
      </c>
      <c r="L1079" s="61">
        <f t="shared" si="124"/>
        <v>-2.3384046438604367E-2</v>
      </c>
      <c r="M1079" s="59">
        <f t="shared" si="121"/>
        <v>3.2999999999994145</v>
      </c>
      <c r="N1079" s="59">
        <f t="shared" si="122"/>
        <v>3.2999999999994145</v>
      </c>
      <c r="O1079" s="59">
        <f t="shared" si="123"/>
        <v>0</v>
      </c>
    </row>
    <row r="1080" spans="1:15" x14ac:dyDescent="0.25">
      <c r="A1080" s="59">
        <v>1079</v>
      </c>
      <c r="B1080" s="60">
        <v>42786</v>
      </c>
      <c r="C1080" s="59">
        <v>1.0607500000000001</v>
      </c>
      <c r="D1080" s="59">
        <v>1.0632900000000001</v>
      </c>
      <c r="E1080" s="59">
        <v>1.0603100000000001</v>
      </c>
      <c r="F1080" s="59">
        <v>1.06108</v>
      </c>
      <c r="G1080" s="59">
        <f t="shared" si="118"/>
        <v>0</v>
      </c>
      <c r="H1080" s="61">
        <f t="shared" si="119"/>
        <v>-5.6544561841818003E-5</v>
      </c>
      <c r="I1080" s="61">
        <f>IF(A1080&gt;$R$1, AVERAGE(INDEX($H$2:$H$3898, A1080-$R$1):H1080), "")</f>
        <v>-4.9867441856234619E-4</v>
      </c>
      <c r="J1080" s="61">
        <f>IF(A1080&gt;$R$1, STDEV(INDEX($H$2:$H$3898, A1080-$R$1):H1080), "")</f>
        <v>4.2734064617294234E-3</v>
      </c>
      <c r="K1080" s="61">
        <f t="shared" si="120"/>
        <v>-4.2734064617294234E-3</v>
      </c>
      <c r="L1080" s="61">
        <f t="shared" si="124"/>
        <v>-2.2971621130446793E-2</v>
      </c>
      <c r="M1080" s="59">
        <f t="shared" si="121"/>
        <v>-74.199999999999818</v>
      </c>
      <c r="N1080" s="59">
        <f t="shared" si="122"/>
        <v>-74.199999999999818</v>
      </c>
      <c r="O1080" s="59">
        <f t="shared" si="123"/>
        <v>0</v>
      </c>
    </row>
    <row r="1081" spans="1:15" x14ac:dyDescent="0.25">
      <c r="A1081" s="59">
        <v>1080</v>
      </c>
      <c r="B1081" s="60">
        <v>42787</v>
      </c>
      <c r="C1081" s="59">
        <v>1.06108</v>
      </c>
      <c r="D1081" s="59">
        <v>1.0615000000000001</v>
      </c>
      <c r="E1081" s="59">
        <v>1.0525800000000001</v>
      </c>
      <c r="F1081" s="59">
        <v>1.05366</v>
      </c>
      <c r="G1081" s="59">
        <f t="shared" si="118"/>
        <v>0</v>
      </c>
      <c r="H1081" s="61">
        <f t="shared" si="119"/>
        <v>-7.017439921189343E-3</v>
      </c>
      <c r="I1081" s="61">
        <f>IF(A1081&gt;$R$1, AVERAGE(INDEX($H$2:$H$3898, A1081-$R$1):H1081), "")</f>
        <v>-9.3142072528333412E-4</v>
      </c>
      <c r="J1081" s="61">
        <f>IF(A1081&gt;$R$1, STDEV(INDEX($H$2:$H$3898, A1081-$R$1):H1081), "")</f>
        <v>4.5699297479725592E-3</v>
      </c>
      <c r="K1081" s="61">
        <f t="shared" si="120"/>
        <v>-4.5699297479725592E-3</v>
      </c>
      <c r="L1081" s="61">
        <f t="shared" si="124"/>
        <v>-3.2647288965928847E-2</v>
      </c>
      <c r="M1081" s="59">
        <f t="shared" si="121"/>
        <v>20.700000000000163</v>
      </c>
      <c r="N1081" s="59">
        <f t="shared" si="122"/>
        <v>20.700000000000163</v>
      </c>
      <c r="O1081" s="59">
        <f t="shared" si="123"/>
        <v>0</v>
      </c>
    </row>
    <row r="1082" spans="1:15" x14ac:dyDescent="0.25">
      <c r="A1082" s="59">
        <v>1081</v>
      </c>
      <c r="B1082" s="60">
        <v>42788</v>
      </c>
      <c r="C1082" s="59">
        <v>1.05366</v>
      </c>
      <c r="D1082" s="59">
        <v>1.0573999999999999</v>
      </c>
      <c r="E1082" s="59">
        <v>1.04938</v>
      </c>
      <c r="F1082" s="59">
        <v>1.0557300000000001</v>
      </c>
      <c r="G1082" s="59">
        <f t="shared" si="118"/>
        <v>1</v>
      </c>
      <c r="H1082" s="61">
        <f t="shared" si="119"/>
        <v>1.9626533400380667E-3</v>
      </c>
      <c r="I1082" s="61">
        <f>IF(A1082&gt;$R$1, AVERAGE(INDEX($H$2:$H$3898, A1082-$R$1):H1082), "")</f>
        <v>-1.4054875399353052E-3</v>
      </c>
      <c r="J1082" s="61">
        <f>IF(A1082&gt;$R$1, STDEV(INDEX($H$2:$H$3898, A1082-$R$1):H1082), "")</f>
        <v>3.7258669111627902E-3</v>
      </c>
      <c r="K1082" s="61">
        <f t="shared" si="120"/>
        <v>3.7258669111627902E-3</v>
      </c>
      <c r="L1082" s="61">
        <f t="shared" si="124"/>
        <v>-2.3771858664579336E-2</v>
      </c>
      <c r="M1082" s="59">
        <f t="shared" si="121"/>
        <v>24.699999999999722</v>
      </c>
      <c r="N1082" s="59">
        <f t="shared" si="122"/>
        <v>24.699999999999722</v>
      </c>
      <c r="O1082" s="59">
        <f t="shared" si="123"/>
        <v>0</v>
      </c>
    </row>
    <row r="1083" spans="1:15" x14ac:dyDescent="0.25">
      <c r="A1083" s="59">
        <v>1082</v>
      </c>
      <c r="B1083" s="60">
        <v>42789</v>
      </c>
      <c r="C1083" s="59">
        <v>1.05568</v>
      </c>
      <c r="D1083" s="59">
        <v>1.05952</v>
      </c>
      <c r="E1083" s="59">
        <v>1.05376</v>
      </c>
      <c r="F1083" s="59">
        <v>1.0581499999999999</v>
      </c>
      <c r="G1083" s="59">
        <f t="shared" si="118"/>
        <v>1</v>
      </c>
      <c r="H1083" s="61">
        <f t="shared" si="119"/>
        <v>2.28962955060621E-3</v>
      </c>
      <c r="I1083" s="61">
        <f>IF(A1083&gt;$R$1, AVERAGE(INDEX($H$2:$H$3898, A1083-$R$1):H1083), "")</f>
        <v>-1.0925541447819329E-3</v>
      </c>
      <c r="J1083" s="61">
        <f>IF(A1083&gt;$R$1, STDEV(INDEX($H$2:$H$3898, A1083-$R$1):H1083), "")</f>
        <v>3.8174813031762221E-3</v>
      </c>
      <c r="K1083" s="61">
        <f t="shared" si="120"/>
        <v>3.8174813031762221E-3</v>
      </c>
      <c r="L1083" s="61">
        <f t="shared" si="124"/>
        <v>-1.4791399192301123E-2</v>
      </c>
      <c r="M1083" s="59">
        <f t="shared" si="121"/>
        <v>-22.200000000001108</v>
      </c>
      <c r="N1083" s="59">
        <f t="shared" si="122"/>
        <v>0</v>
      </c>
      <c r="O1083" s="59">
        <f t="shared" si="123"/>
        <v>0</v>
      </c>
    </row>
    <row r="1084" spans="1:15" x14ac:dyDescent="0.25">
      <c r="A1084" s="59">
        <v>1083</v>
      </c>
      <c r="B1084" s="60">
        <v>42790</v>
      </c>
      <c r="C1084" s="59">
        <v>1.0581700000000001</v>
      </c>
      <c r="D1084" s="59">
        <v>1.06179</v>
      </c>
      <c r="E1084" s="59">
        <v>1.05565</v>
      </c>
      <c r="F1084" s="59">
        <v>1.0559499999999999</v>
      </c>
      <c r="G1084" s="59">
        <f t="shared" si="118"/>
        <v>0</v>
      </c>
      <c r="H1084" s="61">
        <f t="shared" si="119"/>
        <v>-2.0812646460792858E-3</v>
      </c>
      <c r="I1084" s="61">
        <f>IF(A1084&gt;$R$1, AVERAGE(INDEX($H$2:$H$3898, A1084-$R$1):H1084), "")</f>
        <v>-1.162821511863193E-3</v>
      </c>
      <c r="J1084" s="61">
        <f>IF(A1084&gt;$R$1, STDEV(INDEX($H$2:$H$3898, A1084-$R$1):H1084), "")</f>
        <v>3.8251590154179632E-3</v>
      </c>
      <c r="K1084" s="61">
        <f t="shared" si="120"/>
        <v>-3.8251590154179632E-3</v>
      </c>
      <c r="L1084" s="61">
        <f t="shared" si="124"/>
        <v>-2.3767473550571176E-2</v>
      </c>
      <c r="M1084" s="59">
        <f t="shared" si="121"/>
        <v>22.199999999998887</v>
      </c>
      <c r="N1084" s="59">
        <f t="shared" si="122"/>
        <v>22.199999999998887</v>
      </c>
      <c r="O1084" s="59">
        <f t="shared" si="123"/>
        <v>0</v>
      </c>
    </row>
    <row r="1085" spans="1:15" x14ac:dyDescent="0.25">
      <c r="A1085" s="59">
        <v>1084</v>
      </c>
      <c r="B1085" s="60">
        <v>42793</v>
      </c>
      <c r="C1085" s="59">
        <v>1.05637</v>
      </c>
      <c r="D1085" s="59">
        <v>1.0630599999999999</v>
      </c>
      <c r="E1085" s="59">
        <v>1.05515</v>
      </c>
      <c r="F1085" s="59">
        <v>1.0585899999999999</v>
      </c>
      <c r="G1085" s="59">
        <f t="shared" si="118"/>
        <v>1</v>
      </c>
      <c r="H1085" s="61">
        <f t="shared" si="119"/>
        <v>2.4969982801931571E-3</v>
      </c>
      <c r="I1085" s="61">
        <f>IF(A1085&gt;$R$1, AVERAGE(INDEX($H$2:$H$3898, A1085-$R$1):H1085), "")</f>
        <v>-1.1460375294191914E-3</v>
      </c>
      <c r="J1085" s="61">
        <f>IF(A1085&gt;$R$1, STDEV(INDEX($H$2:$H$3898, A1085-$R$1):H1085), "")</f>
        <v>3.8415851127087401E-3</v>
      </c>
      <c r="K1085" s="61">
        <f t="shared" si="120"/>
        <v>3.8415851127087401E-3</v>
      </c>
      <c r="L1085" s="61">
        <f t="shared" si="124"/>
        <v>-1.470658337688564E-2</v>
      </c>
      <c r="M1085" s="59">
        <f t="shared" si="121"/>
        <v>-10.399999999999299</v>
      </c>
      <c r="N1085" s="59">
        <f t="shared" si="122"/>
        <v>0</v>
      </c>
      <c r="O1085" s="59">
        <f t="shared" si="123"/>
        <v>0</v>
      </c>
    </row>
    <row r="1086" spans="1:15" x14ac:dyDescent="0.25">
      <c r="A1086" s="59">
        <v>1085</v>
      </c>
      <c r="B1086" s="60">
        <v>42794</v>
      </c>
      <c r="C1086" s="59">
        <v>1.0586599999999999</v>
      </c>
      <c r="D1086" s="59">
        <v>1.06301</v>
      </c>
      <c r="E1086" s="59">
        <v>1.0569299999999999</v>
      </c>
      <c r="F1086" s="59">
        <v>1.05762</v>
      </c>
      <c r="G1086" s="59">
        <f t="shared" si="118"/>
        <v>0</v>
      </c>
      <c r="H1086" s="61">
        <f t="shared" si="119"/>
        <v>-9.1673328065951817E-4</v>
      </c>
      <c r="I1086" s="61">
        <f>IF(A1086&gt;$R$1, AVERAGE(INDEX($H$2:$H$3898, A1086-$R$1):H1086), "")</f>
        <v>-1.0152340869188463E-3</v>
      </c>
      <c r="J1086" s="61">
        <f>IF(A1086&gt;$R$1, STDEV(INDEX($H$2:$H$3898, A1086-$R$1):H1086), "")</f>
        <v>3.8093975793338985E-3</v>
      </c>
      <c r="K1086" s="61">
        <f t="shared" si="120"/>
        <v>-3.8093975793338985E-3</v>
      </c>
      <c r="L1086" s="61">
        <f t="shared" si="124"/>
        <v>-1.3145190044610434E-2</v>
      </c>
      <c r="M1086" s="59">
        <f t="shared" si="121"/>
        <v>-29.099999999999682</v>
      </c>
      <c r="N1086" s="59">
        <f t="shared" si="122"/>
        <v>0</v>
      </c>
      <c r="O1086" s="59">
        <f t="shared" si="123"/>
        <v>0</v>
      </c>
    </row>
    <row r="1087" spans="1:15" x14ac:dyDescent="0.25">
      <c r="A1087" s="59">
        <v>1086</v>
      </c>
      <c r="B1087" s="60">
        <v>42795</v>
      </c>
      <c r="C1087" s="59">
        <v>1.05762</v>
      </c>
      <c r="D1087" s="59">
        <v>1.05894</v>
      </c>
      <c r="E1087" s="59">
        <v>1.05142</v>
      </c>
      <c r="F1087" s="59">
        <v>1.05471</v>
      </c>
      <c r="G1087" s="59">
        <f t="shared" si="118"/>
        <v>0</v>
      </c>
      <c r="H1087" s="61">
        <f t="shared" si="119"/>
        <v>-2.7552530531867259E-3</v>
      </c>
      <c r="I1087" s="61">
        <f>IF(A1087&gt;$R$1, AVERAGE(INDEX($H$2:$H$3898, A1087-$R$1):H1087), "")</f>
        <v>-8.0017202156949037E-4</v>
      </c>
      <c r="J1087" s="61">
        <f>IF(A1087&gt;$R$1, STDEV(INDEX($H$2:$H$3898, A1087-$R$1):H1087), "")</f>
        <v>3.5881044413101711E-3</v>
      </c>
      <c r="K1087" s="61">
        <f t="shared" si="120"/>
        <v>-3.5881044413101711E-3</v>
      </c>
      <c r="L1087" s="61">
        <f t="shared" si="124"/>
        <v>-2.1368438136773242E-2</v>
      </c>
      <c r="M1087" s="59">
        <f t="shared" si="121"/>
        <v>-40.70000000000018</v>
      </c>
      <c r="N1087" s="59">
        <f t="shared" si="122"/>
        <v>-40.70000000000018</v>
      </c>
      <c r="O1087" s="59">
        <f t="shared" si="123"/>
        <v>0</v>
      </c>
    </row>
    <row r="1088" spans="1:15" x14ac:dyDescent="0.25">
      <c r="A1088" s="59">
        <v>1087</v>
      </c>
      <c r="B1088" s="60">
        <v>42796</v>
      </c>
      <c r="C1088" s="59">
        <v>1.05471</v>
      </c>
      <c r="D1088" s="59">
        <v>1.05511</v>
      </c>
      <c r="E1088" s="59">
        <v>1.04948</v>
      </c>
      <c r="F1088" s="59">
        <v>1.05064</v>
      </c>
      <c r="G1088" s="59">
        <f t="shared" si="118"/>
        <v>0</v>
      </c>
      <c r="H1088" s="61">
        <f t="shared" si="119"/>
        <v>-3.8663453298259411E-3</v>
      </c>
      <c r="I1088" s="61">
        <f>IF(A1088&gt;$R$1, AVERAGE(INDEX($H$2:$H$3898, A1088-$R$1):H1088), "")</f>
        <v>-1.1312659407405219E-3</v>
      </c>
      <c r="J1088" s="61">
        <f>IF(A1088&gt;$R$1, STDEV(INDEX($H$2:$H$3898, A1088-$R$1):H1088), "")</f>
        <v>3.6128107171102212E-3</v>
      </c>
      <c r="K1088" s="61">
        <f t="shared" si="120"/>
        <v>-3.6128107171102212E-3</v>
      </c>
      <c r="L1088" s="61">
        <f t="shared" si="124"/>
        <v>-2.0686928514045161E-2</v>
      </c>
      <c r="M1088" s="59">
        <f t="shared" si="121"/>
        <v>114.79999999999934</v>
      </c>
      <c r="N1088" s="59">
        <f t="shared" si="122"/>
        <v>114.79999999999934</v>
      </c>
      <c r="O1088" s="59">
        <f t="shared" si="123"/>
        <v>0</v>
      </c>
    </row>
    <row r="1089" spans="1:15" x14ac:dyDescent="0.25">
      <c r="A1089" s="59">
        <v>1088</v>
      </c>
      <c r="B1089" s="60">
        <v>42797</v>
      </c>
      <c r="C1089" s="59">
        <v>1.0505500000000001</v>
      </c>
      <c r="D1089" s="59">
        <v>1.0623899999999999</v>
      </c>
      <c r="E1089" s="59">
        <v>1.0502199999999999</v>
      </c>
      <c r="F1089" s="59">
        <v>1.06203</v>
      </c>
      <c r="G1089" s="59">
        <f t="shared" si="118"/>
        <v>1</v>
      </c>
      <c r="H1089" s="61">
        <f t="shared" si="119"/>
        <v>1.0782668713566564E-2</v>
      </c>
      <c r="I1089" s="61">
        <f>IF(A1089&gt;$R$1, AVERAGE(INDEX($H$2:$H$3898, A1089-$R$1):H1089), "")</f>
        <v>-2.0094213259112456E-4</v>
      </c>
      <c r="J1089" s="61">
        <f>IF(A1089&gt;$R$1, STDEV(INDEX($H$2:$H$3898, A1089-$R$1):H1089), "")</f>
        <v>4.5829503995483386E-3</v>
      </c>
      <c r="K1089" s="61">
        <f t="shared" si="120"/>
        <v>4.5829503995483386E-3</v>
      </c>
      <c r="L1089" s="61">
        <f t="shared" si="124"/>
        <v>-1.1874462634536013E-2</v>
      </c>
      <c r="M1089" s="59">
        <f t="shared" si="121"/>
        <v>-28.999999999999027</v>
      </c>
      <c r="N1089" s="59">
        <f t="shared" si="122"/>
        <v>0</v>
      </c>
      <c r="O1089" s="59">
        <f t="shared" si="123"/>
        <v>0</v>
      </c>
    </row>
    <row r="1090" spans="1:15" x14ac:dyDescent="0.25">
      <c r="A1090" s="59">
        <v>1089</v>
      </c>
      <c r="B1090" s="60">
        <v>42800</v>
      </c>
      <c r="C1090" s="59">
        <v>1.06097</v>
      </c>
      <c r="D1090" s="59">
        <v>1.06399</v>
      </c>
      <c r="E1090" s="59">
        <v>1.0574699999999999</v>
      </c>
      <c r="F1090" s="59">
        <v>1.0580700000000001</v>
      </c>
      <c r="G1090" s="59">
        <f t="shared" si="118"/>
        <v>0</v>
      </c>
      <c r="H1090" s="61">
        <f t="shared" si="119"/>
        <v>-3.735677189984079E-3</v>
      </c>
      <c r="I1090" s="61">
        <f>IF(A1090&gt;$R$1, AVERAGE(INDEX($H$2:$H$3898, A1090-$R$1):H1090), "")</f>
        <v>-3.4754382593006877E-4</v>
      </c>
      <c r="J1090" s="61">
        <f>IF(A1090&gt;$R$1, STDEV(INDEX($H$2:$H$3898, A1090-$R$1):H1090), "")</f>
        <v>4.6603863698406866E-3</v>
      </c>
      <c r="K1090" s="61">
        <f t="shared" si="120"/>
        <v>-4.6603863698406866E-3</v>
      </c>
      <c r="L1090" s="61">
        <f t="shared" si="124"/>
        <v>-1.2312730930646422E-2</v>
      </c>
      <c r="M1090" s="59">
        <f t="shared" si="121"/>
        <v>-14.199999999999768</v>
      </c>
      <c r="N1090" s="59">
        <f t="shared" si="122"/>
        <v>0</v>
      </c>
      <c r="O1090" s="59">
        <f t="shared" si="123"/>
        <v>0</v>
      </c>
    </row>
    <row r="1091" spans="1:15" x14ac:dyDescent="0.25">
      <c r="A1091" s="59">
        <v>1090</v>
      </c>
      <c r="B1091" s="60">
        <v>42801</v>
      </c>
      <c r="C1091" s="59">
        <v>1.0580499999999999</v>
      </c>
      <c r="D1091" s="59">
        <v>1.0602499999999999</v>
      </c>
      <c r="E1091" s="59">
        <v>1.0558099999999999</v>
      </c>
      <c r="F1091" s="59">
        <v>1.05663</v>
      </c>
      <c r="G1091" s="59">
        <f t="shared" ref="G1091:G1154" si="125">IF(F1091&gt;F1090,1,0)</f>
        <v>0</v>
      </c>
      <c r="H1091" s="61">
        <f t="shared" ref="H1091:H1154" si="126">LN(F1091/F1090)</f>
        <v>-1.3618955147976289E-3</v>
      </c>
      <c r="I1091" s="61">
        <f>IF(A1091&gt;$R$1, AVERAGE(INDEX($H$2:$H$3898, A1091-$R$1):H1091), "")</f>
        <v>-1.8663606161643348E-4</v>
      </c>
      <c r="J1091" s="61">
        <f>IF(A1091&gt;$R$1, STDEV(INDEX($H$2:$H$3898, A1091-$R$1):H1091), "")</f>
        <v>4.5718168146432307E-3</v>
      </c>
      <c r="K1091" s="61">
        <f t="shared" ref="K1091:K1154" si="127">IF(G1091=0,-1*J1091,J1091)</f>
        <v>-4.5718168146432307E-3</v>
      </c>
      <c r="L1091" s="61">
        <f t="shared" si="124"/>
        <v>-1.3039457360037011E-2</v>
      </c>
      <c r="M1091" s="59">
        <f t="shared" ref="M1091:M1154" si="128">(F1092-C1092)*10000</f>
        <v>-25.300000000001432</v>
      </c>
      <c r="N1091" s="59">
        <f t="shared" ref="N1091:N1154" si="129">IF(AND(L1091&gt;-1,L1091&lt;=-0.0173992495600104),M1091,0)</f>
        <v>0</v>
      </c>
      <c r="O1091" s="59">
        <f t="shared" ref="O1091:O1154" si="130">IF(OR(AND(L1091&gt;0.0176007504399896)),-M1091,0)</f>
        <v>0</v>
      </c>
    </row>
    <row r="1092" spans="1:15" x14ac:dyDescent="0.25">
      <c r="A1092" s="59">
        <v>1091</v>
      </c>
      <c r="B1092" s="60">
        <v>42802</v>
      </c>
      <c r="C1092" s="59">
        <v>1.0565500000000001</v>
      </c>
      <c r="D1092" s="59">
        <v>1.05741</v>
      </c>
      <c r="E1092" s="59">
        <v>1.0534699999999999</v>
      </c>
      <c r="F1092" s="59">
        <v>1.05402</v>
      </c>
      <c r="G1092" s="59">
        <f t="shared" si="125"/>
        <v>0</v>
      </c>
      <c r="H1092" s="61">
        <f t="shared" si="126"/>
        <v>-2.473173032342714E-3</v>
      </c>
      <c r="I1092" s="61">
        <f>IF(A1092&gt;$R$1, AVERAGE(INDEX($H$2:$H$3898, A1092-$R$1):H1092), "")</f>
        <v>-2.2019570452254329E-4</v>
      </c>
      <c r="J1092" s="61">
        <f>IF(A1092&gt;$R$1, STDEV(INDEX($H$2:$H$3898, A1092-$R$1):H1092), "")</f>
        <v>4.5874599112163197E-3</v>
      </c>
      <c r="K1092" s="61">
        <f t="shared" si="127"/>
        <v>-4.5874599112163197E-3</v>
      </c>
      <c r="L1092" s="61">
        <f t="shared" si="124"/>
        <v>-2.1514895497322255E-2</v>
      </c>
      <c r="M1092" s="59">
        <f t="shared" si="128"/>
        <v>36.800000000001276</v>
      </c>
      <c r="N1092" s="59">
        <f t="shared" si="129"/>
        <v>36.800000000001276</v>
      </c>
      <c r="O1092" s="59">
        <f t="shared" si="130"/>
        <v>0</v>
      </c>
    </row>
    <row r="1093" spans="1:15" x14ac:dyDescent="0.25">
      <c r="A1093" s="59">
        <v>1092</v>
      </c>
      <c r="B1093" s="60">
        <v>42803</v>
      </c>
      <c r="C1093" s="59">
        <v>1.0539799999999999</v>
      </c>
      <c r="D1093" s="59">
        <v>1.06151</v>
      </c>
      <c r="E1093" s="59">
        <v>1.0524899999999999</v>
      </c>
      <c r="F1093" s="59">
        <v>1.05766</v>
      </c>
      <c r="G1093" s="59">
        <f t="shared" si="125"/>
        <v>1</v>
      </c>
      <c r="H1093" s="61">
        <f t="shared" si="126"/>
        <v>3.4474954587668354E-3</v>
      </c>
      <c r="I1093" s="61">
        <f>IF(A1093&gt;$R$1, AVERAGE(INDEX($H$2:$H$3898, A1093-$R$1):H1093), "")</f>
        <v>-1.3753458670221337E-4</v>
      </c>
      <c r="J1093" s="61">
        <f>IF(A1093&gt;$R$1, STDEV(INDEX($H$2:$H$3898, A1093-$R$1):H1093), "")</f>
        <v>4.6440995034610901E-3</v>
      </c>
      <c r="K1093" s="61">
        <f t="shared" si="127"/>
        <v>4.6440995034610901E-3</v>
      </c>
      <c r="L1093" s="61">
        <f t="shared" si="124"/>
        <v>-2.1180706525323671E-2</v>
      </c>
      <c r="M1093" s="59">
        <f t="shared" si="128"/>
        <v>96.199999999999619</v>
      </c>
      <c r="N1093" s="59">
        <f t="shared" si="129"/>
        <v>96.199999999999619</v>
      </c>
      <c r="O1093" s="59">
        <f t="shared" si="130"/>
        <v>0</v>
      </c>
    </row>
    <row r="1094" spans="1:15" x14ac:dyDescent="0.25">
      <c r="A1094" s="59">
        <v>1093</v>
      </c>
      <c r="B1094" s="60">
        <v>42804</v>
      </c>
      <c r="C1094" s="59">
        <v>1.05766</v>
      </c>
      <c r="D1094" s="59">
        <v>1.0699000000000001</v>
      </c>
      <c r="E1094" s="59">
        <v>1.05721</v>
      </c>
      <c r="F1094" s="59">
        <v>1.06728</v>
      </c>
      <c r="G1094" s="59">
        <f t="shared" si="125"/>
        <v>1</v>
      </c>
      <c r="H1094" s="61">
        <f t="shared" si="126"/>
        <v>9.0544351584374416E-3</v>
      </c>
      <c r="I1094" s="61">
        <f>IF(A1094&gt;$R$1, AVERAGE(INDEX($H$2:$H$3898, A1094-$R$1):H1094), "")</f>
        <v>-2.9279353142416462E-6</v>
      </c>
      <c r="J1094" s="61">
        <f>IF(A1094&gt;$R$1, STDEV(INDEX($H$2:$H$3898, A1094-$R$1):H1094), "")</f>
        <v>4.8865813336372394E-3</v>
      </c>
      <c r="K1094" s="61">
        <f t="shared" si="127"/>
        <v>4.8865813336372394E-3</v>
      </c>
      <c r="L1094" s="61">
        <f t="shared" si="124"/>
        <v>-1.1999906494880048E-2</v>
      </c>
      <c r="M1094" s="59">
        <f t="shared" si="128"/>
        <v>-21.099999999998342</v>
      </c>
      <c r="N1094" s="59">
        <f t="shared" si="129"/>
        <v>0</v>
      </c>
      <c r="O1094" s="59">
        <f t="shared" si="130"/>
        <v>0</v>
      </c>
    </row>
    <row r="1095" spans="1:15" x14ac:dyDescent="0.25">
      <c r="A1095" s="59">
        <v>1094</v>
      </c>
      <c r="B1095" s="60">
        <v>42806.958333333336</v>
      </c>
      <c r="C1095" s="59">
        <v>1.0674699999999999</v>
      </c>
      <c r="D1095" s="59">
        <v>1.07142</v>
      </c>
      <c r="E1095" s="59">
        <v>1.0651999999999999</v>
      </c>
      <c r="F1095" s="59">
        <v>1.0653600000000001</v>
      </c>
      <c r="G1095" s="59">
        <f t="shared" si="125"/>
        <v>0</v>
      </c>
      <c r="H1095" s="61">
        <f t="shared" si="126"/>
        <v>-1.8005856766610808E-3</v>
      </c>
      <c r="I1095" s="61">
        <f>IF(A1095&gt;$R$1, AVERAGE(INDEX($H$2:$H$3898, A1095-$R$1):H1095), "")</f>
        <v>2.4806051844000873E-4</v>
      </c>
      <c r="J1095" s="61">
        <f>IF(A1095&gt;$R$1, STDEV(INDEX($H$2:$H$3898, A1095-$R$1):H1095), "")</f>
        <v>4.6662428762902046E-3</v>
      </c>
      <c r="K1095" s="61">
        <f t="shared" si="127"/>
        <v>-4.6662428762902046E-3</v>
      </c>
      <c r="L1095" s="61">
        <f t="shared" si="124"/>
        <v>-1.2392742909440833E-2</v>
      </c>
      <c r="M1095" s="59">
        <f t="shared" si="128"/>
        <v>-49.600000000000755</v>
      </c>
      <c r="N1095" s="59">
        <f t="shared" si="129"/>
        <v>0</v>
      </c>
      <c r="O1095" s="59">
        <f t="shared" si="130"/>
        <v>0</v>
      </c>
    </row>
    <row r="1096" spans="1:15" x14ac:dyDescent="0.25">
      <c r="A1096" s="59">
        <v>1095</v>
      </c>
      <c r="B1096" s="60">
        <v>42807.958333333336</v>
      </c>
      <c r="C1096" s="59">
        <v>1.06531</v>
      </c>
      <c r="D1096" s="59">
        <v>1.0662400000000001</v>
      </c>
      <c r="E1096" s="59">
        <v>1.06003</v>
      </c>
      <c r="F1096" s="59">
        <v>1.0603499999999999</v>
      </c>
      <c r="G1096" s="59">
        <f t="shared" si="125"/>
        <v>0</v>
      </c>
      <c r="H1096" s="61">
        <f t="shared" si="126"/>
        <v>-4.7137279088169523E-3</v>
      </c>
      <c r="I1096" s="61">
        <f>IF(A1096&gt;$R$1, AVERAGE(INDEX($H$2:$H$3898, A1096-$R$1):H1096), "")</f>
        <v>-4.3013440745937146E-5</v>
      </c>
      <c r="J1096" s="61">
        <f>IF(A1096&gt;$R$1, STDEV(INDEX($H$2:$H$3898, A1096-$R$1):H1096), "")</f>
        <v>4.8289288947233064E-3</v>
      </c>
      <c r="K1096" s="61">
        <f t="shared" si="127"/>
        <v>-4.8289288947233064E-3</v>
      </c>
      <c r="L1096" s="61">
        <f t="shared" si="124"/>
        <v>-1.265174205619158E-2</v>
      </c>
      <c r="M1096" s="59">
        <f t="shared" si="128"/>
        <v>130.09999999999965</v>
      </c>
      <c r="N1096" s="59">
        <f t="shared" si="129"/>
        <v>0</v>
      </c>
      <c r="O1096" s="59">
        <f t="shared" si="130"/>
        <v>0</v>
      </c>
    </row>
    <row r="1097" spans="1:15" x14ac:dyDescent="0.25">
      <c r="A1097" s="59">
        <v>1096</v>
      </c>
      <c r="B1097" s="60">
        <v>42808.958333333336</v>
      </c>
      <c r="C1097" s="59">
        <v>1.0603800000000001</v>
      </c>
      <c r="D1097" s="59">
        <v>1.07399</v>
      </c>
      <c r="E1097" s="59">
        <v>1.0603199999999999</v>
      </c>
      <c r="F1097" s="59">
        <v>1.0733900000000001</v>
      </c>
      <c r="G1097" s="59">
        <f t="shared" si="125"/>
        <v>1</v>
      </c>
      <c r="H1097" s="61">
        <f t="shared" si="126"/>
        <v>1.2222822222719058E-2</v>
      </c>
      <c r="I1097" s="61">
        <f>IF(A1097&gt;$R$1, AVERAGE(INDEX($H$2:$H$3898, A1097-$R$1):H1097), "")</f>
        <v>1.1595029432483379E-3</v>
      </c>
      <c r="J1097" s="61">
        <f>IF(A1097&gt;$R$1, STDEV(INDEX($H$2:$H$3898, A1097-$R$1):H1097), "")</f>
        <v>5.3444655697024862E-3</v>
      </c>
      <c r="K1097" s="61">
        <f t="shared" si="127"/>
        <v>5.3444655697024862E-3</v>
      </c>
      <c r="L1097" s="61">
        <f t="shared" si="124"/>
        <v>-1.1033143397651882E-2</v>
      </c>
      <c r="M1097" s="59">
        <f t="shared" si="128"/>
        <v>32.200000000000003</v>
      </c>
      <c r="N1097" s="59">
        <f t="shared" si="129"/>
        <v>0</v>
      </c>
      <c r="O1097" s="59">
        <f t="shared" si="130"/>
        <v>0</v>
      </c>
    </row>
    <row r="1098" spans="1:15" x14ac:dyDescent="0.25">
      <c r="A1098" s="59">
        <v>1097</v>
      </c>
      <c r="B1098" s="60">
        <v>42809.958333333336</v>
      </c>
      <c r="C1098" s="59">
        <v>1.0732999999999999</v>
      </c>
      <c r="D1098" s="59">
        <v>1.0770200000000001</v>
      </c>
      <c r="E1098" s="59">
        <v>1.07057</v>
      </c>
      <c r="F1098" s="59">
        <v>1.0765199999999999</v>
      </c>
      <c r="G1098" s="59">
        <f t="shared" si="125"/>
        <v>1</v>
      </c>
      <c r="H1098" s="61">
        <f t="shared" si="126"/>
        <v>2.9117518514007392E-3</v>
      </c>
      <c r="I1098" s="61">
        <f>IF(A1098&gt;$R$1, AVERAGE(INDEX($H$2:$H$3898, A1098-$R$1):H1098), "")</f>
        <v>1.218821600208505E-3</v>
      </c>
      <c r="J1098" s="61">
        <f>IF(A1098&gt;$R$1, STDEV(INDEX($H$2:$H$3898, A1098-$R$1):H1098), "")</f>
        <v>5.3592207755311502E-3</v>
      </c>
      <c r="K1098" s="61">
        <f t="shared" si="127"/>
        <v>5.3592207755311502E-3</v>
      </c>
      <c r="L1098" s="61">
        <f t="shared" si="124"/>
        <v>-9.4914039252969526E-3</v>
      </c>
      <c r="M1098" s="59">
        <f t="shared" si="128"/>
        <v>-26.999999999999247</v>
      </c>
      <c r="N1098" s="59">
        <f t="shared" si="129"/>
        <v>0</v>
      </c>
      <c r="O1098" s="59">
        <f t="shared" si="130"/>
        <v>0</v>
      </c>
    </row>
    <row r="1099" spans="1:15" x14ac:dyDescent="0.25">
      <c r="A1099" s="59">
        <v>1098</v>
      </c>
      <c r="B1099" s="60">
        <v>42810.958333333336</v>
      </c>
      <c r="C1099" s="59">
        <v>1.0765199999999999</v>
      </c>
      <c r="D1099" s="59">
        <v>1.07823</v>
      </c>
      <c r="E1099" s="59">
        <v>1.07274</v>
      </c>
      <c r="F1099" s="59">
        <v>1.07382</v>
      </c>
      <c r="G1099" s="59">
        <f t="shared" si="125"/>
        <v>0</v>
      </c>
      <c r="H1099" s="61">
        <f t="shared" si="126"/>
        <v>-2.5112321018203915E-3</v>
      </c>
      <c r="I1099" s="61">
        <f>IF(A1099&gt;$R$1, AVERAGE(INDEX($H$2:$H$3898, A1099-$R$1):H1099), "")</f>
        <v>9.1876774693184235E-4</v>
      </c>
      <c r="J1099" s="61">
        <f>IF(A1099&gt;$R$1, STDEV(INDEX($H$2:$H$3898, A1099-$R$1):H1099), "")</f>
        <v>5.4292102785383472E-3</v>
      </c>
      <c r="K1099" s="61">
        <f t="shared" si="127"/>
        <v>-5.4292102785383472E-3</v>
      </c>
      <c r="L1099" s="61">
        <f t="shared" si="124"/>
        <v>-1.1095455188417341E-2</v>
      </c>
      <c r="M1099" s="59">
        <f t="shared" si="128"/>
        <v>7.5000000000002842</v>
      </c>
      <c r="N1099" s="59">
        <f t="shared" si="129"/>
        <v>0</v>
      </c>
      <c r="O1099" s="59">
        <f t="shared" si="130"/>
        <v>0</v>
      </c>
    </row>
    <row r="1100" spans="1:15" x14ac:dyDescent="0.25">
      <c r="A1100" s="59">
        <v>1099</v>
      </c>
      <c r="B1100" s="60">
        <v>42813.958333333336</v>
      </c>
      <c r="C1100" s="59">
        <v>1.07318</v>
      </c>
      <c r="D1100" s="59">
        <v>1.07772</v>
      </c>
      <c r="E1100" s="59">
        <v>1.0725100000000001</v>
      </c>
      <c r="F1100" s="59">
        <v>1.0739300000000001</v>
      </c>
      <c r="G1100" s="59">
        <f t="shared" si="125"/>
        <v>1</v>
      </c>
      <c r="H1100" s="61">
        <f t="shared" si="126"/>
        <v>1.024327785787914E-4</v>
      </c>
      <c r="I1100" s="61">
        <f>IF(A1100&gt;$R$1, AVERAGE(INDEX($H$2:$H$3898, A1100-$R$1):H1100), "")</f>
        <v>1.0552488359729722E-3</v>
      </c>
      <c r="J1100" s="61">
        <f>IF(A1100&gt;$R$1, STDEV(INDEX($H$2:$H$3898, A1100-$R$1):H1100), "")</f>
        <v>5.3759528690120462E-3</v>
      </c>
      <c r="K1100" s="61">
        <f t="shared" si="127"/>
        <v>5.3759528690120462E-3</v>
      </c>
      <c r="L1100" s="61">
        <f t="shared" si="124"/>
        <v>-9.5610874321140332E-3</v>
      </c>
      <c r="M1100" s="59">
        <f t="shared" si="128"/>
        <v>70.699999999999093</v>
      </c>
      <c r="N1100" s="59">
        <f t="shared" si="129"/>
        <v>0</v>
      </c>
      <c r="O1100" s="59">
        <f t="shared" si="130"/>
        <v>0</v>
      </c>
    </row>
    <row r="1101" spans="1:15" x14ac:dyDescent="0.25">
      <c r="A1101" s="59">
        <v>1100</v>
      </c>
      <c r="B1101" s="60">
        <v>42814.958333333336</v>
      </c>
      <c r="C1101" s="59">
        <v>1.0739000000000001</v>
      </c>
      <c r="D1101" s="59">
        <v>1.0819099999999999</v>
      </c>
      <c r="E1101" s="59">
        <v>1.0719000000000001</v>
      </c>
      <c r="F1101" s="59">
        <v>1.08097</v>
      </c>
      <c r="G1101" s="59">
        <f t="shared" si="125"/>
        <v>1</v>
      </c>
      <c r="H1101" s="61">
        <f t="shared" si="126"/>
        <v>6.5339691367553732E-3</v>
      </c>
      <c r="I1101" s="61">
        <f>IF(A1101&gt;$R$1, AVERAGE(INDEX($H$2:$H$3898, A1101-$R$1):H1101), "")</f>
        <v>1.3075595145081108E-3</v>
      </c>
      <c r="J1101" s="61">
        <f>IF(A1101&gt;$R$1, STDEV(INDEX($H$2:$H$3898, A1101-$R$1):H1101), "")</f>
        <v>5.5403501848760002E-3</v>
      </c>
      <c r="K1101" s="61">
        <f t="shared" si="127"/>
        <v>5.5403501848760002E-3</v>
      </c>
      <c r="L1101" s="61">
        <f t="shared" si="124"/>
        <v>-2.1133966790413527E-4</v>
      </c>
      <c r="M1101" s="59">
        <f t="shared" si="128"/>
        <v>-12.900000000000134</v>
      </c>
      <c r="N1101" s="59">
        <f t="shared" si="129"/>
        <v>0</v>
      </c>
      <c r="O1101" s="59">
        <f t="shared" si="130"/>
        <v>0</v>
      </c>
    </row>
    <row r="1102" spans="1:15" x14ac:dyDescent="0.25">
      <c r="A1102" s="59">
        <v>1101</v>
      </c>
      <c r="B1102" s="60">
        <v>42815.958333333336</v>
      </c>
      <c r="C1102" s="59">
        <v>1.0809200000000001</v>
      </c>
      <c r="D1102" s="59">
        <v>1.0824499999999999</v>
      </c>
      <c r="E1102" s="59">
        <v>1.07758</v>
      </c>
      <c r="F1102" s="59">
        <v>1.0796300000000001</v>
      </c>
      <c r="G1102" s="59">
        <f t="shared" si="125"/>
        <v>0</v>
      </c>
      <c r="H1102" s="61">
        <f t="shared" si="126"/>
        <v>-1.2403963452821793E-3</v>
      </c>
      <c r="I1102" s="61">
        <f>IF(A1102&gt;$R$1, AVERAGE(INDEX($H$2:$H$3898, A1102-$R$1):H1102), "")</f>
        <v>1.2873305729691946E-3</v>
      </c>
      <c r="J1102" s="61">
        <f>IF(A1102&gt;$R$1, STDEV(INDEX($H$2:$H$3898, A1102-$R$1):H1102), "")</f>
        <v>5.5495961164119889E-3</v>
      </c>
      <c r="K1102" s="61">
        <f t="shared" si="127"/>
        <v>-5.5495961164119889E-3</v>
      </c>
      <c r="L1102" s="61">
        <f t="shared" si="124"/>
        <v>-2.1728313430059527E-3</v>
      </c>
      <c r="M1102" s="59">
        <f t="shared" si="128"/>
        <v>-13.199999999999878</v>
      </c>
      <c r="N1102" s="59">
        <f t="shared" si="129"/>
        <v>0</v>
      </c>
      <c r="O1102" s="59">
        <f t="shared" si="130"/>
        <v>0</v>
      </c>
    </row>
    <row r="1103" spans="1:15" x14ac:dyDescent="0.25">
      <c r="A1103" s="59">
        <v>1102</v>
      </c>
      <c r="B1103" s="60">
        <v>42816.958333333336</v>
      </c>
      <c r="C1103" s="59">
        <v>1.07962</v>
      </c>
      <c r="D1103" s="59">
        <v>1.0804800000000001</v>
      </c>
      <c r="E1103" s="59">
        <v>1.0768</v>
      </c>
      <c r="F1103" s="59">
        <v>1.0783</v>
      </c>
      <c r="G1103" s="59">
        <f t="shared" si="125"/>
        <v>0</v>
      </c>
      <c r="H1103" s="61">
        <f t="shared" si="126"/>
        <v>-1.2326629393971417E-3</v>
      </c>
      <c r="I1103" s="61">
        <f>IF(A1103&gt;$R$1, AVERAGE(INDEX($H$2:$H$3898, A1103-$R$1):H1103), "")</f>
        <v>1.3824924550810435E-3</v>
      </c>
      <c r="J1103" s="61">
        <f>IF(A1103&gt;$R$1, STDEV(INDEX($H$2:$H$3898, A1103-$R$1):H1103), "")</f>
        <v>5.4883710286168803E-3</v>
      </c>
      <c r="K1103" s="61">
        <f t="shared" si="127"/>
        <v>-5.4883710286168803E-3</v>
      </c>
      <c r="L1103" s="61">
        <f t="shared" si="124"/>
        <v>-4.0483916545126135E-3</v>
      </c>
      <c r="M1103" s="59">
        <f t="shared" si="128"/>
        <v>13.900000000000023</v>
      </c>
      <c r="N1103" s="59">
        <f t="shared" si="129"/>
        <v>0</v>
      </c>
      <c r="O1103" s="59">
        <f t="shared" si="130"/>
        <v>0</v>
      </c>
    </row>
    <row r="1104" spans="1:15" x14ac:dyDescent="0.25">
      <c r="A1104" s="59">
        <v>1103</v>
      </c>
      <c r="B1104" s="60">
        <v>42817.958333333336</v>
      </c>
      <c r="C1104" s="59">
        <v>1.0783</v>
      </c>
      <c r="D1104" s="59">
        <v>1.08179</v>
      </c>
      <c r="E1104" s="59">
        <v>1.07602</v>
      </c>
      <c r="F1104" s="59">
        <v>1.07969</v>
      </c>
      <c r="G1104" s="59">
        <f t="shared" si="125"/>
        <v>1</v>
      </c>
      <c r="H1104" s="61">
        <f t="shared" si="126"/>
        <v>1.2882359901866276E-3</v>
      </c>
      <c r="I1104" s="61">
        <f>IF(A1104&gt;$R$1, AVERAGE(INDEX($H$2:$H$3898, A1104-$R$1):H1104), "")</f>
        <v>1.7046537875818287E-3</v>
      </c>
      <c r="J1104" s="61">
        <f>IF(A1104&gt;$R$1, STDEV(INDEX($H$2:$H$3898, A1104-$R$1):H1104), "")</f>
        <v>5.3080519189798499E-3</v>
      </c>
      <c r="K1104" s="61">
        <f t="shared" si="127"/>
        <v>5.3080519189798499E-3</v>
      </c>
      <c r="L1104" s="61">
        <f t="shared" si="124"/>
        <v>-3.3232901350811021E-3</v>
      </c>
      <c r="M1104" s="59">
        <f t="shared" si="128"/>
        <v>28.799999999999937</v>
      </c>
      <c r="N1104" s="59">
        <f t="shared" si="129"/>
        <v>0</v>
      </c>
      <c r="O1104" s="59">
        <f t="shared" si="130"/>
        <v>0</v>
      </c>
    </row>
    <row r="1105" spans="1:15" x14ac:dyDescent="0.25">
      <c r="A1105" s="59">
        <v>1104</v>
      </c>
      <c r="B1105" s="60">
        <v>42820.958333333336</v>
      </c>
      <c r="C1105" s="59">
        <v>1.0834999999999999</v>
      </c>
      <c r="D1105" s="59">
        <v>1.0905800000000001</v>
      </c>
      <c r="E1105" s="59">
        <v>1.08264</v>
      </c>
      <c r="F1105" s="59">
        <v>1.0863799999999999</v>
      </c>
      <c r="G1105" s="59">
        <f t="shared" si="125"/>
        <v>1</v>
      </c>
      <c r="H1105" s="61">
        <f t="shared" si="126"/>
        <v>6.1771053311367669E-3</v>
      </c>
      <c r="I1105" s="61">
        <f>IF(A1105&gt;$R$1, AVERAGE(INDEX($H$2:$H$3898, A1105-$R$1):H1105), "")</f>
        <v>1.4168060761799665E-3</v>
      </c>
      <c r="J1105" s="61">
        <f>IF(A1105&gt;$R$1, STDEV(INDEX($H$2:$H$3898, A1105-$R$1):H1105), "")</f>
        <v>4.8914755412007788E-3</v>
      </c>
      <c r="K1105" s="61">
        <f t="shared" si="127"/>
        <v>4.8914755412007788E-3</v>
      </c>
      <c r="L1105" s="61">
        <f t="shared" si="124"/>
        <v>6.2285717759603624E-3</v>
      </c>
      <c r="M1105" s="59">
        <f t="shared" si="128"/>
        <v>-51.499999999999879</v>
      </c>
      <c r="N1105" s="59">
        <f t="shared" si="129"/>
        <v>0</v>
      </c>
      <c r="O1105" s="59">
        <f t="shared" si="130"/>
        <v>0</v>
      </c>
    </row>
    <row r="1106" spans="1:15" x14ac:dyDescent="0.25">
      <c r="A1106" s="59">
        <v>1105</v>
      </c>
      <c r="B1106" s="60">
        <v>42821.958333333336</v>
      </c>
      <c r="C1106" s="59">
        <v>1.0864</v>
      </c>
      <c r="D1106" s="59">
        <v>1.08725</v>
      </c>
      <c r="E1106" s="59">
        <v>1.07988</v>
      </c>
      <c r="F1106" s="59">
        <v>1.08125</v>
      </c>
      <c r="G1106" s="59">
        <f t="shared" si="125"/>
        <v>0</v>
      </c>
      <c r="H1106" s="61">
        <f t="shared" si="126"/>
        <v>-4.7332889632610339E-3</v>
      </c>
      <c r="I1106" s="61">
        <f>IF(A1106&gt;$R$1, AVERAGE(INDEX($H$2:$H$3898, A1106-$R$1):H1106), "")</f>
        <v>1.3544553403501565E-3</v>
      </c>
      <c r="J1106" s="61">
        <f>IF(A1106&gt;$R$1, STDEV(INDEX($H$2:$H$3898, A1106-$R$1):H1106), "")</f>
        <v>4.9673022719272323E-3</v>
      </c>
      <c r="K1106" s="61">
        <f t="shared" si="127"/>
        <v>-4.9673022719272323E-3</v>
      </c>
      <c r="L1106" s="61">
        <f t="shared" ref="L1106:L1169" si="131">SUM(K1092:K1106)</f>
        <v>5.8330863186763626E-3</v>
      </c>
      <c r="M1106" s="59">
        <f t="shared" si="128"/>
        <v>-45.900000000000944</v>
      </c>
      <c r="N1106" s="59">
        <f t="shared" si="129"/>
        <v>0</v>
      </c>
      <c r="O1106" s="59">
        <f t="shared" si="130"/>
        <v>0</v>
      </c>
    </row>
    <row r="1107" spans="1:15" x14ac:dyDescent="0.25">
      <c r="A1107" s="59">
        <v>1106</v>
      </c>
      <c r="B1107" s="60">
        <v>42822.958333333336</v>
      </c>
      <c r="C1107" s="59">
        <v>1.08114</v>
      </c>
      <c r="D1107" s="59">
        <v>1.08264</v>
      </c>
      <c r="E1107" s="59">
        <v>1.0739799999999999</v>
      </c>
      <c r="F1107" s="59">
        <v>1.0765499999999999</v>
      </c>
      <c r="G1107" s="59">
        <f t="shared" si="125"/>
        <v>0</v>
      </c>
      <c r="H1107" s="61">
        <f t="shared" si="126"/>
        <v>-4.3562957018985736E-3</v>
      </c>
      <c r="I1107" s="61">
        <f>IF(A1107&gt;$R$1, AVERAGE(INDEX($H$2:$H$3898, A1107-$R$1):H1107), "")</f>
        <v>1.1673053286563476E-3</v>
      </c>
      <c r="J1107" s="61">
        <f>IF(A1107&gt;$R$1, STDEV(INDEX($H$2:$H$3898, A1107-$R$1):H1107), "")</f>
        <v>5.1302052680092811E-3</v>
      </c>
      <c r="K1107" s="61">
        <f t="shared" si="127"/>
        <v>-5.1302052680092811E-3</v>
      </c>
      <c r="L1107" s="61">
        <f t="shared" si="131"/>
        <v>5.2903409618834012E-3</v>
      </c>
      <c r="M1107" s="59">
        <f t="shared" si="128"/>
        <v>-91.00000000000108</v>
      </c>
      <c r="N1107" s="59">
        <f t="shared" si="129"/>
        <v>0</v>
      </c>
      <c r="O1107" s="59">
        <f t="shared" si="130"/>
        <v>0</v>
      </c>
    </row>
    <row r="1108" spans="1:15" x14ac:dyDescent="0.25">
      <c r="A1108" s="59">
        <v>1107</v>
      </c>
      <c r="B1108" s="60">
        <v>42823.958333333336</v>
      </c>
      <c r="C1108" s="59">
        <v>1.0765400000000001</v>
      </c>
      <c r="D1108" s="59">
        <v>1.0769599999999999</v>
      </c>
      <c r="E1108" s="59">
        <v>1.06718</v>
      </c>
      <c r="F1108" s="59">
        <v>1.0674399999999999</v>
      </c>
      <c r="G1108" s="59">
        <f t="shared" si="125"/>
        <v>0</v>
      </c>
      <c r="H1108" s="61">
        <f t="shared" si="126"/>
        <v>-8.4982251100253429E-3</v>
      </c>
      <c r="I1108" s="61">
        <f>IF(A1108&gt;$R$1, AVERAGE(INDEX($H$2:$H$3898, A1108-$R$1):H1108), "")</f>
        <v>7.9073957380118326E-4</v>
      </c>
      <c r="J1108" s="61">
        <f>IF(A1108&gt;$R$1, STDEV(INDEX($H$2:$H$3898, A1108-$R$1):H1108), "")</f>
        <v>5.6135886267708063E-3</v>
      </c>
      <c r="K1108" s="61">
        <f t="shared" si="127"/>
        <v>-5.6135886267708063E-3</v>
      </c>
      <c r="L1108" s="61">
        <f t="shared" si="131"/>
        <v>-4.9673471683484962E-3</v>
      </c>
      <c r="M1108" s="59">
        <f t="shared" si="128"/>
        <v>-21.500000000000963</v>
      </c>
      <c r="N1108" s="59">
        <f t="shared" si="129"/>
        <v>0</v>
      </c>
      <c r="O1108" s="59">
        <f t="shared" si="130"/>
        <v>0</v>
      </c>
    </row>
    <row r="1109" spans="1:15" x14ac:dyDescent="0.25">
      <c r="A1109" s="59">
        <v>1108</v>
      </c>
      <c r="B1109" s="60">
        <v>42824.958333333336</v>
      </c>
      <c r="C1109" s="59">
        <v>1.0674300000000001</v>
      </c>
      <c r="D1109" s="59">
        <v>1.0701799999999999</v>
      </c>
      <c r="E1109" s="59">
        <v>1.06508</v>
      </c>
      <c r="F1109" s="59">
        <v>1.06528</v>
      </c>
      <c r="G1109" s="59">
        <f t="shared" si="125"/>
        <v>0</v>
      </c>
      <c r="H1109" s="61">
        <f t="shared" si="126"/>
        <v>-2.0255830475050664E-3</v>
      </c>
      <c r="I1109" s="61">
        <f>IF(A1109&gt;$R$1, AVERAGE(INDEX($H$2:$H$3898, A1109-$R$1):H1109), "")</f>
        <v>4.486721671591896E-4</v>
      </c>
      <c r="J1109" s="61">
        <f>IF(A1109&gt;$R$1, STDEV(INDEX($H$2:$H$3898, A1109-$R$1):H1109), "")</f>
        <v>5.6076544030646269E-3</v>
      </c>
      <c r="K1109" s="61">
        <f t="shared" si="127"/>
        <v>-5.6076544030646269E-3</v>
      </c>
      <c r="L1109" s="61">
        <f t="shared" si="131"/>
        <v>-1.5461582905050363E-2</v>
      </c>
      <c r="M1109" s="59">
        <f t="shared" si="128"/>
        <v>9.6999999999991537</v>
      </c>
      <c r="N1109" s="59">
        <f t="shared" si="129"/>
        <v>0</v>
      </c>
      <c r="O1109" s="59">
        <f t="shared" si="130"/>
        <v>0</v>
      </c>
    </row>
    <row r="1110" spans="1:15" x14ac:dyDescent="0.25">
      <c r="A1110" s="59">
        <v>1109</v>
      </c>
      <c r="B1110" s="60">
        <v>42827.958333333336</v>
      </c>
      <c r="C1110" s="59">
        <v>1.0659400000000001</v>
      </c>
      <c r="D1110" s="59">
        <v>1.06809</v>
      </c>
      <c r="E1110" s="59">
        <v>1.06423</v>
      </c>
      <c r="F1110" s="59">
        <v>1.06691</v>
      </c>
      <c r="G1110" s="59">
        <f t="shared" si="125"/>
        <v>1</v>
      </c>
      <c r="H1110" s="61">
        <f t="shared" si="126"/>
        <v>1.5289447164969785E-3</v>
      </c>
      <c r="I1110" s="61">
        <f>IF(A1110&gt;$R$1, AVERAGE(INDEX($H$2:$H$3898, A1110-$R$1):H1110), "")</f>
        <v>-2.1670985462089319E-5</v>
      </c>
      <c r="J1110" s="61">
        <f>IF(A1110&gt;$R$1, STDEV(INDEX($H$2:$H$3898, A1110-$R$1):H1110), "")</f>
        <v>5.133258145222949E-3</v>
      </c>
      <c r="K1110" s="61">
        <f t="shared" si="127"/>
        <v>5.133258145222949E-3</v>
      </c>
      <c r="L1110" s="61">
        <f t="shared" si="131"/>
        <v>-5.6620818835372089E-3</v>
      </c>
      <c r="M1110" s="59">
        <f t="shared" si="128"/>
        <v>4.1000000000002146</v>
      </c>
      <c r="N1110" s="59">
        <f t="shared" si="129"/>
        <v>0</v>
      </c>
      <c r="O1110" s="59">
        <f t="shared" si="130"/>
        <v>0</v>
      </c>
    </row>
    <row r="1111" spans="1:15" x14ac:dyDescent="0.25">
      <c r="A1111" s="59">
        <v>1110</v>
      </c>
      <c r="B1111" s="60">
        <v>42828.958333333336</v>
      </c>
      <c r="C1111" s="59">
        <v>1.0668800000000001</v>
      </c>
      <c r="D1111" s="59">
        <v>1.0677000000000001</v>
      </c>
      <c r="E1111" s="59">
        <v>1.06355</v>
      </c>
      <c r="F1111" s="59">
        <v>1.0672900000000001</v>
      </c>
      <c r="G1111" s="59">
        <f t="shared" si="125"/>
        <v>1</v>
      </c>
      <c r="H1111" s="61">
        <f t="shared" si="126"/>
        <v>3.5610533597195637E-4</v>
      </c>
      <c r="I1111" s="61">
        <f>IF(A1111&gt;$R$1, AVERAGE(INDEX($H$2:$H$3898, A1111-$R$1):H1111), "")</f>
        <v>1.1312220282747556E-4</v>
      </c>
      <c r="J1111" s="61">
        <f>IF(A1111&gt;$R$1, STDEV(INDEX($H$2:$H$3898, A1111-$R$1):H1111), "")</f>
        <v>5.1117026386856704E-3</v>
      </c>
      <c r="K1111" s="61">
        <f t="shared" si="127"/>
        <v>5.1117026386856704E-3</v>
      </c>
      <c r="L1111" s="61">
        <f t="shared" si="131"/>
        <v>4.2785496498717697E-3</v>
      </c>
      <c r="M1111" s="59">
        <f t="shared" si="128"/>
        <v>-10.200000000000209</v>
      </c>
      <c r="N1111" s="59">
        <f t="shared" si="129"/>
        <v>0</v>
      </c>
      <c r="O1111" s="59">
        <f t="shared" si="130"/>
        <v>0</v>
      </c>
    </row>
    <row r="1112" spans="1:15" x14ac:dyDescent="0.25">
      <c r="A1112" s="59">
        <v>1111</v>
      </c>
      <c r="B1112" s="60">
        <v>42829.958333333336</v>
      </c>
      <c r="C1112" s="59">
        <v>1.0672900000000001</v>
      </c>
      <c r="D1112" s="59">
        <v>1.0688899999999999</v>
      </c>
      <c r="E1112" s="59">
        <v>1.06349</v>
      </c>
      <c r="F1112" s="59">
        <v>1.0662700000000001</v>
      </c>
      <c r="G1112" s="59">
        <f t="shared" si="125"/>
        <v>0</v>
      </c>
      <c r="H1112" s="61">
        <f t="shared" si="126"/>
        <v>-9.5614848207568285E-4</v>
      </c>
      <c r="I1112" s="61">
        <f>IF(A1112&gt;$R$1, AVERAGE(INDEX($H$2:$H$3898, A1112-$R$1):H1112), "")</f>
        <v>3.4797091699880487E-4</v>
      </c>
      <c r="J1112" s="61">
        <f>IF(A1112&gt;$R$1, STDEV(INDEX($H$2:$H$3898, A1112-$R$1):H1112), "")</f>
        <v>4.9591998890663484E-3</v>
      </c>
      <c r="K1112" s="61">
        <f t="shared" si="127"/>
        <v>-4.9591998890663484E-3</v>
      </c>
      <c r="L1112" s="61">
        <f t="shared" si="131"/>
        <v>-6.0251158088970675E-3</v>
      </c>
      <c r="M1112" s="59">
        <f t="shared" si="128"/>
        <v>-18.699999999998163</v>
      </c>
      <c r="N1112" s="59">
        <f t="shared" si="129"/>
        <v>0</v>
      </c>
      <c r="O1112" s="59">
        <f t="shared" si="130"/>
        <v>0</v>
      </c>
    </row>
    <row r="1113" spans="1:15" x14ac:dyDescent="0.25">
      <c r="A1113" s="59">
        <v>1112</v>
      </c>
      <c r="B1113" s="60">
        <v>42830.958333333336</v>
      </c>
      <c r="C1113" s="59">
        <v>1.0662499999999999</v>
      </c>
      <c r="D1113" s="59">
        <v>1.0684</v>
      </c>
      <c r="E1113" s="59">
        <v>1.0628899999999999</v>
      </c>
      <c r="F1113" s="59">
        <v>1.0643800000000001</v>
      </c>
      <c r="G1113" s="59">
        <f t="shared" si="125"/>
        <v>0</v>
      </c>
      <c r="H1113" s="61">
        <f t="shared" si="126"/>
        <v>-1.7741069586502975E-3</v>
      </c>
      <c r="I1113" s="61">
        <f>IF(A1113&gt;$R$1, AVERAGE(INDEX($H$2:$H$3898, A1113-$R$1):H1113), "")</f>
        <v>-5.2683715683677973E-4</v>
      </c>
      <c r="J1113" s="61">
        <f>IF(A1113&gt;$R$1, STDEV(INDEX($H$2:$H$3898, A1113-$R$1):H1113), "")</f>
        <v>3.8310263848070954E-3</v>
      </c>
      <c r="K1113" s="61">
        <f t="shared" si="127"/>
        <v>-3.8310263848070954E-3</v>
      </c>
      <c r="L1113" s="61">
        <f t="shared" si="131"/>
        <v>-1.521536296923531E-2</v>
      </c>
      <c r="M1113" s="59">
        <f t="shared" si="128"/>
        <v>-54.899999999999949</v>
      </c>
      <c r="N1113" s="59">
        <f t="shared" si="129"/>
        <v>0</v>
      </c>
      <c r="O1113" s="59">
        <f t="shared" si="130"/>
        <v>0</v>
      </c>
    </row>
    <row r="1114" spans="1:15" x14ac:dyDescent="0.25">
      <c r="A1114" s="59">
        <v>1113</v>
      </c>
      <c r="B1114" s="60">
        <v>42831.958333333336</v>
      </c>
      <c r="C1114" s="59">
        <v>1.0643800000000001</v>
      </c>
      <c r="D1114" s="59">
        <v>1.0665899999999999</v>
      </c>
      <c r="E1114" s="59">
        <v>1.05806</v>
      </c>
      <c r="F1114" s="59">
        <v>1.0588900000000001</v>
      </c>
      <c r="G1114" s="59">
        <f t="shared" si="125"/>
        <v>0</v>
      </c>
      <c r="H1114" s="61">
        <f t="shared" si="126"/>
        <v>-5.1712803689817378E-3</v>
      </c>
      <c r="I1114" s="61">
        <f>IF(A1114&gt;$R$1, AVERAGE(INDEX($H$2:$H$3898, A1114-$R$1):H1114), "")</f>
        <v>-1.0320266706106847E-3</v>
      </c>
      <c r="J1114" s="61">
        <f>IF(A1114&gt;$R$1, STDEV(INDEX($H$2:$H$3898, A1114-$R$1):H1114), "")</f>
        <v>3.8799909165044486E-3</v>
      </c>
      <c r="K1114" s="61">
        <f t="shared" si="127"/>
        <v>-3.8799909165044486E-3</v>
      </c>
      <c r="L1114" s="61">
        <f t="shared" si="131"/>
        <v>-1.3666143607201413E-2</v>
      </c>
      <c r="M1114" s="59">
        <f t="shared" si="128"/>
        <v>9.0999999999996639</v>
      </c>
      <c r="N1114" s="59">
        <f t="shared" si="129"/>
        <v>0</v>
      </c>
      <c r="O1114" s="59">
        <f t="shared" si="130"/>
        <v>0</v>
      </c>
    </row>
    <row r="1115" spans="1:15" x14ac:dyDescent="0.25">
      <c r="A1115" s="59">
        <v>1114</v>
      </c>
      <c r="B1115" s="60">
        <v>42834.958333333336</v>
      </c>
      <c r="C1115" s="59">
        <v>1.0586599999999999</v>
      </c>
      <c r="D1115" s="59">
        <v>1.06064</v>
      </c>
      <c r="E1115" s="59">
        <v>1.05698</v>
      </c>
      <c r="F1115" s="59">
        <v>1.0595699999999999</v>
      </c>
      <c r="G1115" s="59">
        <f t="shared" si="125"/>
        <v>1</v>
      </c>
      <c r="H1115" s="61">
        <f t="shared" si="126"/>
        <v>6.4197579690335389E-4</v>
      </c>
      <c r="I1115" s="61">
        <f>IF(A1115&gt;$R$1, AVERAGE(INDEX($H$2:$H$3898, A1115-$R$1):H1115), "")</f>
        <v>-8.3495117694045047E-4</v>
      </c>
      <c r="J1115" s="61">
        <f>IF(A1115&gt;$R$1, STDEV(INDEX($H$2:$H$3898, A1115-$R$1):H1115), "")</f>
        <v>3.879929193792007E-3</v>
      </c>
      <c r="K1115" s="61">
        <f t="shared" si="127"/>
        <v>3.879929193792007E-3</v>
      </c>
      <c r="L1115" s="61">
        <f t="shared" si="131"/>
        <v>-1.5162167282421452E-2</v>
      </c>
      <c r="M1115" s="59">
        <f t="shared" si="128"/>
        <v>8.799999999999919</v>
      </c>
      <c r="N1115" s="59">
        <f t="shared" si="129"/>
        <v>0</v>
      </c>
      <c r="O1115" s="59">
        <f t="shared" si="130"/>
        <v>0</v>
      </c>
    </row>
    <row r="1116" spans="1:15" x14ac:dyDescent="0.25">
      <c r="A1116" s="59">
        <v>1115</v>
      </c>
      <c r="B1116" s="60">
        <v>42835.958333333336</v>
      </c>
      <c r="C1116" s="59">
        <v>1.0595399999999999</v>
      </c>
      <c r="D1116" s="59">
        <v>1.0629900000000001</v>
      </c>
      <c r="E1116" s="59">
        <v>1.05785</v>
      </c>
      <c r="F1116" s="59">
        <v>1.0604199999999999</v>
      </c>
      <c r="G1116" s="59">
        <f t="shared" si="125"/>
        <v>1</v>
      </c>
      <c r="H1116" s="61">
        <f t="shared" si="126"/>
        <v>8.0189061792534857E-4</v>
      </c>
      <c r="I1116" s="61">
        <f>IF(A1116&gt;$R$1, AVERAGE(INDEX($H$2:$H$3898, A1116-$R$1):H1116), "")</f>
        <v>-7.9123506198129059E-4</v>
      </c>
      <c r="J1116" s="61">
        <f>IF(A1116&gt;$R$1, STDEV(INDEX($H$2:$H$3898, A1116-$R$1):H1116), "")</f>
        <v>3.8951058439588267E-3</v>
      </c>
      <c r="K1116" s="61">
        <f t="shared" si="127"/>
        <v>3.8951058439588267E-3</v>
      </c>
      <c r="L1116" s="61">
        <f t="shared" si="131"/>
        <v>-1.6807411623338629E-2</v>
      </c>
      <c r="M1116" s="59">
        <f t="shared" si="128"/>
        <v>60.900000000001512</v>
      </c>
      <c r="N1116" s="59">
        <f t="shared" si="129"/>
        <v>0</v>
      </c>
      <c r="O1116" s="59">
        <f t="shared" si="130"/>
        <v>0</v>
      </c>
    </row>
    <row r="1117" spans="1:15" x14ac:dyDescent="0.25">
      <c r="A1117" s="59">
        <v>1116</v>
      </c>
      <c r="B1117" s="60">
        <v>42836.958333333336</v>
      </c>
      <c r="C1117" s="59">
        <v>1.0604199999999999</v>
      </c>
      <c r="D1117" s="59">
        <v>1.06751</v>
      </c>
      <c r="E1117" s="59">
        <v>1.0589</v>
      </c>
      <c r="F1117" s="59">
        <v>1.0665100000000001</v>
      </c>
      <c r="G1117" s="59">
        <f t="shared" si="125"/>
        <v>1</v>
      </c>
      <c r="H1117" s="61">
        <f t="shared" si="126"/>
        <v>5.7265792882691454E-3</v>
      </c>
      <c r="I1117" s="61">
        <f>IF(A1117&gt;$R$1, AVERAGE(INDEX($H$2:$H$3898, A1117-$R$1):H1117), "")</f>
        <v>-8.4169692751167983E-4</v>
      </c>
      <c r="J1117" s="61">
        <f>IF(A1117&gt;$R$1, STDEV(INDEX($H$2:$H$3898, A1117-$R$1):H1117), "")</f>
        <v>3.7978966809521417E-3</v>
      </c>
      <c r="K1117" s="61">
        <f t="shared" si="127"/>
        <v>3.7978966809521417E-3</v>
      </c>
      <c r="L1117" s="61">
        <f t="shared" si="131"/>
        <v>-7.4599188259744948E-3</v>
      </c>
      <c r="M1117" s="59">
        <f t="shared" si="128"/>
        <v>-52.000000000000938</v>
      </c>
      <c r="N1117" s="59">
        <f t="shared" si="129"/>
        <v>0</v>
      </c>
      <c r="O1117" s="59">
        <f t="shared" si="130"/>
        <v>0</v>
      </c>
    </row>
    <row r="1118" spans="1:15" x14ac:dyDescent="0.25">
      <c r="A1118" s="59">
        <v>1117</v>
      </c>
      <c r="B1118" s="60">
        <v>42837.958333333336</v>
      </c>
      <c r="C1118" s="59">
        <v>1.0665100000000001</v>
      </c>
      <c r="D1118" s="59">
        <v>1.06775</v>
      </c>
      <c r="E1118" s="59">
        <v>1.06094</v>
      </c>
      <c r="F1118" s="59">
        <v>1.06131</v>
      </c>
      <c r="G1118" s="59">
        <f t="shared" si="125"/>
        <v>0</v>
      </c>
      <c r="H1118" s="61">
        <f t="shared" si="126"/>
        <v>-4.887641202650366E-3</v>
      </c>
      <c r="I1118" s="61">
        <f>IF(A1118&gt;$R$1, AVERAGE(INDEX($H$2:$H$3898, A1118-$R$1):H1118), "")</f>
        <v>-1.0696497310971915E-3</v>
      </c>
      <c r="J1118" s="61">
        <f>IF(A1118&gt;$R$1, STDEV(INDEX($H$2:$H$3898, A1118-$R$1):H1118), "")</f>
        <v>3.9305605380488794E-3</v>
      </c>
      <c r="K1118" s="61">
        <f t="shared" si="127"/>
        <v>-3.9305605380488794E-3</v>
      </c>
      <c r="L1118" s="61">
        <f t="shared" si="131"/>
        <v>-5.9021083354064922E-3</v>
      </c>
      <c r="M1118" s="59">
        <f t="shared" si="128"/>
        <v>-2.5999999999992696</v>
      </c>
      <c r="N1118" s="59">
        <f t="shared" si="129"/>
        <v>0</v>
      </c>
      <c r="O1118" s="59">
        <f t="shared" si="130"/>
        <v>0</v>
      </c>
    </row>
    <row r="1119" spans="1:15" x14ac:dyDescent="0.25">
      <c r="A1119" s="59">
        <v>1118</v>
      </c>
      <c r="B1119" s="60">
        <v>42838.958333333336</v>
      </c>
      <c r="C1119" s="59">
        <v>1.06131</v>
      </c>
      <c r="D1119" s="59">
        <v>1.06294</v>
      </c>
      <c r="E1119" s="59">
        <v>1.0606</v>
      </c>
      <c r="F1119" s="59">
        <v>1.06105</v>
      </c>
      <c r="G1119" s="59">
        <f t="shared" si="125"/>
        <v>0</v>
      </c>
      <c r="H1119" s="61">
        <f t="shared" si="126"/>
        <v>-2.4501027281004407E-4</v>
      </c>
      <c r="I1119" s="61">
        <f>IF(A1119&gt;$R$1, AVERAGE(INDEX($H$2:$H$3898, A1119-$R$1):H1119), "")</f>
        <v>-1.0079214394354979E-3</v>
      </c>
      <c r="J1119" s="61">
        <f>IF(A1119&gt;$R$1, STDEV(INDEX($H$2:$H$3898, A1119-$R$1):H1119), "")</f>
        <v>3.9355819812511147E-3</v>
      </c>
      <c r="K1119" s="61">
        <f t="shared" si="127"/>
        <v>-3.9355819812511147E-3</v>
      </c>
      <c r="L1119" s="61">
        <f t="shared" si="131"/>
        <v>-1.5145742235637458E-2</v>
      </c>
      <c r="M1119" s="59">
        <f t="shared" si="128"/>
        <v>29.500000000000082</v>
      </c>
      <c r="N1119" s="59">
        <f t="shared" si="129"/>
        <v>0</v>
      </c>
      <c r="O1119" s="59">
        <f t="shared" si="130"/>
        <v>0</v>
      </c>
    </row>
    <row r="1120" spans="1:15" x14ac:dyDescent="0.25">
      <c r="A1120" s="59">
        <v>1119</v>
      </c>
      <c r="B1120" s="60">
        <v>42841.958333333336</v>
      </c>
      <c r="C1120" s="59">
        <v>1.0612900000000001</v>
      </c>
      <c r="D1120" s="59">
        <v>1.0670299999999999</v>
      </c>
      <c r="E1120" s="59">
        <v>1.0602799999999999</v>
      </c>
      <c r="F1120" s="59">
        <v>1.0642400000000001</v>
      </c>
      <c r="G1120" s="59">
        <f t="shared" si="125"/>
        <v>1</v>
      </c>
      <c r="H1120" s="61">
        <f t="shared" si="126"/>
        <v>3.0019455185916373E-3</v>
      </c>
      <c r="I1120" s="61">
        <f>IF(A1120&gt;$R$1, AVERAGE(INDEX($H$2:$H$3898, A1120-$R$1):H1120), "")</f>
        <v>-9.0081459391018492E-4</v>
      </c>
      <c r="J1120" s="61">
        <f>IF(A1120&gt;$R$1, STDEV(INDEX($H$2:$H$3898, A1120-$R$1):H1120), "")</f>
        <v>4.0245515445820092E-3</v>
      </c>
      <c r="K1120" s="61">
        <f t="shared" si="127"/>
        <v>4.0245515445820092E-3</v>
      </c>
      <c r="L1120" s="61">
        <f t="shared" si="131"/>
        <v>-1.6012666232256233E-2</v>
      </c>
      <c r="M1120" s="59">
        <f t="shared" si="128"/>
        <v>87.800000000000097</v>
      </c>
      <c r="N1120" s="59">
        <f t="shared" si="129"/>
        <v>0</v>
      </c>
      <c r="O1120" s="59">
        <f t="shared" si="130"/>
        <v>0</v>
      </c>
    </row>
    <row r="1121" spans="1:15" x14ac:dyDescent="0.25">
      <c r="A1121" s="59">
        <v>1120</v>
      </c>
      <c r="B1121" s="60">
        <v>42842.958333333336</v>
      </c>
      <c r="C1121" s="59">
        <v>1.0641799999999999</v>
      </c>
      <c r="D1121" s="59">
        <v>1.07359</v>
      </c>
      <c r="E1121" s="59">
        <v>1.06372</v>
      </c>
      <c r="F1121" s="59">
        <v>1.0729599999999999</v>
      </c>
      <c r="G1121" s="59">
        <f t="shared" si="125"/>
        <v>1</v>
      </c>
      <c r="H1121" s="61">
        <f t="shared" si="126"/>
        <v>8.1602549022133809E-3</v>
      </c>
      <c r="I1121" s="61">
        <f>IF(A1121&gt;$R$1, AVERAGE(INDEX($H$2:$H$3898, A1121-$R$1):H1121), "")</f>
        <v>-7.7686774571789671E-4</v>
      </c>
      <c r="J1121" s="61">
        <f>IF(A1121&gt;$R$1, STDEV(INDEX($H$2:$H$3898, A1121-$R$1):H1121), "")</f>
        <v>4.2795284150969806E-3</v>
      </c>
      <c r="K1121" s="61">
        <f t="shared" si="127"/>
        <v>4.2795284150969806E-3</v>
      </c>
      <c r="L1121" s="61">
        <f t="shared" si="131"/>
        <v>-6.7658355452320153E-3</v>
      </c>
      <c r="M1121" s="59">
        <f t="shared" si="128"/>
        <v>-19.499999999998963</v>
      </c>
      <c r="N1121" s="59">
        <f t="shared" si="129"/>
        <v>0</v>
      </c>
      <c r="O1121" s="59">
        <f t="shared" si="130"/>
        <v>0</v>
      </c>
    </row>
    <row r="1122" spans="1:15" x14ac:dyDescent="0.25">
      <c r="A1122" s="59">
        <v>1121</v>
      </c>
      <c r="B1122" s="60">
        <v>42843.958333333336</v>
      </c>
      <c r="C1122" s="59">
        <v>1.0729599999999999</v>
      </c>
      <c r="D1122" s="59">
        <v>1.0736699999999999</v>
      </c>
      <c r="E1122" s="59">
        <v>1.0699799999999999</v>
      </c>
      <c r="F1122" s="59">
        <v>1.07101</v>
      </c>
      <c r="G1122" s="59">
        <f t="shared" si="125"/>
        <v>0</v>
      </c>
      <c r="H1122" s="61">
        <f t="shared" si="126"/>
        <v>-1.8190558055444449E-3</v>
      </c>
      <c r="I1122" s="61">
        <f>IF(A1122&gt;$R$1, AVERAGE(INDEX($H$2:$H$3898, A1122-$R$1):H1122), "")</f>
        <v>-5.9472817336060982E-4</v>
      </c>
      <c r="J1122" s="61">
        <f>IF(A1122&gt;$R$1, STDEV(INDEX($H$2:$H$3898, A1122-$R$1):H1122), "")</f>
        <v>4.1602687553783562E-3</v>
      </c>
      <c r="K1122" s="61">
        <f t="shared" si="127"/>
        <v>-4.1602687553783562E-3</v>
      </c>
      <c r="L1122" s="61">
        <f t="shared" si="131"/>
        <v>-5.7958990326010913E-3</v>
      </c>
      <c r="M1122" s="59">
        <f t="shared" si="128"/>
        <v>7.299999999998974</v>
      </c>
      <c r="N1122" s="59">
        <f t="shared" si="129"/>
        <v>0</v>
      </c>
      <c r="O1122" s="59">
        <f t="shared" si="130"/>
        <v>0</v>
      </c>
    </row>
    <row r="1123" spans="1:15" x14ac:dyDescent="0.25">
      <c r="A1123" s="59">
        <v>1122</v>
      </c>
      <c r="B1123" s="60">
        <v>42844.958333333336</v>
      </c>
      <c r="C1123" s="59">
        <v>1.0709200000000001</v>
      </c>
      <c r="D1123" s="59">
        <v>1.07775</v>
      </c>
      <c r="E1123" s="59">
        <v>1.0708599999999999</v>
      </c>
      <c r="F1123" s="59">
        <v>1.07165</v>
      </c>
      <c r="G1123" s="59">
        <f t="shared" si="125"/>
        <v>1</v>
      </c>
      <c r="H1123" s="61">
        <f t="shared" si="126"/>
        <v>5.9738831082226454E-4</v>
      </c>
      <c r="I1123" s="61">
        <f>IF(A1123&gt;$R$1, AVERAGE(INDEX($H$2:$H$3898, A1123-$R$1):H1123), "")</f>
        <v>-2.8512292256555733E-4</v>
      </c>
      <c r="J1123" s="61">
        <f>IF(A1123&gt;$R$1, STDEV(INDEX($H$2:$H$3898, A1123-$R$1):H1123), "")</f>
        <v>4.0443838147374367E-3</v>
      </c>
      <c r="K1123" s="61">
        <f t="shared" si="127"/>
        <v>4.0443838147374367E-3</v>
      </c>
      <c r="L1123" s="61">
        <f t="shared" si="131"/>
        <v>3.8620734089071535E-3</v>
      </c>
      <c r="M1123" s="59">
        <f t="shared" si="128"/>
        <v>7.3000000000011944</v>
      </c>
      <c r="N1123" s="59">
        <f t="shared" si="129"/>
        <v>0</v>
      </c>
      <c r="O1123" s="59">
        <f t="shared" si="130"/>
        <v>0</v>
      </c>
    </row>
    <row r="1124" spans="1:15" x14ac:dyDescent="0.25">
      <c r="A1124" s="59">
        <v>1123</v>
      </c>
      <c r="B1124" s="60">
        <v>42845.958333333336</v>
      </c>
      <c r="C1124" s="59">
        <v>1.0716399999999999</v>
      </c>
      <c r="D1124" s="59">
        <v>1.07379</v>
      </c>
      <c r="E1124" s="59">
        <v>1.0682199999999999</v>
      </c>
      <c r="F1124" s="59">
        <v>1.07237</v>
      </c>
      <c r="G1124" s="59">
        <f t="shared" si="125"/>
        <v>1</v>
      </c>
      <c r="H1124" s="61">
        <f t="shared" si="126"/>
        <v>6.7163555103564557E-4</v>
      </c>
      <c r="I1124" s="61">
        <f>IF(A1124&gt;$R$1, AVERAGE(INDEX($H$2:$H$3898, A1124-$R$1):H1124), "")</f>
        <v>2.8799336875075433E-4</v>
      </c>
      <c r="J1124" s="61">
        <f>IF(A1124&gt;$R$1, STDEV(INDEX($H$2:$H$3898, A1124-$R$1):H1124), "")</f>
        <v>3.4015736487185699E-3</v>
      </c>
      <c r="K1124" s="61">
        <f t="shared" si="127"/>
        <v>3.4015736487185699E-3</v>
      </c>
      <c r="L1124" s="61">
        <f t="shared" si="131"/>
        <v>1.2871301460690349E-2</v>
      </c>
      <c r="M1124" s="59">
        <f t="shared" si="128"/>
        <v>-49.200000000000358</v>
      </c>
      <c r="N1124" s="59">
        <f t="shared" si="129"/>
        <v>0</v>
      </c>
      <c r="O1124" s="59">
        <f t="shared" si="130"/>
        <v>0</v>
      </c>
    </row>
    <row r="1125" spans="1:15" x14ac:dyDescent="0.25">
      <c r="A1125" s="59">
        <v>1124</v>
      </c>
      <c r="B1125" s="60">
        <v>42848.958333333336</v>
      </c>
      <c r="C1125" s="59">
        <v>1.0916399999999999</v>
      </c>
      <c r="D1125" s="59">
        <v>1.0916399999999999</v>
      </c>
      <c r="E1125" s="59">
        <v>1.0820700000000001</v>
      </c>
      <c r="F1125" s="59">
        <v>1.0867199999999999</v>
      </c>
      <c r="G1125" s="59">
        <f t="shared" si="125"/>
        <v>1</v>
      </c>
      <c r="H1125" s="61">
        <f t="shared" si="126"/>
        <v>1.3292832908695948E-2</v>
      </c>
      <c r="I1125" s="61">
        <f>IF(A1125&gt;$R$1, AVERAGE(INDEX($H$2:$H$3898, A1125-$R$1):H1125), "")</f>
        <v>1.2453943660133179E-3</v>
      </c>
      <c r="J1125" s="61">
        <f>IF(A1125&gt;$R$1, STDEV(INDEX($H$2:$H$3898, A1125-$R$1):H1125), "")</f>
        <v>4.6380160861282469E-3</v>
      </c>
      <c r="K1125" s="61">
        <f t="shared" si="127"/>
        <v>4.6380160861282469E-3</v>
      </c>
      <c r="L1125" s="61">
        <f t="shared" si="131"/>
        <v>1.2376059401595647E-2</v>
      </c>
      <c r="M1125" s="59">
        <f t="shared" si="128"/>
        <v>58.600000000001984</v>
      </c>
      <c r="N1125" s="59">
        <f t="shared" si="129"/>
        <v>0</v>
      </c>
      <c r="O1125" s="59">
        <f t="shared" si="130"/>
        <v>0</v>
      </c>
    </row>
    <row r="1126" spans="1:15" x14ac:dyDescent="0.25">
      <c r="A1126" s="59">
        <v>1125</v>
      </c>
      <c r="B1126" s="60">
        <v>42849.958333333336</v>
      </c>
      <c r="C1126" s="59">
        <v>1.0867199999999999</v>
      </c>
      <c r="D1126" s="59">
        <v>1.0949899999999999</v>
      </c>
      <c r="E1126" s="59">
        <v>1.0851200000000001</v>
      </c>
      <c r="F1126" s="59">
        <v>1.0925800000000001</v>
      </c>
      <c r="G1126" s="59">
        <f t="shared" si="125"/>
        <v>1</v>
      </c>
      <c r="H1126" s="61">
        <f t="shared" si="126"/>
        <v>5.377886590562134E-3</v>
      </c>
      <c r="I1126" s="61">
        <f>IF(A1126&gt;$R$1, AVERAGE(INDEX($H$2:$H$3898, A1126-$R$1):H1126), "")</f>
        <v>1.4859532331423899E-3</v>
      </c>
      <c r="J1126" s="61">
        <f>IF(A1126&gt;$R$1, STDEV(INDEX($H$2:$H$3898, A1126-$R$1):H1126), "")</f>
        <v>4.7521159660063846E-3</v>
      </c>
      <c r="K1126" s="61">
        <f t="shared" si="127"/>
        <v>4.7521159660063846E-3</v>
      </c>
      <c r="L1126" s="61">
        <f t="shared" si="131"/>
        <v>1.2016472728916362E-2</v>
      </c>
      <c r="M1126" s="59">
        <f t="shared" si="128"/>
        <v>-20.999999999999908</v>
      </c>
      <c r="N1126" s="59">
        <f t="shared" si="129"/>
        <v>0</v>
      </c>
      <c r="O1126" s="59">
        <f t="shared" si="130"/>
        <v>0</v>
      </c>
    </row>
    <row r="1127" spans="1:15" x14ac:dyDescent="0.25">
      <c r="A1127" s="59">
        <v>1126</v>
      </c>
      <c r="B1127" s="60">
        <v>42850.958333333336</v>
      </c>
      <c r="C1127" s="59">
        <v>1.0924700000000001</v>
      </c>
      <c r="D1127" s="59">
        <v>1.09507</v>
      </c>
      <c r="E1127" s="59">
        <v>1.0855699999999999</v>
      </c>
      <c r="F1127" s="59">
        <v>1.0903700000000001</v>
      </c>
      <c r="G1127" s="59">
        <f t="shared" si="125"/>
        <v>0</v>
      </c>
      <c r="H1127" s="61">
        <f t="shared" si="126"/>
        <v>-2.0247836689223702E-3</v>
      </c>
      <c r="I1127" s="61">
        <f>IF(A1127&gt;$R$1, AVERAGE(INDEX($H$2:$H$3898, A1127-$R$1):H1127), "")</f>
        <v>1.3371476703364945E-3</v>
      </c>
      <c r="J1127" s="61">
        <f>IF(A1127&gt;$R$1, STDEV(INDEX($H$2:$H$3898, A1127-$R$1):H1127), "")</f>
        <v>4.8265482497814047E-3</v>
      </c>
      <c r="K1127" s="61">
        <f t="shared" si="127"/>
        <v>-4.8265482497814047E-3</v>
      </c>
      <c r="L1127" s="61">
        <f t="shared" si="131"/>
        <v>1.2149124368201304E-2</v>
      </c>
      <c r="M1127" s="59">
        <f t="shared" si="128"/>
        <v>-31.900000000000261</v>
      </c>
      <c r="N1127" s="59">
        <f t="shared" si="129"/>
        <v>0</v>
      </c>
      <c r="O1127" s="59">
        <f t="shared" si="130"/>
        <v>0</v>
      </c>
    </row>
    <row r="1128" spans="1:15" x14ac:dyDescent="0.25">
      <c r="A1128" s="59">
        <v>1127</v>
      </c>
      <c r="B1128" s="60">
        <v>42851.958333333336</v>
      </c>
      <c r="C1128" s="59">
        <v>1.0903700000000001</v>
      </c>
      <c r="D1128" s="59">
        <v>1.09327</v>
      </c>
      <c r="E1128" s="59">
        <v>1.08517</v>
      </c>
      <c r="F1128" s="59">
        <v>1.08718</v>
      </c>
      <c r="G1128" s="59">
        <f t="shared" si="125"/>
        <v>0</v>
      </c>
      <c r="H1128" s="61">
        <f t="shared" si="126"/>
        <v>-2.9299003761080532E-3</v>
      </c>
      <c r="I1128" s="61">
        <f>IF(A1128&gt;$R$1, AVERAGE(INDEX($H$2:$H$3898, A1128-$R$1):H1128), "")</f>
        <v>1.2137881769594713E-3</v>
      </c>
      <c r="J1128" s="61">
        <f>IF(A1128&gt;$R$1, STDEV(INDEX($H$2:$H$3898, A1128-$R$1):H1128), "")</f>
        <v>4.9135087996686382E-3</v>
      </c>
      <c r="K1128" s="61">
        <f t="shared" si="127"/>
        <v>-4.9135087996686382E-3</v>
      </c>
      <c r="L1128" s="61">
        <f t="shared" si="131"/>
        <v>1.1066641953339763E-2</v>
      </c>
      <c r="M1128" s="59">
        <f t="shared" si="128"/>
        <v>24.500000000000632</v>
      </c>
      <c r="N1128" s="59">
        <f t="shared" si="129"/>
        <v>0</v>
      </c>
      <c r="O1128" s="59">
        <f t="shared" si="130"/>
        <v>0</v>
      </c>
    </row>
    <row r="1129" spans="1:15" x14ac:dyDescent="0.25">
      <c r="A1129" s="59">
        <v>1128</v>
      </c>
      <c r="B1129" s="60">
        <v>42852.958333333336</v>
      </c>
      <c r="C1129" s="59">
        <v>1.0871599999999999</v>
      </c>
      <c r="D1129" s="59">
        <v>1.09474</v>
      </c>
      <c r="E1129" s="59">
        <v>1.08571</v>
      </c>
      <c r="F1129" s="59">
        <v>1.08961</v>
      </c>
      <c r="G1129" s="59">
        <f t="shared" si="125"/>
        <v>1</v>
      </c>
      <c r="H1129" s="61">
        <f t="shared" si="126"/>
        <v>2.23264624461112E-3</v>
      </c>
      <c r="I1129" s="61">
        <f>IF(A1129&gt;$R$1, AVERAGE(INDEX($H$2:$H$3898, A1129-$R$1):H1129), "")</f>
        <v>1.4642102521633098E-3</v>
      </c>
      <c r="J1129" s="61">
        <f>IF(A1129&gt;$R$1, STDEV(INDEX($H$2:$H$3898, A1129-$R$1):H1129), "")</f>
        <v>4.8528047274055521E-3</v>
      </c>
      <c r="K1129" s="61">
        <f t="shared" si="127"/>
        <v>4.8528047274055521E-3</v>
      </c>
      <c r="L1129" s="61">
        <f t="shared" si="131"/>
        <v>1.9799437597249763E-2</v>
      </c>
      <c r="M1129" s="59">
        <f t="shared" si="128"/>
        <v>-11.699999999998933</v>
      </c>
      <c r="N1129" s="59">
        <f t="shared" si="129"/>
        <v>0</v>
      </c>
      <c r="O1129" s="59">
        <f t="shared" si="130"/>
        <v>11.699999999998933</v>
      </c>
    </row>
    <row r="1130" spans="1:15" x14ac:dyDescent="0.25">
      <c r="A1130" s="59">
        <v>1129</v>
      </c>
      <c r="B1130" s="60">
        <v>42855.958333333336</v>
      </c>
      <c r="C1130" s="59">
        <v>1.0909899999999999</v>
      </c>
      <c r="D1130" s="59">
        <v>1.09239</v>
      </c>
      <c r="E1130" s="59">
        <v>1.0884</v>
      </c>
      <c r="F1130" s="59">
        <v>1.08982</v>
      </c>
      <c r="G1130" s="59">
        <f t="shared" si="125"/>
        <v>1</v>
      </c>
      <c r="H1130" s="61">
        <f t="shared" si="126"/>
        <v>1.9271093877757899E-4</v>
      </c>
      <c r="I1130" s="61">
        <f>IF(A1130&gt;$R$1, AVERAGE(INDEX($H$2:$H$3898, A1130-$R$1):H1130), "")</f>
        <v>1.7994597088982673E-3</v>
      </c>
      <c r="J1130" s="61">
        <f>IF(A1130&gt;$R$1, STDEV(INDEX($H$2:$H$3898, A1130-$R$1):H1130), "")</f>
        <v>4.5389749605222853E-3</v>
      </c>
      <c r="K1130" s="61">
        <f t="shared" si="127"/>
        <v>4.5389749605222853E-3</v>
      </c>
      <c r="L1130" s="61">
        <f t="shared" si="131"/>
        <v>2.045848336398004E-2</v>
      </c>
      <c r="M1130" s="59">
        <f t="shared" si="128"/>
        <v>30.799999999999716</v>
      </c>
      <c r="N1130" s="59">
        <f t="shared" si="129"/>
        <v>0</v>
      </c>
      <c r="O1130" s="59">
        <f t="shared" si="130"/>
        <v>-30.799999999999716</v>
      </c>
    </row>
    <row r="1131" spans="1:15" x14ac:dyDescent="0.25">
      <c r="A1131" s="59">
        <v>1130</v>
      </c>
      <c r="B1131" s="60">
        <v>42856.958333333336</v>
      </c>
      <c r="C1131" s="59">
        <v>1.08985</v>
      </c>
      <c r="D1131" s="59">
        <v>1.0932999999999999</v>
      </c>
      <c r="E1131" s="59">
        <v>1.0888100000000001</v>
      </c>
      <c r="F1131" s="59">
        <v>1.09293</v>
      </c>
      <c r="G1131" s="59">
        <f t="shared" si="125"/>
        <v>1</v>
      </c>
      <c r="H1131" s="61">
        <f t="shared" si="126"/>
        <v>2.8496182380180401E-3</v>
      </c>
      <c r="I1131" s="61">
        <f>IF(A1131&gt;$R$1, AVERAGE(INDEX($H$2:$H$3898, A1131-$R$1):H1131), "")</f>
        <v>1.9374373614679354E-3</v>
      </c>
      <c r="J1131" s="61">
        <f>IF(A1131&gt;$R$1, STDEV(INDEX($H$2:$H$3898, A1131-$R$1):H1131), "")</f>
        <v>4.534996243965677E-3</v>
      </c>
      <c r="K1131" s="61">
        <f t="shared" si="127"/>
        <v>4.534996243965677E-3</v>
      </c>
      <c r="L1131" s="61">
        <f t="shared" si="131"/>
        <v>2.1098373763986891E-2</v>
      </c>
      <c r="M1131" s="59">
        <f t="shared" si="128"/>
        <v>-43.800000000000509</v>
      </c>
      <c r="N1131" s="59">
        <f t="shared" si="129"/>
        <v>0</v>
      </c>
      <c r="O1131" s="59">
        <f t="shared" si="130"/>
        <v>43.800000000000509</v>
      </c>
    </row>
    <row r="1132" spans="1:15" x14ac:dyDescent="0.25">
      <c r="A1132" s="59">
        <v>1131</v>
      </c>
      <c r="B1132" s="60">
        <v>42857.958333333336</v>
      </c>
      <c r="C1132" s="59">
        <v>1.09294</v>
      </c>
      <c r="D1132" s="59">
        <v>1.0936699999999999</v>
      </c>
      <c r="E1132" s="59">
        <v>1.0882700000000001</v>
      </c>
      <c r="F1132" s="59">
        <v>1.08856</v>
      </c>
      <c r="G1132" s="59">
        <f t="shared" si="125"/>
        <v>0</v>
      </c>
      <c r="H1132" s="61">
        <f t="shared" si="126"/>
        <v>-4.0064413272084248E-3</v>
      </c>
      <c r="I1132" s="61">
        <f>IF(A1132&gt;$R$1, AVERAGE(INDEX($H$2:$H$3898, A1132-$R$1):H1132), "")</f>
        <v>1.6369166148970746E-3</v>
      </c>
      <c r="J1132" s="61">
        <f>IF(A1132&gt;$R$1, STDEV(INDEX($H$2:$H$3898, A1132-$R$1):H1132), "")</f>
        <v>4.7685643398180178E-3</v>
      </c>
      <c r="K1132" s="61">
        <f t="shared" si="127"/>
        <v>-4.7685643398180178E-3</v>
      </c>
      <c r="L1132" s="61">
        <f t="shared" si="131"/>
        <v>1.253191274321673E-2</v>
      </c>
      <c r="M1132" s="59">
        <f t="shared" si="128"/>
        <v>100.00000000000009</v>
      </c>
      <c r="N1132" s="59">
        <f t="shared" si="129"/>
        <v>0</v>
      </c>
      <c r="O1132" s="59">
        <f t="shared" si="130"/>
        <v>0</v>
      </c>
    </row>
    <row r="1133" spans="1:15" x14ac:dyDescent="0.25">
      <c r="A1133" s="59">
        <v>1132</v>
      </c>
      <c r="B1133" s="60">
        <v>42858.958333333336</v>
      </c>
      <c r="C1133" s="59">
        <v>1.0884499999999999</v>
      </c>
      <c r="D1133" s="59">
        <v>1.0987</v>
      </c>
      <c r="E1133" s="59">
        <v>1.0874900000000001</v>
      </c>
      <c r="F1133" s="59">
        <v>1.0984499999999999</v>
      </c>
      <c r="G1133" s="59">
        <f t="shared" si="125"/>
        <v>1</v>
      </c>
      <c r="H1133" s="61">
        <f t="shared" si="126"/>
        <v>9.0443732925853323E-3</v>
      </c>
      <c r="I1133" s="61">
        <f>IF(A1133&gt;$R$1, AVERAGE(INDEX($H$2:$H$3898, A1133-$R$1):H1133), "")</f>
        <v>1.8442787401668362E-3</v>
      </c>
      <c r="J1133" s="61">
        <f>IF(A1133&gt;$R$1, STDEV(INDEX($H$2:$H$3898, A1133-$R$1):H1133), "")</f>
        <v>5.0235789153329994E-3</v>
      </c>
      <c r="K1133" s="61">
        <f t="shared" si="127"/>
        <v>5.0235789153329994E-3</v>
      </c>
      <c r="L1133" s="61">
        <f t="shared" si="131"/>
        <v>2.1486052196598611E-2</v>
      </c>
      <c r="M1133" s="59">
        <f t="shared" si="128"/>
        <v>10.699999999999044</v>
      </c>
      <c r="N1133" s="59">
        <f t="shared" si="129"/>
        <v>0</v>
      </c>
      <c r="O1133" s="59">
        <f t="shared" si="130"/>
        <v>-10.699999999999044</v>
      </c>
    </row>
    <row r="1134" spans="1:15" x14ac:dyDescent="0.25">
      <c r="A1134" s="59">
        <v>1133</v>
      </c>
      <c r="B1134" s="60">
        <v>42859.958333333336</v>
      </c>
      <c r="C1134" s="59">
        <v>1.09843</v>
      </c>
      <c r="D1134" s="59">
        <v>1.09995</v>
      </c>
      <c r="E1134" s="59">
        <v>1.09494</v>
      </c>
      <c r="F1134" s="59">
        <v>1.0994999999999999</v>
      </c>
      <c r="G1134" s="59">
        <f t="shared" si="125"/>
        <v>1</v>
      </c>
      <c r="H1134" s="61">
        <f t="shared" si="126"/>
        <v>9.554358196275114E-4</v>
      </c>
      <c r="I1134" s="61">
        <f>IF(A1134&gt;$R$1, AVERAGE(INDEX($H$2:$H$3898, A1134-$R$1):H1134), "")</f>
        <v>2.2094710540592035E-3</v>
      </c>
      <c r="J1134" s="61">
        <f>IF(A1134&gt;$R$1, STDEV(INDEX($H$2:$H$3898, A1134-$R$1):H1134), "")</f>
        <v>4.7037759695911681E-3</v>
      </c>
      <c r="K1134" s="61">
        <f t="shared" si="127"/>
        <v>4.7037759695911681E-3</v>
      </c>
      <c r="L1134" s="61">
        <f t="shared" si="131"/>
        <v>3.0125410147440895E-2</v>
      </c>
      <c r="M1134" s="59">
        <f t="shared" si="128"/>
        <v>-95.300000000000381</v>
      </c>
      <c r="N1134" s="59">
        <f t="shared" si="129"/>
        <v>0</v>
      </c>
      <c r="O1134" s="59">
        <f t="shared" si="130"/>
        <v>95.300000000000381</v>
      </c>
    </row>
    <row r="1135" spans="1:15" x14ac:dyDescent="0.25">
      <c r="A1135" s="59">
        <v>1134</v>
      </c>
      <c r="B1135" s="60">
        <v>42862.958333333336</v>
      </c>
      <c r="C1135" s="59">
        <v>1.10188</v>
      </c>
      <c r="D1135" s="59">
        <v>1.10216</v>
      </c>
      <c r="E1135" s="59">
        <v>1.0916399999999999</v>
      </c>
      <c r="F1135" s="59">
        <v>1.0923499999999999</v>
      </c>
      <c r="G1135" s="59">
        <f t="shared" si="125"/>
        <v>0</v>
      </c>
      <c r="H1135" s="61">
        <f t="shared" si="126"/>
        <v>-6.5241922227141447E-3</v>
      </c>
      <c r="I1135" s="61">
        <f>IF(A1135&gt;$R$1, AVERAGE(INDEX($H$2:$H$3898, A1135-$R$1):H1135), "")</f>
        <v>1.8170221821901971E-3</v>
      </c>
      <c r="J1135" s="61">
        <f>IF(A1135&gt;$R$1, STDEV(INDEX($H$2:$H$3898, A1135-$R$1):H1135), "")</f>
        <v>5.161852144060692E-3</v>
      </c>
      <c r="K1135" s="61">
        <f t="shared" si="127"/>
        <v>-5.161852144060692E-3</v>
      </c>
      <c r="L1135" s="61">
        <f t="shared" si="131"/>
        <v>2.093900645879819E-2</v>
      </c>
      <c r="M1135" s="59">
        <f t="shared" si="128"/>
        <v>-50.700000000001296</v>
      </c>
      <c r="N1135" s="59">
        <f t="shared" si="129"/>
        <v>0</v>
      </c>
      <c r="O1135" s="59">
        <f t="shared" si="130"/>
        <v>50.700000000001296</v>
      </c>
    </row>
    <row r="1136" spans="1:15" x14ac:dyDescent="0.25">
      <c r="A1136" s="59">
        <v>1135</v>
      </c>
      <c r="B1136" s="60">
        <v>42863.958333333336</v>
      </c>
      <c r="C1136" s="59">
        <v>1.0923700000000001</v>
      </c>
      <c r="D1136" s="59">
        <v>1.0933299999999999</v>
      </c>
      <c r="E1136" s="59">
        <v>1.08633</v>
      </c>
      <c r="F1136" s="59">
        <v>1.0872999999999999</v>
      </c>
      <c r="G1136" s="59">
        <f t="shared" si="125"/>
        <v>0</v>
      </c>
      <c r="H1136" s="61">
        <f t="shared" si="126"/>
        <v>-4.6337797683980129E-3</v>
      </c>
      <c r="I1136" s="61">
        <f>IF(A1136&gt;$R$1, AVERAGE(INDEX($H$2:$H$3898, A1136-$R$1):H1136), "")</f>
        <v>1.3397893517533442E-3</v>
      </c>
      <c r="J1136" s="61">
        <f>IF(A1136&gt;$R$1, STDEV(INDEX($H$2:$H$3898, A1136-$R$1):H1136), "")</f>
        <v>5.3928072285132729E-3</v>
      </c>
      <c r="K1136" s="61">
        <f t="shared" si="127"/>
        <v>-5.3928072285132729E-3</v>
      </c>
      <c r="L1136" s="61">
        <f t="shared" si="131"/>
        <v>1.1266670815187941E-2</v>
      </c>
      <c r="M1136" s="59">
        <f t="shared" si="128"/>
        <v>-5.6000000000011596</v>
      </c>
      <c r="N1136" s="59">
        <f t="shared" si="129"/>
        <v>0</v>
      </c>
      <c r="O1136" s="59">
        <f t="shared" si="130"/>
        <v>0</v>
      </c>
    </row>
    <row r="1137" spans="1:15" x14ac:dyDescent="0.25">
      <c r="A1137" s="59">
        <v>1136</v>
      </c>
      <c r="B1137" s="60">
        <v>42864.958333333336</v>
      </c>
      <c r="C1137" s="59">
        <v>1.0872900000000001</v>
      </c>
      <c r="D1137" s="59">
        <v>1.0898000000000001</v>
      </c>
      <c r="E1137" s="59">
        <v>1.0853200000000001</v>
      </c>
      <c r="F1137" s="59">
        <v>1.08673</v>
      </c>
      <c r="G1137" s="59">
        <f t="shared" si="125"/>
        <v>0</v>
      </c>
      <c r="H1137" s="61">
        <f t="shared" si="126"/>
        <v>-5.2437180081310326E-4</v>
      </c>
      <c r="I1137" s="61">
        <f>IF(A1137&gt;$R$1, AVERAGE(INDEX($H$2:$H$3898, A1137-$R$1):H1137), "")</f>
        <v>7.9700018281418888E-4</v>
      </c>
      <c r="J1137" s="61">
        <f>IF(A1137&gt;$R$1, STDEV(INDEX($H$2:$H$3898, A1137-$R$1):H1137), "")</f>
        <v>5.0890599801641052E-3</v>
      </c>
      <c r="K1137" s="61">
        <f t="shared" si="127"/>
        <v>-5.0890599801641052E-3</v>
      </c>
      <c r="L1137" s="61">
        <f t="shared" si="131"/>
        <v>1.0337879590402187E-2</v>
      </c>
      <c r="M1137" s="59">
        <f t="shared" si="128"/>
        <v>-5.9999999999993392</v>
      </c>
      <c r="N1137" s="59">
        <f t="shared" si="129"/>
        <v>0</v>
      </c>
      <c r="O1137" s="59">
        <f t="shared" si="130"/>
        <v>0</v>
      </c>
    </row>
    <row r="1138" spans="1:15" x14ac:dyDescent="0.25">
      <c r="A1138" s="59">
        <v>1137</v>
      </c>
      <c r="B1138" s="60">
        <v>42865.958333333336</v>
      </c>
      <c r="C1138" s="59">
        <v>1.0867199999999999</v>
      </c>
      <c r="D1138" s="59">
        <v>1.0892900000000001</v>
      </c>
      <c r="E1138" s="59">
        <v>1.0839000000000001</v>
      </c>
      <c r="F1138" s="59">
        <v>1.08612</v>
      </c>
      <c r="G1138" s="59">
        <f t="shared" si="125"/>
        <v>0</v>
      </c>
      <c r="H1138" s="61">
        <f t="shared" si="126"/>
        <v>-5.6147457581091822E-4</v>
      </c>
      <c r="I1138" s="61">
        <f>IF(A1138&gt;$R$1, AVERAGE(INDEX($H$2:$H$3898, A1138-$R$1):H1138), "")</f>
        <v>8.755990096725346E-4</v>
      </c>
      <c r="J1138" s="61">
        <f>IF(A1138&gt;$R$1, STDEV(INDEX($H$2:$H$3898, A1138-$R$1):H1138), "")</f>
        <v>5.055563486904808E-3</v>
      </c>
      <c r="K1138" s="61">
        <f t="shared" si="127"/>
        <v>-5.055563486904808E-3</v>
      </c>
      <c r="L1138" s="61">
        <f t="shared" si="131"/>
        <v>1.2379322887599437E-3</v>
      </c>
      <c r="M1138" s="59">
        <f t="shared" si="128"/>
        <v>69.799999999999869</v>
      </c>
      <c r="N1138" s="59">
        <f t="shared" si="129"/>
        <v>0</v>
      </c>
      <c r="O1138" s="59">
        <f t="shared" si="130"/>
        <v>0</v>
      </c>
    </row>
    <row r="1139" spans="1:15" x14ac:dyDescent="0.25">
      <c r="A1139" s="59">
        <v>1138</v>
      </c>
      <c r="B1139" s="60">
        <v>42866.958333333336</v>
      </c>
      <c r="C1139" s="59">
        <v>1.08612</v>
      </c>
      <c r="D1139" s="59">
        <v>1.0934200000000001</v>
      </c>
      <c r="E1139" s="59">
        <v>1.0855600000000001</v>
      </c>
      <c r="F1139" s="59">
        <v>1.0931</v>
      </c>
      <c r="G1139" s="59">
        <f t="shared" si="125"/>
        <v>1</v>
      </c>
      <c r="H1139" s="61">
        <f t="shared" si="126"/>
        <v>6.4059836727099967E-3</v>
      </c>
      <c r="I1139" s="61">
        <f>IF(A1139&gt;$R$1, AVERAGE(INDEX($H$2:$H$3898, A1139-$R$1):H1139), "")</f>
        <v>1.2386362197905176E-3</v>
      </c>
      <c r="J1139" s="61">
        <f>IF(A1139&gt;$R$1, STDEV(INDEX($H$2:$H$3898, A1139-$R$1):H1139), "")</f>
        <v>5.2394646649264838E-3</v>
      </c>
      <c r="K1139" s="61">
        <f t="shared" si="127"/>
        <v>5.2394646649264838E-3</v>
      </c>
      <c r="L1139" s="61">
        <f t="shared" si="131"/>
        <v>3.075823304967861E-3</v>
      </c>
      <c r="M1139" s="59">
        <f t="shared" si="128"/>
        <v>46.10000000000003</v>
      </c>
      <c r="N1139" s="59">
        <f t="shared" si="129"/>
        <v>0</v>
      </c>
      <c r="O1139" s="59">
        <f t="shared" si="130"/>
        <v>0</v>
      </c>
    </row>
    <row r="1140" spans="1:15" x14ac:dyDescent="0.25">
      <c r="A1140" s="59">
        <v>1139</v>
      </c>
      <c r="B1140" s="60">
        <v>42869.958333333336</v>
      </c>
      <c r="C1140" s="59">
        <v>1.0928800000000001</v>
      </c>
      <c r="D1140" s="59">
        <v>1.09893</v>
      </c>
      <c r="E1140" s="59">
        <v>1.0922499999999999</v>
      </c>
      <c r="F1140" s="59">
        <v>1.0974900000000001</v>
      </c>
      <c r="G1140" s="59">
        <f t="shared" si="125"/>
        <v>1</v>
      </c>
      <c r="H1140" s="61">
        <f t="shared" si="126"/>
        <v>4.0080579907136992E-3</v>
      </c>
      <c r="I1140" s="61">
        <f>IF(A1140&gt;$R$1, AVERAGE(INDEX($H$2:$H$3898, A1140-$R$1):H1140), "")</f>
        <v>1.4471626222703959E-3</v>
      </c>
      <c r="J1140" s="61">
        <f>IF(A1140&gt;$R$1, STDEV(INDEX($H$2:$H$3898, A1140-$R$1):H1140), "")</f>
        <v>5.2816179632355935E-3</v>
      </c>
      <c r="K1140" s="61">
        <f t="shared" si="127"/>
        <v>5.2816179632355935E-3</v>
      </c>
      <c r="L1140" s="61">
        <f t="shared" si="131"/>
        <v>3.7194251820752032E-3</v>
      </c>
      <c r="M1140" s="59">
        <f t="shared" si="128"/>
        <v>107.80000000000013</v>
      </c>
      <c r="N1140" s="59">
        <f t="shared" si="129"/>
        <v>0</v>
      </c>
      <c r="O1140" s="59">
        <f t="shared" si="130"/>
        <v>0</v>
      </c>
    </row>
    <row r="1141" spans="1:15" x14ac:dyDescent="0.25">
      <c r="A1141" s="59">
        <v>1140</v>
      </c>
      <c r="B1141" s="60">
        <v>42870.958333333336</v>
      </c>
      <c r="C1141" s="59">
        <v>1.09748</v>
      </c>
      <c r="D1141" s="59">
        <v>1.10971</v>
      </c>
      <c r="E1141" s="59">
        <v>1.09731</v>
      </c>
      <c r="F1141" s="59">
        <v>1.10826</v>
      </c>
      <c r="G1141" s="59">
        <f t="shared" si="125"/>
        <v>1</v>
      </c>
      <c r="H1141" s="61">
        <f t="shared" si="126"/>
        <v>9.7654635287800062E-3</v>
      </c>
      <c r="I1141" s="61">
        <f>IF(A1141&gt;$R$1, AVERAGE(INDEX($H$2:$H$3898, A1141-$R$1):H1141), "")</f>
        <v>1.2267020360256496E-3</v>
      </c>
      <c r="J1141" s="61">
        <f>IF(A1141&gt;$R$1, STDEV(INDEX($H$2:$H$3898, A1141-$R$1):H1141), "")</f>
        <v>4.8064463945741908E-3</v>
      </c>
      <c r="K1141" s="61">
        <f t="shared" si="127"/>
        <v>4.8064463945741908E-3</v>
      </c>
      <c r="L1141" s="61">
        <f t="shared" si="131"/>
        <v>3.7737556106430094E-3</v>
      </c>
      <c r="M1141" s="59">
        <f t="shared" si="128"/>
        <v>76.000000000000512</v>
      </c>
      <c r="N1141" s="59">
        <f t="shared" si="129"/>
        <v>0</v>
      </c>
      <c r="O1141" s="59">
        <f t="shared" si="130"/>
        <v>0</v>
      </c>
    </row>
    <row r="1142" spans="1:15" x14ac:dyDescent="0.25">
      <c r="A1142" s="59">
        <v>1141</v>
      </c>
      <c r="B1142" s="60">
        <v>42871.958333333336</v>
      </c>
      <c r="C1142" s="59">
        <v>1.1082399999999999</v>
      </c>
      <c r="D1142" s="59">
        <v>1.1162000000000001</v>
      </c>
      <c r="E1142" s="59">
        <v>1.1079399999999999</v>
      </c>
      <c r="F1142" s="59">
        <v>1.1158399999999999</v>
      </c>
      <c r="G1142" s="59">
        <f t="shared" si="125"/>
        <v>1</v>
      </c>
      <c r="H1142" s="61">
        <f t="shared" si="126"/>
        <v>6.8162666680028107E-3</v>
      </c>
      <c r="I1142" s="61">
        <f>IF(A1142&gt;$R$1, AVERAGE(INDEX($H$2:$H$3898, A1142-$R$1):H1142), "")</f>
        <v>1.3166007908656917E-3</v>
      </c>
      <c r="J1142" s="61">
        <f>IF(A1142&gt;$R$1, STDEV(INDEX($H$2:$H$3898, A1142-$R$1):H1142), "")</f>
        <v>4.9017717555322636E-3</v>
      </c>
      <c r="K1142" s="61">
        <f t="shared" si="127"/>
        <v>4.9017717555322636E-3</v>
      </c>
      <c r="L1142" s="61">
        <f t="shared" si="131"/>
        <v>1.3502075615956677E-2</v>
      </c>
      <c r="M1142" s="59">
        <f t="shared" si="128"/>
        <v>-55.600000000000094</v>
      </c>
      <c r="N1142" s="59">
        <f t="shared" si="129"/>
        <v>0</v>
      </c>
      <c r="O1142" s="59">
        <f t="shared" si="130"/>
        <v>0</v>
      </c>
    </row>
    <row r="1143" spans="1:15" x14ac:dyDescent="0.25">
      <c r="A1143" s="59">
        <v>1142</v>
      </c>
      <c r="B1143" s="60">
        <v>42872.958333333336</v>
      </c>
      <c r="C1143" s="59">
        <v>1.1158399999999999</v>
      </c>
      <c r="D1143" s="59">
        <v>1.1171899999999999</v>
      </c>
      <c r="E1143" s="59">
        <v>1.1075699999999999</v>
      </c>
      <c r="F1143" s="59">
        <v>1.1102799999999999</v>
      </c>
      <c r="G1143" s="59">
        <f t="shared" si="125"/>
        <v>0</v>
      </c>
      <c r="H1143" s="61">
        <f t="shared" si="126"/>
        <v>-4.9952487389042684E-3</v>
      </c>
      <c r="I1143" s="61">
        <f>IF(A1143&gt;$R$1, AVERAGE(INDEX($H$2:$H$3898, A1143-$R$1):H1143), "")</f>
        <v>1.1309467239918232E-3</v>
      </c>
      <c r="J1143" s="61">
        <f>IF(A1143&gt;$R$1, STDEV(INDEX($H$2:$H$3898, A1143-$R$1):H1143), "")</f>
        <v>5.0894243984141796E-3</v>
      </c>
      <c r="K1143" s="61">
        <f t="shared" si="127"/>
        <v>-5.0894243984141796E-3</v>
      </c>
      <c r="L1143" s="61">
        <f t="shared" si="131"/>
        <v>1.3326160017211135E-2</v>
      </c>
      <c r="M1143" s="59">
        <f t="shared" si="128"/>
        <v>103.899999999999</v>
      </c>
      <c r="N1143" s="59">
        <f t="shared" si="129"/>
        <v>0</v>
      </c>
      <c r="O1143" s="59">
        <f t="shared" si="130"/>
        <v>0</v>
      </c>
    </row>
    <row r="1144" spans="1:15" x14ac:dyDescent="0.25">
      <c r="A1144" s="59">
        <v>1143</v>
      </c>
      <c r="B1144" s="60">
        <v>42873.958333333336</v>
      </c>
      <c r="C1144" s="59">
        <v>1.11026</v>
      </c>
      <c r="D1144" s="59">
        <v>1.12117</v>
      </c>
      <c r="E1144" s="59">
        <v>1.10968</v>
      </c>
      <c r="F1144" s="59">
        <v>1.1206499999999999</v>
      </c>
      <c r="G1144" s="59">
        <f t="shared" si="125"/>
        <v>1</v>
      </c>
      <c r="H1144" s="61">
        <f t="shared" si="126"/>
        <v>9.2966383415378218E-3</v>
      </c>
      <c r="I1144" s="61">
        <f>IF(A1144&gt;$R$1, AVERAGE(INDEX($H$2:$H$3898, A1144-$R$1):H1144), "")</f>
        <v>1.8951053938446902E-3</v>
      </c>
      <c r="J1144" s="61">
        <f>IF(A1144&gt;$R$1, STDEV(INDEX($H$2:$H$3898, A1144-$R$1):H1144), "")</f>
        <v>5.3502562896039132E-3</v>
      </c>
      <c r="K1144" s="61">
        <f t="shared" si="127"/>
        <v>5.3502562896039132E-3</v>
      </c>
      <c r="L1144" s="61">
        <f t="shared" si="131"/>
        <v>1.3823611579409497E-2</v>
      </c>
      <c r="M1144" s="59">
        <f t="shared" si="128"/>
        <v>45.50000000000054</v>
      </c>
      <c r="N1144" s="59">
        <f t="shared" si="129"/>
        <v>0</v>
      </c>
      <c r="O1144" s="59">
        <f t="shared" si="130"/>
        <v>0</v>
      </c>
    </row>
    <row r="1145" spans="1:15" x14ac:dyDescent="0.25">
      <c r="A1145" s="59">
        <v>1144</v>
      </c>
      <c r="B1145" s="60">
        <v>42876.958333333336</v>
      </c>
      <c r="C1145" s="59">
        <v>1.11917</v>
      </c>
      <c r="D1145" s="59">
        <v>1.1263399999999999</v>
      </c>
      <c r="E1145" s="59">
        <v>1.1161399999999999</v>
      </c>
      <c r="F1145" s="59">
        <v>1.1237200000000001</v>
      </c>
      <c r="G1145" s="59">
        <f t="shared" si="125"/>
        <v>1</v>
      </c>
      <c r="H1145" s="61">
        <f t="shared" si="126"/>
        <v>2.7357360103020339E-3</v>
      </c>
      <c r="I1145" s="61">
        <f>IF(A1145&gt;$R$1, AVERAGE(INDEX($H$2:$H$3898, A1145-$R$1):H1145), "")</f>
        <v>1.9265485042003724E-3</v>
      </c>
      <c r="J1145" s="61">
        <f>IF(A1145&gt;$R$1, STDEV(INDEX($H$2:$H$3898, A1145-$R$1):H1145), "")</f>
        <v>5.353849348939268E-3</v>
      </c>
      <c r="K1145" s="61">
        <f t="shared" si="127"/>
        <v>5.353849348939268E-3</v>
      </c>
      <c r="L1145" s="61">
        <f t="shared" si="131"/>
        <v>1.4638485967826478E-2</v>
      </c>
      <c r="M1145" s="59">
        <f t="shared" si="128"/>
        <v>-54.600000000000207</v>
      </c>
      <c r="N1145" s="59">
        <f t="shared" si="129"/>
        <v>0</v>
      </c>
      <c r="O1145" s="59">
        <f t="shared" si="130"/>
        <v>0</v>
      </c>
    </row>
    <row r="1146" spans="1:15" x14ac:dyDescent="0.25">
      <c r="A1146" s="59">
        <v>1145</v>
      </c>
      <c r="B1146" s="60">
        <v>42877.958333333336</v>
      </c>
      <c r="C1146" s="59">
        <v>1.1237200000000001</v>
      </c>
      <c r="D1146" s="59">
        <v>1.1268199999999999</v>
      </c>
      <c r="E1146" s="59">
        <v>1.1174999999999999</v>
      </c>
      <c r="F1146" s="59">
        <v>1.11826</v>
      </c>
      <c r="G1146" s="59">
        <f t="shared" si="125"/>
        <v>0</v>
      </c>
      <c r="H1146" s="61">
        <f t="shared" si="126"/>
        <v>-4.8707042830950145E-3</v>
      </c>
      <c r="I1146" s="61">
        <f>IF(A1146&gt;$R$1, AVERAGE(INDEX($H$2:$H$3898, A1146-$R$1):H1146), "")</f>
        <v>1.6100850528333352E-3</v>
      </c>
      <c r="J1146" s="61">
        <f>IF(A1146&gt;$R$1, STDEV(INDEX($H$2:$H$3898, A1146-$R$1):H1146), "")</f>
        <v>5.6068387389054735E-3</v>
      </c>
      <c r="K1146" s="61">
        <f t="shared" si="127"/>
        <v>-5.6068387389054735E-3</v>
      </c>
      <c r="L1146" s="61">
        <f t="shared" si="131"/>
        <v>4.4966509849553348E-3</v>
      </c>
      <c r="M1146" s="59">
        <f t="shared" si="128"/>
        <v>36.300000000000225</v>
      </c>
      <c r="N1146" s="59">
        <f t="shared" si="129"/>
        <v>0</v>
      </c>
      <c r="O1146" s="59">
        <f t="shared" si="130"/>
        <v>0</v>
      </c>
    </row>
    <row r="1147" spans="1:15" x14ac:dyDescent="0.25">
      <c r="A1147" s="59">
        <v>1146</v>
      </c>
      <c r="B1147" s="60">
        <v>42878.958333333336</v>
      </c>
      <c r="C1147" s="59">
        <v>1.11822</v>
      </c>
      <c r="D1147" s="59">
        <v>1.12199</v>
      </c>
      <c r="E1147" s="59">
        <v>1.1168499999999999</v>
      </c>
      <c r="F1147" s="59">
        <v>1.12185</v>
      </c>
      <c r="G1147" s="59">
        <f t="shared" si="125"/>
        <v>1</v>
      </c>
      <c r="H1147" s="61">
        <f t="shared" si="126"/>
        <v>3.2052024886593243E-3</v>
      </c>
      <c r="I1147" s="61">
        <f>IF(A1147&gt;$R$1, AVERAGE(INDEX($H$2:$H$3898, A1147-$R$1):H1147), "")</f>
        <v>1.6323090684984155E-3</v>
      </c>
      <c r="J1147" s="61">
        <f>IF(A1147&gt;$R$1, STDEV(INDEX($H$2:$H$3898, A1147-$R$1):H1147), "")</f>
        <v>5.6127810353888584E-3</v>
      </c>
      <c r="K1147" s="61">
        <f t="shared" si="127"/>
        <v>5.6127810353888584E-3</v>
      </c>
      <c r="L1147" s="61">
        <f t="shared" si="131"/>
        <v>1.4877996360162207E-2</v>
      </c>
      <c r="M1147" s="59">
        <f t="shared" si="128"/>
        <v>-8.0000000000013394</v>
      </c>
      <c r="N1147" s="59">
        <f t="shared" si="129"/>
        <v>0</v>
      </c>
      <c r="O1147" s="59">
        <f t="shared" si="130"/>
        <v>0</v>
      </c>
    </row>
    <row r="1148" spans="1:15" x14ac:dyDescent="0.25">
      <c r="A1148" s="59">
        <v>1147</v>
      </c>
      <c r="B1148" s="60">
        <v>42879.958333333336</v>
      </c>
      <c r="C1148" s="59">
        <v>1.12182</v>
      </c>
      <c r="D1148" s="59">
        <v>1.12503</v>
      </c>
      <c r="E1148" s="59">
        <v>1.11937</v>
      </c>
      <c r="F1148" s="59">
        <v>1.1210199999999999</v>
      </c>
      <c r="G1148" s="59">
        <f t="shared" si="125"/>
        <v>0</v>
      </c>
      <c r="H1148" s="61">
        <f t="shared" si="126"/>
        <v>-7.4012317957650631E-4</v>
      </c>
      <c r="I1148" s="61">
        <f>IF(A1148&gt;$R$1, AVERAGE(INDEX($H$2:$H$3898, A1148-$R$1):H1148), "")</f>
        <v>1.8364539527254105E-3</v>
      </c>
      <c r="J1148" s="61">
        <f>IF(A1148&gt;$R$1, STDEV(INDEX($H$2:$H$3898, A1148-$R$1):H1148), "")</f>
        <v>5.4510903549952723E-3</v>
      </c>
      <c r="K1148" s="61">
        <f t="shared" si="127"/>
        <v>-5.4510903549952723E-3</v>
      </c>
      <c r="L1148" s="61">
        <f t="shared" si="131"/>
        <v>4.4033270898339366E-3</v>
      </c>
      <c r="M1148" s="59">
        <f t="shared" si="128"/>
        <v>-30.200000000000227</v>
      </c>
      <c r="N1148" s="59">
        <f t="shared" si="129"/>
        <v>0</v>
      </c>
      <c r="O1148" s="59">
        <f t="shared" si="130"/>
        <v>0</v>
      </c>
    </row>
    <row r="1149" spans="1:15" x14ac:dyDescent="0.25">
      <c r="A1149" s="59">
        <v>1148</v>
      </c>
      <c r="B1149" s="60">
        <v>42880.958333333336</v>
      </c>
      <c r="C1149" s="59">
        <v>1.1210100000000001</v>
      </c>
      <c r="D1149" s="59">
        <v>1.1234599999999999</v>
      </c>
      <c r="E1149" s="59">
        <v>1.11605</v>
      </c>
      <c r="F1149" s="59">
        <v>1.11799</v>
      </c>
      <c r="G1149" s="59">
        <f t="shared" si="125"/>
        <v>0</v>
      </c>
      <c r="H1149" s="61">
        <f t="shared" si="126"/>
        <v>-2.7065549949961839E-3</v>
      </c>
      <c r="I1149" s="61">
        <f>IF(A1149&gt;$R$1, AVERAGE(INDEX($H$2:$H$3898, A1149-$R$1):H1149), "")</f>
        <v>1.1020209347515659E-3</v>
      </c>
      <c r="J1149" s="61">
        <f>IF(A1149&gt;$R$1, STDEV(INDEX($H$2:$H$3898, A1149-$R$1):H1149), "")</f>
        <v>5.2010918740699455E-3</v>
      </c>
      <c r="K1149" s="61">
        <f t="shared" si="127"/>
        <v>-5.2010918740699455E-3</v>
      </c>
      <c r="L1149" s="61">
        <f t="shared" si="131"/>
        <v>-5.501540753827177E-3</v>
      </c>
      <c r="M1149" s="59">
        <f t="shared" si="128"/>
        <v>-7.7000000000015945</v>
      </c>
      <c r="N1149" s="59">
        <f t="shared" si="129"/>
        <v>0</v>
      </c>
      <c r="O1149" s="59">
        <f t="shared" si="130"/>
        <v>0</v>
      </c>
    </row>
    <row r="1150" spans="1:15" x14ac:dyDescent="0.25">
      <c r="A1150" s="59">
        <v>1149</v>
      </c>
      <c r="B1150" s="60">
        <v>42883.958333333336</v>
      </c>
      <c r="C1150" s="59">
        <v>1.1170100000000001</v>
      </c>
      <c r="D1150" s="59">
        <v>1.1189800000000001</v>
      </c>
      <c r="E1150" s="59">
        <v>1.1161799999999999</v>
      </c>
      <c r="F1150" s="59">
        <v>1.1162399999999999</v>
      </c>
      <c r="G1150" s="59">
        <f t="shared" si="125"/>
        <v>0</v>
      </c>
      <c r="H1150" s="61">
        <f t="shared" si="126"/>
        <v>-1.5665355472623528E-3</v>
      </c>
      <c r="I1150" s="61">
        <f>IF(A1150&gt;$R$1, AVERAGE(INDEX($H$2:$H$3898, A1150-$R$1):H1150), "")</f>
        <v>9.443977243209495E-4</v>
      </c>
      <c r="J1150" s="61">
        <f>IF(A1150&gt;$R$1, STDEV(INDEX($H$2:$H$3898, A1150-$R$1):H1150), "")</f>
        <v>5.2438696622246796E-3</v>
      </c>
      <c r="K1150" s="61">
        <f t="shared" si="127"/>
        <v>-5.2438696622246796E-3</v>
      </c>
      <c r="L1150" s="61">
        <f t="shared" si="131"/>
        <v>-5.5835582719911646E-3</v>
      </c>
      <c r="M1150" s="59">
        <f t="shared" si="128"/>
        <v>23.299999999999432</v>
      </c>
      <c r="N1150" s="59">
        <f t="shared" si="129"/>
        <v>0</v>
      </c>
      <c r="O1150" s="59">
        <f t="shared" si="130"/>
        <v>0</v>
      </c>
    </row>
    <row r="1151" spans="1:15" x14ac:dyDescent="0.25">
      <c r="A1151" s="59">
        <v>1150</v>
      </c>
      <c r="B1151" s="60">
        <v>42884.958333333336</v>
      </c>
      <c r="C1151" s="59">
        <v>1.1162300000000001</v>
      </c>
      <c r="D1151" s="59">
        <v>1.1205400000000001</v>
      </c>
      <c r="E1151" s="59">
        <v>1.11094</v>
      </c>
      <c r="F1151" s="59">
        <v>1.11856</v>
      </c>
      <c r="G1151" s="59">
        <f t="shared" si="125"/>
        <v>1</v>
      </c>
      <c r="H1151" s="61">
        <f t="shared" si="126"/>
        <v>2.0762491797237741E-3</v>
      </c>
      <c r="I1151" s="61">
        <f>IF(A1151&gt;$R$1, AVERAGE(INDEX($H$2:$H$3898, A1151-$R$1):H1151), "")</f>
        <v>1.4819253119733192E-3</v>
      </c>
      <c r="J1151" s="61">
        <f>IF(A1151&gt;$R$1, STDEV(INDEX($H$2:$H$3898, A1151-$R$1):H1151), "")</f>
        <v>4.8535266416380261E-3</v>
      </c>
      <c r="K1151" s="61">
        <f t="shared" si="127"/>
        <v>4.8535266416380261E-3</v>
      </c>
      <c r="L1151" s="61">
        <f t="shared" si="131"/>
        <v>4.6627755981601326E-3</v>
      </c>
      <c r="M1151" s="59">
        <f t="shared" si="128"/>
        <v>57.699999999998312</v>
      </c>
      <c r="N1151" s="59">
        <f t="shared" si="129"/>
        <v>0</v>
      </c>
      <c r="O1151" s="59">
        <f t="shared" si="130"/>
        <v>0</v>
      </c>
    </row>
    <row r="1152" spans="1:15" x14ac:dyDescent="0.25">
      <c r="A1152" s="59">
        <v>1151</v>
      </c>
      <c r="B1152" s="60">
        <v>42885.958333333336</v>
      </c>
      <c r="C1152" s="59">
        <v>1.1185400000000001</v>
      </c>
      <c r="D1152" s="59">
        <v>1.12521</v>
      </c>
      <c r="E1152" s="59">
        <v>1.1164499999999999</v>
      </c>
      <c r="F1152" s="59">
        <v>1.1243099999999999</v>
      </c>
      <c r="G1152" s="59">
        <f t="shared" si="125"/>
        <v>1</v>
      </c>
      <c r="H1152" s="61">
        <f t="shared" si="126"/>
        <v>5.1273703756802482E-3</v>
      </c>
      <c r="I1152" s="61">
        <f>IF(A1152&gt;$R$1, AVERAGE(INDEX($H$2:$H$3898, A1152-$R$1):H1152), "")</f>
        <v>2.0919971959782102E-3</v>
      </c>
      <c r="J1152" s="61">
        <f>IF(A1152&gt;$R$1, STDEV(INDEX($H$2:$H$3898, A1152-$R$1):H1152), "")</f>
        <v>4.6424363628043731E-3</v>
      </c>
      <c r="K1152" s="61">
        <f t="shared" si="127"/>
        <v>4.6424363628043731E-3</v>
      </c>
      <c r="L1152" s="61">
        <f t="shared" si="131"/>
        <v>1.4394271941128614E-2</v>
      </c>
      <c r="M1152" s="59">
        <f t="shared" si="128"/>
        <v>-30.799999999999716</v>
      </c>
      <c r="N1152" s="59">
        <f t="shared" si="129"/>
        <v>0</v>
      </c>
      <c r="O1152" s="59">
        <f t="shared" si="130"/>
        <v>0</v>
      </c>
    </row>
    <row r="1153" spans="1:15" x14ac:dyDescent="0.25">
      <c r="A1153" s="59">
        <v>1152</v>
      </c>
      <c r="B1153" s="60">
        <v>42886.958333333336</v>
      </c>
      <c r="C1153" s="59">
        <v>1.1243000000000001</v>
      </c>
      <c r="D1153" s="59">
        <v>1.1256600000000001</v>
      </c>
      <c r="E1153" s="59">
        <v>1.1202099999999999</v>
      </c>
      <c r="F1153" s="59">
        <v>1.1212200000000001</v>
      </c>
      <c r="G1153" s="59">
        <f t="shared" si="125"/>
        <v>0</v>
      </c>
      <c r="H1153" s="61">
        <f t="shared" si="126"/>
        <v>-2.7521359771364548E-3</v>
      </c>
      <c r="I1153" s="61">
        <f>IF(A1153&gt;$R$1, AVERAGE(INDEX($H$2:$H$3898, A1153-$R$1):H1153), "")</f>
        <v>1.9527619349580009E-3</v>
      </c>
      <c r="J1153" s="61">
        <f>IF(A1153&gt;$R$1, STDEV(INDEX($H$2:$H$3898, A1153-$R$1):H1153), "")</f>
        <v>4.7581038722390367E-3</v>
      </c>
      <c r="K1153" s="61">
        <f t="shared" si="127"/>
        <v>-4.7581038722390367E-3</v>
      </c>
      <c r="L1153" s="61">
        <f t="shared" si="131"/>
        <v>1.4691731555794382E-2</v>
      </c>
      <c r="M1153" s="59">
        <f t="shared" si="128"/>
        <v>70.099999999999611</v>
      </c>
      <c r="N1153" s="59">
        <f t="shared" si="129"/>
        <v>0</v>
      </c>
      <c r="O1153" s="59">
        <f t="shared" si="130"/>
        <v>0</v>
      </c>
    </row>
    <row r="1154" spans="1:15" x14ac:dyDescent="0.25">
      <c r="A1154" s="59">
        <v>1153</v>
      </c>
      <c r="B1154" s="60">
        <v>42887.958333333336</v>
      </c>
      <c r="C1154" s="59">
        <v>1.12124</v>
      </c>
      <c r="D1154" s="59">
        <v>1.1285000000000001</v>
      </c>
      <c r="E1154" s="59">
        <v>1.12049</v>
      </c>
      <c r="F1154" s="59">
        <v>1.12825</v>
      </c>
      <c r="G1154" s="59">
        <f t="shared" si="125"/>
        <v>1</v>
      </c>
      <c r="H1154" s="61">
        <f t="shared" si="126"/>
        <v>6.2503815448916875E-3</v>
      </c>
      <c r="I1154" s="61">
        <f>IF(A1154&gt;$R$1, AVERAGE(INDEX($H$2:$H$3898, A1154-$R$1):H1154), "")</f>
        <v>2.3785029425019135E-3</v>
      </c>
      <c r="J1154" s="61">
        <f>IF(A1154&gt;$R$1, STDEV(INDEX($H$2:$H$3898, A1154-$R$1):H1154), "")</f>
        <v>4.822456839114083E-3</v>
      </c>
      <c r="K1154" s="61">
        <f t="shared" si="127"/>
        <v>4.822456839114083E-3</v>
      </c>
      <c r="L1154" s="61">
        <f t="shared" si="131"/>
        <v>1.4274723729981984E-2</v>
      </c>
      <c r="M1154" s="59">
        <f t="shared" si="128"/>
        <v>-16.199999999999548</v>
      </c>
      <c r="N1154" s="59">
        <f t="shared" si="129"/>
        <v>0</v>
      </c>
      <c r="O1154" s="59">
        <f t="shared" si="130"/>
        <v>0</v>
      </c>
    </row>
    <row r="1155" spans="1:15" x14ac:dyDescent="0.25">
      <c r="A1155" s="59">
        <v>1154</v>
      </c>
      <c r="B1155" s="60">
        <v>42890.958333333336</v>
      </c>
      <c r="C1155" s="59">
        <v>1.12703</v>
      </c>
      <c r="D1155" s="59">
        <v>1.1283700000000001</v>
      </c>
      <c r="E1155" s="59">
        <v>1.1234200000000001</v>
      </c>
      <c r="F1155" s="59">
        <v>1.12541</v>
      </c>
      <c r="G1155" s="59">
        <f t="shared" ref="G1155:G1218" si="132">IF(F1155&gt;F1154,1,0)</f>
        <v>0</v>
      </c>
      <c r="H1155" s="61">
        <f t="shared" ref="H1155:H1218" si="133">LN(F1155/F1154)</f>
        <v>-2.5203460178913938E-3</v>
      </c>
      <c r="I1155" s="61">
        <f>IF(A1155&gt;$R$1, AVERAGE(INDEX($H$2:$H$3898, A1155-$R$1):H1155), "")</f>
        <v>1.8206073368393272E-3</v>
      </c>
      <c r="J1155" s="61">
        <f>IF(A1155&gt;$R$1, STDEV(INDEX($H$2:$H$3898, A1155-$R$1):H1155), "")</f>
        <v>4.8417593873318404E-3</v>
      </c>
      <c r="K1155" s="61">
        <f t="shared" ref="K1155:K1218" si="134">IF(G1155=0,-1*J1155,J1155)</f>
        <v>-4.8417593873318404E-3</v>
      </c>
      <c r="L1155" s="61">
        <f t="shared" si="131"/>
        <v>4.1513463794145495E-3</v>
      </c>
      <c r="M1155" s="59">
        <f t="shared" ref="M1155:M1218" si="135">(F1156-C1156)*10000</f>
        <v>22.800000000000598</v>
      </c>
      <c r="N1155" s="59">
        <f t="shared" ref="N1155:N1218" si="136">IF(AND(L1155&gt;-1,L1155&lt;=-0.0173992495600104),M1155,0)</f>
        <v>0</v>
      </c>
      <c r="O1155" s="59">
        <f t="shared" ref="O1155:O1218" si="137">IF(OR(AND(L1155&gt;0.0176007504399896)),-M1155,0)</f>
        <v>0</v>
      </c>
    </row>
    <row r="1156" spans="1:15" x14ac:dyDescent="0.25">
      <c r="A1156" s="59">
        <v>1155</v>
      </c>
      <c r="B1156" s="60">
        <v>42891.958333333336</v>
      </c>
      <c r="C1156" s="59">
        <v>1.1254299999999999</v>
      </c>
      <c r="D1156" s="59">
        <v>1.12842</v>
      </c>
      <c r="E1156" s="59">
        <v>1.1240399999999999</v>
      </c>
      <c r="F1156" s="59">
        <v>1.12771</v>
      </c>
      <c r="G1156" s="59">
        <f t="shared" si="132"/>
        <v>1</v>
      </c>
      <c r="H1156" s="61">
        <f t="shared" si="133"/>
        <v>2.0416141163388441E-3</v>
      </c>
      <c r="I1156" s="61">
        <f>IF(A1156&gt;$R$1, AVERAGE(INDEX($H$2:$H$3898, A1156-$R$1):H1156), "")</f>
        <v>1.6977045946908985E-3</v>
      </c>
      <c r="J1156" s="61">
        <f>IF(A1156&gt;$R$1, STDEV(INDEX($H$2:$H$3898, A1156-$R$1):H1156), "")</f>
        <v>4.8073674830843242E-3</v>
      </c>
      <c r="K1156" s="61">
        <f t="shared" si="134"/>
        <v>4.8073674830843242E-3</v>
      </c>
      <c r="L1156" s="61">
        <f t="shared" si="131"/>
        <v>4.1522674679246811E-3</v>
      </c>
      <c r="M1156" s="59">
        <f t="shared" si="135"/>
        <v>-21.700000000000053</v>
      </c>
      <c r="N1156" s="59">
        <f t="shared" si="136"/>
        <v>0</v>
      </c>
      <c r="O1156" s="59">
        <f t="shared" si="137"/>
        <v>0</v>
      </c>
    </row>
    <row r="1157" spans="1:15" x14ac:dyDescent="0.25">
      <c r="A1157" s="59">
        <v>1156</v>
      </c>
      <c r="B1157" s="60">
        <v>42892.958333333336</v>
      </c>
      <c r="C1157" s="59">
        <v>1.12771</v>
      </c>
      <c r="D1157" s="59">
        <v>1.1282300000000001</v>
      </c>
      <c r="E1157" s="59">
        <v>1.12039</v>
      </c>
      <c r="F1157" s="59">
        <v>1.12554</v>
      </c>
      <c r="G1157" s="59">
        <f t="shared" si="132"/>
        <v>0</v>
      </c>
      <c r="H1157" s="61">
        <f t="shared" si="133"/>
        <v>-1.9261073301867755E-3</v>
      </c>
      <c r="I1157" s="61">
        <f>IF(A1157&gt;$R$1, AVERAGE(INDEX($H$2:$H$3898, A1157-$R$1):H1157), "")</f>
        <v>9.6698141600547476E-4</v>
      </c>
      <c r="J1157" s="61">
        <f>IF(A1157&gt;$R$1, STDEV(INDEX($H$2:$H$3898, A1157-$R$1):H1157), "")</f>
        <v>4.3677737165720822E-3</v>
      </c>
      <c r="K1157" s="61">
        <f t="shared" si="134"/>
        <v>-4.3677737165720822E-3</v>
      </c>
      <c r="L1157" s="61">
        <f t="shared" si="131"/>
        <v>-5.1172780041796638E-3</v>
      </c>
      <c r="M1157" s="59">
        <f t="shared" si="135"/>
        <v>-42.999999999999702</v>
      </c>
      <c r="N1157" s="59">
        <f t="shared" si="136"/>
        <v>0</v>
      </c>
      <c r="O1157" s="59">
        <f t="shared" si="137"/>
        <v>0</v>
      </c>
    </row>
    <row r="1158" spans="1:15" x14ac:dyDescent="0.25">
      <c r="A1158" s="59">
        <v>1157</v>
      </c>
      <c r="B1158" s="60">
        <v>42893.958333333336</v>
      </c>
      <c r="C1158" s="59">
        <v>1.1255200000000001</v>
      </c>
      <c r="D1158" s="59">
        <v>1.1269</v>
      </c>
      <c r="E1158" s="59">
        <v>1.11947</v>
      </c>
      <c r="F1158" s="59">
        <v>1.1212200000000001</v>
      </c>
      <c r="G1158" s="59">
        <f t="shared" si="132"/>
        <v>0</v>
      </c>
      <c r="H1158" s="61">
        <f t="shared" si="133"/>
        <v>-3.8455423131522545E-3</v>
      </c>
      <c r="I1158" s="61">
        <f>IF(A1158&gt;$R$1, AVERAGE(INDEX($H$2:$H$3898, A1158-$R$1):H1158), "")</f>
        <v>3.0061835468328307E-4</v>
      </c>
      <c r="J1158" s="61">
        <f>IF(A1158&gt;$R$1, STDEV(INDEX($H$2:$H$3898, A1158-$R$1):H1158), "")</f>
        <v>4.2269241740713094E-3</v>
      </c>
      <c r="K1158" s="61">
        <f t="shared" si="134"/>
        <v>-4.2269241740713094E-3</v>
      </c>
      <c r="L1158" s="61">
        <f t="shared" si="131"/>
        <v>-4.2547777798367927E-3</v>
      </c>
      <c r="M1158" s="59">
        <f t="shared" si="135"/>
        <v>-18.199999999999328</v>
      </c>
      <c r="N1158" s="59">
        <f t="shared" si="136"/>
        <v>0</v>
      </c>
      <c r="O1158" s="59">
        <f t="shared" si="137"/>
        <v>0</v>
      </c>
    </row>
    <row r="1159" spans="1:15" x14ac:dyDescent="0.25">
      <c r="A1159" s="59">
        <v>1158</v>
      </c>
      <c r="B1159" s="60">
        <v>42894.958333333336</v>
      </c>
      <c r="C1159" s="59">
        <v>1.1212299999999999</v>
      </c>
      <c r="D1159" s="59">
        <v>1.1236600000000001</v>
      </c>
      <c r="E1159" s="59">
        <v>1.11663</v>
      </c>
      <c r="F1159" s="59">
        <v>1.11941</v>
      </c>
      <c r="G1159" s="59">
        <f t="shared" si="132"/>
        <v>0</v>
      </c>
      <c r="H1159" s="61">
        <f t="shared" si="133"/>
        <v>-1.6156173877062503E-3</v>
      </c>
      <c r="I1159" s="61">
        <f>IF(A1159&gt;$R$1, AVERAGE(INDEX($H$2:$H$3898, A1159-$R$1):H1159), "")</f>
        <v>5.1184531413315919E-4</v>
      </c>
      <c r="J1159" s="61">
        <f>IF(A1159&gt;$R$1, STDEV(INDEX($H$2:$H$3898, A1159-$R$1):H1159), "")</f>
        <v>4.0242200196089267E-3</v>
      </c>
      <c r="K1159" s="61">
        <f t="shared" si="134"/>
        <v>-4.0242200196089267E-3</v>
      </c>
      <c r="L1159" s="61">
        <f t="shared" si="131"/>
        <v>-1.3629254089049636E-2</v>
      </c>
      <c r="M1159" s="59">
        <f t="shared" si="135"/>
        <v>-3.2000000000009798</v>
      </c>
      <c r="N1159" s="59">
        <f t="shared" si="136"/>
        <v>0</v>
      </c>
      <c r="O1159" s="59">
        <f t="shared" si="137"/>
        <v>0</v>
      </c>
    </row>
    <row r="1160" spans="1:15" x14ac:dyDescent="0.25">
      <c r="A1160" s="59">
        <v>1159</v>
      </c>
      <c r="B1160" s="60">
        <v>42897.958333333336</v>
      </c>
      <c r="C1160" s="59">
        <v>1.1206100000000001</v>
      </c>
      <c r="D1160" s="59">
        <v>1.12321</v>
      </c>
      <c r="E1160" s="59">
        <v>1.1191800000000001</v>
      </c>
      <c r="F1160" s="59">
        <v>1.12029</v>
      </c>
      <c r="G1160" s="59">
        <f t="shared" si="132"/>
        <v>1</v>
      </c>
      <c r="H1160" s="61">
        <f t="shared" si="133"/>
        <v>7.8581956983898285E-4</v>
      </c>
      <c r="I1160" s="61">
        <f>IF(A1160&gt;$R$1, AVERAGE(INDEX($H$2:$H$3898, A1160-$R$1):H1160), "")</f>
        <v>-2.0080859098018233E-5</v>
      </c>
      <c r="J1160" s="61">
        <f>IF(A1160&gt;$R$1, STDEV(INDEX($H$2:$H$3898, A1160-$R$1):H1160), "")</f>
        <v>3.27913146622168E-3</v>
      </c>
      <c r="K1160" s="61">
        <f t="shared" si="134"/>
        <v>3.27913146622168E-3</v>
      </c>
      <c r="L1160" s="61">
        <f t="shared" si="131"/>
        <v>-1.5703971971767223E-2</v>
      </c>
      <c r="M1160" s="59">
        <f t="shared" si="135"/>
        <v>7.3999999999996291</v>
      </c>
      <c r="N1160" s="59">
        <f t="shared" si="136"/>
        <v>0</v>
      </c>
      <c r="O1160" s="59">
        <f t="shared" si="137"/>
        <v>0</v>
      </c>
    </row>
    <row r="1161" spans="1:15" x14ac:dyDescent="0.25">
      <c r="A1161" s="59">
        <v>1160</v>
      </c>
      <c r="B1161" s="60">
        <v>42898.958333333336</v>
      </c>
      <c r="C1161" s="59">
        <v>1.12033</v>
      </c>
      <c r="D1161" s="59">
        <v>1.12249</v>
      </c>
      <c r="E1161" s="59">
        <v>1.11852</v>
      </c>
      <c r="F1161" s="59">
        <v>1.12107</v>
      </c>
      <c r="G1161" s="59">
        <f t="shared" si="132"/>
        <v>1</v>
      </c>
      <c r="H1161" s="61">
        <f t="shared" si="133"/>
        <v>6.9600602445621851E-4</v>
      </c>
      <c r="I1161" s="61">
        <f>IF(A1161&gt;$R$1, AVERAGE(INDEX($H$2:$H$3898, A1161-$R$1):H1161), "")</f>
        <v>-1.4756398321338167E-4</v>
      </c>
      <c r="J1161" s="61">
        <f>IF(A1161&gt;$R$1, STDEV(INDEX($H$2:$H$3898, A1161-$R$1):H1161), "")</f>
        <v>3.2036309634294463E-3</v>
      </c>
      <c r="K1161" s="61">
        <f t="shared" si="134"/>
        <v>3.2036309634294463E-3</v>
      </c>
      <c r="L1161" s="61">
        <f t="shared" si="131"/>
        <v>-6.8935022694323021E-3</v>
      </c>
      <c r="M1161" s="59">
        <f t="shared" si="135"/>
        <v>6.3999999999997392</v>
      </c>
      <c r="N1161" s="59">
        <f t="shared" si="136"/>
        <v>0</v>
      </c>
      <c r="O1161" s="59">
        <f t="shared" si="137"/>
        <v>0</v>
      </c>
    </row>
    <row r="1162" spans="1:15" x14ac:dyDescent="0.25">
      <c r="A1162" s="59">
        <v>1161</v>
      </c>
      <c r="B1162" s="60">
        <v>42899.958333333336</v>
      </c>
      <c r="C1162" s="59">
        <v>1.1210599999999999</v>
      </c>
      <c r="D1162" s="59">
        <v>1.12958</v>
      </c>
      <c r="E1162" s="59">
        <v>1.1193</v>
      </c>
      <c r="F1162" s="59">
        <v>1.1216999999999999</v>
      </c>
      <c r="G1162" s="59">
        <f t="shared" si="132"/>
        <v>1</v>
      </c>
      <c r="H1162" s="61">
        <f t="shared" si="133"/>
        <v>5.6180528236972587E-4</v>
      </c>
      <c r="I1162" s="61">
        <f>IF(A1162&gt;$R$1, AVERAGE(INDEX($H$2:$H$3898, A1162-$R$1):H1162), "")</f>
        <v>1.9196786462816467E-4</v>
      </c>
      <c r="J1162" s="61">
        <f>IF(A1162&gt;$R$1, STDEV(INDEX($H$2:$H$3898, A1162-$R$1):H1162), "")</f>
        <v>2.9473084975851788E-3</v>
      </c>
      <c r="K1162" s="61">
        <f t="shared" si="134"/>
        <v>2.9473084975851788E-3</v>
      </c>
      <c r="L1162" s="61">
        <f t="shared" si="131"/>
        <v>-9.5589748072359825E-3</v>
      </c>
      <c r="M1162" s="59">
        <f t="shared" si="135"/>
        <v>-72.299999999998477</v>
      </c>
      <c r="N1162" s="59">
        <f t="shared" si="136"/>
        <v>0</v>
      </c>
      <c r="O1162" s="59">
        <f t="shared" si="137"/>
        <v>0</v>
      </c>
    </row>
    <row r="1163" spans="1:15" x14ac:dyDescent="0.25">
      <c r="A1163" s="59">
        <v>1162</v>
      </c>
      <c r="B1163" s="60">
        <v>42900.958333333336</v>
      </c>
      <c r="C1163" s="59">
        <v>1.1217299999999999</v>
      </c>
      <c r="D1163" s="59">
        <v>1.1228499999999999</v>
      </c>
      <c r="E1163" s="59">
        <v>1.11321</v>
      </c>
      <c r="F1163" s="59">
        <v>1.1145</v>
      </c>
      <c r="G1163" s="59">
        <f t="shared" si="132"/>
        <v>0</v>
      </c>
      <c r="H1163" s="61">
        <f t="shared" si="133"/>
        <v>-6.4395178252540184E-3</v>
      </c>
      <c r="I1163" s="61">
        <f>IF(A1163&gt;$R$1, AVERAGE(INDEX($H$2:$H$3898, A1163-$R$1):H1163), "")</f>
        <v>-4.1082715499141933E-4</v>
      </c>
      <c r="J1163" s="61">
        <f>IF(A1163&gt;$R$1, STDEV(INDEX($H$2:$H$3898, A1163-$R$1):H1163), "")</f>
        <v>3.2596793388702952E-3</v>
      </c>
      <c r="K1163" s="61">
        <f t="shared" si="134"/>
        <v>-3.2596793388702952E-3</v>
      </c>
      <c r="L1163" s="61">
        <f t="shared" si="131"/>
        <v>-7.3675637911110063E-3</v>
      </c>
      <c r="M1163" s="59">
        <f t="shared" si="135"/>
        <v>51.799999999999628</v>
      </c>
      <c r="N1163" s="59">
        <f t="shared" si="136"/>
        <v>0</v>
      </c>
      <c r="O1163" s="59">
        <f t="shared" si="137"/>
        <v>0</v>
      </c>
    </row>
    <row r="1164" spans="1:15" x14ac:dyDescent="0.25">
      <c r="A1164" s="59">
        <v>1163</v>
      </c>
      <c r="B1164" s="60">
        <v>42901.958333333336</v>
      </c>
      <c r="C1164" s="59">
        <v>1.1145</v>
      </c>
      <c r="D1164" s="59">
        <v>1.12016</v>
      </c>
      <c r="E1164" s="59">
        <v>1.1138399999999999</v>
      </c>
      <c r="F1164" s="59">
        <v>1.11968</v>
      </c>
      <c r="G1164" s="59">
        <f t="shared" si="132"/>
        <v>1</v>
      </c>
      <c r="H1164" s="61">
        <f t="shared" si="133"/>
        <v>4.6370563533997232E-3</v>
      </c>
      <c r="I1164" s="61">
        <f>IF(A1164&gt;$R$1, AVERAGE(INDEX($H$2:$H$3898, A1164-$R$1):H1164), "")</f>
        <v>-7.4753434180404948E-5</v>
      </c>
      <c r="J1164" s="61">
        <f>IF(A1164&gt;$R$1, STDEV(INDEX($H$2:$H$3898, A1164-$R$1):H1164), "")</f>
        <v>3.4923555011217655E-3</v>
      </c>
      <c r="K1164" s="61">
        <f t="shared" si="134"/>
        <v>3.4923555011217655E-3</v>
      </c>
      <c r="L1164" s="61">
        <f t="shared" si="131"/>
        <v>1.3258835840807073E-3</v>
      </c>
      <c r="M1164" s="59">
        <f t="shared" si="135"/>
        <v>-57.000000000000384</v>
      </c>
      <c r="N1164" s="59">
        <f t="shared" si="136"/>
        <v>0</v>
      </c>
      <c r="O1164" s="59">
        <f t="shared" si="137"/>
        <v>0</v>
      </c>
    </row>
    <row r="1165" spans="1:15" x14ac:dyDescent="0.25">
      <c r="A1165" s="59">
        <v>1164</v>
      </c>
      <c r="B1165" s="60">
        <v>42904.958333333336</v>
      </c>
      <c r="C1165" s="59">
        <v>1.12053</v>
      </c>
      <c r="D1165" s="59">
        <v>1.1212800000000001</v>
      </c>
      <c r="E1165" s="59">
        <v>1.1143099999999999</v>
      </c>
      <c r="F1165" s="59">
        <v>1.11483</v>
      </c>
      <c r="G1165" s="59">
        <f t="shared" si="132"/>
        <v>0</v>
      </c>
      <c r="H1165" s="61">
        <f t="shared" si="133"/>
        <v>-4.3410032769952856E-3</v>
      </c>
      <c r="I1165" s="61">
        <f>IF(A1165&gt;$R$1, AVERAGE(INDEX($H$2:$H$3898, A1165-$R$1):H1165), "")</f>
        <v>-1.7690645180534878E-4</v>
      </c>
      <c r="J1165" s="61">
        <f>IF(A1165&gt;$R$1, STDEV(INDEX($H$2:$H$3898, A1165-$R$1):H1165), "")</f>
        <v>3.5968110749651501E-3</v>
      </c>
      <c r="K1165" s="61">
        <f t="shared" si="134"/>
        <v>-3.5968110749651501E-3</v>
      </c>
      <c r="L1165" s="61">
        <f t="shared" si="131"/>
        <v>2.9729421713402386E-3</v>
      </c>
      <c r="M1165" s="59">
        <f t="shared" si="135"/>
        <v>-14.400000000001079</v>
      </c>
      <c r="N1165" s="59">
        <f t="shared" si="136"/>
        <v>0</v>
      </c>
      <c r="O1165" s="59">
        <f t="shared" si="137"/>
        <v>0</v>
      </c>
    </row>
    <row r="1166" spans="1:15" x14ac:dyDescent="0.25">
      <c r="A1166" s="59">
        <v>1165</v>
      </c>
      <c r="B1166" s="60">
        <v>42905.958333333336</v>
      </c>
      <c r="C1166" s="59">
        <v>1.1148</v>
      </c>
      <c r="D1166" s="59">
        <v>1.1164799999999999</v>
      </c>
      <c r="E1166" s="59">
        <v>1.11188</v>
      </c>
      <c r="F1166" s="59">
        <v>1.1133599999999999</v>
      </c>
      <c r="G1166" s="59">
        <f t="shared" si="132"/>
        <v>0</v>
      </c>
      <c r="H1166" s="61">
        <f t="shared" si="133"/>
        <v>-1.3194567907300642E-3</v>
      </c>
      <c r="I1166" s="61">
        <f>IF(A1166&gt;$R$1, AVERAGE(INDEX($H$2:$H$3898, A1166-$R$1):H1166), "")</f>
        <v>-1.6146402952208074E-4</v>
      </c>
      <c r="J1166" s="61">
        <f>IF(A1166&gt;$R$1, STDEV(INDEX($H$2:$H$3898, A1166-$R$1):H1166), "")</f>
        <v>3.590972805934534E-3</v>
      </c>
      <c r="K1166" s="61">
        <f t="shared" si="134"/>
        <v>-3.590972805934534E-3</v>
      </c>
      <c r="L1166" s="61">
        <f t="shared" si="131"/>
        <v>-5.4715572762323236E-3</v>
      </c>
      <c r="M1166" s="59">
        <f t="shared" si="135"/>
        <v>34.499999999999531</v>
      </c>
      <c r="N1166" s="59">
        <f t="shared" si="136"/>
        <v>0</v>
      </c>
      <c r="O1166" s="59">
        <f t="shared" si="137"/>
        <v>0</v>
      </c>
    </row>
    <row r="1167" spans="1:15" x14ac:dyDescent="0.25">
      <c r="A1167" s="59">
        <v>1166</v>
      </c>
      <c r="B1167" s="60">
        <v>42906.958333333336</v>
      </c>
      <c r="C1167" s="59">
        <v>1.1133500000000001</v>
      </c>
      <c r="D1167" s="59">
        <v>1.1169</v>
      </c>
      <c r="E1167" s="59">
        <v>1.1127199999999999</v>
      </c>
      <c r="F1167" s="59">
        <v>1.1168</v>
      </c>
      <c r="G1167" s="59">
        <f t="shared" si="132"/>
        <v>1</v>
      </c>
      <c r="H1167" s="61">
        <f t="shared" si="133"/>
        <v>3.0849828965101161E-3</v>
      </c>
      <c r="I1167" s="61">
        <f>IF(A1167&gt;$R$1, AVERAGE(INDEX($H$2:$H$3898, A1167-$R$1):H1167), "")</f>
        <v>-9.8418172222934392E-5</v>
      </c>
      <c r="J1167" s="61">
        <f>IF(A1167&gt;$R$1, STDEV(INDEX($H$2:$H$3898, A1167-$R$1):H1167), "")</f>
        <v>3.641380197573161E-3</v>
      </c>
      <c r="K1167" s="61">
        <f t="shared" si="134"/>
        <v>3.641380197573161E-3</v>
      </c>
      <c r="L1167" s="61">
        <f t="shared" si="131"/>
        <v>-6.4726134414635362E-3</v>
      </c>
      <c r="M1167" s="59">
        <f t="shared" si="135"/>
        <v>-16.500000000001513</v>
      </c>
      <c r="N1167" s="59">
        <f t="shared" si="136"/>
        <v>0</v>
      </c>
      <c r="O1167" s="59">
        <f t="shared" si="137"/>
        <v>0</v>
      </c>
    </row>
    <row r="1168" spans="1:15" x14ac:dyDescent="0.25">
      <c r="A1168" s="59">
        <v>1167</v>
      </c>
      <c r="B1168" s="60">
        <v>42907.958333333336</v>
      </c>
      <c r="C1168" s="59">
        <v>1.1168100000000001</v>
      </c>
      <c r="D1168" s="59">
        <v>1.1177900000000001</v>
      </c>
      <c r="E1168" s="59">
        <v>1.11392</v>
      </c>
      <c r="F1168" s="59">
        <v>1.1151599999999999</v>
      </c>
      <c r="G1168" s="59">
        <f t="shared" si="132"/>
        <v>0</v>
      </c>
      <c r="H1168" s="61">
        <f t="shared" si="133"/>
        <v>-1.4695606508598692E-3</v>
      </c>
      <c r="I1168" s="61">
        <f>IF(A1168&gt;$R$1, AVERAGE(INDEX($H$2:$H$3898, A1168-$R$1):H1168), "")</f>
        <v>-5.107263613816918E-4</v>
      </c>
      <c r="J1168" s="61">
        <f>IF(A1168&gt;$R$1, STDEV(INDEX($H$2:$H$3898, A1168-$R$1):H1168), "")</f>
        <v>3.3738795000507241E-3</v>
      </c>
      <c r="K1168" s="61">
        <f t="shared" si="134"/>
        <v>-3.3738795000507241E-3</v>
      </c>
      <c r="L1168" s="61">
        <f t="shared" si="131"/>
        <v>-5.0883890692752223E-3</v>
      </c>
      <c r="M1168" s="59">
        <f t="shared" si="135"/>
        <v>40.70000000000018</v>
      </c>
      <c r="N1168" s="59">
        <f t="shared" si="136"/>
        <v>0</v>
      </c>
      <c r="O1168" s="59">
        <f t="shared" si="137"/>
        <v>0</v>
      </c>
    </row>
    <row r="1169" spans="1:15" x14ac:dyDescent="0.25">
      <c r="A1169" s="59">
        <v>1168</v>
      </c>
      <c r="B1169" s="60">
        <v>42908.958333333336</v>
      </c>
      <c r="C1169" s="59">
        <v>1.11511</v>
      </c>
      <c r="D1169" s="59">
        <v>1.1208899999999999</v>
      </c>
      <c r="E1169" s="59">
        <v>1.11452</v>
      </c>
      <c r="F1169" s="59">
        <v>1.1191800000000001</v>
      </c>
      <c r="G1169" s="59">
        <f t="shared" si="132"/>
        <v>1</v>
      </c>
      <c r="H1169" s="61">
        <f t="shared" si="133"/>
        <v>3.5983819272780194E-3</v>
      </c>
      <c r="I1169" s="61">
        <f>IF(A1169&gt;$R$1, AVERAGE(INDEX($H$2:$H$3898, A1169-$R$1):H1169), "")</f>
        <v>-1.1381899235578713E-4</v>
      </c>
      <c r="J1169" s="61">
        <f>IF(A1169&gt;$R$1, STDEV(INDEX($H$2:$H$3898, A1169-$R$1):H1169), "")</f>
        <v>3.4649312616739252E-3</v>
      </c>
      <c r="K1169" s="61">
        <f t="shared" si="134"/>
        <v>3.4649312616739252E-3</v>
      </c>
      <c r="L1169" s="61">
        <f t="shared" si="131"/>
        <v>-6.4459146467153814E-3</v>
      </c>
      <c r="M1169" s="59">
        <f t="shared" si="135"/>
        <v>-14.799999999999258</v>
      </c>
      <c r="N1169" s="59">
        <f t="shared" si="136"/>
        <v>0</v>
      </c>
      <c r="O1169" s="59">
        <f t="shared" si="137"/>
        <v>0</v>
      </c>
    </row>
    <row r="1170" spans="1:15" x14ac:dyDescent="0.25">
      <c r="A1170" s="59">
        <v>1169</v>
      </c>
      <c r="B1170" s="60">
        <v>42911.958333333336</v>
      </c>
      <c r="C1170" s="59">
        <v>1.1196299999999999</v>
      </c>
      <c r="D1170" s="59">
        <v>1.12198</v>
      </c>
      <c r="E1170" s="59">
        <v>1.11717</v>
      </c>
      <c r="F1170" s="59">
        <v>1.11815</v>
      </c>
      <c r="G1170" s="59">
        <f t="shared" si="132"/>
        <v>0</v>
      </c>
      <c r="H1170" s="61">
        <f t="shared" si="133"/>
        <v>-9.2074041180011947E-4</v>
      </c>
      <c r="I1170" s="61">
        <f>IF(A1170&gt;$R$1, AVERAGE(INDEX($H$2:$H$3898, A1170-$R$1):H1170), "")</f>
        <v>-5.6201411464902519E-4</v>
      </c>
      <c r="J1170" s="61">
        <f>IF(A1170&gt;$R$1, STDEV(INDEX($H$2:$H$3898, A1170-$R$1):H1170), "")</f>
        <v>3.0223637718224967E-3</v>
      </c>
      <c r="K1170" s="61">
        <f t="shared" si="134"/>
        <v>-3.0223637718224967E-3</v>
      </c>
      <c r="L1170" s="61">
        <f t="shared" ref="L1170:L1233" si="138">SUM(K1156:K1170)</f>
        <v>-4.6265190312060368E-3</v>
      </c>
      <c r="M1170" s="59">
        <f t="shared" si="135"/>
        <v>156.30000000000032</v>
      </c>
      <c r="N1170" s="59">
        <f t="shared" si="136"/>
        <v>0</v>
      </c>
      <c r="O1170" s="59">
        <f t="shared" si="137"/>
        <v>0</v>
      </c>
    </row>
    <row r="1171" spans="1:15" x14ac:dyDescent="0.25">
      <c r="A1171" s="59">
        <v>1170</v>
      </c>
      <c r="B1171" s="60">
        <v>42912.958333333336</v>
      </c>
      <c r="C1171" s="59">
        <v>1.11822</v>
      </c>
      <c r="D1171" s="59">
        <v>1.1349400000000001</v>
      </c>
      <c r="E1171" s="59">
        <v>1.11788</v>
      </c>
      <c r="F1171" s="59">
        <v>1.13385</v>
      </c>
      <c r="G1171" s="59">
        <f t="shared" si="132"/>
        <v>1</v>
      </c>
      <c r="H1171" s="61">
        <f t="shared" si="133"/>
        <v>1.3943387533569355E-2</v>
      </c>
      <c r="I1171" s="61">
        <f>IF(A1171&gt;$R$1, AVERAGE(INDEX($H$2:$H$3898, A1171-$R$1):H1171), "")</f>
        <v>4.6696923231727167E-4</v>
      </c>
      <c r="J1171" s="61">
        <f>IF(A1171&gt;$R$1, STDEV(INDEX($H$2:$H$3898, A1171-$R$1):H1171), "")</f>
        <v>4.6665543821104438E-3</v>
      </c>
      <c r="K1171" s="61">
        <f t="shared" si="134"/>
        <v>4.6665543821104438E-3</v>
      </c>
      <c r="L1171" s="61">
        <f t="shared" si="138"/>
        <v>-4.7673321321799189E-3</v>
      </c>
      <c r="M1171" s="59">
        <f t="shared" si="135"/>
        <v>39.100000000000804</v>
      </c>
      <c r="N1171" s="59">
        <f t="shared" si="136"/>
        <v>0</v>
      </c>
      <c r="O1171" s="59">
        <f t="shared" si="137"/>
        <v>0</v>
      </c>
    </row>
    <row r="1172" spans="1:15" x14ac:dyDescent="0.25">
      <c r="A1172" s="59">
        <v>1171</v>
      </c>
      <c r="B1172" s="60">
        <v>42913.958333333336</v>
      </c>
      <c r="C1172" s="59">
        <v>1.13384</v>
      </c>
      <c r="D1172" s="59">
        <v>1.13906</v>
      </c>
      <c r="E1172" s="59">
        <v>1.12917</v>
      </c>
      <c r="F1172" s="59">
        <v>1.13775</v>
      </c>
      <c r="G1172" s="59">
        <f t="shared" si="132"/>
        <v>1</v>
      </c>
      <c r="H1172" s="61">
        <f t="shared" si="133"/>
        <v>3.4337064904558694E-3</v>
      </c>
      <c r="I1172" s="61">
        <f>IF(A1172&gt;$R$1, AVERAGE(INDEX($H$2:$H$3898, A1172-$R$1):H1172), "")</f>
        <v>5.5397500569958572E-4</v>
      </c>
      <c r="J1172" s="61">
        <f>IF(A1172&gt;$R$1, STDEV(INDEX($H$2:$H$3898, A1172-$R$1):H1172), "")</f>
        <v>4.7106393790534457E-3</v>
      </c>
      <c r="K1172" s="61">
        <f t="shared" si="134"/>
        <v>4.7106393790534457E-3</v>
      </c>
      <c r="L1172" s="61">
        <f t="shared" si="138"/>
        <v>4.3110809634456099E-3</v>
      </c>
      <c r="M1172" s="59">
        <f t="shared" si="135"/>
        <v>62.699999999999974</v>
      </c>
      <c r="N1172" s="59">
        <f t="shared" si="136"/>
        <v>0</v>
      </c>
      <c r="O1172" s="59">
        <f t="shared" si="137"/>
        <v>0</v>
      </c>
    </row>
    <row r="1173" spans="1:15" x14ac:dyDescent="0.25">
      <c r="A1173" s="59">
        <v>1172</v>
      </c>
      <c r="B1173" s="60">
        <v>42914.958333333336</v>
      </c>
      <c r="C1173" s="59">
        <v>1.13775</v>
      </c>
      <c r="D1173" s="59">
        <v>1.14455</v>
      </c>
      <c r="E1173" s="59">
        <v>1.13744</v>
      </c>
      <c r="F1173" s="59">
        <v>1.14402</v>
      </c>
      <c r="G1173" s="59">
        <f t="shared" si="132"/>
        <v>1</v>
      </c>
      <c r="H1173" s="61">
        <f t="shared" si="133"/>
        <v>5.4957474076569104E-3</v>
      </c>
      <c r="I1173" s="61">
        <f>IF(A1173&gt;$R$1, AVERAGE(INDEX($H$2:$H$3898, A1173-$R$1):H1173), "")</f>
        <v>1.017840926814816E-3</v>
      </c>
      <c r="J1173" s="61">
        <f>IF(A1173&gt;$R$1, STDEV(INDEX($H$2:$H$3898, A1173-$R$1):H1173), "")</f>
        <v>4.8144186979527373E-3</v>
      </c>
      <c r="K1173" s="61">
        <f t="shared" si="134"/>
        <v>4.8144186979527373E-3</v>
      </c>
      <c r="L1173" s="61">
        <f t="shared" si="138"/>
        <v>1.3352423835469657E-2</v>
      </c>
      <c r="M1173" s="59">
        <f t="shared" si="135"/>
        <v>-14.899999999999913</v>
      </c>
      <c r="N1173" s="59">
        <f t="shared" si="136"/>
        <v>0</v>
      </c>
      <c r="O1173" s="59">
        <f t="shared" si="137"/>
        <v>0</v>
      </c>
    </row>
    <row r="1174" spans="1:15" x14ac:dyDescent="0.25">
      <c r="A1174" s="59">
        <v>1173</v>
      </c>
      <c r="B1174" s="60">
        <v>42915.958333333336</v>
      </c>
      <c r="C1174" s="59">
        <v>1.1439999999999999</v>
      </c>
      <c r="D1174" s="59">
        <v>1.14452</v>
      </c>
      <c r="E1174" s="59">
        <v>1.1392100000000001</v>
      </c>
      <c r="F1174" s="59">
        <v>1.1425099999999999</v>
      </c>
      <c r="G1174" s="59">
        <f t="shared" si="132"/>
        <v>0</v>
      </c>
      <c r="H1174" s="61">
        <f t="shared" si="133"/>
        <v>-1.3207788391238016E-3</v>
      </c>
      <c r="I1174" s="61">
        <f>IF(A1174&gt;$R$1, AVERAGE(INDEX($H$2:$H$3898, A1174-$R$1):H1174), "")</f>
        <v>1.1756386439415946E-3</v>
      </c>
      <c r="J1174" s="61">
        <f>IF(A1174&gt;$R$1, STDEV(INDEX($H$2:$H$3898, A1174-$R$1):H1174), "")</f>
        <v>4.6839986830791861E-3</v>
      </c>
      <c r="K1174" s="61">
        <f t="shared" si="134"/>
        <v>-4.6839986830791861E-3</v>
      </c>
      <c r="L1174" s="61">
        <f t="shared" si="138"/>
        <v>1.2692645171999396E-2</v>
      </c>
      <c r="M1174" s="59">
        <f t="shared" si="135"/>
        <v>-53.400000000001228</v>
      </c>
      <c r="N1174" s="59">
        <f t="shared" si="136"/>
        <v>0</v>
      </c>
      <c r="O1174" s="59">
        <f t="shared" si="137"/>
        <v>0</v>
      </c>
    </row>
    <row r="1175" spans="1:15" x14ac:dyDescent="0.25">
      <c r="A1175" s="59">
        <v>1174</v>
      </c>
      <c r="B1175" s="60">
        <v>42918.958333333336</v>
      </c>
      <c r="C1175" s="59">
        <v>1.14175</v>
      </c>
      <c r="D1175" s="59">
        <v>1.14266</v>
      </c>
      <c r="E1175" s="59">
        <v>1.1355</v>
      </c>
      <c r="F1175" s="59">
        <v>1.1364099999999999</v>
      </c>
      <c r="G1175" s="59">
        <f t="shared" si="132"/>
        <v>0</v>
      </c>
      <c r="H1175" s="61">
        <f t="shared" si="133"/>
        <v>-5.3534258055599436E-3</v>
      </c>
      <c r="I1175" s="61">
        <f>IF(A1175&gt;$R$1, AVERAGE(INDEX($H$2:$H$3898, A1175-$R$1):H1175), "")</f>
        <v>9.4202561782573868E-4</v>
      </c>
      <c r="J1175" s="61">
        <f>IF(A1175&gt;$R$1, STDEV(INDEX($H$2:$H$3898, A1175-$R$1):H1175), "")</f>
        <v>4.9197698222736095E-3</v>
      </c>
      <c r="K1175" s="61">
        <f t="shared" si="134"/>
        <v>-4.9197698222736095E-3</v>
      </c>
      <c r="L1175" s="61">
        <f t="shared" si="138"/>
        <v>4.4937438835041098E-3</v>
      </c>
      <c r="M1175" s="59">
        <f t="shared" si="135"/>
        <v>-21.100000000000563</v>
      </c>
      <c r="N1175" s="59">
        <f t="shared" si="136"/>
        <v>0</v>
      </c>
      <c r="O1175" s="59">
        <f t="shared" si="137"/>
        <v>0</v>
      </c>
    </row>
    <row r="1176" spans="1:15" x14ac:dyDescent="0.25">
      <c r="A1176" s="59">
        <v>1175</v>
      </c>
      <c r="B1176" s="60">
        <v>42919.958333333336</v>
      </c>
      <c r="C1176" s="59">
        <v>1.1363799999999999</v>
      </c>
      <c r="D1176" s="59">
        <v>1.1376900000000001</v>
      </c>
      <c r="E1176" s="59">
        <v>1.1335900000000001</v>
      </c>
      <c r="F1176" s="59">
        <v>1.1342699999999999</v>
      </c>
      <c r="G1176" s="59">
        <f t="shared" si="132"/>
        <v>0</v>
      </c>
      <c r="H1176" s="61">
        <f t="shared" si="133"/>
        <v>-1.8848984741048486E-3</v>
      </c>
      <c r="I1176" s="61">
        <f>IF(A1176&gt;$R$1, AVERAGE(INDEX($H$2:$H$3898, A1176-$R$1):H1176), "")</f>
        <v>7.7510574007924929E-4</v>
      </c>
      <c r="J1176" s="61">
        <f>IF(A1176&gt;$R$1, STDEV(INDEX($H$2:$H$3898, A1176-$R$1):H1176), "")</f>
        <v>4.9704683221673115E-3</v>
      </c>
      <c r="K1176" s="61">
        <f t="shared" si="134"/>
        <v>-4.9704683221673115E-3</v>
      </c>
      <c r="L1176" s="61">
        <f t="shared" si="138"/>
        <v>-3.6803554020926488E-3</v>
      </c>
      <c r="M1176" s="59">
        <f t="shared" si="135"/>
        <v>9.9999999999988987</v>
      </c>
      <c r="N1176" s="59">
        <f t="shared" si="136"/>
        <v>0</v>
      </c>
      <c r="O1176" s="59">
        <f t="shared" si="137"/>
        <v>0</v>
      </c>
    </row>
    <row r="1177" spans="1:15" x14ac:dyDescent="0.25">
      <c r="A1177" s="59">
        <v>1176</v>
      </c>
      <c r="B1177" s="60">
        <v>42920.958333333336</v>
      </c>
      <c r="C1177" s="59">
        <v>1.1341300000000001</v>
      </c>
      <c r="D1177" s="59">
        <v>1.1368499999999999</v>
      </c>
      <c r="E1177" s="59">
        <v>1.13123</v>
      </c>
      <c r="F1177" s="59">
        <v>1.13513</v>
      </c>
      <c r="G1177" s="59">
        <f t="shared" si="132"/>
        <v>1</v>
      </c>
      <c r="H1177" s="61">
        <f t="shared" si="133"/>
        <v>7.5790961590500492E-4</v>
      </c>
      <c r="I1177" s="61">
        <f>IF(A1177&gt;$R$1, AVERAGE(INDEX($H$2:$H$3898, A1177-$R$1):H1177), "")</f>
        <v>7.7897471454479832E-4</v>
      </c>
      <c r="J1177" s="61">
        <f>IF(A1177&gt;$R$1, STDEV(INDEX($H$2:$H$3898, A1177-$R$1):H1177), "")</f>
        <v>4.970426739313848E-3</v>
      </c>
      <c r="K1177" s="61">
        <f t="shared" si="134"/>
        <v>4.970426739313848E-3</v>
      </c>
      <c r="L1177" s="61">
        <f t="shared" si="138"/>
        <v>-1.6572371603639814E-3</v>
      </c>
      <c r="M1177" s="59">
        <f t="shared" si="135"/>
        <v>71.700000000001211</v>
      </c>
      <c r="N1177" s="59">
        <f t="shared" si="136"/>
        <v>0</v>
      </c>
      <c r="O1177" s="59">
        <f t="shared" si="137"/>
        <v>0</v>
      </c>
    </row>
    <row r="1178" spans="1:15" x14ac:dyDescent="0.25">
      <c r="A1178" s="59">
        <v>1177</v>
      </c>
      <c r="B1178" s="60">
        <v>42921.958333333336</v>
      </c>
      <c r="C1178" s="59">
        <v>1.1351199999999999</v>
      </c>
      <c r="D1178" s="59">
        <v>1.1424700000000001</v>
      </c>
      <c r="E1178" s="59">
        <v>1.1329899999999999</v>
      </c>
      <c r="F1178" s="59">
        <v>1.14229</v>
      </c>
      <c r="G1178" s="59">
        <f t="shared" si="132"/>
        <v>1</v>
      </c>
      <c r="H1178" s="61">
        <f t="shared" si="133"/>
        <v>6.2878376323524257E-3</v>
      </c>
      <c r="I1178" s="61">
        <f>IF(A1178&gt;$R$1, AVERAGE(INDEX($H$2:$H$3898, A1178-$R$1):H1178), "")</f>
        <v>1.1368517364187172E-3</v>
      </c>
      <c r="J1178" s="61">
        <f>IF(A1178&gt;$R$1, STDEV(INDEX($H$2:$H$3898, A1178-$R$1):H1178), "")</f>
        <v>5.1564091009386913E-3</v>
      </c>
      <c r="K1178" s="61">
        <f t="shared" si="134"/>
        <v>5.1564091009386913E-3</v>
      </c>
      <c r="L1178" s="61">
        <f t="shared" si="138"/>
        <v>6.7588512794450059E-3</v>
      </c>
      <c r="M1178" s="59">
        <f t="shared" si="135"/>
        <v>-22.499999999998632</v>
      </c>
      <c r="N1178" s="59">
        <f t="shared" si="136"/>
        <v>0</v>
      </c>
      <c r="O1178" s="59">
        <f t="shared" si="137"/>
        <v>0</v>
      </c>
    </row>
    <row r="1179" spans="1:15" x14ac:dyDescent="0.25">
      <c r="A1179" s="59">
        <v>1178</v>
      </c>
      <c r="B1179" s="60">
        <v>42922.958333333336</v>
      </c>
      <c r="C1179" s="59">
        <v>1.1422099999999999</v>
      </c>
      <c r="D1179" s="59">
        <v>1.14398</v>
      </c>
      <c r="E1179" s="59">
        <v>1.1379600000000001</v>
      </c>
      <c r="F1179" s="59">
        <v>1.1399600000000001</v>
      </c>
      <c r="G1179" s="59">
        <f t="shared" si="132"/>
        <v>0</v>
      </c>
      <c r="H1179" s="61">
        <f t="shared" si="133"/>
        <v>-2.0418453802226026E-3</v>
      </c>
      <c r="I1179" s="61">
        <f>IF(A1179&gt;$R$1, AVERAGE(INDEX($H$2:$H$3898, A1179-$R$1):H1179), "")</f>
        <v>1.4117062642331805E-3</v>
      </c>
      <c r="J1179" s="61">
        <f>IF(A1179&gt;$R$1, STDEV(INDEX($H$2:$H$3898, A1179-$R$1):H1179), "")</f>
        <v>4.8326827724332125E-3</v>
      </c>
      <c r="K1179" s="61">
        <f t="shared" si="134"/>
        <v>-4.8326827724332125E-3</v>
      </c>
      <c r="L1179" s="61">
        <f t="shared" si="138"/>
        <v>-1.5661869941099721E-3</v>
      </c>
      <c r="M1179" s="59">
        <f t="shared" si="135"/>
        <v>2.5000000000008349</v>
      </c>
      <c r="N1179" s="59">
        <f t="shared" si="136"/>
        <v>0</v>
      </c>
      <c r="O1179" s="59">
        <f t="shared" si="137"/>
        <v>0</v>
      </c>
    </row>
    <row r="1180" spans="1:15" x14ac:dyDescent="0.25">
      <c r="A1180" s="59">
        <v>1179</v>
      </c>
      <c r="B1180" s="60">
        <v>42925.958333333336</v>
      </c>
      <c r="C1180" s="59">
        <v>1.1396599999999999</v>
      </c>
      <c r="D1180" s="59">
        <v>1.1417999999999999</v>
      </c>
      <c r="E1180" s="59">
        <v>1.1381699999999999</v>
      </c>
      <c r="F1180" s="59">
        <v>1.13991</v>
      </c>
      <c r="G1180" s="59">
        <f t="shared" si="132"/>
        <v>0</v>
      </c>
      <c r="H1180" s="61">
        <f t="shared" si="133"/>
        <v>-4.3862150041987828E-5</v>
      </c>
      <c r="I1180" s="61">
        <f>IF(A1180&gt;$R$1, AVERAGE(INDEX($H$2:$H$3898, A1180-$R$1):H1180), "")</f>
        <v>1.1191488577680737E-3</v>
      </c>
      <c r="J1180" s="61">
        <f>IF(A1180&gt;$R$1, STDEV(INDEX($H$2:$H$3898, A1180-$R$1):H1180), "")</f>
        <v>4.7656318260247427E-3</v>
      </c>
      <c r="K1180" s="61">
        <f t="shared" si="134"/>
        <v>-4.7656318260247427E-3</v>
      </c>
      <c r="L1180" s="61">
        <f t="shared" si="138"/>
        <v>-2.7350077451695652E-3</v>
      </c>
      <c r="M1180" s="59">
        <f t="shared" si="135"/>
        <v>68.200000000000486</v>
      </c>
      <c r="N1180" s="59">
        <f t="shared" si="136"/>
        <v>0</v>
      </c>
      <c r="O1180" s="59">
        <f t="shared" si="137"/>
        <v>0</v>
      </c>
    </row>
    <row r="1181" spans="1:15" x14ac:dyDescent="0.25">
      <c r="A1181" s="59">
        <v>1180</v>
      </c>
      <c r="B1181" s="60">
        <v>42926.958333333336</v>
      </c>
      <c r="C1181" s="59">
        <v>1.13992</v>
      </c>
      <c r="D1181" s="59">
        <v>1.1479699999999999</v>
      </c>
      <c r="E1181" s="59">
        <v>1.13828</v>
      </c>
      <c r="F1181" s="59">
        <v>1.1467400000000001</v>
      </c>
      <c r="G1181" s="59">
        <f t="shared" si="132"/>
        <v>1</v>
      </c>
      <c r="H1181" s="61">
        <f t="shared" si="133"/>
        <v>5.9738222391567822E-3</v>
      </c>
      <c r="I1181" s="61">
        <f>IF(A1181&gt;$R$1, AVERAGE(INDEX($H$2:$H$3898, A1181-$R$1):H1181), "")</f>
        <v>1.7638254525275778E-3</v>
      </c>
      <c r="J1181" s="61">
        <f>IF(A1181&gt;$R$1, STDEV(INDEX($H$2:$H$3898, A1181-$R$1):H1181), "")</f>
        <v>4.674566405805004E-3</v>
      </c>
      <c r="K1181" s="61">
        <f t="shared" si="134"/>
        <v>4.674566405805004E-3</v>
      </c>
      <c r="L1181" s="61">
        <f t="shared" si="138"/>
        <v>5.5305314665699754E-3</v>
      </c>
      <c r="M1181" s="59">
        <f t="shared" si="135"/>
        <v>-55.800000000001404</v>
      </c>
      <c r="N1181" s="59">
        <f t="shared" si="136"/>
        <v>0</v>
      </c>
      <c r="O1181" s="59">
        <f t="shared" si="137"/>
        <v>0</v>
      </c>
    </row>
    <row r="1182" spans="1:15" x14ac:dyDescent="0.25">
      <c r="A1182" s="59">
        <v>1181</v>
      </c>
      <c r="B1182" s="60">
        <v>42927.958333333336</v>
      </c>
      <c r="C1182" s="59">
        <v>1.1467400000000001</v>
      </c>
      <c r="D1182" s="59">
        <v>1.14893</v>
      </c>
      <c r="E1182" s="59">
        <v>1.13916</v>
      </c>
      <c r="F1182" s="59">
        <v>1.14116</v>
      </c>
      <c r="G1182" s="59">
        <f t="shared" si="132"/>
        <v>0</v>
      </c>
      <c r="H1182" s="61">
        <f t="shared" si="133"/>
        <v>-4.877845241413329E-3</v>
      </c>
      <c r="I1182" s="61">
        <f>IF(A1182&gt;$R$1, AVERAGE(INDEX($H$2:$H$3898, A1182-$R$1):H1182), "")</f>
        <v>1.5414261743598736E-3</v>
      </c>
      <c r="J1182" s="61">
        <f>IF(A1182&gt;$R$1, STDEV(INDEX($H$2:$H$3898, A1182-$R$1):H1182), "")</f>
        <v>4.9097681101148019E-3</v>
      </c>
      <c r="K1182" s="61">
        <f t="shared" si="134"/>
        <v>-4.9097681101148019E-3</v>
      </c>
      <c r="L1182" s="61">
        <f t="shared" si="138"/>
        <v>-3.0206168411179898E-3</v>
      </c>
      <c r="M1182" s="59">
        <f t="shared" si="135"/>
        <v>-14.200000000001989</v>
      </c>
      <c r="N1182" s="59">
        <f t="shared" si="136"/>
        <v>0</v>
      </c>
      <c r="O1182" s="59">
        <f t="shared" si="137"/>
        <v>0</v>
      </c>
    </row>
    <row r="1183" spans="1:15" x14ac:dyDescent="0.25">
      <c r="A1183" s="59">
        <v>1182</v>
      </c>
      <c r="B1183" s="60">
        <v>42928.958333333336</v>
      </c>
      <c r="C1183" s="59">
        <v>1.1411500000000001</v>
      </c>
      <c r="D1183" s="59">
        <v>1.14558</v>
      </c>
      <c r="E1183" s="59">
        <v>1.1370499999999999</v>
      </c>
      <c r="F1183" s="59">
        <v>1.1397299999999999</v>
      </c>
      <c r="G1183" s="59">
        <f t="shared" si="132"/>
        <v>0</v>
      </c>
      <c r="H1183" s="61">
        <f t="shared" si="133"/>
        <v>-1.2538966695987992E-3</v>
      </c>
      <c r="I1183" s="61">
        <f>IF(A1183&gt;$R$1, AVERAGE(INDEX($H$2:$H$3898, A1183-$R$1):H1183), "")</f>
        <v>1.2702462014780665E-3</v>
      </c>
      <c r="J1183" s="61">
        <f>IF(A1183&gt;$R$1, STDEV(INDEX($H$2:$H$3898, A1183-$R$1):H1183), "")</f>
        <v>4.9385692167596557E-3</v>
      </c>
      <c r="K1183" s="61">
        <f t="shared" si="134"/>
        <v>-4.9385692167596557E-3</v>
      </c>
      <c r="L1183" s="61">
        <f t="shared" si="138"/>
        <v>-4.5853065578269217E-3</v>
      </c>
      <c r="M1183" s="59">
        <f t="shared" si="135"/>
        <v>71.200000000000159</v>
      </c>
      <c r="N1183" s="59">
        <f t="shared" si="136"/>
        <v>0</v>
      </c>
      <c r="O1183" s="59">
        <f t="shared" si="137"/>
        <v>0</v>
      </c>
    </row>
    <row r="1184" spans="1:15" x14ac:dyDescent="0.25">
      <c r="A1184" s="59">
        <v>1183</v>
      </c>
      <c r="B1184" s="60">
        <v>42929.958333333336</v>
      </c>
      <c r="C1184" s="59">
        <v>1.1397299999999999</v>
      </c>
      <c r="D1184" s="59">
        <v>1.1471899999999999</v>
      </c>
      <c r="E1184" s="59">
        <v>1.13914</v>
      </c>
      <c r="F1184" s="59">
        <v>1.1468499999999999</v>
      </c>
      <c r="G1184" s="59">
        <f t="shared" si="132"/>
        <v>1</v>
      </c>
      <c r="H1184" s="61">
        <f t="shared" si="133"/>
        <v>6.2276614084674766E-3</v>
      </c>
      <c r="I1184" s="61">
        <f>IF(A1184&gt;$R$1, AVERAGE(INDEX($H$2:$H$3898, A1184-$R$1):H1184), "")</f>
        <v>1.7513225801860256E-3</v>
      </c>
      <c r="J1184" s="61">
        <f>IF(A1184&gt;$R$1, STDEV(INDEX($H$2:$H$3898, A1184-$R$1):H1184), "")</f>
        <v>5.0279781281866573E-3</v>
      </c>
      <c r="K1184" s="61">
        <f t="shared" si="134"/>
        <v>5.0279781281866573E-3</v>
      </c>
      <c r="L1184" s="61">
        <f t="shared" si="138"/>
        <v>-3.0222596913141884E-3</v>
      </c>
      <c r="M1184" s="59">
        <f t="shared" si="135"/>
        <v>7.9999999999991189</v>
      </c>
      <c r="N1184" s="59">
        <f t="shared" si="136"/>
        <v>0</v>
      </c>
      <c r="O1184" s="59">
        <f t="shared" si="137"/>
        <v>0</v>
      </c>
    </row>
    <row r="1185" spans="1:15" x14ac:dyDescent="0.25">
      <c r="A1185" s="59">
        <v>1184</v>
      </c>
      <c r="B1185" s="60">
        <v>42932.958333333336</v>
      </c>
      <c r="C1185" s="59">
        <v>1.147</v>
      </c>
      <c r="D1185" s="59">
        <v>1.1487000000000001</v>
      </c>
      <c r="E1185" s="59">
        <v>1.1434800000000001</v>
      </c>
      <c r="F1185" s="59">
        <v>1.1477999999999999</v>
      </c>
      <c r="G1185" s="59">
        <f t="shared" si="132"/>
        <v>1</v>
      </c>
      <c r="H1185" s="61">
        <f t="shared" si="133"/>
        <v>8.2801303403743612E-4</v>
      </c>
      <c r="I1185" s="61">
        <f>IF(A1185&gt;$R$1, AVERAGE(INDEX($H$2:$H$3898, A1185-$R$1):H1185), "")</f>
        <v>1.5781745243584893E-3</v>
      </c>
      <c r="J1185" s="61">
        <f>IF(A1185&gt;$R$1, STDEV(INDEX($H$2:$H$3898, A1185-$R$1):H1185), "")</f>
        <v>5.0077915901881702E-3</v>
      </c>
      <c r="K1185" s="61">
        <f t="shared" si="134"/>
        <v>5.0077915901881702E-3</v>
      </c>
      <c r="L1185" s="61">
        <f t="shared" si="138"/>
        <v>5.0078956706964776E-3</v>
      </c>
      <c r="M1185" s="59">
        <f t="shared" si="135"/>
        <v>75.500000000001677</v>
      </c>
      <c r="N1185" s="59">
        <f t="shared" si="136"/>
        <v>0</v>
      </c>
      <c r="O1185" s="59">
        <f t="shared" si="137"/>
        <v>0</v>
      </c>
    </row>
    <row r="1186" spans="1:15" x14ac:dyDescent="0.25">
      <c r="A1186" s="59">
        <v>1185</v>
      </c>
      <c r="B1186" s="60">
        <v>42933.958333333336</v>
      </c>
      <c r="C1186" s="59">
        <v>1.1478299999999999</v>
      </c>
      <c r="D1186" s="59">
        <v>1.15831</v>
      </c>
      <c r="E1186" s="59">
        <v>1.14714</v>
      </c>
      <c r="F1186" s="59">
        <v>1.1553800000000001</v>
      </c>
      <c r="G1186" s="59">
        <f t="shared" si="132"/>
        <v>1</v>
      </c>
      <c r="H1186" s="61">
        <f t="shared" si="133"/>
        <v>6.5822275005797889E-3</v>
      </c>
      <c r="I1186" s="61">
        <f>IF(A1186&gt;$R$1, AVERAGE(INDEX($H$2:$H$3898, A1186-$R$1):H1186), "")</f>
        <v>2.0471100188822334E-3</v>
      </c>
      <c r="J1186" s="61">
        <f>IF(A1186&gt;$R$1, STDEV(INDEX($H$2:$H$3898, A1186-$R$1):H1186), "")</f>
        <v>5.1084714708261834E-3</v>
      </c>
      <c r="K1186" s="61">
        <f t="shared" si="134"/>
        <v>5.1084714708261834E-3</v>
      </c>
      <c r="L1186" s="61">
        <f t="shared" si="138"/>
        <v>5.4498127594122163E-3</v>
      </c>
      <c r="M1186" s="59">
        <f t="shared" si="135"/>
        <v>-39.499999999998977</v>
      </c>
      <c r="N1186" s="59">
        <f t="shared" si="136"/>
        <v>0</v>
      </c>
      <c r="O1186" s="59">
        <f t="shared" si="137"/>
        <v>0</v>
      </c>
    </row>
    <row r="1187" spans="1:15" x14ac:dyDescent="0.25">
      <c r="A1187" s="59">
        <v>1186</v>
      </c>
      <c r="B1187" s="60">
        <v>42934.958333333336</v>
      </c>
      <c r="C1187" s="59">
        <v>1.15537</v>
      </c>
      <c r="D1187" s="59">
        <v>1.15561</v>
      </c>
      <c r="E1187" s="59">
        <v>1.15099</v>
      </c>
      <c r="F1187" s="59">
        <v>1.1514200000000001</v>
      </c>
      <c r="G1187" s="59">
        <f t="shared" si="132"/>
        <v>0</v>
      </c>
      <c r="H1187" s="61">
        <f t="shared" si="133"/>
        <v>-3.4333309259237227E-3</v>
      </c>
      <c r="I1187" s="61">
        <f>IF(A1187&gt;$R$1, AVERAGE(INDEX($H$2:$H$3898, A1187-$R$1):H1187), "")</f>
        <v>9.6106511516391593E-4</v>
      </c>
      <c r="J1187" s="61">
        <f>IF(A1187&gt;$R$1, STDEV(INDEX($H$2:$H$3898, A1187-$R$1):H1187), "")</f>
        <v>4.1720428987923113E-3</v>
      </c>
      <c r="K1187" s="61">
        <f t="shared" si="134"/>
        <v>-4.1720428987923113E-3</v>
      </c>
      <c r="L1187" s="61">
        <f t="shared" si="138"/>
        <v>-3.4328695184335399E-3</v>
      </c>
      <c r="M1187" s="59">
        <f t="shared" si="135"/>
        <v>116.00000000000054</v>
      </c>
      <c r="N1187" s="59">
        <f t="shared" si="136"/>
        <v>0</v>
      </c>
      <c r="O1187" s="59">
        <f t="shared" si="137"/>
        <v>0</v>
      </c>
    </row>
    <row r="1188" spans="1:15" x14ac:dyDescent="0.25">
      <c r="A1188" s="59">
        <v>1187</v>
      </c>
      <c r="B1188" s="60">
        <v>42935.958333333336</v>
      </c>
      <c r="C1188" s="59">
        <v>1.15144</v>
      </c>
      <c r="D1188" s="59">
        <v>1.1657999999999999</v>
      </c>
      <c r="E1188" s="59">
        <v>1.1479200000000001</v>
      </c>
      <c r="F1188" s="59">
        <v>1.1630400000000001</v>
      </c>
      <c r="G1188" s="59">
        <f t="shared" si="132"/>
        <v>1</v>
      </c>
      <c r="H1188" s="61">
        <f t="shared" si="133"/>
        <v>1.0041303487407055E-2</v>
      </c>
      <c r="I1188" s="61">
        <f>IF(A1188&gt;$R$1, AVERAGE(INDEX($H$2:$H$3898, A1188-$R$1):H1188), "")</f>
        <v>1.3740399274733655E-3</v>
      </c>
      <c r="J1188" s="61">
        <f>IF(A1188&gt;$R$1, STDEV(INDEX($H$2:$H$3898, A1188-$R$1):H1188), "")</f>
        <v>4.7236788744703983E-3</v>
      </c>
      <c r="K1188" s="61">
        <f t="shared" si="134"/>
        <v>4.7236788744703983E-3</v>
      </c>
      <c r="L1188" s="61">
        <f t="shared" si="138"/>
        <v>-3.5236093419158806E-3</v>
      </c>
      <c r="M1188" s="59">
        <f t="shared" si="135"/>
        <v>33.600000000000293</v>
      </c>
      <c r="N1188" s="59">
        <f t="shared" si="136"/>
        <v>0</v>
      </c>
      <c r="O1188" s="59">
        <f t="shared" si="137"/>
        <v>0</v>
      </c>
    </row>
    <row r="1189" spans="1:15" x14ac:dyDescent="0.25">
      <c r="A1189" s="59">
        <v>1188</v>
      </c>
      <c r="B1189" s="60">
        <v>42936.958333333336</v>
      </c>
      <c r="C1189" s="59">
        <v>1.16286</v>
      </c>
      <c r="D1189" s="59">
        <v>1.16828</v>
      </c>
      <c r="E1189" s="59">
        <v>1.1618999999999999</v>
      </c>
      <c r="F1189" s="59">
        <v>1.16622</v>
      </c>
      <c r="G1189" s="59">
        <f t="shared" si="132"/>
        <v>1</v>
      </c>
      <c r="H1189" s="61">
        <f t="shared" si="133"/>
        <v>2.7304826217052019E-3</v>
      </c>
      <c r="I1189" s="61">
        <f>IF(A1189&gt;$R$1, AVERAGE(INDEX($H$2:$H$3898, A1189-$R$1):H1189), "")</f>
        <v>1.2012108783513835E-3</v>
      </c>
      <c r="J1189" s="61">
        <f>IF(A1189&gt;$R$1, STDEV(INDEX($H$2:$H$3898, A1189-$R$1):H1189), "")</f>
        <v>4.6120904716753352E-3</v>
      </c>
      <c r="K1189" s="61">
        <f t="shared" si="134"/>
        <v>4.6120904716753352E-3</v>
      </c>
      <c r="L1189" s="61">
        <f t="shared" si="138"/>
        <v>5.7724798128386441E-3</v>
      </c>
      <c r="M1189" s="59">
        <f t="shared" si="135"/>
        <v>-22.199999999998887</v>
      </c>
      <c r="N1189" s="59">
        <f t="shared" si="136"/>
        <v>0</v>
      </c>
      <c r="O1189" s="59">
        <f t="shared" si="137"/>
        <v>0</v>
      </c>
    </row>
    <row r="1190" spans="1:15" x14ac:dyDescent="0.25">
      <c r="A1190" s="59">
        <v>1189</v>
      </c>
      <c r="B1190" s="60">
        <v>42939.958333333336</v>
      </c>
      <c r="C1190" s="59">
        <v>1.16635</v>
      </c>
      <c r="D1190" s="59">
        <v>1.16842</v>
      </c>
      <c r="E1190" s="59">
        <v>1.16259</v>
      </c>
      <c r="F1190" s="59">
        <v>1.1641300000000001</v>
      </c>
      <c r="G1190" s="59">
        <f t="shared" si="132"/>
        <v>0</v>
      </c>
      <c r="H1190" s="61">
        <f t="shared" si="133"/>
        <v>-1.7937224540268775E-3</v>
      </c>
      <c r="I1190" s="61">
        <f>IF(A1190&gt;$R$1, AVERAGE(INDEX($H$2:$H$3898, A1190-$R$1):H1190), "")</f>
        <v>1.1716519024199414E-3</v>
      </c>
      <c r="J1190" s="61">
        <f>IF(A1190&gt;$R$1, STDEV(INDEX($H$2:$H$3898, A1190-$R$1):H1190), "")</f>
        <v>4.6308090839879967E-3</v>
      </c>
      <c r="K1190" s="61">
        <f t="shared" si="134"/>
        <v>-4.6308090839879967E-3</v>
      </c>
      <c r="L1190" s="61">
        <f t="shared" si="138"/>
        <v>6.0614405511242551E-3</v>
      </c>
      <c r="M1190" s="59">
        <f t="shared" si="135"/>
        <v>6.0000000000015596</v>
      </c>
      <c r="N1190" s="59">
        <f t="shared" si="136"/>
        <v>0</v>
      </c>
      <c r="O1190" s="59">
        <f t="shared" si="137"/>
        <v>0</v>
      </c>
    </row>
    <row r="1191" spans="1:15" x14ac:dyDescent="0.25">
      <c r="A1191" s="59">
        <v>1190</v>
      </c>
      <c r="B1191" s="60">
        <v>42940.958333333336</v>
      </c>
      <c r="C1191" s="59">
        <v>1.1640699999999999</v>
      </c>
      <c r="D1191" s="59">
        <v>1.1712100000000001</v>
      </c>
      <c r="E1191" s="59">
        <v>1.1630799999999999</v>
      </c>
      <c r="F1191" s="59">
        <v>1.1646700000000001</v>
      </c>
      <c r="G1191" s="59">
        <f t="shared" si="132"/>
        <v>1</v>
      </c>
      <c r="H1191" s="61">
        <f t="shared" si="133"/>
        <v>4.6375816702001375E-4</v>
      </c>
      <c r="I1191" s="61">
        <f>IF(A1191&gt;$R$1, AVERAGE(INDEX($H$2:$H$3898, A1191-$R$1):H1191), "")</f>
        <v>1.5352259007061888E-3</v>
      </c>
      <c r="J1191" s="61">
        <f>IF(A1191&gt;$R$1, STDEV(INDEX($H$2:$H$3898, A1191-$R$1):H1191), "")</f>
        <v>4.3009718994273145E-3</v>
      </c>
      <c r="K1191" s="61">
        <f t="shared" si="134"/>
        <v>4.3009718994273145E-3</v>
      </c>
      <c r="L1191" s="61">
        <f t="shared" si="138"/>
        <v>1.5332880772718879E-2</v>
      </c>
      <c r="M1191" s="59">
        <f t="shared" si="135"/>
        <v>86.80000000000021</v>
      </c>
      <c r="N1191" s="59">
        <f t="shared" si="136"/>
        <v>0</v>
      </c>
      <c r="O1191" s="59">
        <f t="shared" si="137"/>
        <v>0</v>
      </c>
    </row>
    <row r="1192" spans="1:15" x14ac:dyDescent="0.25">
      <c r="A1192" s="59">
        <v>1191</v>
      </c>
      <c r="B1192" s="60">
        <v>42941.958333333336</v>
      </c>
      <c r="C1192" s="59">
        <v>1.1646399999999999</v>
      </c>
      <c r="D1192" s="59">
        <v>1.1739900000000001</v>
      </c>
      <c r="E1192" s="59">
        <v>1.1612499999999999</v>
      </c>
      <c r="F1192" s="59">
        <v>1.1733199999999999</v>
      </c>
      <c r="G1192" s="59">
        <f t="shared" si="132"/>
        <v>1</v>
      </c>
      <c r="H1192" s="61">
        <f t="shared" si="133"/>
        <v>7.3995521520790249E-3</v>
      </c>
      <c r="I1192" s="61">
        <f>IF(A1192&gt;$R$1, AVERAGE(INDEX($H$2:$H$3898, A1192-$R$1):H1192), "")</f>
        <v>2.115504064842681E-3</v>
      </c>
      <c r="J1192" s="61">
        <f>IF(A1192&gt;$R$1, STDEV(INDEX($H$2:$H$3898, A1192-$R$1):H1192), "")</f>
        <v>4.4330643793651153E-3</v>
      </c>
      <c r="K1192" s="61">
        <f t="shared" si="134"/>
        <v>4.4330643793651153E-3</v>
      </c>
      <c r="L1192" s="61">
        <f t="shared" si="138"/>
        <v>1.4795518412770148E-2</v>
      </c>
      <c r="M1192" s="59">
        <f t="shared" si="135"/>
        <v>-57.700000000000529</v>
      </c>
      <c r="N1192" s="59">
        <f t="shared" si="136"/>
        <v>0</v>
      </c>
      <c r="O1192" s="59">
        <f t="shared" si="137"/>
        <v>0</v>
      </c>
    </row>
    <row r="1193" spans="1:15" x14ac:dyDescent="0.25">
      <c r="A1193" s="59">
        <v>1192</v>
      </c>
      <c r="B1193" s="60">
        <v>42942.958333333336</v>
      </c>
      <c r="C1193" s="59">
        <v>1.1733</v>
      </c>
      <c r="D1193" s="59">
        <v>1.17767</v>
      </c>
      <c r="E1193" s="59">
        <v>1.1650100000000001</v>
      </c>
      <c r="F1193" s="59">
        <v>1.16753</v>
      </c>
      <c r="G1193" s="59">
        <f t="shared" si="132"/>
        <v>0</v>
      </c>
      <c r="H1193" s="61">
        <f t="shared" si="133"/>
        <v>-4.946931078707706E-3</v>
      </c>
      <c r="I1193" s="61">
        <f>IF(A1193&gt;$R$1, AVERAGE(INDEX($H$2:$H$3898, A1193-$R$1):H1193), "")</f>
        <v>1.7589515214293863E-3</v>
      </c>
      <c r="J1193" s="61">
        <f>IF(A1193&gt;$R$1, STDEV(INDEX($H$2:$H$3898, A1193-$R$1):H1193), "")</f>
        <v>4.7664224801107352E-3</v>
      </c>
      <c r="K1193" s="61">
        <f t="shared" si="134"/>
        <v>-4.7664224801107352E-3</v>
      </c>
      <c r="L1193" s="61">
        <f t="shared" si="138"/>
        <v>4.8726868317207246E-3</v>
      </c>
      <c r="M1193" s="59">
        <f t="shared" si="135"/>
        <v>72.600000000000449</v>
      </c>
      <c r="N1193" s="59">
        <f t="shared" si="136"/>
        <v>0</v>
      </c>
      <c r="O1193" s="59">
        <f t="shared" si="137"/>
        <v>0</v>
      </c>
    </row>
    <row r="1194" spans="1:15" x14ac:dyDescent="0.25">
      <c r="A1194" s="59">
        <v>1193</v>
      </c>
      <c r="B1194" s="60">
        <v>42943.958333333336</v>
      </c>
      <c r="C1194" s="59">
        <v>1.1675199999999999</v>
      </c>
      <c r="D1194" s="59">
        <v>1.17639</v>
      </c>
      <c r="E1194" s="59">
        <v>1.1671100000000001</v>
      </c>
      <c r="F1194" s="59">
        <v>1.1747799999999999</v>
      </c>
      <c r="G1194" s="59">
        <f t="shared" si="132"/>
        <v>1</v>
      </c>
      <c r="H1194" s="61">
        <f t="shared" si="133"/>
        <v>6.1904898608293535E-3</v>
      </c>
      <c r="I1194" s="61">
        <f>IF(A1194&gt;$R$1, AVERAGE(INDEX($H$2:$H$3898, A1194-$R$1):H1194), "")</f>
        <v>1.7528672857091943E-3</v>
      </c>
      <c r="J1194" s="61">
        <f>IF(A1194&gt;$R$1, STDEV(INDEX($H$2:$H$3898, A1194-$R$1):H1194), "")</f>
        <v>4.760314270050147E-3</v>
      </c>
      <c r="K1194" s="61">
        <f t="shared" si="134"/>
        <v>4.760314270050147E-3</v>
      </c>
      <c r="L1194" s="61">
        <f t="shared" si="138"/>
        <v>1.4465683874204084E-2</v>
      </c>
      <c r="M1194" s="59">
        <f t="shared" si="135"/>
        <v>95.799999999999216</v>
      </c>
      <c r="N1194" s="59">
        <f t="shared" si="136"/>
        <v>0</v>
      </c>
      <c r="O1194" s="59">
        <f t="shared" si="137"/>
        <v>0</v>
      </c>
    </row>
    <row r="1195" spans="1:15" x14ac:dyDescent="0.25">
      <c r="A1195" s="59">
        <v>1194</v>
      </c>
      <c r="B1195" s="60">
        <v>42946.958333333336</v>
      </c>
      <c r="C1195" s="59">
        <v>1.17456</v>
      </c>
      <c r="D1195" s="59">
        <v>1.1845399999999999</v>
      </c>
      <c r="E1195" s="59">
        <v>1.17231</v>
      </c>
      <c r="F1195" s="59">
        <v>1.18414</v>
      </c>
      <c r="G1195" s="59">
        <f t="shared" si="132"/>
        <v>1</v>
      </c>
      <c r="H1195" s="61">
        <f t="shared" si="133"/>
        <v>7.935876691788378E-3</v>
      </c>
      <c r="I1195" s="61">
        <f>IF(A1195&gt;$R$1, AVERAGE(INDEX($H$2:$H$3898, A1195-$R$1):H1195), "")</f>
        <v>2.3764749152098809E-3</v>
      </c>
      <c r="J1195" s="61">
        <f>IF(A1195&gt;$R$1, STDEV(INDEX($H$2:$H$3898, A1195-$R$1):H1195), "")</f>
        <v>4.882051868727485E-3</v>
      </c>
      <c r="K1195" s="61">
        <f t="shared" si="134"/>
        <v>4.882051868727485E-3</v>
      </c>
      <c r="L1195" s="61">
        <f t="shared" si="138"/>
        <v>2.4113367568956309E-2</v>
      </c>
      <c r="M1195" s="59">
        <f t="shared" si="135"/>
        <v>-40.000000000000036</v>
      </c>
      <c r="N1195" s="59">
        <f t="shared" si="136"/>
        <v>0</v>
      </c>
      <c r="O1195" s="59">
        <f t="shared" si="137"/>
        <v>40.000000000000036</v>
      </c>
    </row>
    <row r="1196" spans="1:15" x14ac:dyDescent="0.25">
      <c r="A1196" s="59">
        <v>1195</v>
      </c>
      <c r="B1196" s="60">
        <v>42947.958333333336</v>
      </c>
      <c r="C1196" s="59">
        <v>1.18414</v>
      </c>
      <c r="D1196" s="59">
        <v>1.1844300000000001</v>
      </c>
      <c r="E1196" s="59">
        <v>1.17852</v>
      </c>
      <c r="F1196" s="59">
        <v>1.18014</v>
      </c>
      <c r="G1196" s="59">
        <f t="shared" si="132"/>
        <v>0</v>
      </c>
      <c r="H1196" s="61">
        <f t="shared" si="133"/>
        <v>-3.3836972071566709E-3</v>
      </c>
      <c r="I1196" s="61">
        <f>IF(A1196&gt;$R$1, AVERAGE(INDEX($H$2:$H$3898, A1196-$R$1):H1196), "")</f>
        <v>2.167735224140213E-3</v>
      </c>
      <c r="J1196" s="61">
        <f>IF(A1196&gt;$R$1, STDEV(INDEX($H$2:$H$3898, A1196-$R$1):H1196), "")</f>
        <v>5.0605721149951282E-3</v>
      </c>
      <c r="K1196" s="61">
        <f t="shared" si="134"/>
        <v>-5.0605721149951282E-3</v>
      </c>
      <c r="L1196" s="61">
        <f t="shared" si="138"/>
        <v>1.437822904815618E-2</v>
      </c>
      <c r="M1196" s="59">
        <f t="shared" si="135"/>
        <v>54.100000000001373</v>
      </c>
      <c r="N1196" s="59">
        <f t="shared" si="136"/>
        <v>0</v>
      </c>
      <c r="O1196" s="59">
        <f t="shared" si="137"/>
        <v>0</v>
      </c>
    </row>
    <row r="1197" spans="1:15" x14ac:dyDescent="0.25">
      <c r="A1197" s="59">
        <v>1196</v>
      </c>
      <c r="B1197" s="60">
        <v>42948.958333333336</v>
      </c>
      <c r="C1197" s="59">
        <v>1.18014</v>
      </c>
      <c r="D1197" s="59">
        <v>1.1910000000000001</v>
      </c>
      <c r="E1197" s="59">
        <v>1.17937</v>
      </c>
      <c r="F1197" s="59">
        <v>1.1855500000000001</v>
      </c>
      <c r="G1197" s="59">
        <f t="shared" si="132"/>
        <v>1</v>
      </c>
      <c r="H1197" s="61">
        <f t="shared" si="133"/>
        <v>4.573726423130163E-3</v>
      </c>
      <c r="I1197" s="61">
        <f>IF(A1197&gt;$R$1, AVERAGE(INDEX($H$2:$H$3898, A1197-$R$1):H1197), "")</f>
        <v>2.0802292356385493E-3</v>
      </c>
      <c r="J1197" s="61">
        <f>IF(A1197&gt;$R$1, STDEV(INDEX($H$2:$H$3898, A1197-$R$1):H1197), "")</f>
        <v>5.0021384125948564E-3</v>
      </c>
      <c r="K1197" s="61">
        <f t="shared" si="134"/>
        <v>5.0021384125948564E-3</v>
      </c>
      <c r="L1197" s="61">
        <f t="shared" si="138"/>
        <v>2.4290135570865838E-2</v>
      </c>
      <c r="M1197" s="59">
        <f t="shared" si="135"/>
        <v>13.499999999999623</v>
      </c>
      <c r="N1197" s="59">
        <f t="shared" si="136"/>
        <v>0</v>
      </c>
      <c r="O1197" s="59">
        <f t="shared" si="137"/>
        <v>-13.499999999999623</v>
      </c>
    </row>
    <row r="1198" spans="1:15" x14ac:dyDescent="0.25">
      <c r="A1198" s="59">
        <v>1197</v>
      </c>
      <c r="B1198" s="60">
        <v>42949.958333333336</v>
      </c>
      <c r="C1198" s="59">
        <v>1.1855500000000001</v>
      </c>
      <c r="D1198" s="59">
        <v>1.1893</v>
      </c>
      <c r="E1198" s="59">
        <v>1.1830499999999999</v>
      </c>
      <c r="F1198" s="59">
        <v>1.1869000000000001</v>
      </c>
      <c r="G1198" s="59">
        <f t="shared" si="132"/>
        <v>1</v>
      </c>
      <c r="H1198" s="61">
        <f t="shared" si="133"/>
        <v>1.1380641494732455E-3</v>
      </c>
      <c r="I1198" s="61">
        <f>IF(A1198&gt;$R$1, AVERAGE(INDEX($H$2:$H$3898, A1198-$R$1):H1198), "")</f>
        <v>2.4562235725689601E-3</v>
      </c>
      <c r="J1198" s="61">
        <f>IF(A1198&gt;$R$1, STDEV(INDEX($H$2:$H$3898, A1198-$R$1):H1198), "")</f>
        <v>4.6585531175840651E-3</v>
      </c>
      <c r="K1198" s="61">
        <f t="shared" si="134"/>
        <v>4.6585531175840651E-3</v>
      </c>
      <c r="L1198" s="61">
        <f t="shared" si="138"/>
        <v>3.3887257905209557E-2</v>
      </c>
      <c r="M1198" s="59">
        <f t="shared" si="135"/>
        <v>-95.799999999999216</v>
      </c>
      <c r="N1198" s="59">
        <f t="shared" si="136"/>
        <v>0</v>
      </c>
      <c r="O1198" s="59">
        <f t="shared" si="137"/>
        <v>95.799999999999216</v>
      </c>
    </row>
    <row r="1199" spans="1:15" x14ac:dyDescent="0.25">
      <c r="A1199" s="59">
        <v>1198</v>
      </c>
      <c r="B1199" s="60">
        <v>42950.958333333336</v>
      </c>
      <c r="C1199" s="59">
        <v>1.1868799999999999</v>
      </c>
      <c r="D1199" s="59">
        <v>1.1889099999999999</v>
      </c>
      <c r="E1199" s="59">
        <v>1.1728099999999999</v>
      </c>
      <c r="F1199" s="59">
        <v>1.1773</v>
      </c>
      <c r="G1199" s="59">
        <f t="shared" si="132"/>
        <v>0</v>
      </c>
      <c r="H1199" s="61">
        <f t="shared" si="133"/>
        <v>-8.1211849783084222E-3</v>
      </c>
      <c r="I1199" s="61">
        <f>IF(A1199&gt;$R$1, AVERAGE(INDEX($H$2:$H$3898, A1199-$R$1):H1199), "")</f>
        <v>2.0270180532746085E-3</v>
      </c>
      <c r="J1199" s="61">
        <f>IF(A1199&gt;$R$1, STDEV(INDEX($H$2:$H$3898, A1199-$R$1):H1199), "")</f>
        <v>5.2959157762463866E-3</v>
      </c>
      <c r="K1199" s="61">
        <f t="shared" si="134"/>
        <v>-5.2959157762463866E-3</v>
      </c>
      <c r="L1199" s="61">
        <f t="shared" si="138"/>
        <v>2.3563364000776514E-2</v>
      </c>
      <c r="M1199" s="59">
        <f t="shared" si="135"/>
        <v>21.700000000000053</v>
      </c>
      <c r="N1199" s="59">
        <f t="shared" si="136"/>
        <v>0</v>
      </c>
      <c r="O1199" s="59">
        <f t="shared" si="137"/>
        <v>-21.700000000000053</v>
      </c>
    </row>
    <row r="1200" spans="1:15" x14ac:dyDescent="0.25">
      <c r="A1200" s="59">
        <v>1199</v>
      </c>
      <c r="B1200" s="60">
        <v>42953.958333333336</v>
      </c>
      <c r="C1200" s="59">
        <v>1.1773400000000001</v>
      </c>
      <c r="D1200" s="59">
        <v>1.1814</v>
      </c>
      <c r="E1200" s="59">
        <v>1.17706</v>
      </c>
      <c r="F1200" s="59">
        <v>1.1795100000000001</v>
      </c>
      <c r="G1200" s="59">
        <f t="shared" si="132"/>
        <v>1</v>
      </c>
      <c r="H1200" s="61">
        <f t="shared" si="133"/>
        <v>1.8754168963546788E-3</v>
      </c>
      <c r="I1200" s="61">
        <f>IF(A1200&gt;$R$1, AVERAGE(INDEX($H$2:$H$3898, A1200-$R$1):H1200), "")</f>
        <v>1.7550027712675586E-3</v>
      </c>
      <c r="J1200" s="61">
        <f>IF(A1200&gt;$R$1, STDEV(INDEX($H$2:$H$3898, A1200-$R$1):H1200), "")</f>
        <v>5.1761926801550317E-3</v>
      </c>
      <c r="K1200" s="61">
        <f t="shared" si="134"/>
        <v>5.1761926801550317E-3</v>
      </c>
      <c r="L1200" s="61">
        <f t="shared" si="138"/>
        <v>2.373176509074338E-2</v>
      </c>
      <c r="M1200" s="59">
        <f t="shared" si="135"/>
        <v>-44.299999999999343</v>
      </c>
      <c r="N1200" s="59">
        <f t="shared" si="136"/>
        <v>0</v>
      </c>
      <c r="O1200" s="59">
        <f t="shared" si="137"/>
        <v>44.299999999999343</v>
      </c>
    </row>
    <row r="1201" spans="1:15" x14ac:dyDescent="0.25">
      <c r="A1201" s="59">
        <v>1200</v>
      </c>
      <c r="B1201" s="60">
        <v>42954.958333333336</v>
      </c>
      <c r="C1201" s="59">
        <v>1.1795199999999999</v>
      </c>
      <c r="D1201" s="59">
        <v>1.18238</v>
      </c>
      <c r="E1201" s="59">
        <v>1.1715100000000001</v>
      </c>
      <c r="F1201" s="59">
        <v>1.17509</v>
      </c>
      <c r="G1201" s="59">
        <f t="shared" si="132"/>
        <v>0</v>
      </c>
      <c r="H1201" s="61">
        <f t="shared" si="133"/>
        <v>-3.7543575908699322E-3</v>
      </c>
      <c r="I1201" s="61">
        <f>IF(A1201&gt;$R$1, AVERAGE(INDEX($H$2:$H$3898, A1201-$R$1):H1201), "")</f>
        <v>1.4686046072108481E-3</v>
      </c>
      <c r="J1201" s="61">
        <f>IF(A1201&gt;$R$1, STDEV(INDEX($H$2:$H$3898, A1201-$R$1):H1201), "")</f>
        <v>5.3545987650761087E-3</v>
      </c>
      <c r="K1201" s="61">
        <f t="shared" si="134"/>
        <v>-5.3545987650761087E-3</v>
      </c>
      <c r="L1201" s="61">
        <f t="shared" si="138"/>
        <v>1.3268694854841081E-2</v>
      </c>
      <c r="M1201" s="59">
        <f t="shared" si="135"/>
        <v>7.699999999999374</v>
      </c>
      <c r="N1201" s="59">
        <f t="shared" si="136"/>
        <v>0</v>
      </c>
      <c r="O1201" s="59">
        <f t="shared" si="137"/>
        <v>0</v>
      </c>
    </row>
    <row r="1202" spans="1:15" x14ac:dyDescent="0.25">
      <c r="A1202" s="59">
        <v>1201</v>
      </c>
      <c r="B1202" s="60">
        <v>42955.958333333336</v>
      </c>
      <c r="C1202" s="59">
        <v>1.17509</v>
      </c>
      <c r="D1202" s="59">
        <v>1.17639</v>
      </c>
      <c r="E1202" s="59">
        <v>1.1689099999999999</v>
      </c>
      <c r="F1202" s="59">
        <v>1.1758599999999999</v>
      </c>
      <c r="G1202" s="59">
        <f t="shared" si="132"/>
        <v>1</v>
      </c>
      <c r="H1202" s="61">
        <f t="shared" si="133"/>
        <v>6.5505436315837942E-4</v>
      </c>
      <c r="I1202" s="61">
        <f>IF(A1202&gt;$R$1, AVERAGE(INDEX($H$2:$H$3898, A1202-$R$1):H1202), "")</f>
        <v>1.0981562861220101E-3</v>
      </c>
      <c r="J1202" s="61">
        <f>IF(A1202&gt;$R$1, STDEV(INDEX($H$2:$H$3898, A1202-$R$1):H1202), "")</f>
        <v>5.1794010759981966E-3</v>
      </c>
      <c r="K1202" s="61">
        <f t="shared" si="134"/>
        <v>5.1794010759981966E-3</v>
      </c>
      <c r="L1202" s="61">
        <f t="shared" si="138"/>
        <v>2.2620138829631594E-2</v>
      </c>
      <c r="M1202" s="59">
        <f t="shared" si="135"/>
        <v>13.100000000001444</v>
      </c>
      <c r="N1202" s="59">
        <f t="shared" si="136"/>
        <v>0</v>
      </c>
      <c r="O1202" s="59">
        <f t="shared" si="137"/>
        <v>-13.100000000001444</v>
      </c>
    </row>
    <row r="1203" spans="1:15" x14ac:dyDescent="0.25">
      <c r="A1203" s="59">
        <v>1202</v>
      </c>
      <c r="B1203" s="60">
        <v>42956.958333333336</v>
      </c>
      <c r="C1203" s="59">
        <v>1.1758299999999999</v>
      </c>
      <c r="D1203" s="59">
        <v>1.1785099999999999</v>
      </c>
      <c r="E1203" s="59">
        <v>1.17041</v>
      </c>
      <c r="F1203" s="59">
        <v>1.1771400000000001</v>
      </c>
      <c r="G1203" s="59">
        <f t="shared" si="132"/>
        <v>1</v>
      </c>
      <c r="H1203" s="61">
        <f t="shared" si="133"/>
        <v>1.0879729079981595E-3</v>
      </c>
      <c r="I1203" s="61">
        <f>IF(A1203&gt;$R$1, AVERAGE(INDEX($H$2:$H$3898, A1203-$R$1):H1203), "")</f>
        <v>1.3807377757421278E-3</v>
      </c>
      <c r="J1203" s="61">
        <f>IF(A1203&gt;$R$1, STDEV(INDEX($H$2:$H$3898, A1203-$R$1):H1203), "")</f>
        <v>5.0370694070170753E-3</v>
      </c>
      <c r="K1203" s="61">
        <f t="shared" si="134"/>
        <v>5.0370694070170753E-3</v>
      </c>
      <c r="L1203" s="61">
        <f t="shared" si="138"/>
        <v>2.2933529362178264E-2</v>
      </c>
      <c r="M1203" s="59">
        <f t="shared" si="135"/>
        <v>48.400000000001775</v>
      </c>
      <c r="N1203" s="59">
        <f t="shared" si="136"/>
        <v>0</v>
      </c>
      <c r="O1203" s="59">
        <f t="shared" si="137"/>
        <v>-48.400000000001775</v>
      </c>
    </row>
    <row r="1204" spans="1:15" x14ac:dyDescent="0.25">
      <c r="A1204" s="59">
        <v>1203</v>
      </c>
      <c r="B1204" s="60">
        <v>42957.958333333336</v>
      </c>
      <c r="C1204" s="59">
        <v>1.1771499999999999</v>
      </c>
      <c r="D1204" s="59">
        <v>1.18472</v>
      </c>
      <c r="E1204" s="59">
        <v>1.1748499999999999</v>
      </c>
      <c r="F1204" s="59">
        <v>1.1819900000000001</v>
      </c>
      <c r="G1204" s="59">
        <f t="shared" si="132"/>
        <v>1</v>
      </c>
      <c r="H1204" s="61">
        <f t="shared" si="133"/>
        <v>4.1116910325763529E-3</v>
      </c>
      <c r="I1204" s="61">
        <f>IF(A1204&gt;$R$1, AVERAGE(INDEX($H$2:$H$3898, A1204-$R$1):H1204), "")</f>
        <v>1.0101369973152087E-3</v>
      </c>
      <c r="J1204" s="61">
        <f>IF(A1204&gt;$R$1, STDEV(INDEX($H$2:$H$3898, A1204-$R$1):H1204), "")</f>
        <v>4.5521878360485612E-3</v>
      </c>
      <c r="K1204" s="61">
        <f t="shared" si="134"/>
        <v>4.5521878360485612E-3</v>
      </c>
      <c r="L1204" s="61">
        <f t="shared" si="138"/>
        <v>2.2873626726551494E-2</v>
      </c>
      <c r="M1204" s="59">
        <f t="shared" si="135"/>
        <v>-41.400000000000325</v>
      </c>
      <c r="N1204" s="59">
        <f t="shared" si="136"/>
        <v>0</v>
      </c>
      <c r="O1204" s="59">
        <f t="shared" si="137"/>
        <v>41.400000000000325</v>
      </c>
    </row>
    <row r="1205" spans="1:15" x14ac:dyDescent="0.25">
      <c r="A1205" s="59">
        <v>1204</v>
      </c>
      <c r="B1205" s="60">
        <v>42960.958333333336</v>
      </c>
      <c r="C1205" s="59">
        <v>1.1819999999999999</v>
      </c>
      <c r="D1205" s="59">
        <v>1.1838200000000001</v>
      </c>
      <c r="E1205" s="59">
        <v>1.17699</v>
      </c>
      <c r="F1205" s="59">
        <v>1.1778599999999999</v>
      </c>
      <c r="G1205" s="59">
        <f t="shared" si="132"/>
        <v>0</v>
      </c>
      <c r="H1205" s="61">
        <f t="shared" si="133"/>
        <v>-3.500226045372009E-3</v>
      </c>
      <c r="I1205" s="61">
        <f>IF(A1205&gt;$R$1, AVERAGE(INDEX($H$2:$H$3898, A1205-$R$1):H1205), "")</f>
        <v>6.2071770562288295E-4</v>
      </c>
      <c r="J1205" s="61">
        <f>IF(A1205&gt;$R$1, STDEV(INDEX($H$2:$H$3898, A1205-$R$1):H1205), "")</f>
        <v>4.6604265825754181E-3</v>
      </c>
      <c r="K1205" s="61">
        <f t="shared" si="134"/>
        <v>-4.6604265825754181E-3</v>
      </c>
      <c r="L1205" s="61">
        <f t="shared" si="138"/>
        <v>2.2844009227964073E-2</v>
      </c>
      <c r="M1205" s="59">
        <f t="shared" si="135"/>
        <v>-44.199999999998681</v>
      </c>
      <c r="N1205" s="59">
        <f t="shared" si="136"/>
        <v>0</v>
      </c>
      <c r="O1205" s="59">
        <f t="shared" si="137"/>
        <v>44.199999999998681</v>
      </c>
    </row>
    <row r="1206" spans="1:15" x14ac:dyDescent="0.25">
      <c r="A1206" s="59">
        <v>1205</v>
      </c>
      <c r="B1206" s="60">
        <v>42961.958333333336</v>
      </c>
      <c r="C1206" s="59">
        <v>1.1778599999999999</v>
      </c>
      <c r="D1206" s="59">
        <v>1.1792800000000001</v>
      </c>
      <c r="E1206" s="59">
        <v>1.16872</v>
      </c>
      <c r="F1206" s="59">
        <v>1.17344</v>
      </c>
      <c r="G1206" s="59">
        <f t="shared" si="132"/>
        <v>0</v>
      </c>
      <c r="H1206" s="61">
        <f t="shared" si="133"/>
        <v>-3.7596267650357117E-3</v>
      </c>
      <c r="I1206" s="61">
        <f>IF(A1206&gt;$R$1, AVERAGE(INDEX($H$2:$H$3898, A1206-$R$1):H1206), "")</f>
        <v>4.9784868618483091E-4</v>
      </c>
      <c r="J1206" s="61">
        <f>IF(A1206&gt;$R$1, STDEV(INDEX($H$2:$H$3898, A1206-$R$1):H1206), "")</f>
        <v>4.7533145392503447E-3</v>
      </c>
      <c r="K1206" s="61">
        <f t="shared" si="134"/>
        <v>-4.7533145392503447E-3</v>
      </c>
      <c r="L1206" s="61">
        <f t="shared" si="138"/>
        <v>1.3789722789286411E-2</v>
      </c>
      <c r="M1206" s="59">
        <f t="shared" si="135"/>
        <v>32.099999999999355</v>
      </c>
      <c r="N1206" s="59">
        <f t="shared" si="136"/>
        <v>0</v>
      </c>
      <c r="O1206" s="59">
        <f t="shared" si="137"/>
        <v>0</v>
      </c>
    </row>
    <row r="1207" spans="1:15" x14ac:dyDescent="0.25">
      <c r="A1207" s="59">
        <v>1206</v>
      </c>
      <c r="B1207" s="60">
        <v>42962.958333333336</v>
      </c>
      <c r="C1207" s="59">
        <v>1.17344</v>
      </c>
      <c r="D1207" s="59">
        <v>1.1778599999999999</v>
      </c>
      <c r="E1207" s="59">
        <v>1.1681600000000001</v>
      </c>
      <c r="F1207" s="59">
        <v>1.17665</v>
      </c>
      <c r="G1207" s="59">
        <f t="shared" si="132"/>
        <v>1</v>
      </c>
      <c r="H1207" s="61">
        <f t="shared" si="133"/>
        <v>2.7318119700077774E-3</v>
      </c>
      <c r="I1207" s="61">
        <f>IF(A1207&gt;$R$1, AVERAGE(INDEX($H$2:$H$3898, A1207-$R$1):H1207), "")</f>
        <v>6.3960204887156594E-4</v>
      </c>
      <c r="J1207" s="61">
        <f>IF(A1207&gt;$R$1, STDEV(INDEX($H$2:$H$3898, A1207-$R$1):H1207), "")</f>
        <v>4.7859371229493804E-3</v>
      </c>
      <c r="K1207" s="61">
        <f t="shared" si="134"/>
        <v>4.7859371229493804E-3</v>
      </c>
      <c r="L1207" s="61">
        <f t="shared" si="138"/>
        <v>1.4142595532870676E-2</v>
      </c>
      <c r="M1207" s="59">
        <f t="shared" si="135"/>
        <v>-43.89999999999894</v>
      </c>
      <c r="N1207" s="59">
        <f t="shared" si="136"/>
        <v>0</v>
      </c>
      <c r="O1207" s="59">
        <f t="shared" si="137"/>
        <v>0</v>
      </c>
    </row>
    <row r="1208" spans="1:15" x14ac:dyDescent="0.25">
      <c r="A1208" s="59">
        <v>1207</v>
      </c>
      <c r="B1208" s="60">
        <v>42963.958333333336</v>
      </c>
      <c r="C1208" s="59">
        <v>1.17665</v>
      </c>
      <c r="D1208" s="59">
        <v>1.17899</v>
      </c>
      <c r="E1208" s="59">
        <v>1.16622</v>
      </c>
      <c r="F1208" s="59">
        <v>1.1722600000000001</v>
      </c>
      <c r="G1208" s="59">
        <f t="shared" si="132"/>
        <v>0</v>
      </c>
      <c r="H1208" s="61">
        <f t="shared" si="133"/>
        <v>-3.737908316118426E-3</v>
      </c>
      <c r="I1208" s="61">
        <f>IF(A1208&gt;$R$1, AVERAGE(INDEX($H$2:$H$3898, A1208-$R$1):H1208), "")</f>
        <v>-5.6489230390774391E-5</v>
      </c>
      <c r="J1208" s="61">
        <f>IF(A1208&gt;$R$1, STDEV(INDEX($H$2:$H$3898, A1208-$R$1):H1208), "")</f>
        <v>4.5408581763441581E-3</v>
      </c>
      <c r="K1208" s="61">
        <f t="shared" si="134"/>
        <v>-4.5408581763441581E-3</v>
      </c>
      <c r="L1208" s="61">
        <f t="shared" si="138"/>
        <v>1.4368159836637253E-2</v>
      </c>
      <c r="M1208" s="59">
        <f t="shared" si="135"/>
        <v>36.499999999999311</v>
      </c>
      <c r="N1208" s="59">
        <f t="shared" si="136"/>
        <v>0</v>
      </c>
      <c r="O1208" s="59">
        <f t="shared" si="137"/>
        <v>0</v>
      </c>
    </row>
    <row r="1209" spans="1:15" x14ac:dyDescent="0.25">
      <c r="A1209" s="59">
        <v>1208</v>
      </c>
      <c r="B1209" s="60">
        <v>42964.958333333336</v>
      </c>
      <c r="C1209" s="59">
        <v>1.1722600000000001</v>
      </c>
      <c r="D1209" s="59">
        <v>1.17743</v>
      </c>
      <c r="E1209" s="59">
        <v>1.17083</v>
      </c>
      <c r="F1209" s="59">
        <v>1.17591</v>
      </c>
      <c r="G1209" s="59">
        <f t="shared" si="132"/>
        <v>1</v>
      </c>
      <c r="H1209" s="61">
        <f t="shared" si="133"/>
        <v>3.1088063808601186E-3</v>
      </c>
      <c r="I1209" s="61">
        <f>IF(A1209&gt;$R$1, AVERAGE(INDEX($H$2:$H$3898, A1209-$R$1):H1209), "")</f>
        <v>4.4699436083221451E-4</v>
      </c>
      <c r="J1209" s="61">
        <f>IF(A1209&gt;$R$1, STDEV(INDEX($H$2:$H$3898, A1209-$R$1):H1209), "")</f>
        <v>4.4070975927006338E-3</v>
      </c>
      <c r="K1209" s="61">
        <f t="shared" si="134"/>
        <v>4.4070975927006338E-3</v>
      </c>
      <c r="L1209" s="61">
        <f t="shared" si="138"/>
        <v>1.4014943159287743E-2</v>
      </c>
      <c r="M1209" s="59">
        <f t="shared" si="135"/>
        <v>56.699999999998418</v>
      </c>
      <c r="N1209" s="59">
        <f t="shared" si="136"/>
        <v>0</v>
      </c>
      <c r="O1209" s="59">
        <f t="shared" si="137"/>
        <v>0</v>
      </c>
    </row>
    <row r="1210" spans="1:15" x14ac:dyDescent="0.25">
      <c r="A1210" s="59">
        <v>1209</v>
      </c>
      <c r="B1210" s="60">
        <v>42967.958333333336</v>
      </c>
      <c r="C1210" s="59">
        <v>1.17578</v>
      </c>
      <c r="D1210" s="59">
        <v>1.1828000000000001</v>
      </c>
      <c r="E1210" s="59">
        <v>1.1731100000000001</v>
      </c>
      <c r="F1210" s="59">
        <v>1.1814499999999999</v>
      </c>
      <c r="G1210" s="59">
        <f t="shared" si="132"/>
        <v>1</v>
      </c>
      <c r="H1210" s="61">
        <f t="shared" si="133"/>
        <v>4.7001817278663821E-3</v>
      </c>
      <c r="I1210" s="61">
        <f>IF(A1210&gt;$R$1, AVERAGE(INDEX($H$2:$H$3898, A1210-$R$1):H1210), "")</f>
        <v>3.5385010252202891E-4</v>
      </c>
      <c r="J1210" s="61">
        <f>IF(A1210&gt;$R$1, STDEV(INDEX($H$2:$H$3898, A1210-$R$1):H1210), "")</f>
        <v>4.2918580781811273E-3</v>
      </c>
      <c r="K1210" s="61">
        <f t="shared" si="134"/>
        <v>4.2918580781811273E-3</v>
      </c>
      <c r="L1210" s="61">
        <f t="shared" si="138"/>
        <v>1.3424749368741383E-2</v>
      </c>
      <c r="M1210" s="59">
        <f t="shared" si="135"/>
        <v>-53.499999999999659</v>
      </c>
      <c r="N1210" s="59">
        <f t="shared" si="136"/>
        <v>0</v>
      </c>
      <c r="O1210" s="59">
        <f t="shared" si="137"/>
        <v>0</v>
      </c>
    </row>
    <row r="1211" spans="1:15" x14ac:dyDescent="0.25">
      <c r="A1211" s="59">
        <v>1210</v>
      </c>
      <c r="B1211" s="60">
        <v>42968.958333333336</v>
      </c>
      <c r="C1211" s="59">
        <v>1.18147</v>
      </c>
      <c r="D1211" s="59">
        <v>1.18241</v>
      </c>
      <c r="E1211" s="59">
        <v>1.1745099999999999</v>
      </c>
      <c r="F1211" s="59">
        <v>1.1761200000000001</v>
      </c>
      <c r="G1211" s="59">
        <f t="shared" si="132"/>
        <v>0</v>
      </c>
      <c r="H1211" s="61">
        <f t="shared" si="133"/>
        <v>-4.5216125764880773E-3</v>
      </c>
      <c r="I1211" s="61">
        <f>IF(A1211&gt;$R$1, AVERAGE(INDEX($H$2:$H$3898, A1211-$R$1):H1211), "")</f>
        <v>-4.247429767452496E-4</v>
      </c>
      <c r="J1211" s="61">
        <f>IF(A1211&gt;$R$1, STDEV(INDEX($H$2:$H$3898, A1211-$R$1):H1211), "")</f>
        <v>3.9402570191421184E-3</v>
      </c>
      <c r="K1211" s="61">
        <f t="shared" si="134"/>
        <v>-3.9402570191421184E-3</v>
      </c>
      <c r="L1211" s="61">
        <f t="shared" si="138"/>
        <v>1.4545064464594391E-2</v>
      </c>
      <c r="M1211" s="59">
        <f t="shared" si="135"/>
        <v>45.50000000000054</v>
      </c>
      <c r="N1211" s="59">
        <f t="shared" si="136"/>
        <v>0</v>
      </c>
      <c r="O1211" s="59">
        <f t="shared" si="137"/>
        <v>0</v>
      </c>
    </row>
    <row r="1212" spans="1:15" x14ac:dyDescent="0.25">
      <c r="A1212" s="59">
        <v>1211</v>
      </c>
      <c r="B1212" s="60">
        <v>42969.958333333336</v>
      </c>
      <c r="C1212" s="59">
        <v>1.17611</v>
      </c>
      <c r="D1212" s="59">
        <v>1.18232</v>
      </c>
      <c r="E1212" s="59">
        <v>1.1740299999999999</v>
      </c>
      <c r="F1212" s="59">
        <v>1.18066</v>
      </c>
      <c r="G1212" s="59">
        <f t="shared" si="132"/>
        <v>1</v>
      </c>
      <c r="H1212" s="61">
        <f t="shared" si="133"/>
        <v>3.8527190622530262E-3</v>
      </c>
      <c r="I1212" s="61">
        <f>IF(A1212&gt;$R$1, AVERAGE(INDEX($H$2:$H$3898, A1212-$R$1):H1212), "")</f>
        <v>2.7533040092856602E-5</v>
      </c>
      <c r="J1212" s="61">
        <f>IF(A1212&gt;$R$1, STDEV(INDEX($H$2:$H$3898, A1212-$R$1):H1212), "")</f>
        <v>3.9929337124840229E-3</v>
      </c>
      <c r="K1212" s="61">
        <f t="shared" si="134"/>
        <v>3.9929337124840229E-3</v>
      </c>
      <c r="L1212" s="61">
        <f t="shared" si="138"/>
        <v>1.3535859764483561E-2</v>
      </c>
      <c r="M1212" s="59">
        <f t="shared" si="135"/>
        <v>-7.5000000000002842</v>
      </c>
      <c r="N1212" s="59">
        <f t="shared" si="136"/>
        <v>0</v>
      </c>
      <c r="O1212" s="59">
        <f t="shared" si="137"/>
        <v>0</v>
      </c>
    </row>
    <row r="1213" spans="1:15" x14ac:dyDescent="0.25">
      <c r="A1213" s="59">
        <v>1212</v>
      </c>
      <c r="B1213" s="60">
        <v>42970.958333333336</v>
      </c>
      <c r="C1213" s="59">
        <v>1.18065</v>
      </c>
      <c r="D1213" s="59">
        <v>1.1817800000000001</v>
      </c>
      <c r="E1213" s="59">
        <v>1.17841</v>
      </c>
      <c r="F1213" s="59">
        <v>1.1798999999999999</v>
      </c>
      <c r="G1213" s="59">
        <f t="shared" si="132"/>
        <v>0</v>
      </c>
      <c r="H1213" s="61">
        <f t="shared" si="133"/>
        <v>-6.4391502546834207E-4</v>
      </c>
      <c r="I1213" s="61">
        <f>IF(A1213&gt;$R$1, AVERAGE(INDEX($H$2:$H$3898, A1213-$R$1):H1213), "")</f>
        <v>-2.9856955044455007E-4</v>
      </c>
      <c r="J1213" s="61">
        <f>IF(A1213&gt;$R$1, STDEV(INDEX($H$2:$H$3898, A1213-$R$1):H1213), "")</f>
        <v>3.8055597601427131E-3</v>
      </c>
      <c r="K1213" s="61">
        <f t="shared" si="134"/>
        <v>-3.8055597601427131E-3</v>
      </c>
      <c r="L1213" s="61">
        <f t="shared" si="138"/>
        <v>5.0717468867567828E-3</v>
      </c>
      <c r="M1213" s="59">
        <f t="shared" si="135"/>
        <v>122.90000000000134</v>
      </c>
      <c r="N1213" s="59">
        <f t="shared" si="136"/>
        <v>0</v>
      </c>
      <c r="O1213" s="59">
        <f t="shared" si="137"/>
        <v>0</v>
      </c>
    </row>
    <row r="1214" spans="1:15" x14ac:dyDescent="0.25">
      <c r="A1214" s="59">
        <v>1213</v>
      </c>
      <c r="B1214" s="60">
        <v>42971.958333333336</v>
      </c>
      <c r="C1214" s="59">
        <v>1.1798999999999999</v>
      </c>
      <c r="D1214" s="59">
        <v>1.19414</v>
      </c>
      <c r="E1214" s="59">
        <v>1.17733</v>
      </c>
      <c r="F1214" s="59">
        <v>1.1921900000000001</v>
      </c>
      <c r="G1214" s="59">
        <f t="shared" si="132"/>
        <v>1</v>
      </c>
      <c r="H1214" s="61">
        <f t="shared" si="133"/>
        <v>1.0362262790387744E-2</v>
      </c>
      <c r="I1214" s="61">
        <f>IF(A1214&gt;$R$1, AVERAGE(INDEX($H$2:$H$3898, A1214-$R$1):H1214), "")</f>
        <v>2.7794286461260595E-4</v>
      </c>
      <c r="J1214" s="61">
        <f>IF(A1214&gt;$R$1, STDEV(INDEX($H$2:$H$3898, A1214-$R$1):H1214), "")</f>
        <v>4.6440344607996302E-3</v>
      </c>
      <c r="K1214" s="61">
        <f t="shared" si="134"/>
        <v>4.6440344607996302E-3</v>
      </c>
      <c r="L1214" s="61">
        <f t="shared" si="138"/>
        <v>1.5011697123802799E-2</v>
      </c>
      <c r="M1214" s="59">
        <f t="shared" si="135"/>
        <v>35.300000000000331</v>
      </c>
      <c r="N1214" s="59">
        <f t="shared" si="136"/>
        <v>0</v>
      </c>
      <c r="O1214" s="59">
        <f t="shared" si="137"/>
        <v>0</v>
      </c>
    </row>
    <row r="1215" spans="1:15" x14ac:dyDescent="0.25">
      <c r="A1215" s="59">
        <v>1214</v>
      </c>
      <c r="B1215" s="60">
        <v>42974.958333333336</v>
      </c>
      <c r="C1215" s="59">
        <v>1.19431</v>
      </c>
      <c r="D1215" s="59">
        <v>1.1983600000000001</v>
      </c>
      <c r="E1215" s="59">
        <v>1.1916800000000001</v>
      </c>
      <c r="F1215" s="59">
        <v>1.19784</v>
      </c>
      <c r="G1215" s="59">
        <f t="shared" si="132"/>
        <v>1</v>
      </c>
      <c r="H1215" s="61">
        <f t="shared" si="133"/>
        <v>4.72798293320233E-3</v>
      </c>
      <c r="I1215" s="61">
        <f>IF(A1215&gt;$R$1, AVERAGE(INDEX($H$2:$H$3898, A1215-$R$1):H1215), "")</f>
        <v>1.081015859082028E-3</v>
      </c>
      <c r="J1215" s="61">
        <f>IF(A1215&gt;$R$1, STDEV(INDEX($H$2:$H$3898, A1215-$R$1):H1215), "")</f>
        <v>4.1828581092804877E-3</v>
      </c>
      <c r="K1215" s="61">
        <f t="shared" si="134"/>
        <v>4.1828581092804877E-3</v>
      </c>
      <c r="L1215" s="61">
        <f t="shared" si="138"/>
        <v>1.4018362552928255E-2</v>
      </c>
      <c r="M1215" s="59">
        <f t="shared" si="135"/>
        <v>-6.8999999999985739</v>
      </c>
      <c r="N1215" s="59">
        <f t="shared" si="136"/>
        <v>0</v>
      </c>
      <c r="O1215" s="59">
        <f t="shared" si="137"/>
        <v>0</v>
      </c>
    </row>
    <row r="1216" spans="1:15" x14ac:dyDescent="0.25">
      <c r="A1216" s="59">
        <v>1215</v>
      </c>
      <c r="B1216" s="60">
        <v>42975.958333333336</v>
      </c>
      <c r="C1216" s="59">
        <v>1.1978599999999999</v>
      </c>
      <c r="D1216" s="59">
        <v>1.2070099999999999</v>
      </c>
      <c r="E1216" s="59">
        <v>1.19465</v>
      </c>
      <c r="F1216" s="59">
        <v>1.1971700000000001</v>
      </c>
      <c r="G1216" s="59">
        <f t="shared" si="132"/>
        <v>0</v>
      </c>
      <c r="H1216" s="61">
        <f t="shared" si="133"/>
        <v>-5.5949663465103174E-4</v>
      </c>
      <c r="I1216" s="61">
        <f>IF(A1216&gt;$R$1, AVERAGE(INDEX($H$2:$H$3898, A1216-$R$1):H1216), "")</f>
        <v>9.2883376339417123E-4</v>
      </c>
      <c r="J1216" s="61">
        <f>IF(A1216&gt;$R$1, STDEV(INDEX($H$2:$H$3898, A1216-$R$1):H1216), "")</f>
        <v>4.1963014463192094E-3</v>
      </c>
      <c r="K1216" s="61">
        <f t="shared" si="134"/>
        <v>-4.1963014463192094E-3</v>
      </c>
      <c r="L1216" s="61">
        <f t="shared" si="138"/>
        <v>1.5176659871685153E-2</v>
      </c>
      <c r="M1216" s="59">
        <f t="shared" si="135"/>
        <v>-88.500000000000242</v>
      </c>
      <c r="N1216" s="59">
        <f t="shared" si="136"/>
        <v>0</v>
      </c>
      <c r="O1216" s="59">
        <f t="shared" si="137"/>
        <v>0</v>
      </c>
    </row>
    <row r="1217" spans="1:15" x14ac:dyDescent="0.25">
      <c r="A1217" s="59">
        <v>1216</v>
      </c>
      <c r="B1217" s="60">
        <v>42976.958333333336</v>
      </c>
      <c r="C1217" s="59">
        <v>1.1971700000000001</v>
      </c>
      <c r="D1217" s="59">
        <v>1.1984300000000001</v>
      </c>
      <c r="E1217" s="59">
        <v>1.18804</v>
      </c>
      <c r="F1217" s="59">
        <v>1.18832</v>
      </c>
      <c r="G1217" s="59">
        <f t="shared" si="132"/>
        <v>0</v>
      </c>
      <c r="H1217" s="61">
        <f t="shared" si="133"/>
        <v>-7.4198932738261123E-3</v>
      </c>
      <c r="I1217" s="61">
        <f>IF(A1217&gt;$R$1, AVERAGE(INDEX($H$2:$H$3898, A1217-$R$1):H1217), "")</f>
        <v>6.9973778320941006E-4</v>
      </c>
      <c r="J1217" s="61">
        <f>IF(A1217&gt;$R$1, STDEV(INDEX($H$2:$H$3898, A1217-$R$1):H1217), "")</f>
        <v>4.5538510429223907E-3</v>
      </c>
      <c r="K1217" s="61">
        <f t="shared" si="134"/>
        <v>-4.5538510429223907E-3</v>
      </c>
      <c r="L1217" s="61">
        <f t="shared" si="138"/>
        <v>5.4434077527645685E-3</v>
      </c>
      <c r="M1217" s="59">
        <f t="shared" si="135"/>
        <v>25.999999999999357</v>
      </c>
      <c r="N1217" s="59">
        <f t="shared" si="136"/>
        <v>0</v>
      </c>
      <c r="O1217" s="59">
        <f t="shared" si="137"/>
        <v>0</v>
      </c>
    </row>
    <row r="1218" spans="1:15" x14ac:dyDescent="0.25">
      <c r="A1218" s="59">
        <v>1217</v>
      </c>
      <c r="B1218" s="60">
        <v>42977.958333333336</v>
      </c>
      <c r="C1218" s="59">
        <v>1.1883300000000001</v>
      </c>
      <c r="D1218" s="59">
        <v>1.19126</v>
      </c>
      <c r="E1218" s="59">
        <v>1.18231</v>
      </c>
      <c r="F1218" s="59">
        <v>1.19093</v>
      </c>
      <c r="G1218" s="59">
        <f t="shared" si="132"/>
        <v>1</v>
      </c>
      <c r="H1218" s="61">
        <f t="shared" si="133"/>
        <v>2.1939695676677774E-3</v>
      </c>
      <c r="I1218" s="61">
        <f>IF(A1218&gt;$R$1, AVERAGE(INDEX($H$2:$H$3898, A1218-$R$1):H1218), "")</f>
        <v>7.9591998349124739E-4</v>
      </c>
      <c r="J1218" s="61">
        <f>IF(A1218&gt;$R$1, STDEV(INDEX($H$2:$H$3898, A1218-$R$1):H1218), "")</f>
        <v>4.5690706975206052E-3</v>
      </c>
      <c r="K1218" s="61">
        <f t="shared" si="134"/>
        <v>4.5690706975206052E-3</v>
      </c>
      <c r="L1218" s="61">
        <f t="shared" si="138"/>
        <v>4.9754090432680967E-3</v>
      </c>
      <c r="M1218" s="59">
        <f t="shared" si="135"/>
        <v>-49.300000000001006</v>
      </c>
      <c r="N1218" s="59">
        <f t="shared" si="136"/>
        <v>0</v>
      </c>
      <c r="O1218" s="59">
        <f t="shared" si="137"/>
        <v>0</v>
      </c>
    </row>
    <row r="1219" spans="1:15" x14ac:dyDescent="0.25">
      <c r="A1219" s="59">
        <v>1218</v>
      </c>
      <c r="B1219" s="60">
        <v>42978.958333333336</v>
      </c>
      <c r="C1219" s="59">
        <v>1.1909000000000001</v>
      </c>
      <c r="D1219" s="59">
        <v>1.19798</v>
      </c>
      <c r="E1219" s="59">
        <v>1.18499</v>
      </c>
      <c r="F1219" s="59">
        <v>1.18597</v>
      </c>
      <c r="G1219" s="59">
        <f t="shared" ref="G1219:G1282" si="139">IF(F1219&gt;F1218,1,0)</f>
        <v>0</v>
      </c>
      <c r="H1219" s="61">
        <f t="shared" ref="H1219:H1282" si="140">LN(F1219/F1218)</f>
        <v>-4.1735093605221544E-3</v>
      </c>
      <c r="I1219" s="61">
        <f>IF(A1219&gt;$R$1, AVERAGE(INDEX($H$2:$H$3898, A1219-$R$1):H1219), "")</f>
        <v>4.6707734170872782E-4</v>
      </c>
      <c r="J1219" s="61">
        <f>IF(A1219&gt;$R$1, STDEV(INDEX($H$2:$H$3898, A1219-$R$1):H1219), "")</f>
        <v>4.7330458054666222E-3</v>
      </c>
      <c r="K1219" s="61">
        <f t="shared" ref="K1219:K1282" si="141">IF(G1219=0,-1*J1219,J1219)</f>
        <v>-4.7330458054666222E-3</v>
      </c>
      <c r="L1219" s="61">
        <f t="shared" si="138"/>
        <v>-4.3098245982470867E-3</v>
      </c>
      <c r="M1219" s="59">
        <f t="shared" ref="M1219:M1282" si="142">(F1220-C1220)*10000</f>
        <v>15.000000000000568</v>
      </c>
      <c r="N1219" s="59">
        <f t="shared" ref="N1219:N1282" si="143">IF(AND(L1219&gt;-1,L1219&lt;=-0.0173992495600104),M1219,0)</f>
        <v>0</v>
      </c>
      <c r="O1219" s="59">
        <f t="shared" ref="O1219:O1282" si="144">IF(OR(AND(L1219&gt;0.0176007504399896)),-M1219,0)</f>
        <v>0</v>
      </c>
    </row>
    <row r="1220" spans="1:15" x14ac:dyDescent="0.25">
      <c r="A1220" s="59">
        <v>1219</v>
      </c>
      <c r="B1220" s="60">
        <v>42981.958333333336</v>
      </c>
      <c r="C1220" s="59">
        <v>1.18815</v>
      </c>
      <c r="D1220" s="59">
        <v>1.19218</v>
      </c>
      <c r="E1220" s="59">
        <v>1.1873800000000001</v>
      </c>
      <c r="F1220" s="59">
        <v>1.1896500000000001</v>
      </c>
      <c r="G1220" s="59">
        <f t="shared" si="139"/>
        <v>1</v>
      </c>
      <c r="H1220" s="61">
        <f t="shared" si="140"/>
        <v>3.0981410693064512E-3</v>
      </c>
      <c r="I1220" s="61">
        <f>IF(A1220&gt;$R$1, AVERAGE(INDEX($H$2:$H$3898, A1220-$R$1):H1220), "")</f>
        <v>4.0373046900435893E-4</v>
      </c>
      <c r="J1220" s="61">
        <f>IF(A1220&gt;$R$1, STDEV(INDEX($H$2:$H$3898, A1220-$R$1):H1220), "")</f>
        <v>4.6875787716915271E-3</v>
      </c>
      <c r="K1220" s="61">
        <f t="shared" si="141"/>
        <v>4.6875787716915271E-3</v>
      </c>
      <c r="L1220" s="61">
        <f t="shared" si="138"/>
        <v>5.0381807560198593E-3</v>
      </c>
      <c r="M1220" s="59">
        <f t="shared" si="142"/>
        <v>16.999999999998128</v>
      </c>
      <c r="N1220" s="59">
        <f t="shared" si="143"/>
        <v>0</v>
      </c>
      <c r="O1220" s="59">
        <f t="shared" si="144"/>
        <v>0</v>
      </c>
    </row>
    <row r="1221" spans="1:15" x14ac:dyDescent="0.25">
      <c r="A1221" s="59">
        <v>1220</v>
      </c>
      <c r="B1221" s="60">
        <v>42982.958333333336</v>
      </c>
      <c r="C1221" s="59">
        <v>1.1896500000000001</v>
      </c>
      <c r="D1221" s="59">
        <v>1.1940599999999999</v>
      </c>
      <c r="E1221" s="59">
        <v>1.18682</v>
      </c>
      <c r="F1221" s="59">
        <v>1.1913499999999999</v>
      </c>
      <c r="G1221" s="59">
        <f t="shared" si="139"/>
        <v>1</v>
      </c>
      <c r="H1221" s="61">
        <f t="shared" si="140"/>
        <v>1.4279716832194243E-3</v>
      </c>
      <c r="I1221" s="61">
        <f>IF(A1221&gt;$R$1, AVERAGE(INDEX($H$2:$H$3898, A1221-$R$1):H1221), "")</f>
        <v>7.1174282704132346E-4</v>
      </c>
      <c r="J1221" s="61">
        <f>IF(A1221&gt;$R$1, STDEV(INDEX($H$2:$H$3898, A1221-$R$1):H1221), "")</f>
        <v>4.5745030251579969E-3</v>
      </c>
      <c r="K1221" s="61">
        <f t="shared" si="141"/>
        <v>4.5745030251579969E-3</v>
      </c>
      <c r="L1221" s="61">
        <f t="shared" si="138"/>
        <v>1.4365998320428199E-2</v>
      </c>
      <c r="M1221" s="59">
        <f t="shared" si="142"/>
        <v>2.9999999999996696</v>
      </c>
      <c r="N1221" s="59">
        <f t="shared" si="143"/>
        <v>0</v>
      </c>
      <c r="O1221" s="59">
        <f t="shared" si="144"/>
        <v>0</v>
      </c>
    </row>
    <row r="1222" spans="1:15" x14ac:dyDescent="0.25">
      <c r="A1222" s="59">
        <v>1221</v>
      </c>
      <c r="B1222" s="60">
        <v>42983.958333333336</v>
      </c>
      <c r="C1222" s="59">
        <v>1.19136</v>
      </c>
      <c r="D1222" s="59">
        <v>1.19499</v>
      </c>
      <c r="E1222" s="59">
        <v>1.19028</v>
      </c>
      <c r="F1222" s="59">
        <v>1.1916599999999999</v>
      </c>
      <c r="G1222" s="59">
        <f t="shared" si="139"/>
        <v>1</v>
      </c>
      <c r="H1222" s="61">
        <f t="shared" si="140"/>
        <v>2.6017515809740178E-4</v>
      </c>
      <c r="I1222" s="61">
        <f>IF(A1222&gt;$R$1, AVERAGE(INDEX($H$2:$H$3898, A1222-$R$1):H1222), "")</f>
        <v>9.6298044723714315E-4</v>
      </c>
      <c r="J1222" s="61">
        <f>IF(A1222&gt;$R$1, STDEV(INDEX($H$2:$H$3898, A1222-$R$1):H1222), "")</f>
        <v>4.4203469755933009E-3</v>
      </c>
      <c r="K1222" s="61">
        <f t="shared" si="141"/>
        <v>4.4203469755933009E-3</v>
      </c>
      <c r="L1222" s="61">
        <f t="shared" si="138"/>
        <v>1.400040817307212E-2</v>
      </c>
      <c r="M1222" s="59">
        <f t="shared" si="142"/>
        <v>106.20000000000074</v>
      </c>
      <c r="N1222" s="59">
        <f t="shared" si="143"/>
        <v>0</v>
      </c>
      <c r="O1222" s="59">
        <f t="shared" si="144"/>
        <v>0</v>
      </c>
    </row>
    <row r="1223" spans="1:15" x14ac:dyDescent="0.25">
      <c r="A1223" s="59">
        <v>1222</v>
      </c>
      <c r="B1223" s="60">
        <v>42984.958333333336</v>
      </c>
      <c r="C1223" s="59">
        <v>1.19164</v>
      </c>
      <c r="D1223" s="59">
        <v>1.2059200000000001</v>
      </c>
      <c r="E1223" s="59">
        <v>1.1914</v>
      </c>
      <c r="F1223" s="59">
        <v>1.2022600000000001</v>
      </c>
      <c r="G1223" s="59">
        <f t="shared" si="139"/>
        <v>1</v>
      </c>
      <c r="H1223" s="61">
        <f t="shared" si="140"/>
        <v>8.8558258220002659E-3</v>
      </c>
      <c r="I1223" s="61">
        <f>IF(A1223&gt;$R$1, AVERAGE(INDEX($H$2:$H$3898, A1223-$R$1):H1223), "")</f>
        <v>1.3457313129866737E-3</v>
      </c>
      <c r="J1223" s="61">
        <f>IF(A1223&gt;$R$1, STDEV(INDEX($H$2:$H$3898, A1223-$R$1):H1223), "")</f>
        <v>4.8298811739683825E-3</v>
      </c>
      <c r="K1223" s="61">
        <f t="shared" si="141"/>
        <v>4.8298811739683825E-3</v>
      </c>
      <c r="L1223" s="61">
        <f t="shared" si="138"/>
        <v>2.3371147523384664E-2</v>
      </c>
      <c r="M1223" s="59">
        <f t="shared" si="142"/>
        <v>13.100000000001444</v>
      </c>
      <c r="N1223" s="59">
        <f t="shared" si="143"/>
        <v>0</v>
      </c>
      <c r="O1223" s="59">
        <f t="shared" si="144"/>
        <v>-13.100000000001444</v>
      </c>
    </row>
    <row r="1224" spans="1:15" x14ac:dyDescent="0.25">
      <c r="A1224" s="59">
        <v>1223</v>
      </c>
      <c r="B1224" s="60">
        <v>42985.958333333336</v>
      </c>
      <c r="C1224" s="59">
        <v>1.2021599999999999</v>
      </c>
      <c r="D1224" s="59">
        <v>1.20923</v>
      </c>
      <c r="E1224" s="59">
        <v>1.20146</v>
      </c>
      <c r="F1224" s="59">
        <v>1.20347</v>
      </c>
      <c r="G1224" s="59">
        <f t="shared" si="139"/>
        <v>1</v>
      </c>
      <c r="H1224" s="61">
        <f t="shared" si="140"/>
        <v>1.005931756292716E-3</v>
      </c>
      <c r="I1224" s="61">
        <f>IF(A1224&gt;$R$1, AVERAGE(INDEX($H$2:$H$3898, A1224-$R$1):H1224), "")</f>
        <v>1.6422213175123703E-3</v>
      </c>
      <c r="J1224" s="61">
        <f>IF(A1224&gt;$R$1, STDEV(INDEX($H$2:$H$3898, A1224-$R$1):H1224), "")</f>
        <v>4.6388350047211653E-3</v>
      </c>
      <c r="K1224" s="61">
        <f t="shared" si="141"/>
        <v>4.6388350047211653E-3</v>
      </c>
      <c r="L1224" s="61">
        <f t="shared" si="138"/>
        <v>2.3602884935405192E-2</v>
      </c>
      <c r="M1224" s="59">
        <f t="shared" si="142"/>
        <v>-61.599999999999433</v>
      </c>
      <c r="N1224" s="59">
        <f t="shared" si="143"/>
        <v>0</v>
      </c>
      <c r="O1224" s="59">
        <f t="shared" si="144"/>
        <v>61.599999999999433</v>
      </c>
    </row>
    <row r="1225" spans="1:15" x14ac:dyDescent="0.25">
      <c r="A1225" s="59">
        <v>1224</v>
      </c>
      <c r="B1225" s="60">
        <v>42988.958333333336</v>
      </c>
      <c r="C1225" s="59">
        <v>1.2013799999999999</v>
      </c>
      <c r="D1225" s="59">
        <v>1.20295</v>
      </c>
      <c r="E1225" s="59">
        <v>1.19476</v>
      </c>
      <c r="F1225" s="59">
        <v>1.1952199999999999</v>
      </c>
      <c r="G1225" s="59">
        <f t="shared" si="139"/>
        <v>0</v>
      </c>
      <c r="H1225" s="61">
        <f t="shared" si="140"/>
        <v>-6.8787817774294277E-3</v>
      </c>
      <c r="I1225" s="61">
        <f>IF(A1225&gt;$R$1, AVERAGE(INDEX($H$2:$H$3898, A1225-$R$1):H1225), "")</f>
        <v>1.0179970576192736E-3</v>
      </c>
      <c r="J1225" s="61">
        <f>IF(A1225&gt;$R$1, STDEV(INDEX($H$2:$H$3898, A1225-$R$1):H1225), "")</f>
        <v>5.079396159552458E-3</v>
      </c>
      <c r="K1225" s="61">
        <f t="shared" si="141"/>
        <v>-5.079396159552458E-3</v>
      </c>
      <c r="L1225" s="61">
        <f t="shared" si="138"/>
        <v>1.4231630697671607E-2</v>
      </c>
      <c r="M1225" s="59">
        <f t="shared" si="142"/>
        <v>14.199999999999768</v>
      </c>
      <c r="N1225" s="59">
        <f t="shared" si="143"/>
        <v>0</v>
      </c>
      <c r="O1225" s="59">
        <f t="shared" si="144"/>
        <v>0</v>
      </c>
    </row>
    <row r="1226" spans="1:15" x14ac:dyDescent="0.25">
      <c r="A1226" s="59">
        <v>1225</v>
      </c>
      <c r="B1226" s="60">
        <v>42989.958333333336</v>
      </c>
      <c r="C1226" s="59">
        <v>1.1952</v>
      </c>
      <c r="D1226" s="59">
        <v>1.1978</v>
      </c>
      <c r="E1226" s="59">
        <v>1.19262</v>
      </c>
      <c r="F1226" s="59">
        <v>1.19662</v>
      </c>
      <c r="G1226" s="59">
        <f t="shared" si="139"/>
        <v>1</v>
      </c>
      <c r="H1226" s="61">
        <f t="shared" si="140"/>
        <v>1.1706469997004938E-3</v>
      </c>
      <c r="I1226" s="61">
        <f>IF(A1226&gt;$R$1, AVERAGE(INDEX($H$2:$H$3898, A1226-$R$1):H1226), "")</f>
        <v>7.9740113710890549E-4</v>
      </c>
      <c r="J1226" s="61">
        <f>IF(A1226&gt;$R$1, STDEV(INDEX($H$2:$H$3898, A1226-$R$1):H1226), "")</f>
        <v>4.9845775299539362E-3</v>
      </c>
      <c r="K1226" s="61">
        <f t="shared" si="141"/>
        <v>4.9845775299539362E-3</v>
      </c>
      <c r="L1226" s="61">
        <f t="shared" si="138"/>
        <v>2.3156465246767659E-2</v>
      </c>
      <c r="M1226" s="59">
        <f t="shared" si="142"/>
        <v>-80.999999999999957</v>
      </c>
      <c r="N1226" s="59">
        <f t="shared" si="143"/>
        <v>0</v>
      </c>
      <c r="O1226" s="59">
        <f t="shared" si="144"/>
        <v>80.999999999999957</v>
      </c>
    </row>
    <row r="1227" spans="1:15" x14ac:dyDescent="0.25">
      <c r="A1227" s="59">
        <v>1226</v>
      </c>
      <c r="B1227" s="60">
        <v>42990.958333333336</v>
      </c>
      <c r="C1227" s="59">
        <v>1.19658</v>
      </c>
      <c r="D1227" s="59">
        <v>1.19947</v>
      </c>
      <c r="E1227" s="59">
        <v>1.1873</v>
      </c>
      <c r="F1227" s="59">
        <v>1.18848</v>
      </c>
      <c r="G1227" s="59">
        <f t="shared" si="139"/>
        <v>0</v>
      </c>
      <c r="H1227" s="61">
        <f t="shared" si="140"/>
        <v>-6.8257361150327565E-3</v>
      </c>
      <c r="I1227" s="61">
        <f>IF(A1227&gt;$R$1, AVERAGE(INDEX($H$2:$H$3898, A1227-$R$1):H1227), "")</f>
        <v>6.5339341594986282E-4</v>
      </c>
      <c r="J1227" s="61">
        <f>IF(A1227&gt;$R$1, STDEV(INDEX($H$2:$H$3898, A1227-$R$1):H1227), "")</f>
        <v>5.178022147379749E-3</v>
      </c>
      <c r="K1227" s="61">
        <f t="shared" si="141"/>
        <v>-5.178022147379749E-3</v>
      </c>
      <c r="L1227" s="61">
        <f t="shared" si="138"/>
        <v>1.3985509386903891E-2</v>
      </c>
      <c r="M1227" s="59">
        <f t="shared" si="142"/>
        <v>33.799999999999386</v>
      </c>
      <c r="N1227" s="59">
        <f t="shared" si="143"/>
        <v>0</v>
      </c>
      <c r="O1227" s="59">
        <f t="shared" si="144"/>
        <v>0</v>
      </c>
    </row>
    <row r="1228" spans="1:15" x14ac:dyDescent="0.25">
      <c r="A1228" s="59">
        <v>1227</v>
      </c>
      <c r="B1228" s="60">
        <v>42991.958333333336</v>
      </c>
      <c r="C1228" s="59">
        <v>1.18848</v>
      </c>
      <c r="D1228" s="59">
        <v>1.1921999999999999</v>
      </c>
      <c r="E1228" s="59">
        <v>1.1838</v>
      </c>
      <c r="F1228" s="59">
        <v>1.1918599999999999</v>
      </c>
      <c r="G1228" s="59">
        <f t="shared" si="139"/>
        <v>1</v>
      </c>
      <c r="H1228" s="61">
        <f t="shared" si="140"/>
        <v>2.8399323388273463E-3</v>
      </c>
      <c r="I1228" s="61">
        <f>IF(A1228&gt;$R$1, AVERAGE(INDEX($H$2:$H$3898, A1228-$R$1):H1228), "")</f>
        <v>5.900942457357578E-4</v>
      </c>
      <c r="J1228" s="61">
        <f>IF(A1228&gt;$R$1, STDEV(INDEX($H$2:$H$3898, A1228-$R$1):H1228), "")</f>
        <v>5.1423720835965456E-3</v>
      </c>
      <c r="K1228" s="61">
        <f t="shared" si="141"/>
        <v>5.1423720835965456E-3</v>
      </c>
      <c r="L1228" s="61">
        <f t="shared" si="138"/>
        <v>2.2933441230643149E-2</v>
      </c>
      <c r="M1228" s="59">
        <f t="shared" si="142"/>
        <v>26.299999999999102</v>
      </c>
      <c r="N1228" s="59">
        <f t="shared" si="143"/>
        <v>0</v>
      </c>
      <c r="O1228" s="59">
        <f t="shared" si="144"/>
        <v>-26.299999999999102</v>
      </c>
    </row>
    <row r="1229" spans="1:15" x14ac:dyDescent="0.25">
      <c r="A1229" s="59">
        <v>1228</v>
      </c>
      <c r="B1229" s="60">
        <v>42992.958333333336</v>
      </c>
      <c r="C1229" s="59">
        <v>1.19184</v>
      </c>
      <c r="D1229" s="59">
        <v>1.1987300000000001</v>
      </c>
      <c r="E1229" s="59">
        <v>1.19011</v>
      </c>
      <c r="F1229" s="59">
        <v>1.1944699999999999</v>
      </c>
      <c r="G1229" s="59">
        <f t="shared" si="139"/>
        <v>1</v>
      </c>
      <c r="H1229" s="61">
        <f t="shared" si="140"/>
        <v>2.1874602764359536E-3</v>
      </c>
      <c r="I1229" s="61">
        <f>IF(A1229&gt;$R$1, AVERAGE(INDEX($H$2:$H$3898, A1229-$R$1):H1229), "")</f>
        <v>7.6705520210477648E-4</v>
      </c>
      <c r="J1229" s="61">
        <f>IF(A1229&gt;$R$1, STDEV(INDEX($H$2:$H$3898, A1229-$R$1):H1229), "")</f>
        <v>5.1457919129171224E-3</v>
      </c>
      <c r="K1229" s="61">
        <f t="shared" si="141"/>
        <v>5.1457919129171224E-3</v>
      </c>
      <c r="L1229" s="61">
        <f t="shared" si="138"/>
        <v>2.3435198682760644E-2</v>
      </c>
      <c r="M1229" s="59">
        <f t="shared" si="142"/>
        <v>33.900000000000041</v>
      </c>
      <c r="N1229" s="59">
        <f t="shared" si="143"/>
        <v>0</v>
      </c>
      <c r="O1229" s="59">
        <f t="shared" si="144"/>
        <v>-33.900000000000041</v>
      </c>
    </row>
    <row r="1230" spans="1:15" x14ac:dyDescent="0.25">
      <c r="A1230" s="59">
        <v>1229</v>
      </c>
      <c r="B1230" s="60">
        <v>42995.958333333336</v>
      </c>
      <c r="C1230" s="59">
        <v>1.1919599999999999</v>
      </c>
      <c r="D1230" s="59">
        <v>1.19692</v>
      </c>
      <c r="E1230" s="59">
        <v>1.1915</v>
      </c>
      <c r="F1230" s="59">
        <v>1.1953499999999999</v>
      </c>
      <c r="G1230" s="59">
        <f t="shared" si="139"/>
        <v>1</v>
      </c>
      <c r="H1230" s="61">
        <f t="shared" si="140"/>
        <v>7.3645717231740225E-4</v>
      </c>
      <c r="I1230" s="61">
        <f>IF(A1230&gt;$R$1, AVERAGE(INDEX($H$2:$H$3898, A1230-$R$1):H1230), "")</f>
        <v>1.6544235097537996E-4</v>
      </c>
      <c r="J1230" s="61">
        <f>IF(A1230&gt;$R$1, STDEV(INDEX($H$2:$H$3898, A1230-$R$1):H1230), "")</f>
        <v>4.4671358115353811E-3</v>
      </c>
      <c r="K1230" s="61">
        <f t="shared" si="141"/>
        <v>4.4671358115353811E-3</v>
      </c>
      <c r="L1230" s="61">
        <f t="shared" si="138"/>
        <v>2.3719476385015533E-2</v>
      </c>
      <c r="M1230" s="59">
        <f t="shared" si="142"/>
        <v>41.999999999999815</v>
      </c>
      <c r="N1230" s="59">
        <f t="shared" si="143"/>
        <v>0</v>
      </c>
      <c r="O1230" s="59">
        <f t="shared" si="144"/>
        <v>-41.999999999999815</v>
      </c>
    </row>
    <row r="1231" spans="1:15" x14ac:dyDescent="0.25">
      <c r="A1231" s="59">
        <v>1230</v>
      </c>
      <c r="B1231" s="60">
        <v>42996.958333333336</v>
      </c>
      <c r="C1231" s="59">
        <v>1.1952</v>
      </c>
      <c r="D1231" s="59">
        <v>1.2006399999999999</v>
      </c>
      <c r="E1231" s="59">
        <v>1.19499</v>
      </c>
      <c r="F1231" s="59">
        <v>1.1994</v>
      </c>
      <c r="G1231" s="59">
        <f t="shared" si="139"/>
        <v>1</v>
      </c>
      <c r="H1231" s="61">
        <f t="shared" si="140"/>
        <v>3.38240222254254E-3</v>
      </c>
      <c r="I1231" s="61">
        <f>IF(A1231&gt;$R$1, AVERAGE(INDEX($H$2:$H$3898, A1231-$R$1):H1231), "")</f>
        <v>8.1343556559143116E-5</v>
      </c>
      <c r="J1231" s="61">
        <f>IF(A1231&gt;$R$1, STDEV(INDEX($H$2:$H$3898, A1231-$R$1):H1231), "")</f>
        <v>4.3874702499715201E-3</v>
      </c>
      <c r="K1231" s="61">
        <f t="shared" si="141"/>
        <v>4.3874702499715201E-3</v>
      </c>
      <c r="L1231" s="61">
        <f t="shared" si="138"/>
        <v>3.230324808130626E-2</v>
      </c>
      <c r="M1231" s="59">
        <f t="shared" si="142"/>
        <v>-101.49999999999881</v>
      </c>
      <c r="N1231" s="59">
        <f t="shared" si="143"/>
        <v>0</v>
      </c>
      <c r="O1231" s="59">
        <f t="shared" si="144"/>
        <v>101.49999999999881</v>
      </c>
    </row>
    <row r="1232" spans="1:15" x14ac:dyDescent="0.25">
      <c r="A1232" s="59">
        <v>1231</v>
      </c>
      <c r="B1232" s="60">
        <v>42997.958333333336</v>
      </c>
      <c r="C1232" s="59">
        <v>1.19939</v>
      </c>
      <c r="D1232" s="59">
        <v>1.2034199999999999</v>
      </c>
      <c r="E1232" s="59">
        <v>1.1861299999999999</v>
      </c>
      <c r="F1232" s="59">
        <v>1.1892400000000001</v>
      </c>
      <c r="G1232" s="59">
        <f t="shared" si="139"/>
        <v>0</v>
      </c>
      <c r="H1232" s="61">
        <f t="shared" si="140"/>
        <v>-8.5069841182922219E-3</v>
      </c>
      <c r="I1232" s="61">
        <f>IF(A1232&gt;$R$1, AVERAGE(INDEX($H$2:$H$3898, A1232-$R$1):H1232), "")</f>
        <v>-4.1537441116843132E-4</v>
      </c>
      <c r="J1232" s="61">
        <f>IF(A1232&gt;$R$1, STDEV(INDEX($H$2:$H$3898, A1232-$R$1):H1232), "")</f>
        <v>4.8863719614475401E-3</v>
      </c>
      <c r="K1232" s="61">
        <f t="shared" si="141"/>
        <v>-4.8863719614475401E-3</v>
      </c>
      <c r="L1232" s="61">
        <f t="shared" si="138"/>
        <v>3.1970727162781119E-2</v>
      </c>
      <c r="M1232" s="59">
        <f t="shared" si="142"/>
        <v>48.500000000000213</v>
      </c>
      <c r="N1232" s="59">
        <f t="shared" si="143"/>
        <v>0</v>
      </c>
      <c r="O1232" s="59">
        <f t="shared" si="144"/>
        <v>-48.500000000000213</v>
      </c>
    </row>
    <row r="1233" spans="1:15" x14ac:dyDescent="0.25">
      <c r="A1233" s="59">
        <v>1232</v>
      </c>
      <c r="B1233" s="60">
        <v>42998.958333333336</v>
      </c>
      <c r="C1233" s="59">
        <v>1.18923</v>
      </c>
      <c r="D1233" s="59">
        <v>1.1953499999999999</v>
      </c>
      <c r="E1233" s="59">
        <v>1.1865600000000001</v>
      </c>
      <c r="F1233" s="59">
        <v>1.19408</v>
      </c>
      <c r="G1233" s="59">
        <f t="shared" si="139"/>
        <v>1</v>
      </c>
      <c r="H1233" s="61">
        <f t="shared" si="140"/>
        <v>4.0615667669601152E-3</v>
      </c>
      <c r="I1233" s="61">
        <f>IF(A1233&gt;$R$1, AVERAGE(INDEX($H$2:$H$3898, A1233-$R$1):H1233), "")</f>
        <v>3.022168413807079E-4</v>
      </c>
      <c r="J1233" s="61">
        <f>IF(A1233&gt;$R$1, STDEV(INDEX($H$2:$H$3898, A1233-$R$1):H1233), "")</f>
        <v>4.6252220610304784E-3</v>
      </c>
      <c r="K1233" s="61">
        <f t="shared" si="141"/>
        <v>4.6252220610304784E-3</v>
      </c>
      <c r="L1233" s="61">
        <f t="shared" si="138"/>
        <v>3.2026878526290992E-2</v>
      </c>
      <c r="M1233" s="59">
        <f t="shared" si="142"/>
        <v>5.6999999999995943</v>
      </c>
      <c r="N1233" s="59">
        <f t="shared" si="143"/>
        <v>0</v>
      </c>
      <c r="O1233" s="59">
        <f t="shared" si="144"/>
        <v>-5.6999999999995943</v>
      </c>
    </row>
    <row r="1234" spans="1:15" x14ac:dyDescent="0.25">
      <c r="A1234" s="59">
        <v>1233</v>
      </c>
      <c r="B1234" s="60">
        <v>42999.958333333336</v>
      </c>
      <c r="C1234" s="59">
        <v>1.1940900000000001</v>
      </c>
      <c r="D1234" s="59">
        <v>1.20044</v>
      </c>
      <c r="E1234" s="59">
        <v>1.1936899999999999</v>
      </c>
      <c r="F1234" s="59">
        <v>1.1946600000000001</v>
      </c>
      <c r="G1234" s="59">
        <f t="shared" si="139"/>
        <v>1</v>
      </c>
      <c r="H1234" s="61">
        <f t="shared" si="140"/>
        <v>4.8561167092094033E-4</v>
      </c>
      <c r="I1234" s="61">
        <f>IF(A1234&gt;$R$1, AVERAGE(INDEX($H$2:$H$3898, A1234-$R$1):H1234), "")</f>
        <v>1.954444728340306E-4</v>
      </c>
      <c r="J1234" s="61">
        <f>IF(A1234&gt;$R$1, STDEV(INDEX($H$2:$H$3898, A1234-$R$1):H1234), "")</f>
        <v>4.5982800159390883E-3</v>
      </c>
      <c r="K1234" s="61">
        <f t="shared" si="141"/>
        <v>4.5982800159390883E-3</v>
      </c>
      <c r="L1234" s="61">
        <f t="shared" ref="L1234:L1297" si="145">SUM(K1220:K1234)</f>
        <v>4.1358204347696693E-2</v>
      </c>
      <c r="M1234" s="59">
        <f t="shared" si="142"/>
        <v>-47.099999999999923</v>
      </c>
      <c r="N1234" s="59">
        <f t="shared" si="143"/>
        <v>0</v>
      </c>
      <c r="O1234" s="59">
        <f t="shared" si="144"/>
        <v>47.099999999999923</v>
      </c>
    </row>
    <row r="1235" spans="1:15" x14ac:dyDescent="0.25">
      <c r="A1235" s="59">
        <v>1234</v>
      </c>
      <c r="B1235" s="60">
        <v>43002.958333333336</v>
      </c>
      <c r="C1235" s="59">
        <v>1.18947</v>
      </c>
      <c r="D1235" s="59">
        <v>1.1936500000000001</v>
      </c>
      <c r="E1235" s="59">
        <v>1.18319</v>
      </c>
      <c r="F1235" s="59">
        <v>1.18476</v>
      </c>
      <c r="G1235" s="59">
        <f t="shared" si="139"/>
        <v>0</v>
      </c>
      <c r="H1235" s="61">
        <f t="shared" si="140"/>
        <v>-8.3214036426397364E-3</v>
      </c>
      <c r="I1235" s="61">
        <f>IF(A1235&gt;$R$1, AVERAGE(INDEX($H$2:$H$3898, A1235-$R$1):H1235), "")</f>
        <v>-6.3798919798318296E-5</v>
      </c>
      <c r="J1235" s="61">
        <f>IF(A1235&gt;$R$1, STDEV(INDEX($H$2:$H$3898, A1235-$R$1):H1235), "")</f>
        <v>4.963441793841894E-3</v>
      </c>
      <c r="K1235" s="61">
        <f t="shared" si="141"/>
        <v>-4.963441793841894E-3</v>
      </c>
      <c r="L1235" s="61">
        <f t="shared" si="145"/>
        <v>3.1707183782163272E-2</v>
      </c>
      <c r="M1235" s="59">
        <f t="shared" si="142"/>
        <v>-55.100000000001259</v>
      </c>
      <c r="N1235" s="59">
        <f t="shared" si="143"/>
        <v>0</v>
      </c>
      <c r="O1235" s="59">
        <f t="shared" si="144"/>
        <v>55.100000000001259</v>
      </c>
    </row>
    <row r="1236" spans="1:15" x14ac:dyDescent="0.25">
      <c r="A1236" s="59">
        <v>1235</v>
      </c>
      <c r="B1236" s="60">
        <v>43003.958333333336</v>
      </c>
      <c r="C1236" s="59">
        <v>1.18476</v>
      </c>
      <c r="D1236" s="59">
        <v>1.18615</v>
      </c>
      <c r="E1236" s="59">
        <v>1.17574</v>
      </c>
      <c r="F1236" s="59">
        <v>1.1792499999999999</v>
      </c>
      <c r="G1236" s="59">
        <f t="shared" si="139"/>
        <v>0</v>
      </c>
      <c r="H1236" s="61">
        <f t="shared" si="140"/>
        <v>-4.6615792469876464E-3</v>
      </c>
      <c r="I1236" s="61">
        <f>IF(A1236&gt;$R$1, AVERAGE(INDEX($H$2:$H$3898, A1236-$R$1):H1236), "")</f>
        <v>-5.4878143956669937E-4</v>
      </c>
      <c r="J1236" s="61">
        <f>IF(A1236&gt;$R$1, STDEV(INDEX($H$2:$H$3898, A1236-$R$1):H1236), "")</f>
        <v>5.0127484632919812E-3</v>
      </c>
      <c r="K1236" s="61">
        <f t="shared" si="141"/>
        <v>-5.0127484632919812E-3</v>
      </c>
      <c r="L1236" s="61">
        <f t="shared" si="145"/>
        <v>2.2119932293713302E-2</v>
      </c>
      <c r="M1236" s="59">
        <f t="shared" si="142"/>
        <v>-48.200000000000465</v>
      </c>
      <c r="N1236" s="59">
        <f t="shared" si="143"/>
        <v>0</v>
      </c>
      <c r="O1236" s="59">
        <f t="shared" si="144"/>
        <v>48.200000000000465</v>
      </c>
    </row>
    <row r="1237" spans="1:15" x14ac:dyDescent="0.25">
      <c r="A1237" s="59">
        <v>1236</v>
      </c>
      <c r="B1237" s="60">
        <v>43004.958333333336</v>
      </c>
      <c r="C1237" s="59">
        <v>1.1792800000000001</v>
      </c>
      <c r="D1237" s="59">
        <v>1.1795</v>
      </c>
      <c r="E1237" s="59">
        <v>1.17171</v>
      </c>
      <c r="F1237" s="59">
        <v>1.1744600000000001</v>
      </c>
      <c r="G1237" s="59">
        <f t="shared" si="139"/>
        <v>0</v>
      </c>
      <c r="H1237" s="61">
        <f t="shared" si="140"/>
        <v>-4.0701756909091317E-3</v>
      </c>
      <c r="I1237" s="61">
        <f>IF(A1237&gt;$R$1, AVERAGE(INDEX($H$2:$H$3898, A1237-$R$1):H1237), "")</f>
        <v>-8.9241565044973414E-4</v>
      </c>
      <c r="J1237" s="61">
        <f>IF(A1237&gt;$R$1, STDEV(INDEX($H$2:$H$3898, A1237-$R$1):H1237), "")</f>
        <v>5.0564679396739465E-3</v>
      </c>
      <c r="K1237" s="61">
        <f t="shared" si="141"/>
        <v>-5.0564679396739465E-3</v>
      </c>
      <c r="L1237" s="61">
        <f t="shared" si="145"/>
        <v>1.2643117378446049E-2</v>
      </c>
      <c r="M1237" s="59">
        <f t="shared" si="142"/>
        <v>40.899999999999267</v>
      </c>
      <c r="N1237" s="59">
        <f t="shared" si="143"/>
        <v>0</v>
      </c>
      <c r="O1237" s="59">
        <f t="shared" si="144"/>
        <v>0</v>
      </c>
    </row>
    <row r="1238" spans="1:15" x14ac:dyDescent="0.25">
      <c r="A1238" s="59">
        <v>1237</v>
      </c>
      <c r="B1238" s="60">
        <v>43005.958333333336</v>
      </c>
      <c r="C1238" s="59">
        <v>1.1744600000000001</v>
      </c>
      <c r="D1238" s="59">
        <v>1.1803999999999999</v>
      </c>
      <c r="E1238" s="59">
        <v>1.1721200000000001</v>
      </c>
      <c r="F1238" s="59">
        <v>1.17855</v>
      </c>
      <c r="G1238" s="59">
        <f t="shared" si="139"/>
        <v>1</v>
      </c>
      <c r="H1238" s="61">
        <f t="shared" si="140"/>
        <v>3.4764018164783785E-3</v>
      </c>
      <c r="I1238" s="61">
        <f>IF(A1238&gt;$R$1, AVERAGE(INDEX($H$2:$H$3898, A1238-$R$1):H1238), "")</f>
        <v>-6.9140148430092306E-4</v>
      </c>
      <c r="J1238" s="61">
        <f>IF(A1238&gt;$R$1, STDEV(INDEX($H$2:$H$3898, A1238-$R$1):H1238), "")</f>
        <v>5.1680403361542898E-3</v>
      </c>
      <c r="K1238" s="61">
        <f t="shared" si="141"/>
        <v>5.1680403361542898E-3</v>
      </c>
      <c r="L1238" s="61">
        <f t="shared" si="145"/>
        <v>1.2981276540631956E-2</v>
      </c>
      <c r="M1238" s="59">
        <f t="shared" si="142"/>
        <v>27.500000000000302</v>
      </c>
      <c r="N1238" s="59">
        <f t="shared" si="143"/>
        <v>0</v>
      </c>
      <c r="O1238" s="59">
        <f t="shared" si="144"/>
        <v>0</v>
      </c>
    </row>
    <row r="1239" spans="1:15" x14ac:dyDescent="0.25">
      <c r="A1239" s="59">
        <v>1238</v>
      </c>
      <c r="B1239" s="60">
        <v>43006.958333333336</v>
      </c>
      <c r="C1239" s="59">
        <v>1.17862</v>
      </c>
      <c r="D1239" s="59">
        <v>1.1832499999999999</v>
      </c>
      <c r="E1239" s="59">
        <v>1.17726</v>
      </c>
      <c r="F1239" s="59">
        <v>1.18137</v>
      </c>
      <c r="G1239" s="59">
        <f t="shared" si="139"/>
        <v>1</v>
      </c>
      <c r="H1239" s="61">
        <f t="shared" si="140"/>
        <v>2.3899126599590775E-3</v>
      </c>
      <c r="I1239" s="61">
        <f>IF(A1239&gt;$R$1, AVERAGE(INDEX($H$2:$H$3898, A1239-$R$1):H1239), "")</f>
        <v>-1.0955210569284974E-3</v>
      </c>
      <c r="J1239" s="61">
        <f>IF(A1239&gt;$R$1, STDEV(INDEX($H$2:$H$3898, A1239-$R$1):H1239), "")</f>
        <v>4.5924689024206336E-3</v>
      </c>
      <c r="K1239" s="61">
        <f t="shared" si="141"/>
        <v>4.5924689024206336E-3</v>
      </c>
      <c r="L1239" s="61">
        <f t="shared" si="145"/>
        <v>1.2934910438331428E-2</v>
      </c>
      <c r="M1239" s="59">
        <f t="shared" si="142"/>
        <v>-56.199999999999584</v>
      </c>
      <c r="N1239" s="59">
        <f t="shared" si="143"/>
        <v>0</v>
      </c>
      <c r="O1239" s="59">
        <f t="shared" si="144"/>
        <v>0</v>
      </c>
    </row>
    <row r="1240" spans="1:15" x14ac:dyDescent="0.25">
      <c r="A1240" s="59">
        <v>1239</v>
      </c>
      <c r="B1240" s="60">
        <v>43009.958333333336</v>
      </c>
      <c r="C1240" s="59">
        <v>1.17886</v>
      </c>
      <c r="D1240" s="59">
        <v>1.1815100000000001</v>
      </c>
      <c r="E1240" s="59">
        <v>1.1730100000000001</v>
      </c>
      <c r="F1240" s="59">
        <v>1.1732400000000001</v>
      </c>
      <c r="G1240" s="59">
        <f t="shared" si="139"/>
        <v>0</v>
      </c>
      <c r="H1240" s="61">
        <f t="shared" si="140"/>
        <v>-6.9056296443191154E-3</v>
      </c>
      <c r="I1240" s="61">
        <f>IF(A1240&gt;$R$1, AVERAGE(INDEX($H$2:$H$3898, A1240-$R$1):H1240), "")</f>
        <v>-1.5899936444667365E-3</v>
      </c>
      <c r="J1240" s="61">
        <f>IF(A1240&gt;$R$1, STDEV(INDEX($H$2:$H$3898, A1240-$R$1):H1240), "")</f>
        <v>4.7734736962325138E-3</v>
      </c>
      <c r="K1240" s="61">
        <f t="shared" si="141"/>
        <v>-4.7734736962325138E-3</v>
      </c>
      <c r="L1240" s="61">
        <f t="shared" si="145"/>
        <v>1.3240832901651369E-2</v>
      </c>
      <c r="M1240" s="59">
        <f t="shared" si="142"/>
        <v>10.799999999999699</v>
      </c>
      <c r="N1240" s="59">
        <f t="shared" si="143"/>
        <v>0</v>
      </c>
      <c r="O1240" s="59">
        <f t="shared" si="144"/>
        <v>0</v>
      </c>
    </row>
    <row r="1241" spans="1:15" x14ac:dyDescent="0.25">
      <c r="A1241" s="59">
        <v>1240</v>
      </c>
      <c r="B1241" s="60">
        <v>43010.958333333336</v>
      </c>
      <c r="C1241" s="59">
        <v>1.1732400000000001</v>
      </c>
      <c r="D1241" s="59">
        <v>1.1773199999999999</v>
      </c>
      <c r="E1241" s="59">
        <v>1.16961</v>
      </c>
      <c r="F1241" s="59">
        <v>1.17432</v>
      </c>
      <c r="G1241" s="59">
        <f t="shared" si="139"/>
        <v>1</v>
      </c>
      <c r="H1241" s="61">
        <f t="shared" si="140"/>
        <v>9.2010434339759642E-4</v>
      </c>
      <c r="I1241" s="61">
        <f>IF(A1241&gt;$R$1, AVERAGE(INDEX($H$2:$H$3898, A1241-$R$1):H1241), "")</f>
        <v>-1.1025632619150478E-3</v>
      </c>
      <c r="J1241" s="61">
        <f>IF(A1241&gt;$R$1, STDEV(INDEX($H$2:$H$3898, A1241-$R$1):H1241), "")</f>
        <v>4.5921575530268061E-3</v>
      </c>
      <c r="K1241" s="61">
        <f t="shared" si="141"/>
        <v>4.5921575530268061E-3</v>
      </c>
      <c r="L1241" s="61">
        <f t="shared" si="145"/>
        <v>1.2848412924724236E-2</v>
      </c>
      <c r="M1241" s="59">
        <f t="shared" si="142"/>
        <v>15.600000000000058</v>
      </c>
      <c r="N1241" s="59">
        <f t="shared" si="143"/>
        <v>0</v>
      </c>
      <c r="O1241" s="59">
        <f t="shared" si="144"/>
        <v>0</v>
      </c>
    </row>
    <row r="1242" spans="1:15" x14ac:dyDescent="0.25">
      <c r="A1242" s="59">
        <v>1241</v>
      </c>
      <c r="B1242" s="60">
        <v>43011.958333333336</v>
      </c>
      <c r="C1242" s="59">
        <v>1.17431</v>
      </c>
      <c r="D1242" s="59">
        <v>1.1787700000000001</v>
      </c>
      <c r="E1242" s="59">
        <v>1.1735</v>
      </c>
      <c r="F1242" s="59">
        <v>1.17587</v>
      </c>
      <c r="G1242" s="59">
        <f t="shared" si="139"/>
        <v>1</v>
      </c>
      <c r="H1242" s="61">
        <f t="shared" si="140"/>
        <v>1.319042481444891E-3</v>
      </c>
      <c r="I1242" s="61">
        <f>IF(A1242&gt;$R$1, AVERAGE(INDEX($H$2:$H$3898, A1242-$R$1):H1242), "")</f>
        <v>-1.093288544306023E-3</v>
      </c>
      <c r="J1242" s="61">
        <f>IF(A1242&gt;$R$1, STDEV(INDEX($H$2:$H$3898, A1242-$R$1):H1242), "")</f>
        <v>4.5972018883511396E-3</v>
      </c>
      <c r="K1242" s="61">
        <f t="shared" si="141"/>
        <v>4.5972018883511396E-3</v>
      </c>
      <c r="L1242" s="61">
        <f t="shared" si="145"/>
        <v>2.2623636960455128E-2</v>
      </c>
      <c r="M1242" s="59">
        <f t="shared" si="142"/>
        <v>-48.500000000000213</v>
      </c>
      <c r="N1242" s="59">
        <f t="shared" si="143"/>
        <v>0</v>
      </c>
      <c r="O1242" s="59">
        <f t="shared" si="144"/>
        <v>48.500000000000213</v>
      </c>
    </row>
    <row r="1243" spans="1:15" x14ac:dyDescent="0.25">
      <c r="A1243" s="59">
        <v>1242</v>
      </c>
      <c r="B1243" s="60">
        <v>43012.958333333336</v>
      </c>
      <c r="C1243" s="59">
        <v>1.1758999999999999</v>
      </c>
      <c r="D1243" s="59">
        <v>1.17787</v>
      </c>
      <c r="E1243" s="59">
        <v>1.1698999999999999</v>
      </c>
      <c r="F1243" s="59">
        <v>1.1710499999999999</v>
      </c>
      <c r="G1243" s="59">
        <f t="shared" si="139"/>
        <v>0</v>
      </c>
      <c r="H1243" s="61">
        <f t="shared" si="140"/>
        <v>-4.1075168960131711E-3</v>
      </c>
      <c r="I1243" s="61">
        <f>IF(A1243&gt;$R$1, AVERAGE(INDEX($H$2:$H$3898, A1243-$R$1):H1243), "")</f>
        <v>-9.2339984311729894E-4</v>
      </c>
      <c r="J1243" s="61">
        <f>IF(A1243&gt;$R$1, STDEV(INDEX($H$2:$H$3898, A1243-$R$1):H1243), "")</f>
        <v>4.4179693729610517E-3</v>
      </c>
      <c r="K1243" s="61">
        <f t="shared" si="141"/>
        <v>-4.4179693729610517E-3</v>
      </c>
      <c r="L1243" s="61">
        <f t="shared" si="145"/>
        <v>1.306329550389753E-2</v>
      </c>
      <c r="M1243" s="59">
        <f t="shared" si="142"/>
        <v>18.599999999999728</v>
      </c>
      <c r="N1243" s="59">
        <f t="shared" si="143"/>
        <v>0</v>
      </c>
      <c r="O1243" s="59">
        <f t="shared" si="144"/>
        <v>0</v>
      </c>
    </row>
    <row r="1244" spans="1:15" x14ac:dyDescent="0.25">
      <c r="A1244" s="59">
        <v>1243</v>
      </c>
      <c r="B1244" s="60">
        <v>43013.958333333336</v>
      </c>
      <c r="C1244" s="59">
        <v>1.17113</v>
      </c>
      <c r="D1244" s="59">
        <v>1.17387</v>
      </c>
      <c r="E1244" s="59">
        <v>1.16692</v>
      </c>
      <c r="F1244" s="59">
        <v>1.17299</v>
      </c>
      <c r="G1244" s="59">
        <f t="shared" si="139"/>
        <v>1</v>
      </c>
      <c r="H1244" s="61">
        <f t="shared" si="140"/>
        <v>1.6552622335363658E-3</v>
      </c>
      <c r="I1244" s="61">
        <f>IF(A1244&gt;$R$1, AVERAGE(INDEX($H$2:$H$3898, A1244-$R$1):H1244), "")</f>
        <v>-9.9744172469798517E-4</v>
      </c>
      <c r="J1244" s="61">
        <f>IF(A1244&gt;$R$1, STDEV(INDEX($H$2:$H$3898, A1244-$R$1):H1244), "")</f>
        <v>4.360243987795419E-3</v>
      </c>
      <c r="K1244" s="61">
        <f t="shared" si="141"/>
        <v>4.360243987795419E-3</v>
      </c>
      <c r="L1244" s="61">
        <f t="shared" si="145"/>
        <v>1.2277747578775828E-2</v>
      </c>
      <c r="M1244" s="59">
        <f t="shared" si="142"/>
        <v>13.000000000000789</v>
      </c>
      <c r="N1244" s="59">
        <f t="shared" si="143"/>
        <v>0</v>
      </c>
      <c r="O1244" s="59">
        <f t="shared" si="144"/>
        <v>0</v>
      </c>
    </row>
    <row r="1245" spans="1:15" x14ac:dyDescent="0.25">
      <c r="A1245" s="59">
        <v>1244</v>
      </c>
      <c r="B1245" s="60">
        <v>43016.958333333336</v>
      </c>
      <c r="C1245" s="59">
        <v>1.1727099999999999</v>
      </c>
      <c r="D1245" s="59">
        <v>1.17561</v>
      </c>
      <c r="E1245" s="59">
        <v>1.17195</v>
      </c>
      <c r="F1245" s="59">
        <v>1.17401</v>
      </c>
      <c r="G1245" s="59">
        <f t="shared" si="139"/>
        <v>1</v>
      </c>
      <c r="H1245" s="61">
        <f t="shared" si="140"/>
        <v>8.6919477138268353E-4</v>
      </c>
      <c r="I1245" s="61">
        <f>IF(A1245&gt;$R$1, AVERAGE(INDEX($H$2:$H$3898, A1245-$R$1):H1245), "")</f>
        <v>-1.0798333187638147E-3</v>
      </c>
      <c r="J1245" s="61">
        <f>IF(A1245&gt;$R$1, STDEV(INDEX($H$2:$H$3898, A1245-$R$1):H1245), "")</f>
        <v>4.3081939878321903E-3</v>
      </c>
      <c r="K1245" s="61">
        <f t="shared" si="141"/>
        <v>4.3081939878321903E-3</v>
      </c>
      <c r="L1245" s="61">
        <f t="shared" si="145"/>
        <v>1.2118805755072638E-2</v>
      </c>
      <c r="M1245" s="59">
        <f t="shared" si="142"/>
        <v>67.300000000001248</v>
      </c>
      <c r="N1245" s="59">
        <f t="shared" si="143"/>
        <v>0</v>
      </c>
      <c r="O1245" s="59">
        <f t="shared" si="144"/>
        <v>0</v>
      </c>
    </row>
    <row r="1246" spans="1:15" x14ac:dyDescent="0.25">
      <c r="A1246" s="59">
        <v>1245</v>
      </c>
      <c r="B1246" s="60">
        <v>43017.958333333336</v>
      </c>
      <c r="C1246" s="59">
        <v>1.1740299999999999</v>
      </c>
      <c r="D1246" s="59">
        <v>1.1825399999999999</v>
      </c>
      <c r="E1246" s="59">
        <v>1.1739200000000001</v>
      </c>
      <c r="F1246" s="59">
        <v>1.18076</v>
      </c>
      <c r="G1246" s="59">
        <f t="shared" si="139"/>
        <v>1</v>
      </c>
      <c r="H1246" s="61">
        <f t="shared" si="140"/>
        <v>5.7330596943437348E-3</v>
      </c>
      <c r="I1246" s="61">
        <f>IF(A1246&gt;$R$1, AVERAGE(INDEX($H$2:$H$3898, A1246-$R$1):H1246), "")</f>
        <v>-7.67545661137169E-4</v>
      </c>
      <c r="J1246" s="61">
        <f>IF(A1246&gt;$R$1, STDEV(INDEX($H$2:$H$3898, A1246-$R$1):H1246), "")</f>
        <v>4.6185441740463637E-3</v>
      </c>
      <c r="K1246" s="61">
        <f t="shared" si="141"/>
        <v>4.6185441740463637E-3</v>
      </c>
      <c r="L1246" s="61">
        <f t="shared" si="145"/>
        <v>1.2349879679147482E-2</v>
      </c>
      <c r="M1246" s="59">
        <f t="shared" si="142"/>
        <v>50.600000000000648</v>
      </c>
      <c r="N1246" s="59">
        <f t="shared" si="143"/>
        <v>0</v>
      </c>
      <c r="O1246" s="59">
        <f t="shared" si="144"/>
        <v>0</v>
      </c>
    </row>
    <row r="1247" spans="1:15" x14ac:dyDescent="0.25">
      <c r="A1247" s="59">
        <v>1246</v>
      </c>
      <c r="B1247" s="60">
        <v>43018.958333333336</v>
      </c>
      <c r="C1247" s="59">
        <v>1.1807399999999999</v>
      </c>
      <c r="D1247" s="59">
        <v>1.1869000000000001</v>
      </c>
      <c r="E1247" s="59">
        <v>1.1795199999999999</v>
      </c>
      <c r="F1247" s="59">
        <v>1.1858</v>
      </c>
      <c r="G1247" s="59">
        <f t="shared" si="139"/>
        <v>1</v>
      </c>
      <c r="H1247" s="61">
        <f t="shared" si="140"/>
        <v>4.2593533395949039E-3</v>
      </c>
      <c r="I1247" s="61">
        <f>IF(A1247&gt;$R$1, AVERAGE(INDEX($H$2:$H$3898, A1247-$R$1):H1247), "")</f>
        <v>-7.1273621632139618E-4</v>
      </c>
      <c r="J1247" s="61">
        <f>IF(A1247&gt;$R$1, STDEV(INDEX($H$2:$H$3898, A1247-$R$1):H1247), "")</f>
        <v>4.6759229765306679E-3</v>
      </c>
      <c r="K1247" s="61">
        <f t="shared" si="141"/>
        <v>4.6759229765306679E-3</v>
      </c>
      <c r="L1247" s="61">
        <f t="shared" si="145"/>
        <v>2.1912174617125687E-2</v>
      </c>
      <c r="M1247" s="59">
        <f t="shared" si="142"/>
        <v>-27.299999999998992</v>
      </c>
      <c r="N1247" s="59">
        <f t="shared" si="143"/>
        <v>0</v>
      </c>
      <c r="O1247" s="59">
        <f t="shared" si="144"/>
        <v>27.299999999998992</v>
      </c>
    </row>
    <row r="1248" spans="1:15" x14ac:dyDescent="0.25">
      <c r="A1248" s="59">
        <v>1247</v>
      </c>
      <c r="B1248" s="60">
        <v>43019.958333333336</v>
      </c>
      <c r="C1248" s="59">
        <v>1.18567</v>
      </c>
      <c r="D1248" s="59">
        <v>1.18797</v>
      </c>
      <c r="E1248" s="59">
        <v>1.18269</v>
      </c>
      <c r="F1248" s="59">
        <v>1.1829400000000001</v>
      </c>
      <c r="G1248" s="59">
        <f t="shared" si="139"/>
        <v>0</v>
      </c>
      <c r="H1248" s="61">
        <f t="shared" si="140"/>
        <v>-2.4147870933646509E-3</v>
      </c>
      <c r="I1248" s="61">
        <f>IF(A1248&gt;$R$1, AVERAGE(INDEX($H$2:$H$3898, A1248-$R$1):H1248), "")</f>
        <v>-3.3197390226342278E-4</v>
      </c>
      <c r="J1248" s="61">
        <f>IF(A1248&gt;$R$1, STDEV(INDEX($H$2:$H$3898, A1248-$R$1):H1248), "")</f>
        <v>4.2252481823002218E-3</v>
      </c>
      <c r="K1248" s="61">
        <f t="shared" si="141"/>
        <v>-4.2252481823002218E-3</v>
      </c>
      <c r="L1248" s="61">
        <f t="shared" si="145"/>
        <v>1.3061704373794988E-2</v>
      </c>
      <c r="M1248" s="59">
        <f t="shared" si="142"/>
        <v>-10.099999999999554</v>
      </c>
      <c r="N1248" s="59">
        <f t="shared" si="143"/>
        <v>0</v>
      </c>
      <c r="O1248" s="59">
        <f t="shared" si="144"/>
        <v>0</v>
      </c>
    </row>
    <row r="1249" spans="1:15" x14ac:dyDescent="0.25">
      <c r="A1249" s="59">
        <v>1248</v>
      </c>
      <c r="B1249" s="60">
        <v>43020.958333333336</v>
      </c>
      <c r="C1249" s="59">
        <v>1.18292</v>
      </c>
      <c r="D1249" s="59">
        <v>1.1874800000000001</v>
      </c>
      <c r="E1249" s="59">
        <v>1.1805300000000001</v>
      </c>
      <c r="F1249" s="59">
        <v>1.18191</v>
      </c>
      <c r="G1249" s="59">
        <f t="shared" si="139"/>
        <v>0</v>
      </c>
      <c r="H1249" s="61">
        <f t="shared" si="140"/>
        <v>-8.7109124479817061E-4</v>
      </c>
      <c r="I1249" s="61">
        <f>IF(A1249&gt;$R$1, AVERAGE(INDEX($H$2:$H$3898, A1249-$R$1):H1249), "")</f>
        <v>-6.4026502799831568E-4</v>
      </c>
      <c r="J1249" s="61">
        <f>IF(A1249&gt;$R$1, STDEV(INDEX($H$2:$H$3898, A1249-$R$1):H1249), "")</f>
        <v>4.0600294435390507E-3</v>
      </c>
      <c r="K1249" s="61">
        <f t="shared" si="141"/>
        <v>-4.0600294435390507E-3</v>
      </c>
      <c r="L1249" s="61">
        <f t="shared" si="145"/>
        <v>4.4033949143168511E-3</v>
      </c>
      <c r="M1249" s="59">
        <f t="shared" si="142"/>
        <v>-15.100000000001224</v>
      </c>
      <c r="N1249" s="59">
        <f t="shared" si="143"/>
        <v>0</v>
      </c>
      <c r="O1249" s="59">
        <f t="shared" si="144"/>
        <v>0</v>
      </c>
    </row>
    <row r="1250" spans="1:15" x14ac:dyDescent="0.25">
      <c r="A1250" s="59">
        <v>1249</v>
      </c>
      <c r="B1250" s="60">
        <v>43023.958333333336</v>
      </c>
      <c r="C1250" s="59">
        <v>1.1810700000000001</v>
      </c>
      <c r="D1250" s="59">
        <v>1.1819599999999999</v>
      </c>
      <c r="E1250" s="59">
        <v>1.17805</v>
      </c>
      <c r="F1250" s="59">
        <v>1.1795599999999999</v>
      </c>
      <c r="G1250" s="59">
        <f t="shared" si="139"/>
        <v>0</v>
      </c>
      <c r="H1250" s="61">
        <f t="shared" si="140"/>
        <v>-1.9902863688659013E-3</v>
      </c>
      <c r="I1250" s="61">
        <f>IF(A1250&gt;$R$1, AVERAGE(INDEX($H$2:$H$3898, A1250-$R$1):H1250), "")</f>
        <v>-7.9500865548499337E-4</v>
      </c>
      <c r="J1250" s="61">
        <f>IF(A1250&gt;$R$1, STDEV(INDEX($H$2:$H$3898, A1250-$R$1):H1250), "")</f>
        <v>4.0614399422842229E-3</v>
      </c>
      <c r="K1250" s="61">
        <f t="shared" si="141"/>
        <v>-4.0614399422842229E-3</v>
      </c>
      <c r="L1250" s="61">
        <f t="shared" si="145"/>
        <v>5.3053967658745222E-3</v>
      </c>
      <c r="M1250" s="59">
        <f t="shared" si="142"/>
        <v>-30.000000000001137</v>
      </c>
      <c r="N1250" s="59">
        <f t="shared" si="143"/>
        <v>0</v>
      </c>
      <c r="O1250" s="59">
        <f t="shared" si="144"/>
        <v>0</v>
      </c>
    </row>
    <row r="1251" spans="1:15" x14ac:dyDescent="0.25">
      <c r="A1251" s="59">
        <v>1250</v>
      </c>
      <c r="B1251" s="60">
        <v>43024.958333333336</v>
      </c>
      <c r="C1251" s="59">
        <v>1.1795800000000001</v>
      </c>
      <c r="D1251" s="59">
        <v>1.18</v>
      </c>
      <c r="E1251" s="59">
        <v>1.17361</v>
      </c>
      <c r="F1251" s="59">
        <v>1.17658</v>
      </c>
      <c r="G1251" s="59">
        <f t="shared" si="139"/>
        <v>0</v>
      </c>
      <c r="H1251" s="61">
        <f t="shared" si="140"/>
        <v>-2.5295624105587007E-3</v>
      </c>
      <c r="I1251" s="61">
        <f>IF(A1251&gt;$R$1, AVERAGE(INDEX($H$2:$H$3898, A1251-$R$1):H1251), "")</f>
        <v>-4.3301857847992848E-4</v>
      </c>
      <c r="J1251" s="61">
        <f>IF(A1251&gt;$R$1, STDEV(INDEX($H$2:$H$3898, A1251-$R$1):H1251), "")</f>
        <v>3.5748648668604264E-3</v>
      </c>
      <c r="K1251" s="61">
        <f t="shared" si="141"/>
        <v>-3.5748648668604264E-3</v>
      </c>
      <c r="L1251" s="61">
        <f t="shared" si="145"/>
        <v>6.7432803623060748E-3</v>
      </c>
      <c r="M1251" s="59">
        <f t="shared" si="142"/>
        <v>20.999999999999908</v>
      </c>
      <c r="N1251" s="59">
        <f t="shared" si="143"/>
        <v>0</v>
      </c>
      <c r="O1251" s="59">
        <f t="shared" si="144"/>
        <v>0</v>
      </c>
    </row>
    <row r="1252" spans="1:15" x14ac:dyDescent="0.25">
      <c r="A1252" s="59">
        <v>1251</v>
      </c>
      <c r="B1252" s="60">
        <v>43025.958333333336</v>
      </c>
      <c r="C1252" s="59">
        <v>1.1766000000000001</v>
      </c>
      <c r="D1252" s="59">
        <v>1.1805300000000001</v>
      </c>
      <c r="E1252" s="59">
        <v>1.17302</v>
      </c>
      <c r="F1252" s="59">
        <v>1.1787000000000001</v>
      </c>
      <c r="G1252" s="59">
        <f t="shared" si="139"/>
        <v>1</v>
      </c>
      <c r="H1252" s="61">
        <f t="shared" si="140"/>
        <v>1.8002110768437509E-3</v>
      </c>
      <c r="I1252" s="61">
        <f>IF(A1252&gt;$R$1, AVERAGE(INDEX($H$2:$H$3898, A1252-$R$1):H1252), "")</f>
        <v>-2.9156683240466201E-5</v>
      </c>
      <c r="J1252" s="61">
        <f>IF(A1252&gt;$R$1, STDEV(INDEX($H$2:$H$3898, A1252-$R$1):H1252), "")</f>
        <v>3.4272613043462691E-3</v>
      </c>
      <c r="K1252" s="61">
        <f t="shared" si="141"/>
        <v>3.4272613043462691E-3</v>
      </c>
      <c r="L1252" s="61">
        <f t="shared" si="145"/>
        <v>1.5227009606326294E-2</v>
      </c>
      <c r="M1252" s="59">
        <f t="shared" si="142"/>
        <v>64.599999999999099</v>
      </c>
      <c r="N1252" s="59">
        <f t="shared" si="143"/>
        <v>0</v>
      </c>
      <c r="O1252" s="59">
        <f t="shared" si="144"/>
        <v>0</v>
      </c>
    </row>
    <row r="1253" spans="1:15" x14ac:dyDescent="0.25">
      <c r="A1253" s="59">
        <v>1252</v>
      </c>
      <c r="B1253" s="60">
        <v>43026.958333333336</v>
      </c>
      <c r="C1253" s="59">
        <v>1.17872</v>
      </c>
      <c r="D1253" s="59">
        <v>1.1857899999999999</v>
      </c>
      <c r="E1253" s="59">
        <v>1.17679</v>
      </c>
      <c r="F1253" s="59">
        <v>1.1851799999999999</v>
      </c>
      <c r="G1253" s="59">
        <f t="shared" si="139"/>
        <v>1</v>
      </c>
      <c r="H1253" s="61">
        <f t="shared" si="140"/>
        <v>5.4825255354402176E-3</v>
      </c>
      <c r="I1253" s="61">
        <f>IF(A1253&gt;$R$1, AVERAGE(INDEX($H$2:$H$3898, A1253-$R$1):H1253), "")</f>
        <v>5.6788714340636815E-4</v>
      </c>
      <c r="J1253" s="61">
        <f>IF(A1253&gt;$R$1, STDEV(INDEX($H$2:$H$3898, A1253-$R$1):H1253), "")</f>
        <v>3.5074893745472434E-3</v>
      </c>
      <c r="K1253" s="61">
        <f t="shared" si="141"/>
        <v>3.5074893745472434E-3</v>
      </c>
      <c r="L1253" s="61">
        <f t="shared" si="145"/>
        <v>1.3566458644719245E-2</v>
      </c>
      <c r="M1253" s="59">
        <f t="shared" si="142"/>
        <v>-70.099999999999611</v>
      </c>
      <c r="N1253" s="59">
        <f t="shared" si="143"/>
        <v>0</v>
      </c>
      <c r="O1253" s="59">
        <f t="shared" si="144"/>
        <v>0</v>
      </c>
    </row>
    <row r="1254" spans="1:15" x14ac:dyDescent="0.25">
      <c r="A1254" s="59">
        <v>1253</v>
      </c>
      <c r="B1254" s="60">
        <v>43027.958333333336</v>
      </c>
      <c r="C1254" s="59">
        <v>1.1851799999999999</v>
      </c>
      <c r="D1254" s="59">
        <v>1.1857899999999999</v>
      </c>
      <c r="E1254" s="59">
        <v>1.17624</v>
      </c>
      <c r="F1254" s="59">
        <v>1.1781699999999999</v>
      </c>
      <c r="G1254" s="59">
        <f t="shared" si="139"/>
        <v>0</v>
      </c>
      <c r="H1254" s="61">
        <f t="shared" si="140"/>
        <v>-5.9322745745759974E-3</v>
      </c>
      <c r="I1254" s="61">
        <f>IF(A1254&gt;$R$1, AVERAGE(INDEX($H$2:$H$3898, A1254-$R$1):H1254), "")</f>
        <v>-2.0155131034530339E-5</v>
      </c>
      <c r="J1254" s="61">
        <f>IF(A1254&gt;$R$1, STDEV(INDEX($H$2:$H$3898, A1254-$R$1):H1254), "")</f>
        <v>3.7664941345182125E-3</v>
      </c>
      <c r="K1254" s="61">
        <f t="shared" si="141"/>
        <v>-3.7664941345182125E-3</v>
      </c>
      <c r="L1254" s="61">
        <f t="shared" si="145"/>
        <v>5.2074956077803984E-3</v>
      </c>
      <c r="M1254" s="59">
        <f t="shared" si="142"/>
        <v>-15.600000000000058</v>
      </c>
      <c r="N1254" s="59">
        <f t="shared" si="143"/>
        <v>0</v>
      </c>
      <c r="O1254" s="59">
        <f t="shared" si="144"/>
        <v>0</v>
      </c>
    </row>
    <row r="1255" spans="1:15" x14ac:dyDescent="0.25">
      <c r="A1255" s="59">
        <v>1254</v>
      </c>
      <c r="B1255" s="60">
        <v>43030.958333333336</v>
      </c>
      <c r="C1255" s="59">
        <v>1.17641</v>
      </c>
      <c r="D1255" s="59">
        <v>1.17774</v>
      </c>
      <c r="E1255" s="59">
        <v>1.1725000000000001</v>
      </c>
      <c r="F1255" s="59">
        <v>1.1748499999999999</v>
      </c>
      <c r="G1255" s="59">
        <f t="shared" si="139"/>
        <v>0</v>
      </c>
      <c r="H1255" s="61">
        <f t="shared" si="140"/>
        <v>-2.8219073387739315E-3</v>
      </c>
      <c r="I1255" s="61">
        <f>IF(A1255&gt;$R$1, AVERAGE(INDEX($H$2:$H$3898, A1255-$R$1):H1255), "")</f>
        <v>-3.458938809553434E-4</v>
      </c>
      <c r="J1255" s="61">
        <f>IF(A1255&gt;$R$1, STDEV(INDEX($H$2:$H$3898, A1255-$R$1):H1255), "")</f>
        <v>3.7695346125270306E-3</v>
      </c>
      <c r="K1255" s="61">
        <f t="shared" si="141"/>
        <v>-3.7695346125270306E-3</v>
      </c>
      <c r="L1255" s="61">
        <f t="shared" si="145"/>
        <v>6.2114346914858808E-3</v>
      </c>
      <c r="M1255" s="59">
        <f t="shared" si="142"/>
        <v>12.300000000000644</v>
      </c>
      <c r="N1255" s="59">
        <f t="shared" si="143"/>
        <v>0</v>
      </c>
      <c r="O1255" s="59">
        <f t="shared" si="144"/>
        <v>0</v>
      </c>
    </row>
    <row r="1256" spans="1:15" x14ac:dyDescent="0.25">
      <c r="A1256" s="59">
        <v>1255</v>
      </c>
      <c r="B1256" s="60">
        <v>43031.958333333336</v>
      </c>
      <c r="C1256" s="59">
        <v>1.17486</v>
      </c>
      <c r="D1256" s="59">
        <v>1.17927</v>
      </c>
      <c r="E1256" s="59">
        <v>1.17428</v>
      </c>
      <c r="F1256" s="59">
        <v>1.1760900000000001</v>
      </c>
      <c r="G1256" s="59">
        <f t="shared" si="139"/>
        <v>1</v>
      </c>
      <c r="H1256" s="61">
        <f t="shared" si="140"/>
        <v>1.0548972878851965E-3</v>
      </c>
      <c r="I1256" s="61">
        <f>IF(A1256&gt;$R$1, AVERAGE(INDEX($H$2:$H$3898, A1256-$R$1):H1256), "")</f>
        <v>1.5163905230742607E-4</v>
      </c>
      <c r="J1256" s="61">
        <f>IF(A1256&gt;$R$1, STDEV(INDEX($H$2:$H$3898, A1256-$R$1):H1256), "")</f>
        <v>3.3477587151629347E-3</v>
      </c>
      <c r="K1256" s="61">
        <f t="shared" si="141"/>
        <v>3.3477587151629347E-3</v>
      </c>
      <c r="L1256" s="61">
        <f t="shared" si="145"/>
        <v>4.9670358536220115E-3</v>
      </c>
      <c r="M1256" s="59">
        <f t="shared" si="142"/>
        <v>51.999999999998714</v>
      </c>
      <c r="N1256" s="59">
        <f t="shared" si="143"/>
        <v>0</v>
      </c>
      <c r="O1256" s="59">
        <f t="shared" si="144"/>
        <v>0</v>
      </c>
    </row>
    <row r="1257" spans="1:15" x14ac:dyDescent="0.25">
      <c r="A1257" s="59">
        <v>1256</v>
      </c>
      <c r="B1257" s="60">
        <v>43032.958333333336</v>
      </c>
      <c r="C1257" s="59">
        <v>1.17605</v>
      </c>
      <c r="D1257" s="59">
        <v>1.1817599999999999</v>
      </c>
      <c r="E1257" s="59">
        <v>1.1753</v>
      </c>
      <c r="F1257" s="59">
        <v>1.1812499999999999</v>
      </c>
      <c r="G1257" s="59">
        <f t="shared" si="139"/>
        <v>1</v>
      </c>
      <c r="H1257" s="61">
        <f t="shared" si="140"/>
        <v>4.3778226654531665E-3</v>
      </c>
      <c r="I1257" s="61">
        <f>IF(A1257&gt;$R$1, AVERAGE(INDEX($H$2:$H$3898, A1257-$R$1):H1257), "")</f>
        <v>3.6774644743589927E-4</v>
      </c>
      <c r="J1257" s="61">
        <f>IF(A1257&gt;$R$1, STDEV(INDEX($H$2:$H$3898, A1257-$R$1):H1257), "")</f>
        <v>3.5084201264290317E-3</v>
      </c>
      <c r="K1257" s="61">
        <f t="shared" si="141"/>
        <v>3.5084201264290317E-3</v>
      </c>
      <c r="L1257" s="61">
        <f t="shared" si="145"/>
        <v>3.8782540916999053E-3</v>
      </c>
      <c r="M1257" s="59">
        <f t="shared" si="142"/>
        <v>-162.29999999999967</v>
      </c>
      <c r="N1257" s="59">
        <f t="shared" si="143"/>
        <v>0</v>
      </c>
      <c r="O1257" s="59">
        <f t="shared" si="144"/>
        <v>0</v>
      </c>
    </row>
    <row r="1258" spans="1:15" x14ac:dyDescent="0.25">
      <c r="A1258" s="59">
        <v>1257</v>
      </c>
      <c r="B1258" s="60">
        <v>43033.958333333336</v>
      </c>
      <c r="C1258" s="59">
        <v>1.18126</v>
      </c>
      <c r="D1258" s="59">
        <v>1.18367</v>
      </c>
      <c r="E1258" s="59">
        <v>1.16404</v>
      </c>
      <c r="F1258" s="59">
        <v>1.16503</v>
      </c>
      <c r="G1258" s="59">
        <f t="shared" si="139"/>
        <v>0</v>
      </c>
      <c r="H1258" s="61">
        <f t="shared" si="140"/>
        <v>-1.3826362066743267E-2</v>
      </c>
      <c r="I1258" s="61">
        <f>IF(A1258&gt;$R$1, AVERAGE(INDEX($H$2:$H$3898, A1258-$R$1):H1258), "")</f>
        <v>-5.7884133682586068E-4</v>
      </c>
      <c r="J1258" s="61">
        <f>IF(A1258&gt;$R$1, STDEV(INDEX($H$2:$H$3898, A1258-$R$1):H1258), "")</f>
        <v>4.972366801889146E-3</v>
      </c>
      <c r="K1258" s="61">
        <f t="shared" si="141"/>
        <v>-4.972366801889146E-3</v>
      </c>
      <c r="L1258" s="61">
        <f t="shared" si="145"/>
        <v>3.3238566627718114E-3</v>
      </c>
      <c r="M1258" s="59">
        <f t="shared" si="142"/>
        <v>-42.199999999998909</v>
      </c>
      <c r="N1258" s="59">
        <f t="shared" si="143"/>
        <v>0</v>
      </c>
      <c r="O1258" s="59">
        <f t="shared" si="144"/>
        <v>0</v>
      </c>
    </row>
    <row r="1259" spans="1:15" x14ac:dyDescent="0.25">
      <c r="A1259" s="59">
        <v>1258</v>
      </c>
      <c r="B1259" s="60">
        <v>43034.958333333336</v>
      </c>
      <c r="C1259" s="59">
        <v>1.1650499999999999</v>
      </c>
      <c r="D1259" s="59">
        <v>1.16571</v>
      </c>
      <c r="E1259" s="59">
        <v>1.15741</v>
      </c>
      <c r="F1259" s="59">
        <v>1.16083</v>
      </c>
      <c r="G1259" s="59">
        <f t="shared" si="139"/>
        <v>0</v>
      </c>
      <c r="H1259" s="61">
        <f t="shared" si="140"/>
        <v>-3.6115712598397713E-3</v>
      </c>
      <c r="I1259" s="61">
        <f>IF(A1259&gt;$R$1, AVERAGE(INDEX($H$2:$H$3898, A1259-$R$1):H1259), "")</f>
        <v>-5.4784473456502341E-4</v>
      </c>
      <c r="J1259" s="61">
        <f>IF(A1259&gt;$R$1, STDEV(INDEX($H$2:$H$3898, A1259-$R$1):H1259), "")</f>
        <v>4.9504006648772051E-3</v>
      </c>
      <c r="K1259" s="61">
        <f t="shared" si="141"/>
        <v>-4.9504006648772051E-3</v>
      </c>
      <c r="L1259" s="61">
        <f t="shared" si="145"/>
        <v>-5.9867879899008153E-3</v>
      </c>
      <c r="M1259" s="59">
        <f t="shared" si="142"/>
        <v>43.799999999998285</v>
      </c>
      <c r="N1259" s="59">
        <f t="shared" si="143"/>
        <v>0</v>
      </c>
      <c r="O1259" s="59">
        <f t="shared" si="144"/>
        <v>0</v>
      </c>
    </row>
    <row r="1260" spans="1:15" x14ac:dyDescent="0.25">
      <c r="A1260" s="59">
        <v>1259</v>
      </c>
      <c r="B1260" s="60">
        <v>43037.958333333336</v>
      </c>
      <c r="C1260" s="59">
        <v>1.1606700000000001</v>
      </c>
      <c r="D1260" s="59">
        <v>1.1657900000000001</v>
      </c>
      <c r="E1260" s="59">
        <v>1.15937</v>
      </c>
      <c r="F1260" s="59">
        <v>1.1650499999999999</v>
      </c>
      <c r="G1260" s="59">
        <f t="shared" si="139"/>
        <v>1</v>
      </c>
      <c r="H1260" s="61">
        <f t="shared" si="140"/>
        <v>3.6287380523965006E-3</v>
      </c>
      <c r="I1260" s="61">
        <f>IF(A1260&gt;$R$1, AVERAGE(INDEX($H$2:$H$3898, A1260-$R$1):H1260), "")</f>
        <v>-4.2450249588626493E-4</v>
      </c>
      <c r="J1260" s="61">
        <f>IF(A1260&gt;$R$1, STDEV(INDEX($H$2:$H$3898, A1260-$R$1):H1260), "")</f>
        <v>5.0328504294632074E-3</v>
      </c>
      <c r="K1260" s="61">
        <f t="shared" si="141"/>
        <v>5.0328504294632074E-3</v>
      </c>
      <c r="L1260" s="61">
        <f t="shared" si="145"/>
        <v>-5.2621315482698E-3</v>
      </c>
      <c r="M1260" s="59">
        <f t="shared" si="142"/>
        <v>-4.9000000000010147</v>
      </c>
      <c r="N1260" s="59">
        <f t="shared" si="143"/>
        <v>0</v>
      </c>
      <c r="O1260" s="59">
        <f t="shared" si="144"/>
        <v>0</v>
      </c>
    </row>
    <row r="1261" spans="1:15" x14ac:dyDescent="0.25">
      <c r="A1261" s="59">
        <v>1260</v>
      </c>
      <c r="B1261" s="60">
        <v>43038.958333333336</v>
      </c>
      <c r="C1261" s="59">
        <v>1.16503</v>
      </c>
      <c r="D1261" s="59">
        <v>1.1661300000000001</v>
      </c>
      <c r="E1261" s="59">
        <v>1.16248</v>
      </c>
      <c r="F1261" s="59">
        <v>1.1645399999999999</v>
      </c>
      <c r="G1261" s="59">
        <f t="shared" si="139"/>
        <v>0</v>
      </c>
      <c r="H1261" s="61">
        <f t="shared" si="140"/>
        <v>-4.3784529307525099E-4</v>
      </c>
      <c r="I1261" s="61">
        <f>IF(A1261&gt;$R$1, AVERAGE(INDEX($H$2:$H$3898, A1261-$R$1):H1261), "")</f>
        <v>-5.0619249991488589E-4</v>
      </c>
      <c r="J1261" s="61">
        <f>IF(A1261&gt;$R$1, STDEV(INDEX($H$2:$H$3898, A1261-$R$1):H1261), "")</f>
        <v>5.0210457408989108E-3</v>
      </c>
      <c r="K1261" s="61">
        <f t="shared" si="141"/>
        <v>-5.0210457408989108E-3</v>
      </c>
      <c r="L1261" s="61">
        <f t="shared" si="145"/>
        <v>-1.4901721463215074E-2</v>
      </c>
      <c r="M1261" s="59">
        <f t="shared" si="142"/>
        <v>-27.000000000001467</v>
      </c>
      <c r="N1261" s="59">
        <f t="shared" si="143"/>
        <v>0</v>
      </c>
      <c r="O1261" s="59">
        <f t="shared" si="144"/>
        <v>0</v>
      </c>
    </row>
    <row r="1262" spans="1:15" x14ac:dyDescent="0.25">
      <c r="A1262" s="59">
        <v>1261</v>
      </c>
      <c r="B1262" s="60">
        <v>43039.958333333336</v>
      </c>
      <c r="C1262" s="59">
        <v>1.1645300000000001</v>
      </c>
      <c r="D1262" s="59">
        <v>1.1657</v>
      </c>
      <c r="E1262" s="59">
        <v>1.1606399999999999</v>
      </c>
      <c r="F1262" s="59">
        <v>1.1618299999999999</v>
      </c>
      <c r="G1262" s="59">
        <f t="shared" si="139"/>
        <v>0</v>
      </c>
      <c r="H1262" s="61">
        <f t="shared" si="140"/>
        <v>-2.3298110152964032E-3</v>
      </c>
      <c r="I1262" s="61">
        <f>IF(A1262&gt;$R$1, AVERAGE(INDEX($H$2:$H$3898, A1262-$R$1):H1262), "")</f>
        <v>-1.0101219192673945E-3</v>
      </c>
      <c r="J1262" s="61">
        <f>IF(A1262&gt;$R$1, STDEV(INDEX($H$2:$H$3898, A1262-$R$1):H1262), "")</f>
        <v>4.7504224638379583E-3</v>
      </c>
      <c r="K1262" s="61">
        <f t="shared" si="141"/>
        <v>-4.7504224638379583E-3</v>
      </c>
      <c r="L1262" s="61">
        <f t="shared" si="145"/>
        <v>-2.43280669035837E-2</v>
      </c>
      <c r="M1262" s="59">
        <f t="shared" si="142"/>
        <v>40.100000000000691</v>
      </c>
      <c r="N1262" s="59">
        <f t="shared" si="143"/>
        <v>40.100000000000691</v>
      </c>
      <c r="O1262" s="59">
        <f t="shared" si="144"/>
        <v>0</v>
      </c>
    </row>
    <row r="1263" spans="1:15" x14ac:dyDescent="0.25">
      <c r="A1263" s="59">
        <v>1262</v>
      </c>
      <c r="B1263" s="60">
        <v>43040.958333333336</v>
      </c>
      <c r="C1263" s="59">
        <v>1.16178</v>
      </c>
      <c r="D1263" s="59">
        <v>1.16873</v>
      </c>
      <c r="E1263" s="59">
        <v>1.1613</v>
      </c>
      <c r="F1263" s="59">
        <v>1.1657900000000001</v>
      </c>
      <c r="G1263" s="59">
        <f t="shared" si="139"/>
        <v>1</v>
      </c>
      <c r="H1263" s="61">
        <f t="shared" si="140"/>
        <v>3.4026205486138821E-3</v>
      </c>
      <c r="I1263" s="61">
        <f>IF(A1263&gt;$R$1, AVERAGE(INDEX($H$2:$H$3898, A1263-$R$1):H1263), "")</f>
        <v>-1.0636677187037084E-3</v>
      </c>
      <c r="J1263" s="61">
        <f>IF(A1263&gt;$R$1, STDEV(INDEX($H$2:$H$3898, A1263-$R$1):H1263), "")</f>
        <v>4.6915296433461097E-3</v>
      </c>
      <c r="K1263" s="61">
        <f t="shared" si="141"/>
        <v>4.6915296433461097E-3</v>
      </c>
      <c r="L1263" s="61">
        <f t="shared" si="145"/>
        <v>-1.5411289077937367E-2</v>
      </c>
      <c r="M1263" s="59">
        <f t="shared" si="142"/>
        <v>-51.799999999999628</v>
      </c>
      <c r="N1263" s="59">
        <f t="shared" si="143"/>
        <v>0</v>
      </c>
      <c r="O1263" s="59">
        <f t="shared" si="144"/>
        <v>0</v>
      </c>
    </row>
    <row r="1264" spans="1:15" x14ac:dyDescent="0.25">
      <c r="A1264" s="59">
        <v>1263</v>
      </c>
      <c r="B1264" s="60">
        <v>43041.958333333336</v>
      </c>
      <c r="C1264" s="59">
        <v>1.16578</v>
      </c>
      <c r="D1264" s="59">
        <v>1.1690400000000001</v>
      </c>
      <c r="E1264" s="59">
        <v>1.15991</v>
      </c>
      <c r="F1264" s="59">
        <v>1.1606000000000001</v>
      </c>
      <c r="G1264" s="59">
        <f t="shared" si="139"/>
        <v>0</v>
      </c>
      <c r="H1264" s="61">
        <f t="shared" si="140"/>
        <v>-4.4618560175000649E-3</v>
      </c>
      <c r="I1264" s="61">
        <f>IF(A1264&gt;$R$1, AVERAGE(INDEX($H$2:$H$3898, A1264-$R$1):H1264), "")</f>
        <v>-1.1916095264621715E-3</v>
      </c>
      <c r="J1264" s="61">
        <f>IF(A1264&gt;$R$1, STDEV(INDEX($H$2:$H$3898, A1264-$R$1):H1264), "")</f>
        <v>4.7582700663627835E-3</v>
      </c>
      <c r="K1264" s="61">
        <f t="shared" si="141"/>
        <v>-4.7582700663627835E-3</v>
      </c>
      <c r="L1264" s="61">
        <f t="shared" si="145"/>
        <v>-1.6109529700761099E-2</v>
      </c>
      <c r="M1264" s="59">
        <f t="shared" si="142"/>
        <v>-6.2000000000006494</v>
      </c>
      <c r="N1264" s="59">
        <f t="shared" si="143"/>
        <v>0</v>
      </c>
      <c r="O1264" s="59">
        <f t="shared" si="144"/>
        <v>0</v>
      </c>
    </row>
    <row r="1265" spans="1:15" x14ac:dyDescent="0.25">
      <c r="A1265" s="59">
        <v>1264</v>
      </c>
      <c r="B1265" s="60">
        <v>43045</v>
      </c>
      <c r="C1265" s="59">
        <v>1.1615500000000001</v>
      </c>
      <c r="D1265" s="59">
        <v>1.1624000000000001</v>
      </c>
      <c r="E1265" s="59">
        <v>1.15802</v>
      </c>
      <c r="F1265" s="59">
        <v>1.16093</v>
      </c>
      <c r="G1265" s="59">
        <f t="shared" si="139"/>
        <v>1</v>
      </c>
      <c r="H1265" s="61">
        <f t="shared" si="140"/>
        <v>2.8429527270604736E-4</v>
      </c>
      <c r="I1265" s="61">
        <f>IF(A1265&gt;$R$1, AVERAGE(INDEX($H$2:$H$3898, A1265-$R$1):H1265), "")</f>
        <v>-1.1193978691181579E-3</v>
      </c>
      <c r="J1265" s="61">
        <f>IF(A1265&gt;$R$1, STDEV(INDEX($H$2:$H$3898, A1265-$R$1):H1265), "")</f>
        <v>4.7722052274861097E-3</v>
      </c>
      <c r="K1265" s="61">
        <f t="shared" si="141"/>
        <v>4.7722052274861097E-3</v>
      </c>
      <c r="L1265" s="61">
        <f t="shared" si="145"/>
        <v>-7.2758845309907668E-3</v>
      </c>
      <c r="M1265" s="59">
        <f t="shared" si="142"/>
        <v>-23.400000000000087</v>
      </c>
      <c r="N1265" s="59">
        <f t="shared" si="143"/>
        <v>0</v>
      </c>
      <c r="O1265" s="59">
        <f t="shared" si="144"/>
        <v>0</v>
      </c>
    </row>
    <row r="1266" spans="1:15" x14ac:dyDescent="0.25">
      <c r="A1266" s="59">
        <v>1265</v>
      </c>
      <c r="B1266" s="60">
        <v>43046</v>
      </c>
      <c r="C1266" s="59">
        <v>1.1609100000000001</v>
      </c>
      <c r="D1266" s="59">
        <v>1.16154</v>
      </c>
      <c r="E1266" s="59">
        <v>1.1553899999999999</v>
      </c>
      <c r="F1266" s="59">
        <v>1.1585700000000001</v>
      </c>
      <c r="G1266" s="59">
        <f t="shared" si="139"/>
        <v>0</v>
      </c>
      <c r="H1266" s="61">
        <f t="shared" si="140"/>
        <v>-2.0349220214514502E-3</v>
      </c>
      <c r="I1266" s="61">
        <f>IF(A1266&gt;$R$1, AVERAGE(INDEX($H$2:$H$3898, A1266-$R$1):H1266), "")</f>
        <v>-1.122187597404755E-3</v>
      </c>
      <c r="J1266" s="61">
        <f>IF(A1266&gt;$R$1, STDEV(INDEX($H$2:$H$3898, A1266-$R$1):H1266), "")</f>
        <v>4.7727612844268427E-3</v>
      </c>
      <c r="K1266" s="61">
        <f t="shared" si="141"/>
        <v>-4.7727612844268427E-3</v>
      </c>
      <c r="L1266" s="61">
        <f t="shared" si="145"/>
        <v>-8.4737809485571809E-3</v>
      </c>
      <c r="M1266" s="59">
        <f t="shared" si="142"/>
        <v>8.399999999999519</v>
      </c>
      <c r="N1266" s="59">
        <f t="shared" si="143"/>
        <v>0</v>
      </c>
      <c r="O1266" s="59">
        <f t="shared" si="144"/>
        <v>0</v>
      </c>
    </row>
    <row r="1267" spans="1:15" x14ac:dyDescent="0.25">
      <c r="A1267" s="59">
        <v>1266</v>
      </c>
      <c r="B1267" s="60">
        <v>43047</v>
      </c>
      <c r="C1267" s="59">
        <v>1.15859</v>
      </c>
      <c r="D1267" s="59">
        <v>1.1611100000000001</v>
      </c>
      <c r="E1267" s="59">
        <v>1.1579200000000001</v>
      </c>
      <c r="F1267" s="59">
        <v>1.15943</v>
      </c>
      <c r="G1267" s="59">
        <f t="shared" si="139"/>
        <v>1</v>
      </c>
      <c r="H1267" s="61">
        <f t="shared" si="140"/>
        <v>7.4201901592666983E-4</v>
      </c>
      <c r="I1267" s="61">
        <f>IF(A1267&gt;$R$1, AVERAGE(INDEX($H$2:$H$3898, A1267-$R$1):H1267), "")</f>
        <v>-9.1771375824941921E-4</v>
      </c>
      <c r="J1267" s="61">
        <f>IF(A1267&gt;$R$1, STDEV(INDEX($H$2:$H$3898, A1267-$R$1):H1267), "")</f>
        <v>4.7785239268346045E-3</v>
      </c>
      <c r="K1267" s="61">
        <f t="shared" si="141"/>
        <v>4.7785239268346045E-3</v>
      </c>
      <c r="L1267" s="61">
        <f t="shared" si="145"/>
        <v>-7.1225183260688477E-3</v>
      </c>
      <c r="M1267" s="59">
        <f t="shared" si="142"/>
        <v>47.000000000001485</v>
      </c>
      <c r="N1267" s="59">
        <f t="shared" si="143"/>
        <v>0</v>
      </c>
      <c r="O1267" s="59">
        <f t="shared" si="144"/>
        <v>0</v>
      </c>
    </row>
    <row r="1268" spans="1:15" x14ac:dyDescent="0.25">
      <c r="A1268" s="59">
        <v>1267</v>
      </c>
      <c r="B1268" s="60">
        <v>43048</v>
      </c>
      <c r="C1268" s="59">
        <v>1.1594199999999999</v>
      </c>
      <c r="D1268" s="59">
        <v>1.1654800000000001</v>
      </c>
      <c r="E1268" s="59">
        <v>1.15856</v>
      </c>
      <c r="F1268" s="59">
        <v>1.16412</v>
      </c>
      <c r="G1268" s="59">
        <f t="shared" si="139"/>
        <v>1</v>
      </c>
      <c r="H1268" s="61">
        <f t="shared" si="140"/>
        <v>4.0369317375034191E-3</v>
      </c>
      <c r="I1268" s="61">
        <f>IF(A1268&gt;$R$1, AVERAGE(INDEX($H$2:$H$3898, A1268-$R$1):H1268), "")</f>
        <v>-7.7791871695818992E-4</v>
      </c>
      <c r="J1268" s="61">
        <f>IF(A1268&gt;$R$1, STDEV(INDEX($H$2:$H$3898, A1268-$R$1):H1268), "")</f>
        <v>4.8946438611487423E-3</v>
      </c>
      <c r="K1268" s="61">
        <f t="shared" si="141"/>
        <v>4.8946438611487423E-3</v>
      </c>
      <c r="L1268" s="61">
        <f t="shared" si="145"/>
        <v>-5.7353638394673509E-3</v>
      </c>
      <c r="M1268" s="59">
        <f t="shared" si="142"/>
        <v>22.800000000000598</v>
      </c>
      <c r="N1268" s="59">
        <f t="shared" si="143"/>
        <v>0</v>
      </c>
      <c r="O1268" s="59">
        <f t="shared" si="144"/>
        <v>0</v>
      </c>
    </row>
    <row r="1269" spans="1:15" x14ac:dyDescent="0.25">
      <c r="A1269" s="59">
        <v>1268</v>
      </c>
      <c r="B1269" s="60">
        <v>43049</v>
      </c>
      <c r="C1269" s="59">
        <v>1.1640999999999999</v>
      </c>
      <c r="D1269" s="59">
        <v>1.16778</v>
      </c>
      <c r="E1269" s="59">
        <v>1.1622699999999999</v>
      </c>
      <c r="F1269" s="59">
        <v>1.16638</v>
      </c>
      <c r="G1269" s="59">
        <f t="shared" si="139"/>
        <v>1</v>
      </c>
      <c r="H1269" s="61">
        <f t="shared" si="140"/>
        <v>1.9394985697874163E-3</v>
      </c>
      <c r="I1269" s="61">
        <f>IF(A1269&gt;$R$1, AVERAGE(INDEX($H$2:$H$3898, A1269-$R$1):H1269), "")</f>
        <v>-9.9935790231149004E-4</v>
      </c>
      <c r="J1269" s="61">
        <f>IF(A1269&gt;$R$1, STDEV(INDEX($H$2:$H$3898, A1269-$R$1):H1269), "")</f>
        <v>4.6674026137326291E-3</v>
      </c>
      <c r="K1269" s="61">
        <f t="shared" si="141"/>
        <v>4.6674026137326291E-3</v>
      </c>
      <c r="L1269" s="61">
        <f t="shared" si="145"/>
        <v>2.6985329087834921E-3</v>
      </c>
      <c r="M1269" s="59">
        <f t="shared" si="142"/>
        <v>9.7999999999998089</v>
      </c>
      <c r="N1269" s="59">
        <f t="shared" si="143"/>
        <v>0</v>
      </c>
      <c r="O1269" s="59">
        <f t="shared" si="144"/>
        <v>0</v>
      </c>
    </row>
    <row r="1270" spans="1:15" x14ac:dyDescent="0.25">
      <c r="A1270" s="59">
        <v>1269</v>
      </c>
      <c r="B1270" s="60">
        <v>43052</v>
      </c>
      <c r="C1270" s="59">
        <v>1.1657200000000001</v>
      </c>
      <c r="D1270" s="59">
        <v>1.16751</v>
      </c>
      <c r="E1270" s="59">
        <v>1.1637299999999999</v>
      </c>
      <c r="F1270" s="59">
        <v>1.1667000000000001</v>
      </c>
      <c r="G1270" s="59">
        <f t="shared" si="139"/>
        <v>1</v>
      </c>
      <c r="H1270" s="61">
        <f t="shared" si="140"/>
        <v>2.7431549883136556E-4</v>
      </c>
      <c r="I1270" s="61">
        <f>IF(A1270&gt;$R$1, AVERAGE(INDEX($H$2:$H$3898, A1270-$R$1):H1270), "")</f>
        <v>-6.1144602272352974E-4</v>
      </c>
      <c r="J1270" s="61">
        <f>IF(A1270&gt;$R$1, STDEV(INDEX($H$2:$H$3898, A1270-$R$1):H1270), "")</f>
        <v>4.4844224778391763E-3</v>
      </c>
      <c r="K1270" s="61">
        <f t="shared" si="141"/>
        <v>4.4844224778391763E-3</v>
      </c>
      <c r="L1270" s="61">
        <f t="shared" si="145"/>
        <v>1.09524899991497E-2</v>
      </c>
      <c r="M1270" s="59">
        <f t="shared" si="142"/>
        <v>130.90000000000046</v>
      </c>
      <c r="N1270" s="59">
        <f t="shared" si="143"/>
        <v>0</v>
      </c>
      <c r="O1270" s="59">
        <f t="shared" si="144"/>
        <v>0</v>
      </c>
    </row>
    <row r="1271" spans="1:15" x14ac:dyDescent="0.25">
      <c r="A1271" s="59">
        <v>1270</v>
      </c>
      <c r="B1271" s="60">
        <v>43053</v>
      </c>
      <c r="C1271" s="59">
        <v>1.16666</v>
      </c>
      <c r="D1271" s="59">
        <v>1.1805000000000001</v>
      </c>
      <c r="E1271" s="59">
        <v>1.16614</v>
      </c>
      <c r="F1271" s="59">
        <v>1.1797500000000001</v>
      </c>
      <c r="G1271" s="59">
        <f t="shared" si="139"/>
        <v>1</v>
      </c>
      <c r="H1271" s="61">
        <f t="shared" si="140"/>
        <v>1.1123300776685618E-2</v>
      </c>
      <c r="I1271" s="61">
        <f>IF(A1271&gt;$R$1, AVERAGE(INDEX($H$2:$H$3898, A1271-$R$1):H1271), "")</f>
        <v>2.6012948449269206E-4</v>
      </c>
      <c r="J1271" s="61">
        <f>IF(A1271&gt;$R$1, STDEV(INDEX($H$2:$H$3898, A1271-$R$1):H1271), "")</f>
        <v>5.3060626694141693E-3</v>
      </c>
      <c r="K1271" s="61">
        <f t="shared" si="141"/>
        <v>5.3060626694141693E-3</v>
      </c>
      <c r="L1271" s="61">
        <f t="shared" si="145"/>
        <v>1.2910793953400933E-2</v>
      </c>
      <c r="M1271" s="59">
        <f t="shared" si="142"/>
        <v>-6.8000000000001393</v>
      </c>
      <c r="N1271" s="59">
        <f t="shared" si="143"/>
        <v>0</v>
      </c>
      <c r="O1271" s="59">
        <f t="shared" si="144"/>
        <v>0</v>
      </c>
    </row>
    <row r="1272" spans="1:15" x14ac:dyDescent="0.25">
      <c r="A1272" s="59">
        <v>1271</v>
      </c>
      <c r="B1272" s="60">
        <v>43054</v>
      </c>
      <c r="C1272" s="59">
        <v>1.1797500000000001</v>
      </c>
      <c r="D1272" s="59">
        <v>1.18604</v>
      </c>
      <c r="E1272" s="59">
        <v>1.1784600000000001</v>
      </c>
      <c r="F1272" s="59">
        <v>1.1790700000000001</v>
      </c>
      <c r="G1272" s="59">
        <f t="shared" si="139"/>
        <v>0</v>
      </c>
      <c r="H1272" s="61">
        <f t="shared" si="140"/>
        <v>-5.7655948214542171E-4</v>
      </c>
      <c r="I1272" s="61">
        <f>IF(A1272&gt;$R$1, AVERAGE(INDEX($H$2:$H$3898, A1272-$R$1):H1272), "")</f>
        <v>1.5816343636577837E-4</v>
      </c>
      <c r="J1272" s="61">
        <f>IF(A1272&gt;$R$1, STDEV(INDEX($H$2:$H$3898, A1272-$R$1):H1272), "")</f>
        <v>5.3054472330634804E-3</v>
      </c>
      <c r="K1272" s="61">
        <f t="shared" si="141"/>
        <v>-5.3054472330634804E-3</v>
      </c>
      <c r="L1272" s="61">
        <f t="shared" si="145"/>
        <v>4.0969265939084223E-3</v>
      </c>
      <c r="M1272" s="59">
        <f t="shared" si="142"/>
        <v>-20.799999999998597</v>
      </c>
      <c r="N1272" s="59">
        <f t="shared" si="143"/>
        <v>0</v>
      </c>
      <c r="O1272" s="59">
        <f t="shared" si="144"/>
        <v>0</v>
      </c>
    </row>
    <row r="1273" spans="1:15" x14ac:dyDescent="0.25">
      <c r="A1273" s="59">
        <v>1272</v>
      </c>
      <c r="B1273" s="60">
        <v>43055</v>
      </c>
      <c r="C1273" s="59">
        <v>1.1790499999999999</v>
      </c>
      <c r="D1273" s="59">
        <v>1.18008</v>
      </c>
      <c r="E1273" s="59">
        <v>1.1756899999999999</v>
      </c>
      <c r="F1273" s="59">
        <v>1.1769700000000001</v>
      </c>
      <c r="G1273" s="59">
        <f t="shared" si="139"/>
        <v>0</v>
      </c>
      <c r="H1273" s="61">
        <f t="shared" si="140"/>
        <v>-1.7826527190742062E-3</v>
      </c>
      <c r="I1273" s="61">
        <f>IF(A1273&gt;$R$1, AVERAGE(INDEX($H$2:$H$3898, A1273-$R$1):H1273), "")</f>
        <v>-2.2686627516718233E-4</v>
      </c>
      <c r="J1273" s="61">
        <f>IF(A1273&gt;$R$1, STDEV(INDEX($H$2:$H$3898, A1273-$R$1):H1273), "")</f>
        <v>5.2013192712471075E-3</v>
      </c>
      <c r="K1273" s="61">
        <f t="shared" si="141"/>
        <v>-5.2013192712471075E-3</v>
      </c>
      <c r="L1273" s="61">
        <f t="shared" si="145"/>
        <v>3.8679741245504634E-3</v>
      </c>
      <c r="M1273" s="59">
        <f t="shared" si="142"/>
        <v>18.499999999999073</v>
      </c>
      <c r="N1273" s="59">
        <f t="shared" si="143"/>
        <v>0</v>
      </c>
      <c r="O1273" s="59">
        <f t="shared" si="144"/>
        <v>0</v>
      </c>
    </row>
    <row r="1274" spans="1:15" x14ac:dyDescent="0.25">
      <c r="A1274" s="59">
        <v>1273</v>
      </c>
      <c r="B1274" s="60">
        <v>43056</v>
      </c>
      <c r="C1274" s="59">
        <v>1.1769400000000001</v>
      </c>
      <c r="D1274" s="59">
        <v>1.1821699999999999</v>
      </c>
      <c r="E1274" s="59">
        <v>1.1765300000000001</v>
      </c>
      <c r="F1274" s="59">
        <v>1.17879</v>
      </c>
      <c r="G1274" s="59">
        <f t="shared" si="139"/>
        <v>1</v>
      </c>
      <c r="H1274" s="61">
        <f t="shared" si="140"/>
        <v>1.545149219022294E-3</v>
      </c>
      <c r="I1274" s="61">
        <f>IF(A1274&gt;$R$1, AVERAGE(INDEX($H$2:$H$3898, A1274-$R$1):H1274), "")</f>
        <v>7.3385318019316532E-4</v>
      </c>
      <c r="J1274" s="61">
        <f>IF(A1274&gt;$R$1, STDEV(INDEX($H$2:$H$3898, A1274-$R$1):H1274), "")</f>
        <v>3.7348081217801442E-3</v>
      </c>
      <c r="K1274" s="61">
        <f t="shared" si="141"/>
        <v>3.7348081217801442E-3</v>
      </c>
      <c r="L1274" s="61">
        <f t="shared" si="145"/>
        <v>1.255318291120781E-2</v>
      </c>
      <c r="M1274" s="59">
        <f t="shared" si="142"/>
        <v>-52.899999999997945</v>
      </c>
      <c r="N1274" s="59">
        <f t="shared" si="143"/>
        <v>0</v>
      </c>
      <c r="O1274" s="59">
        <f t="shared" si="144"/>
        <v>0</v>
      </c>
    </row>
    <row r="1275" spans="1:15" x14ac:dyDescent="0.25">
      <c r="A1275" s="59">
        <v>1274</v>
      </c>
      <c r="B1275" s="60">
        <v>43059</v>
      </c>
      <c r="C1275" s="59">
        <v>1.1785699999999999</v>
      </c>
      <c r="D1275" s="59">
        <v>1.18085</v>
      </c>
      <c r="E1275" s="59">
        <v>1.1722300000000001</v>
      </c>
      <c r="F1275" s="59">
        <v>1.1732800000000001</v>
      </c>
      <c r="G1275" s="59">
        <f t="shared" si="139"/>
        <v>0</v>
      </c>
      <c r="H1275" s="61">
        <f t="shared" si="140"/>
        <v>-4.6852432788100423E-3</v>
      </c>
      <c r="I1275" s="61">
        <f>IF(A1275&gt;$R$1, AVERAGE(INDEX($H$2:$H$3898, A1275-$R$1):H1275), "")</f>
        <v>6.6674867900752338E-4</v>
      </c>
      <c r="J1275" s="61">
        <f>IF(A1275&gt;$R$1, STDEV(INDEX($H$2:$H$3898, A1275-$R$1):H1275), "")</f>
        <v>3.8266061572486522E-3</v>
      </c>
      <c r="K1275" s="61">
        <f t="shared" si="141"/>
        <v>-3.8266061572486522E-3</v>
      </c>
      <c r="L1275" s="61">
        <f t="shared" si="145"/>
        <v>3.6937263244959549E-3</v>
      </c>
      <c r="M1275" s="59">
        <f t="shared" si="142"/>
        <v>5.5000000000005045</v>
      </c>
      <c r="N1275" s="59">
        <f t="shared" si="143"/>
        <v>0</v>
      </c>
      <c r="O1275" s="59">
        <f t="shared" si="144"/>
        <v>0</v>
      </c>
    </row>
    <row r="1276" spans="1:15" x14ac:dyDescent="0.25">
      <c r="A1276" s="59">
        <v>1275</v>
      </c>
      <c r="B1276" s="60">
        <v>43060</v>
      </c>
      <c r="C1276" s="59">
        <v>1.17323</v>
      </c>
      <c r="D1276" s="59">
        <v>1.17577</v>
      </c>
      <c r="E1276" s="59">
        <v>1.1712800000000001</v>
      </c>
      <c r="F1276" s="59">
        <v>1.17378</v>
      </c>
      <c r="G1276" s="59">
        <f t="shared" si="139"/>
        <v>1</v>
      </c>
      <c r="H1276" s="61">
        <f t="shared" si="140"/>
        <v>4.2606495578611359E-4</v>
      </c>
      <c r="I1276" s="61">
        <f>IF(A1276&gt;$R$1, AVERAGE(INDEX($H$2:$H$3898, A1276-$R$1):H1276), "")</f>
        <v>4.665816104693742E-4</v>
      </c>
      <c r="J1276" s="61">
        <f>IF(A1276&gt;$R$1, STDEV(INDEX($H$2:$H$3898, A1276-$R$1):H1276), "")</f>
        <v>3.7442150771709991E-3</v>
      </c>
      <c r="K1276" s="61">
        <f t="shared" si="141"/>
        <v>3.7442150771709991E-3</v>
      </c>
      <c r="L1276" s="61">
        <f t="shared" si="145"/>
        <v>1.2458987142565861E-2</v>
      </c>
      <c r="M1276" s="59">
        <f t="shared" si="142"/>
        <v>83.699999999999889</v>
      </c>
      <c r="N1276" s="59">
        <f t="shared" si="143"/>
        <v>0</v>
      </c>
      <c r="O1276" s="59">
        <f t="shared" si="144"/>
        <v>0</v>
      </c>
    </row>
    <row r="1277" spans="1:15" x14ac:dyDescent="0.25">
      <c r="A1277" s="59">
        <v>1276</v>
      </c>
      <c r="B1277" s="60">
        <v>43061</v>
      </c>
      <c r="C1277" s="59">
        <v>1.17378</v>
      </c>
      <c r="D1277" s="59">
        <v>1.18269</v>
      </c>
      <c r="E1277" s="59">
        <v>1.1732100000000001</v>
      </c>
      <c r="F1277" s="59">
        <v>1.18215</v>
      </c>
      <c r="G1277" s="59">
        <f t="shared" si="139"/>
        <v>1</v>
      </c>
      <c r="H1277" s="61">
        <f t="shared" si="140"/>
        <v>7.1055041664926655E-3</v>
      </c>
      <c r="I1277" s="61">
        <f>IF(A1277&gt;$R$1, AVERAGE(INDEX($H$2:$H$3898, A1277-$R$1):H1277), "")</f>
        <v>9.3804095169236891E-4</v>
      </c>
      <c r="J1277" s="61">
        <f>IF(A1277&gt;$R$1, STDEV(INDEX($H$2:$H$3898, A1277-$R$1):H1277), "")</f>
        <v>4.0823859059453318E-3</v>
      </c>
      <c r="K1277" s="61">
        <f t="shared" si="141"/>
        <v>4.0823859059453318E-3</v>
      </c>
      <c r="L1277" s="61">
        <f t="shared" si="145"/>
        <v>2.1291795512349151E-2</v>
      </c>
      <c r="M1277" s="59">
        <f t="shared" si="142"/>
        <v>27.699999999999392</v>
      </c>
      <c r="N1277" s="59">
        <f t="shared" si="143"/>
        <v>0</v>
      </c>
      <c r="O1277" s="59">
        <f t="shared" si="144"/>
        <v>-27.699999999999392</v>
      </c>
    </row>
    <row r="1278" spans="1:15" x14ac:dyDescent="0.25">
      <c r="A1278" s="59">
        <v>1277</v>
      </c>
      <c r="B1278" s="60">
        <v>43062</v>
      </c>
      <c r="C1278" s="59">
        <v>1.18214</v>
      </c>
      <c r="D1278" s="59">
        <v>1.1855899999999999</v>
      </c>
      <c r="E1278" s="59">
        <v>1.1813199999999999</v>
      </c>
      <c r="F1278" s="59">
        <v>1.1849099999999999</v>
      </c>
      <c r="G1278" s="59">
        <f t="shared" si="139"/>
        <v>1</v>
      </c>
      <c r="H1278" s="61">
        <f t="shared" si="140"/>
        <v>2.3320078500754207E-3</v>
      </c>
      <c r="I1278" s="61">
        <f>IF(A1278&gt;$R$1, AVERAGE(INDEX($H$2:$H$3898, A1278-$R$1):H1278), "")</f>
        <v>1.229404630778108E-3</v>
      </c>
      <c r="J1278" s="61">
        <f>IF(A1278&gt;$R$1, STDEV(INDEX($H$2:$H$3898, A1278-$R$1):H1278), "")</f>
        <v>3.9991175928005707E-3</v>
      </c>
      <c r="K1278" s="61">
        <f t="shared" si="141"/>
        <v>3.9991175928005707E-3</v>
      </c>
      <c r="L1278" s="61">
        <f t="shared" si="145"/>
        <v>2.0599383461803615E-2</v>
      </c>
      <c r="M1278" s="59">
        <f t="shared" si="142"/>
        <v>79.500000000001236</v>
      </c>
      <c r="N1278" s="59">
        <f t="shared" si="143"/>
        <v>0</v>
      </c>
      <c r="O1278" s="59">
        <f t="shared" si="144"/>
        <v>-79.500000000001236</v>
      </c>
    </row>
    <row r="1279" spans="1:15" x14ac:dyDescent="0.25">
      <c r="A1279" s="59">
        <v>1278</v>
      </c>
      <c r="B1279" s="60">
        <v>43063</v>
      </c>
      <c r="C1279" s="59">
        <v>1.1849099999999999</v>
      </c>
      <c r="D1279" s="59">
        <v>1.1944300000000001</v>
      </c>
      <c r="E1279" s="59">
        <v>1.18367</v>
      </c>
      <c r="F1279" s="59">
        <v>1.19286</v>
      </c>
      <c r="G1279" s="59">
        <f t="shared" si="139"/>
        <v>1</v>
      </c>
      <c r="H1279" s="61">
        <f t="shared" si="140"/>
        <v>6.6869626784566054E-3</v>
      </c>
      <c r="I1279" s="61">
        <f>IF(A1279&gt;$R$1, AVERAGE(INDEX($H$2:$H$3898, A1279-$R$1):H1279), "")</f>
        <v>1.434676013893278E-3</v>
      </c>
      <c r="J1279" s="61">
        <f>IF(A1279&gt;$R$1, STDEV(INDEX($H$2:$H$3898, A1279-$R$1):H1279), "")</f>
        <v>4.1974755411821425E-3</v>
      </c>
      <c r="K1279" s="61">
        <f t="shared" si="141"/>
        <v>4.1974755411821425E-3</v>
      </c>
      <c r="L1279" s="61">
        <f t="shared" si="145"/>
        <v>2.9555129069348537E-2</v>
      </c>
      <c r="M1279" s="59">
        <f t="shared" si="142"/>
        <v>-27.299999999998992</v>
      </c>
      <c r="N1279" s="59">
        <f t="shared" si="143"/>
        <v>0</v>
      </c>
      <c r="O1279" s="59">
        <f t="shared" si="144"/>
        <v>27.299999999998992</v>
      </c>
    </row>
    <row r="1280" spans="1:15" x14ac:dyDescent="0.25">
      <c r="A1280" s="59">
        <v>1279</v>
      </c>
      <c r="B1280" s="60">
        <v>43066</v>
      </c>
      <c r="C1280" s="59">
        <v>1.19255</v>
      </c>
      <c r="D1280" s="59">
        <v>1.19611</v>
      </c>
      <c r="E1280" s="59">
        <v>1.18956</v>
      </c>
      <c r="F1280" s="59">
        <v>1.1898200000000001</v>
      </c>
      <c r="G1280" s="59">
        <f t="shared" si="139"/>
        <v>0</v>
      </c>
      <c r="H1280" s="61">
        <f t="shared" si="140"/>
        <v>-2.5517498359505109E-3</v>
      </c>
      <c r="I1280" s="61">
        <f>IF(A1280&gt;$R$1, AVERAGE(INDEX($H$2:$H$3898, A1280-$R$1):H1280), "")</f>
        <v>1.5540576502401254E-3</v>
      </c>
      <c r="J1280" s="61">
        <f>IF(A1280&gt;$R$1, STDEV(INDEX($H$2:$H$3898, A1280-$R$1):H1280), "")</f>
        <v>4.0429072315174399E-3</v>
      </c>
      <c r="K1280" s="61">
        <f t="shared" si="141"/>
        <v>-4.0429072315174399E-3</v>
      </c>
      <c r="L1280" s="61">
        <f t="shared" si="145"/>
        <v>2.074001661034499E-2</v>
      </c>
      <c r="M1280" s="59">
        <f t="shared" si="142"/>
        <v>-59.000000000000163</v>
      </c>
      <c r="N1280" s="59">
        <f t="shared" si="143"/>
        <v>0</v>
      </c>
      <c r="O1280" s="59">
        <f t="shared" si="144"/>
        <v>59.000000000000163</v>
      </c>
    </row>
    <row r="1281" spans="1:15" x14ac:dyDescent="0.25">
      <c r="A1281" s="59">
        <v>1280</v>
      </c>
      <c r="B1281" s="60">
        <v>43067</v>
      </c>
      <c r="C1281" s="59">
        <v>1.18977</v>
      </c>
      <c r="D1281" s="59">
        <v>1.19198</v>
      </c>
      <c r="E1281" s="59">
        <v>1.1827099999999999</v>
      </c>
      <c r="F1281" s="59">
        <v>1.18387</v>
      </c>
      <c r="G1281" s="59">
        <f t="shared" si="139"/>
        <v>0</v>
      </c>
      <c r="H1281" s="61">
        <f t="shared" si="140"/>
        <v>-5.013302041860475E-3</v>
      </c>
      <c r="I1281" s="61">
        <f>IF(A1281&gt;$R$1, AVERAGE(INDEX($H$2:$H$3898, A1281-$R$1):H1281), "")</f>
        <v>1.2229578180797177E-3</v>
      </c>
      <c r="J1281" s="61">
        <f>IF(A1281&gt;$R$1, STDEV(INDEX($H$2:$H$3898, A1281-$R$1):H1281), "")</f>
        <v>4.3584428908205325E-3</v>
      </c>
      <c r="K1281" s="61">
        <f t="shared" si="141"/>
        <v>-4.3584428908205325E-3</v>
      </c>
      <c r="L1281" s="61">
        <f t="shared" si="145"/>
        <v>2.1154335003951301E-2</v>
      </c>
      <c r="M1281" s="59">
        <f t="shared" si="142"/>
        <v>8.5999999999986088</v>
      </c>
      <c r="N1281" s="59">
        <f t="shared" si="143"/>
        <v>0</v>
      </c>
      <c r="O1281" s="59">
        <f t="shared" si="144"/>
        <v>-8.5999999999986088</v>
      </c>
    </row>
    <row r="1282" spans="1:15" x14ac:dyDescent="0.25">
      <c r="A1282" s="59">
        <v>1281</v>
      </c>
      <c r="B1282" s="60">
        <v>43068</v>
      </c>
      <c r="C1282" s="59">
        <v>1.1838200000000001</v>
      </c>
      <c r="D1282" s="59">
        <v>1.1882699999999999</v>
      </c>
      <c r="E1282" s="59">
        <v>1.18167</v>
      </c>
      <c r="F1282" s="59">
        <v>1.18468</v>
      </c>
      <c r="G1282" s="59">
        <f t="shared" si="139"/>
        <v>1</v>
      </c>
      <c r="H1282" s="61">
        <f t="shared" si="140"/>
        <v>6.8396278869082682E-4</v>
      </c>
      <c r="I1282" s="61">
        <f>IF(A1282&gt;$R$1, AVERAGE(INDEX($H$2:$H$3898, A1282-$R$1):H1282), "")</f>
        <v>1.3928881187136098E-3</v>
      </c>
      <c r="J1282" s="61">
        <f>IF(A1282&gt;$R$1, STDEV(INDEX($H$2:$H$3898, A1282-$R$1):H1282), "")</f>
        <v>4.2751614407557093E-3</v>
      </c>
      <c r="K1282" s="61">
        <f t="shared" si="141"/>
        <v>4.2751614407557093E-3</v>
      </c>
      <c r="L1282" s="61">
        <f t="shared" si="145"/>
        <v>2.0650972517872408E-2</v>
      </c>
      <c r="M1282" s="59">
        <f t="shared" si="142"/>
        <v>56.80000000000129</v>
      </c>
      <c r="N1282" s="59">
        <f t="shared" si="143"/>
        <v>0</v>
      </c>
      <c r="O1282" s="59">
        <f t="shared" si="144"/>
        <v>-56.80000000000129</v>
      </c>
    </row>
    <row r="1283" spans="1:15" x14ac:dyDescent="0.25">
      <c r="A1283" s="59">
        <v>1282</v>
      </c>
      <c r="B1283" s="60">
        <v>43069</v>
      </c>
      <c r="C1283" s="59">
        <v>1.18468</v>
      </c>
      <c r="D1283" s="59">
        <v>1.1931499999999999</v>
      </c>
      <c r="E1283" s="59">
        <v>1.1809000000000001</v>
      </c>
      <c r="F1283" s="59">
        <v>1.1903600000000001</v>
      </c>
      <c r="G1283" s="59">
        <f t="shared" ref="G1283:G1346" si="146">IF(F1283&gt;F1282,1,0)</f>
        <v>1</v>
      </c>
      <c r="H1283" s="61">
        <f t="shared" ref="H1283:H1346" si="147">LN(F1283/F1282)</f>
        <v>4.7830864565448477E-3</v>
      </c>
      <c r="I1283" s="61">
        <f>IF(A1283&gt;$R$1, AVERAGE(INDEX($H$2:$H$3898, A1283-$R$1):H1283), "")</f>
        <v>1.6454548337522463E-3</v>
      </c>
      <c r="J1283" s="61">
        <f>IF(A1283&gt;$R$1, STDEV(INDEX($H$2:$H$3898, A1283-$R$1):H1283), "")</f>
        <v>4.3528094775674171E-3</v>
      </c>
      <c r="K1283" s="61">
        <f t="shared" ref="K1283:K1346" si="148">IF(G1283=0,-1*J1283,J1283)</f>
        <v>4.3528094775674171E-3</v>
      </c>
      <c r="L1283" s="61">
        <f t="shared" si="145"/>
        <v>2.0109138134291077E-2</v>
      </c>
      <c r="M1283" s="59">
        <f t="shared" ref="M1283:M1346" si="149">(F1284-C1284)*10000</f>
        <v>-9.4000000000016293</v>
      </c>
      <c r="N1283" s="59">
        <f t="shared" ref="N1283:N1346" si="150">IF(AND(L1283&gt;-1,L1283&lt;=-0.0173992495600104),M1283,0)</f>
        <v>0</v>
      </c>
      <c r="O1283" s="59">
        <f t="shared" ref="O1283:O1346" si="151">IF(OR(AND(L1283&gt;0.0176007504399896)),-M1283,0)</f>
        <v>9.4000000000016293</v>
      </c>
    </row>
    <row r="1284" spans="1:15" x14ac:dyDescent="0.25">
      <c r="A1284" s="59">
        <v>1283</v>
      </c>
      <c r="B1284" s="60">
        <v>43070</v>
      </c>
      <c r="C1284" s="59">
        <v>1.1903600000000001</v>
      </c>
      <c r="D1284" s="59">
        <v>1.1940299999999999</v>
      </c>
      <c r="E1284" s="59">
        <v>1.1850799999999999</v>
      </c>
      <c r="F1284" s="59">
        <v>1.1894199999999999</v>
      </c>
      <c r="G1284" s="59">
        <f t="shared" si="146"/>
        <v>0</v>
      </c>
      <c r="H1284" s="61">
        <f t="shared" si="147"/>
        <v>-7.8998903166400947E-4</v>
      </c>
      <c r="I1284" s="61">
        <f>IF(A1284&gt;$R$1, AVERAGE(INDEX($H$2:$H$3898, A1284-$R$1):H1284), "")</f>
        <v>1.3437722856792819E-3</v>
      </c>
      <c r="J1284" s="61">
        <f>IF(A1284&gt;$R$1, STDEV(INDEX($H$2:$H$3898, A1284-$R$1):H1284), "")</f>
        <v>4.3432728251357527E-3</v>
      </c>
      <c r="K1284" s="61">
        <f t="shared" si="148"/>
        <v>-4.3432728251357527E-3</v>
      </c>
      <c r="L1284" s="61">
        <f t="shared" si="145"/>
        <v>1.1098462695422699E-2</v>
      </c>
      <c r="M1284" s="59">
        <f t="shared" si="149"/>
        <v>4.8000000000003595</v>
      </c>
      <c r="N1284" s="59">
        <f t="shared" si="150"/>
        <v>0</v>
      </c>
      <c r="O1284" s="59">
        <f t="shared" si="151"/>
        <v>0</v>
      </c>
    </row>
    <row r="1285" spans="1:15" x14ac:dyDescent="0.25">
      <c r="A1285" s="59">
        <v>1284</v>
      </c>
      <c r="B1285" s="60">
        <v>43073</v>
      </c>
      <c r="C1285" s="59">
        <v>1.18607</v>
      </c>
      <c r="D1285" s="59">
        <v>1.1878500000000001</v>
      </c>
      <c r="E1285" s="59">
        <v>1.1829099999999999</v>
      </c>
      <c r="F1285" s="59">
        <v>1.18655</v>
      </c>
      <c r="G1285" s="59">
        <f t="shared" si="146"/>
        <v>0</v>
      </c>
      <c r="H1285" s="61">
        <f t="shared" si="147"/>
        <v>-2.4158565940338543E-3</v>
      </c>
      <c r="I1285" s="61">
        <f>IF(A1285&gt;$R$1, AVERAGE(INDEX($H$2:$H$3898, A1285-$R$1):H1285), "")</f>
        <v>1.0715625879404525E-3</v>
      </c>
      <c r="J1285" s="61">
        <f>IF(A1285&gt;$R$1, STDEV(INDEX($H$2:$H$3898, A1285-$R$1):H1285), "")</f>
        <v>4.4388784777114375E-3</v>
      </c>
      <c r="K1285" s="61">
        <f t="shared" si="148"/>
        <v>-4.4388784777114375E-3</v>
      </c>
      <c r="L1285" s="61">
        <f t="shared" si="145"/>
        <v>2.1751617398720821E-3</v>
      </c>
      <c r="M1285" s="59">
        <f t="shared" si="149"/>
        <v>-39.599999999999639</v>
      </c>
      <c r="N1285" s="59">
        <f t="shared" si="150"/>
        <v>0</v>
      </c>
      <c r="O1285" s="59">
        <f t="shared" si="151"/>
        <v>0</v>
      </c>
    </row>
    <row r="1286" spans="1:15" x14ac:dyDescent="0.25">
      <c r="A1286" s="59">
        <v>1285</v>
      </c>
      <c r="B1286" s="60">
        <v>43074</v>
      </c>
      <c r="C1286" s="59">
        <v>1.18655</v>
      </c>
      <c r="D1286" s="59">
        <v>1.1876599999999999</v>
      </c>
      <c r="E1286" s="59">
        <v>1.18007</v>
      </c>
      <c r="F1286" s="59">
        <v>1.18259</v>
      </c>
      <c r="G1286" s="59">
        <f t="shared" si="146"/>
        <v>0</v>
      </c>
      <c r="H1286" s="61">
        <f t="shared" si="147"/>
        <v>-3.3429883315783055E-3</v>
      </c>
      <c r="I1286" s="61">
        <f>IF(A1286&gt;$R$1, AVERAGE(INDEX($H$2:$H$3898, A1286-$R$1):H1286), "")</f>
        <v>8.454810985398483E-4</v>
      </c>
      <c r="J1286" s="61">
        <f>IF(A1286&gt;$R$1, STDEV(INDEX($H$2:$H$3898, A1286-$R$1):H1286), "")</f>
        <v>4.5723041861530072E-3</v>
      </c>
      <c r="K1286" s="61">
        <f t="shared" si="148"/>
        <v>-4.5723041861530072E-3</v>
      </c>
      <c r="L1286" s="61">
        <f t="shared" si="145"/>
        <v>-7.7032051156950936E-3</v>
      </c>
      <c r="M1286" s="59">
        <f t="shared" si="149"/>
        <v>-30.499999999999972</v>
      </c>
      <c r="N1286" s="59">
        <f t="shared" si="150"/>
        <v>0</v>
      </c>
      <c r="O1286" s="59">
        <f t="shared" si="151"/>
        <v>0</v>
      </c>
    </row>
    <row r="1287" spans="1:15" x14ac:dyDescent="0.25">
      <c r="A1287" s="59">
        <v>1286</v>
      </c>
      <c r="B1287" s="60">
        <v>43075</v>
      </c>
      <c r="C1287" s="59">
        <v>1.1825699999999999</v>
      </c>
      <c r="D1287" s="59">
        <v>1.1848000000000001</v>
      </c>
      <c r="E1287" s="59">
        <v>1.1780600000000001</v>
      </c>
      <c r="F1287" s="59">
        <v>1.1795199999999999</v>
      </c>
      <c r="G1287" s="59">
        <f t="shared" si="146"/>
        <v>0</v>
      </c>
      <c r="H1287" s="61">
        <f t="shared" si="147"/>
        <v>-2.599372365045172E-3</v>
      </c>
      <c r="I1287" s="61">
        <f>IF(A1287&gt;$R$1, AVERAGE(INDEX($H$2:$H$3898, A1287-$R$1):H1287), "")</f>
        <v>-1.2185972818326443E-5</v>
      </c>
      <c r="J1287" s="61">
        <f>IF(A1287&gt;$R$1, STDEV(INDEX($H$2:$H$3898, A1287-$R$1):H1287), "")</f>
        <v>3.7242756497078665E-3</v>
      </c>
      <c r="K1287" s="61">
        <f t="shared" si="148"/>
        <v>-3.7242756497078665E-3</v>
      </c>
      <c r="L1287" s="61">
        <f t="shared" si="145"/>
        <v>-6.1220335323394822E-3</v>
      </c>
      <c r="M1287" s="59">
        <f t="shared" si="149"/>
        <v>-22.500000000000853</v>
      </c>
      <c r="N1287" s="59">
        <f t="shared" si="150"/>
        <v>0</v>
      </c>
      <c r="O1287" s="59">
        <f t="shared" si="151"/>
        <v>0</v>
      </c>
    </row>
    <row r="1288" spans="1:15" x14ac:dyDescent="0.25">
      <c r="A1288" s="59">
        <v>1287</v>
      </c>
      <c r="B1288" s="60">
        <v>43076</v>
      </c>
      <c r="C1288" s="59">
        <v>1.1795</v>
      </c>
      <c r="D1288" s="59">
        <v>1.18146</v>
      </c>
      <c r="E1288" s="59">
        <v>1.1771799999999999</v>
      </c>
      <c r="F1288" s="59">
        <v>1.1772499999999999</v>
      </c>
      <c r="G1288" s="59">
        <f t="shared" si="146"/>
        <v>0</v>
      </c>
      <c r="H1288" s="61">
        <f t="shared" si="147"/>
        <v>-1.9263659177398171E-3</v>
      </c>
      <c r="I1288" s="61">
        <f>IF(A1288&gt;$R$1, AVERAGE(INDEX($H$2:$H$3898, A1288-$R$1):H1288), "")</f>
        <v>-9.6548875042976159E-5</v>
      </c>
      <c r="J1288" s="61">
        <f>IF(A1288&gt;$R$1, STDEV(INDEX($H$2:$H$3898, A1288-$R$1):H1288), "")</f>
        <v>3.7530887771742138E-3</v>
      </c>
      <c r="K1288" s="61">
        <f t="shared" si="148"/>
        <v>-3.7530887771742138E-3</v>
      </c>
      <c r="L1288" s="61">
        <f t="shared" si="145"/>
        <v>-4.6738030382665859E-3</v>
      </c>
      <c r="M1288" s="59">
        <f t="shared" si="149"/>
        <v>-0.70000000000014495</v>
      </c>
      <c r="N1288" s="59">
        <f t="shared" si="150"/>
        <v>0</v>
      </c>
      <c r="O1288" s="59">
        <f t="shared" si="151"/>
        <v>0</v>
      </c>
    </row>
    <row r="1289" spans="1:15" x14ac:dyDescent="0.25">
      <c r="A1289" s="59">
        <v>1288</v>
      </c>
      <c r="B1289" s="60">
        <v>43077</v>
      </c>
      <c r="C1289" s="59">
        <v>1.17727</v>
      </c>
      <c r="D1289" s="59">
        <v>1.1776500000000001</v>
      </c>
      <c r="E1289" s="59">
        <v>1.1730100000000001</v>
      </c>
      <c r="F1289" s="59">
        <v>1.1772</v>
      </c>
      <c r="G1289" s="59">
        <f t="shared" si="146"/>
        <v>0</v>
      </c>
      <c r="H1289" s="61">
        <f t="shared" si="147"/>
        <v>-4.2472764346121887E-5</v>
      </c>
      <c r="I1289" s="61">
        <f>IF(A1289&gt;$R$1, AVERAGE(INDEX($H$2:$H$3898, A1289-$R$1):H1289), "")</f>
        <v>1.2212372127529072E-5</v>
      </c>
      <c r="J1289" s="61">
        <f>IF(A1289&gt;$R$1, STDEV(INDEX($H$2:$H$3898, A1289-$R$1):H1289), "")</f>
        <v>3.7260868164065404E-3</v>
      </c>
      <c r="K1289" s="61">
        <f t="shared" si="148"/>
        <v>-3.7260868164065404E-3</v>
      </c>
      <c r="L1289" s="61">
        <f t="shared" si="145"/>
        <v>-1.2134697976453269E-2</v>
      </c>
      <c r="M1289" s="59">
        <f t="shared" si="149"/>
        <v>3.4000000000000696</v>
      </c>
      <c r="N1289" s="59">
        <f t="shared" si="150"/>
        <v>0</v>
      </c>
      <c r="O1289" s="59">
        <f t="shared" si="151"/>
        <v>0</v>
      </c>
    </row>
    <row r="1290" spans="1:15" x14ac:dyDescent="0.25">
      <c r="A1290" s="59">
        <v>1289</v>
      </c>
      <c r="B1290" s="60">
        <v>43080</v>
      </c>
      <c r="C1290" s="59">
        <v>1.1765099999999999</v>
      </c>
      <c r="D1290" s="59">
        <v>1.1811700000000001</v>
      </c>
      <c r="E1290" s="59">
        <v>1.1763600000000001</v>
      </c>
      <c r="F1290" s="59">
        <v>1.17685</v>
      </c>
      <c r="G1290" s="59">
        <f t="shared" si="146"/>
        <v>0</v>
      </c>
      <c r="H1290" s="61">
        <f t="shared" si="147"/>
        <v>-2.9735987135289031E-4</v>
      </c>
      <c r="I1290" s="61">
        <f>IF(A1290&gt;$R$1, AVERAGE(INDEX($H$2:$H$3898, A1290-$R$1):H1290), "")</f>
        <v>-1.0294444602091986E-4</v>
      </c>
      <c r="J1290" s="61">
        <f>IF(A1290&gt;$R$1, STDEV(INDEX($H$2:$H$3898, A1290-$R$1):H1290), "")</f>
        <v>3.7039583021778923E-3</v>
      </c>
      <c r="K1290" s="61">
        <f t="shared" si="148"/>
        <v>-3.7039583021778923E-3</v>
      </c>
      <c r="L1290" s="61">
        <f t="shared" si="145"/>
        <v>-1.2012050121382511E-2</v>
      </c>
      <c r="M1290" s="59">
        <f t="shared" si="149"/>
        <v>-27.200000000000557</v>
      </c>
      <c r="N1290" s="59">
        <f t="shared" si="150"/>
        <v>0</v>
      </c>
      <c r="O1290" s="59">
        <f t="shared" si="151"/>
        <v>0</v>
      </c>
    </row>
    <row r="1291" spans="1:15" x14ac:dyDescent="0.25">
      <c r="A1291" s="59">
        <v>1290</v>
      </c>
      <c r="B1291" s="60">
        <v>43081</v>
      </c>
      <c r="C1291" s="59">
        <v>1.17685</v>
      </c>
      <c r="D1291" s="59">
        <v>1.17926</v>
      </c>
      <c r="E1291" s="59">
        <v>1.17174</v>
      </c>
      <c r="F1291" s="59">
        <v>1.1741299999999999</v>
      </c>
      <c r="G1291" s="59">
        <f t="shared" si="146"/>
        <v>0</v>
      </c>
      <c r="H1291" s="61">
        <f t="shared" si="147"/>
        <v>-2.313929691987677E-3</v>
      </c>
      <c r="I1291" s="61">
        <f>IF(A1291&gt;$R$1, AVERAGE(INDEX($H$2:$H$3898, A1291-$R$1):H1291), "")</f>
        <v>4.5262653155477771E-5</v>
      </c>
      <c r="J1291" s="61">
        <f>IF(A1291&gt;$R$1, STDEV(INDEX($H$2:$H$3898, A1291-$R$1):H1291), "")</f>
        <v>3.5527374818211158E-3</v>
      </c>
      <c r="K1291" s="61">
        <f t="shared" si="148"/>
        <v>-3.5527374818211158E-3</v>
      </c>
      <c r="L1291" s="61">
        <f t="shared" si="145"/>
        <v>-1.930900268037462E-2</v>
      </c>
      <c r="M1291" s="59">
        <f t="shared" si="149"/>
        <v>84.400000000000034</v>
      </c>
      <c r="N1291" s="59">
        <f t="shared" si="150"/>
        <v>84.400000000000034</v>
      </c>
      <c r="O1291" s="59">
        <f t="shared" si="151"/>
        <v>0</v>
      </c>
    </row>
    <row r="1292" spans="1:15" x14ac:dyDescent="0.25">
      <c r="A1292" s="59">
        <v>1291</v>
      </c>
      <c r="B1292" s="60">
        <v>43082</v>
      </c>
      <c r="C1292" s="59">
        <v>1.1741200000000001</v>
      </c>
      <c r="D1292" s="59">
        <v>1.18316</v>
      </c>
      <c r="E1292" s="59">
        <v>1.1729400000000001</v>
      </c>
      <c r="F1292" s="59">
        <v>1.1825600000000001</v>
      </c>
      <c r="G1292" s="59">
        <f t="shared" si="146"/>
        <v>1</v>
      </c>
      <c r="H1292" s="61">
        <f t="shared" si="147"/>
        <v>7.1541322405995721E-3</v>
      </c>
      <c r="I1292" s="61">
        <f>IF(A1292&gt;$R$1, AVERAGE(INDEX($H$2:$H$3898, A1292-$R$1):H1292), "")</f>
        <v>4.65766858456319E-4</v>
      </c>
      <c r="J1292" s="61">
        <f>IF(A1292&gt;$R$1, STDEV(INDEX($H$2:$H$3898, A1292-$R$1):H1292), "")</f>
        <v>3.9740071301046362E-3</v>
      </c>
      <c r="K1292" s="61">
        <f t="shared" si="148"/>
        <v>3.9740071301046362E-3</v>
      </c>
      <c r="L1292" s="61">
        <f t="shared" si="145"/>
        <v>-1.9417381456215323E-2</v>
      </c>
      <c r="M1292" s="59">
        <f t="shared" si="149"/>
        <v>-48.09999999999981</v>
      </c>
      <c r="N1292" s="59">
        <f t="shared" si="150"/>
        <v>-48.09999999999981</v>
      </c>
      <c r="O1292" s="59">
        <f t="shared" si="151"/>
        <v>0</v>
      </c>
    </row>
    <row r="1293" spans="1:15" x14ac:dyDescent="0.25">
      <c r="A1293" s="59">
        <v>1292</v>
      </c>
      <c r="B1293" s="60">
        <v>43083</v>
      </c>
      <c r="C1293" s="59">
        <v>1.1825399999999999</v>
      </c>
      <c r="D1293" s="59">
        <v>1.18625</v>
      </c>
      <c r="E1293" s="59">
        <v>1.1770700000000001</v>
      </c>
      <c r="F1293" s="59">
        <v>1.1777299999999999</v>
      </c>
      <c r="G1293" s="59">
        <f t="shared" si="146"/>
        <v>0</v>
      </c>
      <c r="H1293" s="61">
        <f t="shared" si="147"/>
        <v>-4.0927231331974448E-3</v>
      </c>
      <c r="I1293" s="61">
        <f>IF(A1293&gt;$R$1, AVERAGE(INDEX($H$2:$H$3898, A1293-$R$1):H1293), "")</f>
        <v>-2.3412234777431279E-4</v>
      </c>
      <c r="J1293" s="61">
        <f>IF(A1293&gt;$R$1, STDEV(INDEX($H$2:$H$3898, A1293-$R$1):H1293), "")</f>
        <v>3.7035765697511444E-3</v>
      </c>
      <c r="K1293" s="61">
        <f t="shared" si="148"/>
        <v>-3.7035765697511444E-3</v>
      </c>
      <c r="L1293" s="61">
        <f t="shared" si="145"/>
        <v>-2.7120075618767038E-2</v>
      </c>
      <c r="M1293" s="59">
        <f t="shared" si="149"/>
        <v>-28.799999999999937</v>
      </c>
      <c r="N1293" s="59">
        <f t="shared" si="150"/>
        <v>-28.799999999999937</v>
      </c>
      <c r="O1293" s="59">
        <f t="shared" si="151"/>
        <v>0</v>
      </c>
    </row>
    <row r="1294" spans="1:15" x14ac:dyDescent="0.25">
      <c r="A1294" s="59">
        <v>1293</v>
      </c>
      <c r="B1294" s="60">
        <v>43084</v>
      </c>
      <c r="C1294" s="59">
        <v>1.1778</v>
      </c>
      <c r="D1294" s="59">
        <v>1.18123</v>
      </c>
      <c r="E1294" s="59">
        <v>1.1748799999999999</v>
      </c>
      <c r="F1294" s="59">
        <v>1.17492</v>
      </c>
      <c r="G1294" s="59">
        <f t="shared" si="146"/>
        <v>0</v>
      </c>
      <c r="H1294" s="61">
        <f t="shared" si="147"/>
        <v>-2.3887967493990514E-3</v>
      </c>
      <c r="I1294" s="61">
        <f>IF(A1294&gt;$R$1, AVERAGE(INDEX($H$2:$H$3898, A1294-$R$1):H1294), "")</f>
        <v>-5.2917263524146735E-4</v>
      </c>
      <c r="J1294" s="61">
        <f>IF(A1294&gt;$R$1, STDEV(INDEX($H$2:$H$3898, A1294-$R$1):H1294), "")</f>
        <v>3.6734353943839748E-3</v>
      </c>
      <c r="K1294" s="61">
        <f t="shared" si="148"/>
        <v>-3.6734353943839748E-3</v>
      </c>
      <c r="L1294" s="61">
        <f t="shared" si="145"/>
        <v>-3.4990986554333151E-2</v>
      </c>
      <c r="M1294" s="59">
        <f t="shared" si="149"/>
        <v>37.199999999999456</v>
      </c>
      <c r="N1294" s="59">
        <f t="shared" si="150"/>
        <v>37.199999999999456</v>
      </c>
      <c r="O1294" s="59">
        <f t="shared" si="151"/>
        <v>0</v>
      </c>
    </row>
    <row r="1295" spans="1:15" x14ac:dyDescent="0.25">
      <c r="A1295" s="59">
        <v>1294</v>
      </c>
      <c r="B1295" s="60">
        <v>43087</v>
      </c>
      <c r="C1295" s="59">
        <v>1.17441</v>
      </c>
      <c r="D1295" s="59">
        <v>1.1834199999999999</v>
      </c>
      <c r="E1295" s="59">
        <v>1.17377</v>
      </c>
      <c r="F1295" s="59">
        <v>1.1781299999999999</v>
      </c>
      <c r="G1295" s="59">
        <f t="shared" si="146"/>
        <v>1</v>
      </c>
      <c r="H1295" s="61">
        <f t="shared" si="147"/>
        <v>2.7283755052195974E-3</v>
      </c>
      <c r="I1295" s="61">
        <f>IF(A1295&gt;$R$1, AVERAGE(INDEX($H$2:$H$3898, A1295-$R$1):H1295), "")</f>
        <v>-7.7658433356878054E-4</v>
      </c>
      <c r="J1295" s="61">
        <f>IF(A1295&gt;$R$1, STDEV(INDEX($H$2:$H$3898, A1295-$R$1):H1295), "")</f>
        <v>3.2656956808313491E-3</v>
      </c>
      <c r="K1295" s="61">
        <f t="shared" si="148"/>
        <v>3.2656956808313491E-3</v>
      </c>
      <c r="L1295" s="61">
        <f t="shared" si="145"/>
        <v>-2.7682383641984363E-2</v>
      </c>
      <c r="M1295" s="59">
        <f t="shared" si="149"/>
        <v>57.600000000002098</v>
      </c>
      <c r="N1295" s="59">
        <f t="shared" si="150"/>
        <v>57.600000000002098</v>
      </c>
      <c r="O1295" s="59">
        <f t="shared" si="151"/>
        <v>0</v>
      </c>
    </row>
    <row r="1296" spans="1:15" x14ac:dyDescent="0.25">
      <c r="A1296" s="59">
        <v>1295</v>
      </c>
      <c r="B1296" s="60">
        <v>43088</v>
      </c>
      <c r="C1296" s="59">
        <v>1.1781299999999999</v>
      </c>
      <c r="D1296" s="59">
        <v>1.1848700000000001</v>
      </c>
      <c r="E1296" s="59">
        <v>1.17764</v>
      </c>
      <c r="F1296" s="59">
        <v>1.1838900000000001</v>
      </c>
      <c r="G1296" s="59">
        <f t="shared" si="146"/>
        <v>1</v>
      </c>
      <c r="H1296" s="61">
        <f t="shared" si="147"/>
        <v>4.8771910633712825E-3</v>
      </c>
      <c r="I1296" s="61">
        <f>IF(A1296&gt;$R$1, AVERAGE(INDEX($H$2:$H$3898, A1296-$R$1):H1296), "")</f>
        <v>-3.1227552736116834E-4</v>
      </c>
      <c r="J1296" s="61">
        <f>IF(A1296&gt;$R$1, STDEV(INDEX($H$2:$H$3898, A1296-$R$1):H1296), "")</f>
        <v>3.5150738749454044E-3</v>
      </c>
      <c r="K1296" s="61">
        <f t="shared" si="148"/>
        <v>3.5150738749454044E-3</v>
      </c>
      <c r="L1296" s="61">
        <f t="shared" si="145"/>
        <v>-1.9808866876218433E-2</v>
      </c>
      <c r="M1296" s="59">
        <f t="shared" si="149"/>
        <v>31.900000000000261</v>
      </c>
      <c r="N1296" s="59">
        <f t="shared" si="150"/>
        <v>31.900000000000261</v>
      </c>
      <c r="O1296" s="59">
        <f t="shared" si="151"/>
        <v>0</v>
      </c>
    </row>
    <row r="1297" spans="1:15" x14ac:dyDescent="0.25">
      <c r="A1297" s="59">
        <v>1296</v>
      </c>
      <c r="B1297" s="60">
        <v>43089</v>
      </c>
      <c r="C1297" s="59">
        <v>1.18388</v>
      </c>
      <c r="D1297" s="59">
        <v>1.19017</v>
      </c>
      <c r="E1297" s="59">
        <v>1.18289</v>
      </c>
      <c r="F1297" s="59">
        <v>1.1870700000000001</v>
      </c>
      <c r="G1297" s="59">
        <f t="shared" si="146"/>
        <v>1</v>
      </c>
      <c r="H1297" s="61">
        <f t="shared" si="147"/>
        <v>2.6824593471257989E-3</v>
      </c>
      <c r="I1297" s="61">
        <f>IF(A1297&gt;$R$1, AVERAGE(INDEX($H$2:$H$3898, A1297-$R$1):H1297), "")</f>
        <v>1.6870955945047384E-4</v>
      </c>
      <c r="J1297" s="61">
        <f>IF(A1297&gt;$R$1, STDEV(INDEX($H$2:$H$3898, A1297-$R$1):H1297), "")</f>
        <v>3.3516503935975103E-3</v>
      </c>
      <c r="K1297" s="61">
        <f t="shared" si="148"/>
        <v>3.3516503935975103E-3</v>
      </c>
      <c r="L1297" s="61">
        <f t="shared" si="145"/>
        <v>-2.0732377923376625E-2</v>
      </c>
      <c r="M1297" s="59">
        <f t="shared" si="149"/>
        <v>3.1000000000003247</v>
      </c>
      <c r="N1297" s="59">
        <f t="shared" si="150"/>
        <v>3.1000000000003247</v>
      </c>
      <c r="O1297" s="59">
        <f t="shared" si="151"/>
        <v>0</v>
      </c>
    </row>
    <row r="1298" spans="1:15" x14ac:dyDescent="0.25">
      <c r="A1298" s="59">
        <v>1297</v>
      </c>
      <c r="B1298" s="60">
        <v>43090</v>
      </c>
      <c r="C1298" s="59">
        <v>1.18703</v>
      </c>
      <c r="D1298" s="59">
        <v>1.18895</v>
      </c>
      <c r="E1298" s="59">
        <v>1.18493</v>
      </c>
      <c r="F1298" s="59">
        <v>1.1873400000000001</v>
      </c>
      <c r="G1298" s="59">
        <f t="shared" si="146"/>
        <v>1</v>
      </c>
      <c r="H1298" s="61">
        <f t="shared" si="147"/>
        <v>2.2742491917048346E-4</v>
      </c>
      <c r="I1298" s="61">
        <f>IF(A1298&gt;$R$1, AVERAGE(INDEX($H$2:$H$3898, A1298-$R$1):H1298), "")</f>
        <v>1.4017594260545244E-4</v>
      </c>
      <c r="J1298" s="61">
        <f>IF(A1298&gt;$R$1, STDEV(INDEX($H$2:$H$3898, A1298-$R$1):H1298), "")</f>
        <v>3.348913658089894E-3</v>
      </c>
      <c r="K1298" s="61">
        <f t="shared" si="148"/>
        <v>3.348913658089894E-3</v>
      </c>
      <c r="L1298" s="61">
        <f t="shared" ref="L1298:L1361" si="152">SUM(K1284:K1298)</f>
        <v>-2.173627374285415E-2</v>
      </c>
      <c r="M1298" s="59">
        <f t="shared" si="149"/>
        <v>-12.199999999999989</v>
      </c>
      <c r="N1298" s="59">
        <f t="shared" si="150"/>
        <v>-12.199999999999989</v>
      </c>
      <c r="O1298" s="59">
        <f t="shared" si="151"/>
        <v>0</v>
      </c>
    </row>
    <row r="1299" spans="1:15" x14ac:dyDescent="0.25">
      <c r="A1299" s="59">
        <v>1298</v>
      </c>
      <c r="B1299" s="60">
        <v>43091</v>
      </c>
      <c r="C1299" s="59">
        <v>1.18729</v>
      </c>
      <c r="D1299" s="59">
        <v>1.18754</v>
      </c>
      <c r="E1299" s="59">
        <v>1.1816899999999999</v>
      </c>
      <c r="F1299" s="59">
        <v>1.18607</v>
      </c>
      <c r="G1299" s="59">
        <f t="shared" si="146"/>
        <v>0</v>
      </c>
      <c r="H1299" s="61">
        <f t="shared" si="147"/>
        <v>-1.070190250493355E-3</v>
      </c>
      <c r="I1299" s="61">
        <f>IF(A1299&gt;$R$1, AVERAGE(INDEX($H$2:$H$3898, A1299-$R$1):H1299), "")</f>
        <v>-2.2565385158443532E-4</v>
      </c>
      <c r="J1299" s="61">
        <f>IF(A1299&gt;$R$1, STDEV(INDEX($H$2:$H$3898, A1299-$R$1):H1299), "")</f>
        <v>3.1197799666855867E-3</v>
      </c>
      <c r="K1299" s="61">
        <f t="shared" si="148"/>
        <v>-3.1197799666855867E-3</v>
      </c>
      <c r="L1299" s="61">
        <f t="shared" si="152"/>
        <v>-2.0512780884403985E-2</v>
      </c>
      <c r="M1299" s="59">
        <f t="shared" si="149"/>
        <v>31.500000000002082</v>
      </c>
      <c r="N1299" s="59">
        <f t="shared" si="150"/>
        <v>31.500000000002082</v>
      </c>
      <c r="O1299" s="59">
        <f t="shared" si="151"/>
        <v>0</v>
      </c>
    </row>
    <row r="1300" spans="1:15" x14ac:dyDescent="0.25">
      <c r="A1300" s="59">
        <v>1299</v>
      </c>
      <c r="B1300" s="60">
        <v>43094</v>
      </c>
      <c r="C1300" s="59">
        <v>1.1843999999999999</v>
      </c>
      <c r="D1300" s="59">
        <v>1.1876599999999999</v>
      </c>
      <c r="E1300" s="59">
        <v>1.1842900000000001</v>
      </c>
      <c r="F1300" s="59">
        <v>1.1875500000000001</v>
      </c>
      <c r="G1300" s="59">
        <f t="shared" si="146"/>
        <v>1</v>
      </c>
      <c r="H1300" s="61">
        <f t="shared" si="147"/>
        <v>1.2470405471787043E-3</v>
      </c>
      <c r="I1300" s="61">
        <f>IF(A1300&gt;$R$1, AVERAGE(INDEX($H$2:$H$3898, A1300-$R$1):H1300), "")</f>
        <v>-9.8339502906765732E-5</v>
      </c>
      <c r="J1300" s="61">
        <f>IF(A1300&gt;$R$1, STDEV(INDEX($H$2:$H$3898, A1300-$R$1):H1300), "")</f>
        <v>3.1367330893845181E-3</v>
      </c>
      <c r="K1300" s="61">
        <f t="shared" si="148"/>
        <v>3.1367330893845181E-3</v>
      </c>
      <c r="L1300" s="61">
        <f t="shared" si="152"/>
        <v>-1.2937169317308027E-2</v>
      </c>
      <c r="M1300" s="59">
        <f t="shared" si="149"/>
        <v>-13.000000000000789</v>
      </c>
      <c r="N1300" s="59">
        <f t="shared" si="150"/>
        <v>0</v>
      </c>
      <c r="O1300" s="59">
        <f t="shared" si="151"/>
        <v>0</v>
      </c>
    </row>
    <row r="1301" spans="1:15" x14ac:dyDescent="0.25">
      <c r="A1301" s="59">
        <v>1300</v>
      </c>
      <c r="B1301" s="60">
        <v>43095</v>
      </c>
      <c r="C1301" s="59">
        <v>1.1871100000000001</v>
      </c>
      <c r="D1301" s="59">
        <v>1.18787</v>
      </c>
      <c r="E1301" s="59">
        <v>1.18465</v>
      </c>
      <c r="F1301" s="59">
        <v>1.18581</v>
      </c>
      <c r="G1301" s="59">
        <f t="shared" si="146"/>
        <v>0</v>
      </c>
      <c r="H1301" s="61">
        <f t="shared" si="147"/>
        <v>-1.4662759225275992E-3</v>
      </c>
      <c r="I1301" s="61">
        <f>IF(A1301&gt;$R$1, AVERAGE(INDEX($H$2:$H$3898, A1301-$R$1):H1301), "")</f>
        <v>-3.8990710937624564E-5</v>
      </c>
      <c r="J1301" s="61">
        <f>IF(A1301&gt;$R$1, STDEV(INDEX($H$2:$H$3898, A1301-$R$1):H1301), "")</f>
        <v>3.0987139829863177E-3</v>
      </c>
      <c r="K1301" s="61">
        <f t="shared" si="148"/>
        <v>-3.0987139829863177E-3</v>
      </c>
      <c r="L1301" s="61">
        <f t="shared" si="152"/>
        <v>-1.1463579114141344E-2</v>
      </c>
      <c r="M1301" s="59">
        <f t="shared" si="149"/>
        <v>29.300000000000992</v>
      </c>
      <c r="N1301" s="59">
        <f t="shared" si="150"/>
        <v>0</v>
      </c>
      <c r="O1301" s="59">
        <f t="shared" si="151"/>
        <v>0</v>
      </c>
    </row>
    <row r="1302" spans="1:15" x14ac:dyDescent="0.25">
      <c r="A1302" s="59">
        <v>1301</v>
      </c>
      <c r="B1302" s="60">
        <v>43096</v>
      </c>
      <c r="C1302" s="59">
        <v>1.1857899999999999</v>
      </c>
      <c r="D1302" s="59">
        <v>1.19102</v>
      </c>
      <c r="E1302" s="59">
        <v>1.1855</v>
      </c>
      <c r="F1302" s="59">
        <v>1.18872</v>
      </c>
      <c r="G1302" s="59">
        <f t="shared" si="146"/>
        <v>1</v>
      </c>
      <c r="H1302" s="61">
        <f t="shared" si="147"/>
        <v>2.4510125850669348E-3</v>
      </c>
      <c r="I1302" s="61">
        <f>IF(A1302&gt;$R$1, AVERAGE(INDEX($H$2:$H$3898, A1302-$R$1):H1302), "")</f>
        <v>3.231343463527028E-4</v>
      </c>
      <c r="J1302" s="61">
        <f>IF(A1302&gt;$R$1, STDEV(INDEX($H$2:$H$3898, A1302-$R$1):H1302), "")</f>
        <v>3.0245218734907264E-3</v>
      </c>
      <c r="K1302" s="61">
        <f t="shared" si="148"/>
        <v>3.0245218734907264E-3</v>
      </c>
      <c r="L1302" s="61">
        <f t="shared" si="152"/>
        <v>-4.7147815909427482E-3</v>
      </c>
      <c r="M1302" s="59">
        <f t="shared" si="149"/>
        <v>55.19999999999969</v>
      </c>
      <c r="N1302" s="59">
        <f t="shared" si="150"/>
        <v>0</v>
      </c>
      <c r="O1302" s="59">
        <f t="shared" si="151"/>
        <v>0</v>
      </c>
    </row>
    <row r="1303" spans="1:15" x14ac:dyDescent="0.25">
      <c r="A1303" s="59">
        <v>1302</v>
      </c>
      <c r="B1303" s="60">
        <v>43097</v>
      </c>
      <c r="C1303" s="59">
        <v>1.1887000000000001</v>
      </c>
      <c r="D1303" s="59">
        <v>1.1958899999999999</v>
      </c>
      <c r="E1303" s="59">
        <v>1.18865</v>
      </c>
      <c r="F1303" s="59">
        <v>1.1942200000000001</v>
      </c>
      <c r="G1303" s="59">
        <f t="shared" si="146"/>
        <v>1</v>
      </c>
      <c r="H1303" s="61">
        <f t="shared" si="147"/>
        <v>4.6161546380255741E-3</v>
      </c>
      <c r="I1303" s="61">
        <f>IF(A1303&gt;$R$1, AVERAGE(INDEX($H$2:$H$3898, A1303-$R$1):H1303), "")</f>
        <v>7.7410478404462443E-4</v>
      </c>
      <c r="J1303" s="61">
        <f>IF(A1303&gt;$R$1, STDEV(INDEX($H$2:$H$3898, A1303-$R$1):H1303), "")</f>
        <v>3.096783027854922E-3</v>
      </c>
      <c r="K1303" s="61">
        <f t="shared" si="148"/>
        <v>3.096783027854922E-3</v>
      </c>
      <c r="L1303" s="61">
        <f t="shared" si="152"/>
        <v>2.1350902140863885E-3</v>
      </c>
      <c r="M1303" s="59">
        <f t="shared" si="149"/>
        <v>56.300000000000239</v>
      </c>
      <c r="N1303" s="59">
        <f t="shared" si="150"/>
        <v>0</v>
      </c>
      <c r="O1303" s="59">
        <f t="shared" si="151"/>
        <v>0</v>
      </c>
    </row>
    <row r="1304" spans="1:15" x14ac:dyDescent="0.25">
      <c r="A1304" s="59">
        <v>1303</v>
      </c>
      <c r="B1304" s="60">
        <v>43098</v>
      </c>
      <c r="C1304" s="59">
        <v>1.1942200000000001</v>
      </c>
      <c r="D1304" s="59">
        <v>1.2025399999999999</v>
      </c>
      <c r="E1304" s="59">
        <v>1.1936</v>
      </c>
      <c r="F1304" s="59">
        <v>1.1998500000000001</v>
      </c>
      <c r="G1304" s="59">
        <f t="shared" si="146"/>
        <v>1</v>
      </c>
      <c r="H1304" s="61">
        <f t="shared" si="147"/>
        <v>4.7032963768232662E-3</v>
      </c>
      <c r="I1304" s="61">
        <f>IF(A1304&gt;$R$1, AVERAGE(INDEX($H$2:$H$3898, A1304-$R$1):H1304), "")</f>
        <v>1.1884586774548172E-3</v>
      </c>
      <c r="J1304" s="61">
        <f>IF(A1304&gt;$R$1, STDEV(INDEX($H$2:$H$3898, A1304-$R$1):H1304), "")</f>
        <v>3.1543615836063538E-3</v>
      </c>
      <c r="K1304" s="61">
        <f t="shared" si="148"/>
        <v>3.1543615836063538E-3</v>
      </c>
      <c r="L1304" s="61">
        <f t="shared" si="152"/>
        <v>9.0155386140992819E-3</v>
      </c>
      <c r="M1304" s="59">
        <f t="shared" si="149"/>
        <v>48.09999999999981</v>
      </c>
      <c r="N1304" s="59">
        <f t="shared" si="150"/>
        <v>0</v>
      </c>
      <c r="O1304" s="59">
        <f t="shared" si="151"/>
        <v>0</v>
      </c>
    </row>
    <row r="1305" spans="1:15" x14ac:dyDescent="0.25">
      <c r="A1305" s="59">
        <v>1304</v>
      </c>
      <c r="B1305" s="60">
        <v>43102</v>
      </c>
      <c r="C1305" s="59">
        <v>1.20102</v>
      </c>
      <c r="D1305" s="59">
        <v>1.20811</v>
      </c>
      <c r="E1305" s="59">
        <v>1.20007</v>
      </c>
      <c r="F1305" s="59">
        <v>1.20583</v>
      </c>
      <c r="G1305" s="59">
        <f t="shared" si="146"/>
        <v>1</v>
      </c>
      <c r="H1305" s="61">
        <f t="shared" si="147"/>
        <v>4.97157753075391E-3</v>
      </c>
      <c r="I1305" s="61">
        <f>IF(A1305&gt;$R$1, AVERAGE(INDEX($H$2:$H$3898, A1305-$R$1):H1305), "")</f>
        <v>1.5018368208985691E-3</v>
      </c>
      <c r="J1305" s="61">
        <f>IF(A1305&gt;$R$1, STDEV(INDEX($H$2:$H$3898, A1305-$R$1):H1305), "")</f>
        <v>3.2708353395132831E-3</v>
      </c>
      <c r="K1305" s="61">
        <f t="shared" si="148"/>
        <v>3.2708353395132831E-3</v>
      </c>
      <c r="L1305" s="61">
        <f t="shared" si="152"/>
        <v>1.5990332255790458E-2</v>
      </c>
      <c r="M1305" s="59">
        <f t="shared" si="149"/>
        <v>-43.999999999999595</v>
      </c>
      <c r="N1305" s="59">
        <f t="shared" si="150"/>
        <v>0</v>
      </c>
      <c r="O1305" s="59">
        <f t="shared" si="151"/>
        <v>0</v>
      </c>
    </row>
    <row r="1306" spans="1:15" x14ac:dyDescent="0.25">
      <c r="A1306" s="59">
        <v>1305</v>
      </c>
      <c r="B1306" s="60">
        <v>43103</v>
      </c>
      <c r="C1306" s="59">
        <v>1.20581</v>
      </c>
      <c r="D1306" s="59">
        <v>1.20662</v>
      </c>
      <c r="E1306" s="59">
        <v>1.20011</v>
      </c>
      <c r="F1306" s="59">
        <v>1.2014100000000001</v>
      </c>
      <c r="G1306" s="59">
        <f t="shared" si="146"/>
        <v>0</v>
      </c>
      <c r="H1306" s="61">
        <f t="shared" si="147"/>
        <v>-3.6722594898341097E-3</v>
      </c>
      <c r="I1306" s="61">
        <f>IF(A1306&gt;$R$1, AVERAGE(INDEX($H$2:$H$3898, A1306-$R$1):H1306), "")</f>
        <v>1.2909055947434929E-3</v>
      </c>
      <c r="J1306" s="61">
        <f>IF(A1306&gt;$R$1, STDEV(INDEX($H$2:$H$3898, A1306-$R$1):H1306), "")</f>
        <v>3.4956901984566375E-3</v>
      </c>
      <c r="K1306" s="61">
        <f t="shared" si="148"/>
        <v>-3.4956901984566375E-3</v>
      </c>
      <c r="L1306" s="61">
        <f t="shared" si="152"/>
        <v>1.604737953915493E-2</v>
      </c>
      <c r="M1306" s="59">
        <f t="shared" si="149"/>
        <v>53.800000000001624</v>
      </c>
      <c r="N1306" s="59">
        <f t="shared" si="150"/>
        <v>0</v>
      </c>
      <c r="O1306" s="59">
        <f t="shared" si="151"/>
        <v>0</v>
      </c>
    </row>
    <row r="1307" spans="1:15" x14ac:dyDescent="0.25">
      <c r="A1307" s="59">
        <v>1306</v>
      </c>
      <c r="B1307" s="60">
        <v>43104</v>
      </c>
      <c r="C1307" s="59">
        <v>1.2014199999999999</v>
      </c>
      <c r="D1307" s="59">
        <v>1.20889</v>
      </c>
      <c r="E1307" s="59">
        <v>1.20044</v>
      </c>
      <c r="F1307" s="59">
        <v>1.2068000000000001</v>
      </c>
      <c r="G1307" s="59">
        <f t="shared" si="146"/>
        <v>1</v>
      </c>
      <c r="H1307" s="61">
        <f t="shared" si="147"/>
        <v>4.4763612810455999E-3</v>
      </c>
      <c r="I1307" s="61">
        <f>IF(A1307&gt;$R$1, AVERAGE(INDEX($H$2:$H$3898, A1307-$R$1):H1307), "")</f>
        <v>1.7152987805580727E-3</v>
      </c>
      <c r="J1307" s="61">
        <f>IF(A1307&gt;$R$1, STDEV(INDEX($H$2:$H$3898, A1307-$R$1):H1307), "")</f>
        <v>3.4406228769421547E-3</v>
      </c>
      <c r="K1307" s="61">
        <f t="shared" si="148"/>
        <v>3.4406228769421547E-3</v>
      </c>
      <c r="L1307" s="61">
        <f t="shared" si="152"/>
        <v>1.5513995285992456E-2</v>
      </c>
      <c r="M1307" s="59">
        <f t="shared" si="149"/>
        <v>-37.499999999999204</v>
      </c>
      <c r="N1307" s="59">
        <f t="shared" si="150"/>
        <v>0</v>
      </c>
      <c r="O1307" s="59">
        <f t="shared" si="151"/>
        <v>0</v>
      </c>
    </row>
    <row r="1308" spans="1:15" x14ac:dyDescent="0.25">
      <c r="A1308" s="59">
        <v>1307</v>
      </c>
      <c r="B1308" s="60">
        <v>43105</v>
      </c>
      <c r="C1308" s="59">
        <v>1.20679</v>
      </c>
      <c r="D1308" s="59">
        <v>1.2082900000000001</v>
      </c>
      <c r="E1308" s="59">
        <v>1.2020500000000001</v>
      </c>
      <c r="F1308" s="59">
        <v>1.2030400000000001</v>
      </c>
      <c r="G1308" s="59">
        <f t="shared" si="146"/>
        <v>0</v>
      </c>
      <c r="H1308" s="61">
        <f t="shared" si="147"/>
        <v>-3.1205416551892177E-3</v>
      </c>
      <c r="I1308" s="61">
        <f>IF(A1308&gt;$R$1, AVERAGE(INDEX($H$2:$H$3898, A1308-$R$1):H1308), "")</f>
        <v>1.0731316620712736E-3</v>
      </c>
      <c r="J1308" s="61">
        <f>IF(A1308&gt;$R$1, STDEV(INDEX($H$2:$H$3898, A1308-$R$1):H1308), "")</f>
        <v>3.3143593881267311E-3</v>
      </c>
      <c r="K1308" s="61">
        <f t="shared" si="148"/>
        <v>-3.3143593881267311E-3</v>
      </c>
      <c r="L1308" s="61">
        <f t="shared" si="152"/>
        <v>1.5903212467616865E-2</v>
      </c>
      <c r="M1308" s="59">
        <f t="shared" si="149"/>
        <v>-59.899999999999395</v>
      </c>
      <c r="N1308" s="59">
        <f t="shared" si="150"/>
        <v>0</v>
      </c>
      <c r="O1308" s="59">
        <f t="shared" si="151"/>
        <v>0</v>
      </c>
    </row>
    <row r="1309" spans="1:15" x14ac:dyDescent="0.25">
      <c r="A1309" s="59">
        <v>1308</v>
      </c>
      <c r="B1309" s="60">
        <v>43108</v>
      </c>
      <c r="C1309" s="59">
        <v>1.20265</v>
      </c>
      <c r="D1309" s="59">
        <v>1.2052099999999999</v>
      </c>
      <c r="E1309" s="59">
        <v>1.1956</v>
      </c>
      <c r="F1309" s="59">
        <v>1.1966600000000001</v>
      </c>
      <c r="G1309" s="59">
        <f t="shared" si="146"/>
        <v>0</v>
      </c>
      <c r="H1309" s="61">
        <f t="shared" si="147"/>
        <v>-5.3173438616608256E-3</v>
      </c>
      <c r="I1309" s="61">
        <f>IF(A1309&gt;$R$1, AVERAGE(INDEX($H$2:$H$3898, A1309-$R$1):H1309), "")</f>
        <v>9.9659286654231244E-4</v>
      </c>
      <c r="J1309" s="61">
        <f>IF(A1309&gt;$R$1, STDEV(INDEX($H$2:$H$3898, A1309-$R$1):H1309), "")</f>
        <v>3.4528544999081448E-3</v>
      </c>
      <c r="K1309" s="61">
        <f t="shared" si="148"/>
        <v>-3.4528544999081448E-3</v>
      </c>
      <c r="L1309" s="61">
        <f t="shared" si="152"/>
        <v>1.6123793362092693E-2</v>
      </c>
      <c r="M1309" s="59">
        <f t="shared" si="149"/>
        <v>-30.300000000000882</v>
      </c>
      <c r="N1309" s="59">
        <f t="shared" si="150"/>
        <v>0</v>
      </c>
      <c r="O1309" s="59">
        <f t="shared" si="151"/>
        <v>0</v>
      </c>
    </row>
    <row r="1310" spans="1:15" x14ac:dyDescent="0.25">
      <c r="A1310" s="59">
        <v>1309</v>
      </c>
      <c r="B1310" s="60">
        <v>43109</v>
      </c>
      <c r="C1310" s="59">
        <v>1.1966600000000001</v>
      </c>
      <c r="D1310" s="59">
        <v>1.1975499999999999</v>
      </c>
      <c r="E1310" s="59">
        <v>1.19156</v>
      </c>
      <c r="F1310" s="59">
        <v>1.19363</v>
      </c>
      <c r="G1310" s="59">
        <f t="shared" si="146"/>
        <v>0</v>
      </c>
      <c r="H1310" s="61">
        <f t="shared" si="147"/>
        <v>-2.5352585861571379E-3</v>
      </c>
      <c r="I1310" s="61">
        <f>IF(A1310&gt;$R$1, AVERAGE(INDEX($H$2:$H$3898, A1310-$R$1):H1310), "")</f>
        <v>9.8743900174493178E-4</v>
      </c>
      <c r="J1310" s="61">
        <f>IF(A1310&gt;$R$1, STDEV(INDEX($H$2:$H$3898, A1310-$R$1):H1310), "")</f>
        <v>3.4626082086908496E-3</v>
      </c>
      <c r="K1310" s="61">
        <f t="shared" si="148"/>
        <v>-3.4626082086908496E-3</v>
      </c>
      <c r="L1310" s="61">
        <f t="shared" si="152"/>
        <v>9.3954894725704948E-3</v>
      </c>
      <c r="M1310" s="59">
        <f t="shared" si="149"/>
        <v>10.799999999999699</v>
      </c>
      <c r="N1310" s="59">
        <f t="shared" si="150"/>
        <v>0</v>
      </c>
      <c r="O1310" s="59">
        <f t="shared" si="151"/>
        <v>0</v>
      </c>
    </row>
    <row r="1311" spans="1:15" x14ac:dyDescent="0.25">
      <c r="A1311" s="59">
        <v>1310</v>
      </c>
      <c r="B1311" s="60">
        <v>43110</v>
      </c>
      <c r="C1311" s="59">
        <v>1.19363</v>
      </c>
      <c r="D1311" s="59">
        <v>1.2017899999999999</v>
      </c>
      <c r="E1311" s="59">
        <v>1.19231</v>
      </c>
      <c r="F1311" s="59">
        <v>1.1947099999999999</v>
      </c>
      <c r="G1311" s="59">
        <f t="shared" si="146"/>
        <v>1</v>
      </c>
      <c r="H1311" s="61">
        <f t="shared" si="147"/>
        <v>9.0439390841621462E-4</v>
      </c>
      <c r="I1311" s="61">
        <f>IF(A1311&gt;$R$1, AVERAGE(INDEX($H$2:$H$3898, A1311-$R$1):H1311), "")</f>
        <v>8.7344015194472065E-4</v>
      </c>
      <c r="J1311" s="61">
        <f>IF(A1311&gt;$R$1, STDEV(INDEX($H$2:$H$3898, A1311-$R$1):H1311), "")</f>
        <v>3.4313548235616969E-3</v>
      </c>
      <c r="K1311" s="61">
        <f t="shared" si="148"/>
        <v>3.4313548235616969E-3</v>
      </c>
      <c r="L1311" s="61">
        <f t="shared" si="152"/>
        <v>9.3117704211867908E-3</v>
      </c>
      <c r="M1311" s="59">
        <f t="shared" si="149"/>
        <v>84.899999999998869</v>
      </c>
      <c r="N1311" s="59">
        <f t="shared" si="150"/>
        <v>0</v>
      </c>
      <c r="O1311" s="59">
        <f t="shared" si="151"/>
        <v>0</v>
      </c>
    </row>
    <row r="1312" spans="1:15" x14ac:dyDescent="0.25">
      <c r="A1312" s="59">
        <v>1311</v>
      </c>
      <c r="B1312" s="60">
        <v>43111</v>
      </c>
      <c r="C1312" s="59">
        <v>1.1947000000000001</v>
      </c>
      <c r="D1312" s="59">
        <v>1.2058899999999999</v>
      </c>
      <c r="E1312" s="59">
        <v>1.1929099999999999</v>
      </c>
      <c r="F1312" s="59">
        <v>1.20319</v>
      </c>
      <c r="G1312" s="59">
        <f t="shared" si="146"/>
        <v>1</v>
      </c>
      <c r="H1312" s="61">
        <f t="shared" si="147"/>
        <v>7.0728849005093587E-3</v>
      </c>
      <c r="I1312" s="61">
        <f>IF(A1312&gt;$R$1, AVERAGE(INDEX($H$2:$H$3898, A1312-$R$1):H1312), "")</f>
        <v>1.0106710167658501E-3</v>
      </c>
      <c r="J1312" s="61">
        <f>IF(A1312&gt;$R$1, STDEV(INDEX($H$2:$H$3898, A1312-$R$1):H1312), "")</f>
        <v>3.6397318192719053E-3</v>
      </c>
      <c r="K1312" s="61">
        <f t="shared" si="148"/>
        <v>3.6397318192719053E-3</v>
      </c>
      <c r="L1312" s="61">
        <f t="shared" si="152"/>
        <v>9.5998518468611883E-3</v>
      </c>
      <c r="M1312" s="59">
        <f t="shared" si="149"/>
        <v>167.39999999999978</v>
      </c>
      <c r="N1312" s="59">
        <f t="shared" si="150"/>
        <v>0</v>
      </c>
      <c r="O1312" s="59">
        <f t="shared" si="151"/>
        <v>0</v>
      </c>
    </row>
    <row r="1313" spans="1:15" x14ac:dyDescent="0.25">
      <c r="A1313" s="59">
        <v>1312</v>
      </c>
      <c r="B1313" s="60">
        <v>43112</v>
      </c>
      <c r="C1313" s="59">
        <v>1.20319</v>
      </c>
      <c r="D1313" s="59">
        <v>1.22184</v>
      </c>
      <c r="E1313" s="59">
        <v>1.2030799999999999</v>
      </c>
      <c r="F1313" s="59">
        <v>1.21993</v>
      </c>
      <c r="G1313" s="59">
        <f t="shared" si="146"/>
        <v>1</v>
      </c>
      <c r="H1313" s="61">
        <f t="shared" si="147"/>
        <v>1.3817117041171419E-2</v>
      </c>
      <c r="I1313" s="61">
        <f>IF(A1313&gt;$R$1, AVERAGE(INDEX($H$2:$H$3898, A1313-$R$1):H1313), "")</f>
        <v>1.706587122643701E-3</v>
      </c>
      <c r="J1313" s="61">
        <f>IF(A1313&gt;$R$1, STDEV(INDEX($H$2:$H$3898, A1313-$R$1):H1313), "")</f>
        <v>4.8454522435996145E-3</v>
      </c>
      <c r="K1313" s="61">
        <f t="shared" si="148"/>
        <v>4.8454522435996145E-3</v>
      </c>
      <c r="L1313" s="61">
        <f t="shared" si="152"/>
        <v>1.1096390432370908E-2</v>
      </c>
      <c r="M1313" s="59">
        <f t="shared" si="149"/>
        <v>70.099999999999611</v>
      </c>
      <c r="N1313" s="59">
        <f t="shared" si="150"/>
        <v>0</v>
      </c>
      <c r="O1313" s="59">
        <f t="shared" si="151"/>
        <v>0</v>
      </c>
    </row>
    <row r="1314" spans="1:15" x14ac:dyDescent="0.25">
      <c r="A1314" s="59">
        <v>1313</v>
      </c>
      <c r="B1314" s="60">
        <v>43115</v>
      </c>
      <c r="C1314" s="59">
        <v>1.21933</v>
      </c>
      <c r="D1314" s="59">
        <v>1.2296400000000001</v>
      </c>
      <c r="E1314" s="59">
        <v>1.2187600000000001</v>
      </c>
      <c r="F1314" s="59">
        <v>1.22634</v>
      </c>
      <c r="G1314" s="59">
        <f t="shared" si="146"/>
        <v>1</v>
      </c>
      <c r="H1314" s="61">
        <f t="shared" si="147"/>
        <v>5.2406436497455001E-3</v>
      </c>
      <c r="I1314" s="61">
        <f>IF(A1314&gt;$R$1, AVERAGE(INDEX($H$2:$H$3898, A1314-$R$1):H1314), "")</f>
        <v>2.01991329330464E-3</v>
      </c>
      <c r="J1314" s="61">
        <f>IF(A1314&gt;$R$1, STDEV(INDEX($H$2:$H$3898, A1314-$R$1):H1314), "")</f>
        <v>4.9051467783686031E-3</v>
      </c>
      <c r="K1314" s="61">
        <f t="shared" si="148"/>
        <v>4.9051467783686031E-3</v>
      </c>
      <c r="L1314" s="61">
        <f t="shared" si="152"/>
        <v>1.9121317177425101E-2</v>
      </c>
      <c r="M1314" s="59">
        <f t="shared" si="149"/>
        <v>-3.2999999999994145</v>
      </c>
      <c r="N1314" s="59">
        <f t="shared" si="150"/>
        <v>0</v>
      </c>
      <c r="O1314" s="59">
        <f t="shared" si="151"/>
        <v>3.2999999999994145</v>
      </c>
    </row>
    <row r="1315" spans="1:15" x14ac:dyDescent="0.25">
      <c r="A1315" s="59">
        <v>1314</v>
      </c>
      <c r="B1315" s="60">
        <v>43116</v>
      </c>
      <c r="C1315" s="59">
        <v>1.22634</v>
      </c>
      <c r="D1315" s="59">
        <v>1.22828</v>
      </c>
      <c r="E1315" s="59">
        <v>1.2195199999999999</v>
      </c>
      <c r="F1315" s="59">
        <v>1.22601</v>
      </c>
      <c r="G1315" s="59">
        <f t="shared" si="146"/>
        <v>0</v>
      </c>
      <c r="H1315" s="61">
        <f t="shared" si="147"/>
        <v>-2.6912961199816878E-4</v>
      </c>
      <c r="I1315" s="61">
        <f>IF(A1315&gt;$R$1, AVERAGE(INDEX($H$2:$H$3898, A1315-$R$1):H1315), "")</f>
        <v>2.0699795832105888E-3</v>
      </c>
      <c r="J1315" s="61">
        <f>IF(A1315&gt;$R$1, STDEV(INDEX($H$2:$H$3898, A1315-$R$1):H1315), "")</f>
        <v>4.8755023340292056E-3</v>
      </c>
      <c r="K1315" s="61">
        <f t="shared" si="148"/>
        <v>-4.8755023340292056E-3</v>
      </c>
      <c r="L1315" s="61">
        <f t="shared" si="152"/>
        <v>1.1109081754011372E-2</v>
      </c>
      <c r="M1315" s="59">
        <f t="shared" si="149"/>
        <v>-74.400000000001128</v>
      </c>
      <c r="N1315" s="59">
        <f t="shared" si="150"/>
        <v>0</v>
      </c>
      <c r="O1315" s="59">
        <f t="shared" si="151"/>
        <v>0</v>
      </c>
    </row>
    <row r="1316" spans="1:15" x14ac:dyDescent="0.25">
      <c r="A1316" s="59">
        <v>1315</v>
      </c>
      <c r="B1316" s="60">
        <v>43117</v>
      </c>
      <c r="C1316" s="59">
        <v>1.2259500000000001</v>
      </c>
      <c r="D1316" s="59">
        <v>1.23231</v>
      </c>
      <c r="E1316" s="59">
        <v>1.2177</v>
      </c>
      <c r="F1316" s="59">
        <v>1.21851</v>
      </c>
      <c r="G1316" s="59">
        <f t="shared" si="146"/>
        <v>0</v>
      </c>
      <c r="H1316" s="61">
        <f t="shared" si="147"/>
        <v>-6.1361932265044323E-3</v>
      </c>
      <c r="I1316" s="61">
        <f>IF(A1316&gt;$R$1, AVERAGE(INDEX($H$2:$H$3898, A1316-$R$1):H1316), "")</f>
        <v>1.6085274723553933E-3</v>
      </c>
      <c r="J1316" s="61">
        <f>IF(A1316&gt;$R$1, STDEV(INDEX($H$2:$H$3898, A1316-$R$1):H1316), "")</f>
        <v>5.2903363462886493E-3</v>
      </c>
      <c r="K1316" s="61">
        <f t="shared" si="148"/>
        <v>-5.2903363462886493E-3</v>
      </c>
      <c r="L1316" s="61">
        <f t="shared" si="152"/>
        <v>8.9174593907090441E-3</v>
      </c>
      <c r="M1316" s="59">
        <f t="shared" si="149"/>
        <v>53.099999999999255</v>
      </c>
      <c r="N1316" s="59">
        <f t="shared" si="150"/>
        <v>0</v>
      </c>
      <c r="O1316" s="59">
        <f t="shared" si="151"/>
        <v>0</v>
      </c>
    </row>
    <row r="1317" spans="1:15" x14ac:dyDescent="0.25">
      <c r="A1317" s="59">
        <v>1316</v>
      </c>
      <c r="B1317" s="60">
        <v>43118</v>
      </c>
      <c r="C1317" s="59">
        <v>1.2184600000000001</v>
      </c>
      <c r="D1317" s="59">
        <v>1.22648</v>
      </c>
      <c r="E1317" s="59">
        <v>1.2164999999999999</v>
      </c>
      <c r="F1317" s="59">
        <v>1.22377</v>
      </c>
      <c r="G1317" s="59">
        <f t="shared" si="146"/>
        <v>1</v>
      </c>
      <c r="H1317" s="61">
        <f t="shared" si="147"/>
        <v>4.3074570752869561E-3</v>
      </c>
      <c r="I1317" s="61">
        <f>IF(A1317&gt;$R$1, AVERAGE(INDEX($H$2:$H$3898, A1317-$R$1):H1317), "")</f>
        <v>1.9693857847188031E-3</v>
      </c>
      <c r="J1317" s="61">
        <f>IF(A1317&gt;$R$1, STDEV(INDEX($H$2:$H$3898, A1317-$R$1):H1317), "")</f>
        <v>5.2634664458048874E-3</v>
      </c>
      <c r="K1317" s="61">
        <f t="shared" si="148"/>
        <v>5.2634664458048874E-3</v>
      </c>
      <c r="L1317" s="61">
        <f t="shared" si="152"/>
        <v>1.1156403963023205E-2</v>
      </c>
      <c r="M1317" s="59">
        <f t="shared" si="149"/>
        <v>-22.900000000001253</v>
      </c>
      <c r="N1317" s="59">
        <f t="shared" si="150"/>
        <v>0</v>
      </c>
      <c r="O1317" s="59">
        <f t="shared" si="151"/>
        <v>0</v>
      </c>
    </row>
    <row r="1318" spans="1:15" x14ac:dyDescent="0.25">
      <c r="A1318" s="59">
        <v>1317</v>
      </c>
      <c r="B1318" s="60">
        <v>43119</v>
      </c>
      <c r="C1318" s="59">
        <v>1.22374</v>
      </c>
      <c r="D1318" s="59">
        <v>1.22953</v>
      </c>
      <c r="E1318" s="59">
        <v>1.2214499999999999</v>
      </c>
      <c r="F1318" s="59">
        <v>1.2214499999999999</v>
      </c>
      <c r="G1318" s="59">
        <f t="shared" si="146"/>
        <v>0</v>
      </c>
      <c r="H1318" s="61">
        <f t="shared" si="147"/>
        <v>-1.8975803372758577E-3</v>
      </c>
      <c r="I1318" s="61">
        <f>IF(A1318&gt;$R$1, AVERAGE(INDEX($H$2:$H$3898, A1318-$R$1):H1318), "")</f>
        <v>1.6975987270723782E-3</v>
      </c>
      <c r="J1318" s="61">
        <f>IF(A1318&gt;$R$1, STDEV(INDEX($H$2:$H$3898, A1318-$R$1):H1318), "")</f>
        <v>5.3485247606561833E-3</v>
      </c>
      <c r="K1318" s="61">
        <f t="shared" si="148"/>
        <v>-5.3485247606561833E-3</v>
      </c>
      <c r="L1318" s="61">
        <f t="shared" si="152"/>
        <v>2.7110961745120997E-3</v>
      </c>
      <c r="M1318" s="59">
        <f t="shared" si="149"/>
        <v>-8.799999999999919</v>
      </c>
      <c r="N1318" s="59">
        <f t="shared" si="150"/>
        <v>0</v>
      </c>
      <c r="O1318" s="59">
        <f t="shared" si="151"/>
        <v>0</v>
      </c>
    </row>
    <row r="1319" spans="1:15" x14ac:dyDescent="0.25">
      <c r="A1319" s="59">
        <v>1318</v>
      </c>
      <c r="B1319" s="60">
        <v>43122</v>
      </c>
      <c r="C1319" s="59">
        <v>1.22702</v>
      </c>
      <c r="D1319" s="59">
        <v>1.22726</v>
      </c>
      <c r="E1319" s="59">
        <v>1.2213799999999999</v>
      </c>
      <c r="F1319" s="59">
        <v>1.22614</v>
      </c>
      <c r="G1319" s="59">
        <f t="shared" si="146"/>
        <v>1</v>
      </c>
      <c r="H1319" s="61">
        <f t="shared" si="147"/>
        <v>3.8323458913616191E-3</v>
      </c>
      <c r="I1319" s="61">
        <f>IF(A1319&gt;$R$1, AVERAGE(INDEX($H$2:$H$3898, A1319-$R$1):H1319), "")</f>
        <v>1.6486106804058809E-3</v>
      </c>
      <c r="J1319" s="61">
        <f>IF(A1319&gt;$R$1, STDEV(INDEX($H$2:$H$3898, A1319-$R$1):H1319), "")</f>
        <v>5.3235422813568177E-3</v>
      </c>
      <c r="K1319" s="61">
        <f t="shared" si="148"/>
        <v>5.3235422813568177E-3</v>
      </c>
      <c r="L1319" s="61">
        <f t="shared" si="152"/>
        <v>4.880276872262561E-3</v>
      </c>
      <c r="M1319" s="59">
        <f t="shared" si="149"/>
        <v>36.999999999998145</v>
      </c>
      <c r="N1319" s="59">
        <f t="shared" si="150"/>
        <v>0</v>
      </c>
      <c r="O1319" s="59">
        <f t="shared" si="151"/>
        <v>0</v>
      </c>
    </row>
    <row r="1320" spans="1:15" x14ac:dyDescent="0.25">
      <c r="A1320" s="59">
        <v>1319</v>
      </c>
      <c r="B1320" s="60">
        <v>43123</v>
      </c>
      <c r="C1320" s="59">
        <v>1.2261200000000001</v>
      </c>
      <c r="D1320" s="59">
        <v>1.23061</v>
      </c>
      <c r="E1320" s="59">
        <v>1.2222999999999999</v>
      </c>
      <c r="F1320" s="59">
        <v>1.2298199999999999</v>
      </c>
      <c r="G1320" s="59">
        <f t="shared" si="146"/>
        <v>1</v>
      </c>
      <c r="H1320" s="61">
        <f t="shared" si="147"/>
        <v>2.996793721479997E-3</v>
      </c>
      <c r="I1320" s="61">
        <f>IF(A1320&gt;$R$1, AVERAGE(INDEX($H$2:$H$3898, A1320-$R$1):H1320), "")</f>
        <v>1.5419542644469269E-3</v>
      </c>
      <c r="J1320" s="61">
        <f>IF(A1320&gt;$R$1, STDEV(INDEX($H$2:$H$3898, A1320-$R$1):H1320), "")</f>
        <v>5.2751367734066431E-3</v>
      </c>
      <c r="K1320" s="61">
        <f t="shared" si="148"/>
        <v>5.2751367734066431E-3</v>
      </c>
      <c r="L1320" s="61">
        <f t="shared" si="152"/>
        <v>6.8845783061559224E-3</v>
      </c>
      <c r="M1320" s="59">
        <f t="shared" si="149"/>
        <v>109.20000000000041</v>
      </c>
      <c r="N1320" s="59">
        <f t="shared" si="150"/>
        <v>0</v>
      </c>
      <c r="O1320" s="59">
        <f t="shared" si="151"/>
        <v>0</v>
      </c>
    </row>
    <row r="1321" spans="1:15" x14ac:dyDescent="0.25">
      <c r="A1321" s="59">
        <v>1320</v>
      </c>
      <c r="B1321" s="60">
        <v>43124</v>
      </c>
      <c r="C1321" s="59">
        <v>1.22984</v>
      </c>
      <c r="D1321" s="59">
        <v>1.24149</v>
      </c>
      <c r="E1321" s="59">
        <v>1.2292000000000001</v>
      </c>
      <c r="F1321" s="59">
        <v>1.2407600000000001</v>
      </c>
      <c r="G1321" s="59">
        <f t="shared" si="146"/>
        <v>1</v>
      </c>
      <c r="H1321" s="61">
        <f t="shared" si="147"/>
        <v>8.8562778823258401E-3</v>
      </c>
      <c r="I1321" s="61">
        <f>IF(A1321&gt;$R$1, AVERAGE(INDEX($H$2:$H$3898, A1321-$R$1):H1321), "")</f>
        <v>1.7847480364201725E-3</v>
      </c>
      <c r="J1321" s="61">
        <f>IF(A1321&gt;$R$1, STDEV(INDEX($H$2:$H$3898, A1321-$R$1):H1321), "")</f>
        <v>5.5269030077680264E-3</v>
      </c>
      <c r="K1321" s="61">
        <f t="shared" si="148"/>
        <v>5.5269030077680264E-3</v>
      </c>
      <c r="L1321" s="61">
        <f t="shared" si="152"/>
        <v>1.5907171512380584E-2</v>
      </c>
      <c r="M1321" s="59">
        <f t="shared" si="149"/>
        <v>-14.300000000000423</v>
      </c>
      <c r="N1321" s="59">
        <f t="shared" si="150"/>
        <v>0</v>
      </c>
      <c r="O1321" s="59">
        <f t="shared" si="151"/>
        <v>0</v>
      </c>
    </row>
    <row r="1322" spans="1:15" x14ac:dyDescent="0.25">
      <c r="A1322" s="59">
        <v>1321</v>
      </c>
      <c r="B1322" s="60">
        <v>43125</v>
      </c>
      <c r="C1322" s="59">
        <v>1.24071</v>
      </c>
      <c r="D1322" s="59">
        <v>1.25373</v>
      </c>
      <c r="E1322" s="59">
        <v>1.2363900000000001</v>
      </c>
      <c r="F1322" s="59">
        <v>1.2392799999999999</v>
      </c>
      <c r="G1322" s="59">
        <f t="shared" si="146"/>
        <v>0</v>
      </c>
      <c r="H1322" s="61">
        <f t="shared" si="147"/>
        <v>-1.19352927831003E-3</v>
      </c>
      <c r="I1322" s="61">
        <f>IF(A1322&gt;$R$1, AVERAGE(INDEX($H$2:$H$3898, A1322-$R$1):H1322), "")</f>
        <v>1.9396686746404274E-3</v>
      </c>
      <c r="J1322" s="61">
        <f>IF(A1322&gt;$R$1, STDEV(INDEX($H$2:$H$3898, A1322-$R$1):H1322), "")</f>
        <v>5.3969562472108564E-3</v>
      </c>
      <c r="K1322" s="61">
        <f t="shared" si="148"/>
        <v>-5.3969562472108564E-3</v>
      </c>
      <c r="L1322" s="61">
        <f t="shared" si="152"/>
        <v>7.0695923882275755E-3</v>
      </c>
      <c r="M1322" s="59">
        <f t="shared" si="149"/>
        <v>35.500000000001641</v>
      </c>
      <c r="N1322" s="59">
        <f t="shared" si="150"/>
        <v>0</v>
      </c>
      <c r="O1322" s="59">
        <f t="shared" si="151"/>
        <v>0</v>
      </c>
    </row>
    <row r="1323" spans="1:15" x14ac:dyDescent="0.25">
      <c r="A1323" s="59">
        <v>1322</v>
      </c>
      <c r="B1323" s="60">
        <v>43126</v>
      </c>
      <c r="C1323" s="59">
        <v>1.2392799999999999</v>
      </c>
      <c r="D1323" s="59">
        <v>1.24936</v>
      </c>
      <c r="E1323" s="59">
        <v>1.23699</v>
      </c>
      <c r="F1323" s="59">
        <v>1.2428300000000001</v>
      </c>
      <c r="G1323" s="59">
        <f t="shared" si="146"/>
        <v>1</v>
      </c>
      <c r="H1323" s="61">
        <f t="shared" si="147"/>
        <v>2.8604714703184776E-3</v>
      </c>
      <c r="I1323" s="61">
        <f>IF(A1323&gt;$R$1, AVERAGE(INDEX($H$2:$H$3898, A1323-$R$1):H1323), "")</f>
        <v>1.8386755614699826E-3</v>
      </c>
      <c r="J1323" s="61">
        <f>IF(A1323&gt;$R$1, STDEV(INDEX($H$2:$H$3898, A1323-$R$1):H1323), "")</f>
        <v>5.3613240011601386E-3</v>
      </c>
      <c r="K1323" s="61">
        <f t="shared" si="148"/>
        <v>5.3613240011601386E-3</v>
      </c>
      <c r="L1323" s="61">
        <f t="shared" si="152"/>
        <v>1.5745275777514441E-2</v>
      </c>
      <c r="M1323" s="59">
        <f t="shared" si="149"/>
        <v>-40.900000000001491</v>
      </c>
      <c r="N1323" s="59">
        <f t="shared" si="150"/>
        <v>0</v>
      </c>
      <c r="O1323" s="59">
        <f t="shared" si="151"/>
        <v>0</v>
      </c>
    </row>
    <row r="1324" spans="1:15" x14ac:dyDescent="0.25">
      <c r="A1324" s="59">
        <v>1323</v>
      </c>
      <c r="B1324" s="60">
        <v>43129</v>
      </c>
      <c r="C1324" s="59">
        <v>1.2423200000000001</v>
      </c>
      <c r="D1324" s="59">
        <v>1.24322</v>
      </c>
      <c r="E1324" s="59">
        <v>1.23367</v>
      </c>
      <c r="F1324" s="59">
        <v>1.2382299999999999</v>
      </c>
      <c r="G1324" s="59">
        <f t="shared" si="146"/>
        <v>0</v>
      </c>
      <c r="H1324" s="61">
        <f t="shared" si="147"/>
        <v>-3.7080967576964621E-3</v>
      </c>
      <c r="I1324" s="61">
        <f>IF(A1324&gt;$R$1, AVERAGE(INDEX($H$2:$H$3898, A1324-$R$1):H1324), "")</f>
        <v>1.8019533675632795E-3</v>
      </c>
      <c r="J1324" s="61">
        <f>IF(A1324&gt;$R$1, STDEV(INDEX($H$2:$H$3898, A1324-$R$1):H1324), "")</f>
        <v>5.3994332858643196E-3</v>
      </c>
      <c r="K1324" s="61">
        <f t="shared" si="148"/>
        <v>-5.3994332858643196E-3</v>
      </c>
      <c r="L1324" s="61">
        <f t="shared" si="152"/>
        <v>1.3798696991558265E-2</v>
      </c>
      <c r="M1324" s="59">
        <f t="shared" si="149"/>
        <v>20.499999999998852</v>
      </c>
      <c r="N1324" s="59">
        <f t="shared" si="150"/>
        <v>0</v>
      </c>
      <c r="O1324" s="59">
        <f t="shared" si="151"/>
        <v>0</v>
      </c>
    </row>
    <row r="1325" spans="1:15" x14ac:dyDescent="0.25">
      <c r="A1325" s="59">
        <v>1324</v>
      </c>
      <c r="B1325" s="60">
        <v>43130</v>
      </c>
      <c r="C1325" s="59">
        <v>1.2381800000000001</v>
      </c>
      <c r="D1325" s="59">
        <v>1.2453799999999999</v>
      </c>
      <c r="E1325" s="59">
        <v>1.2335</v>
      </c>
      <c r="F1325" s="59">
        <v>1.2402299999999999</v>
      </c>
      <c r="G1325" s="59">
        <f t="shared" si="146"/>
        <v>1</v>
      </c>
      <c r="H1325" s="61">
        <f t="shared" si="147"/>
        <v>1.6139057593143856E-3</v>
      </c>
      <c r="I1325" s="61">
        <f>IF(A1325&gt;$R$1, AVERAGE(INDEX($H$2:$H$3898, A1325-$R$1):H1325), "")</f>
        <v>2.2351564688742305E-3</v>
      </c>
      <c r="J1325" s="61">
        <f>IF(A1325&gt;$R$1, STDEV(INDEX($H$2:$H$3898, A1325-$R$1):H1325), "")</f>
        <v>5.0573809240268275E-3</v>
      </c>
      <c r="K1325" s="61">
        <f t="shared" si="148"/>
        <v>5.0573809240268275E-3</v>
      </c>
      <c r="L1325" s="61">
        <f t="shared" si="152"/>
        <v>2.2318686124275944E-2</v>
      </c>
      <c r="M1325" s="59">
        <f t="shared" si="149"/>
        <v>11.200000000000099</v>
      </c>
      <c r="N1325" s="59">
        <f t="shared" si="150"/>
        <v>0</v>
      </c>
      <c r="O1325" s="59">
        <f t="shared" si="151"/>
        <v>-11.200000000000099</v>
      </c>
    </row>
    <row r="1326" spans="1:15" x14ac:dyDescent="0.25">
      <c r="A1326" s="59">
        <v>1325</v>
      </c>
      <c r="B1326" s="60">
        <v>43131</v>
      </c>
      <c r="C1326" s="59">
        <v>1.2401800000000001</v>
      </c>
      <c r="D1326" s="59">
        <v>1.2474799999999999</v>
      </c>
      <c r="E1326" s="59">
        <v>1.23868</v>
      </c>
      <c r="F1326" s="59">
        <v>1.2413000000000001</v>
      </c>
      <c r="G1326" s="59">
        <f t="shared" si="146"/>
        <v>1</v>
      </c>
      <c r="H1326" s="61">
        <f t="shared" si="147"/>
        <v>8.6237125185840047E-4</v>
      </c>
      <c r="I1326" s="61">
        <f>IF(A1326&gt;$R$1, AVERAGE(INDEX($H$2:$H$3898, A1326-$R$1):H1326), "")</f>
        <v>2.4475083337502017E-3</v>
      </c>
      <c r="J1326" s="61">
        <f>IF(A1326&gt;$R$1, STDEV(INDEX($H$2:$H$3898, A1326-$R$1):H1326), "")</f>
        <v>4.9129944269130687E-3</v>
      </c>
      <c r="K1326" s="61">
        <f t="shared" si="148"/>
        <v>4.9129944269130687E-3</v>
      </c>
      <c r="L1326" s="61">
        <f t="shared" si="152"/>
        <v>2.3800325727627313E-2</v>
      </c>
      <c r="M1326" s="59">
        <f t="shared" si="149"/>
        <v>94.500000000001805</v>
      </c>
      <c r="N1326" s="59">
        <f t="shared" si="150"/>
        <v>0</v>
      </c>
      <c r="O1326" s="59">
        <f t="shared" si="151"/>
        <v>-94.500000000001805</v>
      </c>
    </row>
    <row r="1327" spans="1:15" x14ac:dyDescent="0.25">
      <c r="A1327" s="59">
        <v>1326</v>
      </c>
      <c r="B1327" s="60">
        <v>43132</v>
      </c>
      <c r="C1327" s="59">
        <v>1.2413099999999999</v>
      </c>
      <c r="D1327" s="59">
        <v>1.2522899999999999</v>
      </c>
      <c r="E1327" s="59">
        <v>1.23854</v>
      </c>
      <c r="F1327" s="59">
        <v>1.2507600000000001</v>
      </c>
      <c r="G1327" s="59">
        <f t="shared" si="146"/>
        <v>1</v>
      </c>
      <c r="H1327" s="61">
        <f t="shared" si="147"/>
        <v>7.5921490173292095E-3</v>
      </c>
      <c r="I1327" s="61">
        <f>IF(A1327&gt;$R$1, AVERAGE(INDEX($H$2:$H$3898, A1327-$R$1):H1327), "")</f>
        <v>2.8654930280572633E-3</v>
      </c>
      <c r="J1327" s="61">
        <f>IF(A1327&gt;$R$1, STDEV(INDEX($H$2:$H$3898, A1327-$R$1):H1327), "")</f>
        <v>5.055383005218933E-3</v>
      </c>
      <c r="K1327" s="61">
        <f t="shared" si="148"/>
        <v>5.055383005218933E-3</v>
      </c>
      <c r="L1327" s="61">
        <f t="shared" si="152"/>
        <v>2.5215976913574342E-2</v>
      </c>
      <c r="M1327" s="59">
        <f t="shared" si="149"/>
        <v>-51.600000000000534</v>
      </c>
      <c r="N1327" s="59">
        <f t="shared" si="150"/>
        <v>0</v>
      </c>
      <c r="O1327" s="59">
        <f t="shared" si="151"/>
        <v>51.600000000000534</v>
      </c>
    </row>
    <row r="1328" spans="1:15" x14ac:dyDescent="0.25">
      <c r="A1328" s="59">
        <v>1327</v>
      </c>
      <c r="B1328" s="60">
        <v>43133</v>
      </c>
      <c r="C1328" s="59">
        <v>1.25075</v>
      </c>
      <c r="D1328" s="59">
        <v>1.2518199999999999</v>
      </c>
      <c r="E1328" s="59">
        <v>1.24092</v>
      </c>
      <c r="F1328" s="59">
        <v>1.24559</v>
      </c>
      <c r="G1328" s="59">
        <f t="shared" si="146"/>
        <v>0</v>
      </c>
      <c r="H1328" s="61">
        <f t="shared" si="147"/>
        <v>-4.1420533111427389E-3</v>
      </c>
      <c r="I1328" s="61">
        <f>IF(A1328&gt;$R$1, AVERAGE(INDEX($H$2:$H$3898, A1328-$R$1):H1328), "")</f>
        <v>2.1645593898290075E-3</v>
      </c>
      <c r="J1328" s="61">
        <f>IF(A1328&gt;$R$1, STDEV(INDEX($H$2:$H$3898, A1328-$R$1):H1328), "")</f>
        <v>5.2083016542586891E-3</v>
      </c>
      <c r="K1328" s="61">
        <f t="shared" si="148"/>
        <v>-5.2083016542586891E-3</v>
      </c>
      <c r="L1328" s="61">
        <f t="shared" si="152"/>
        <v>1.516222301571604E-2</v>
      </c>
      <c r="M1328" s="59">
        <f t="shared" si="149"/>
        <v>-65.900000000000958</v>
      </c>
      <c r="N1328" s="59">
        <f t="shared" si="150"/>
        <v>0</v>
      </c>
      <c r="O1328" s="59">
        <f t="shared" si="151"/>
        <v>0</v>
      </c>
    </row>
    <row r="1329" spans="1:15" x14ac:dyDescent="0.25">
      <c r="A1329" s="59">
        <v>1328</v>
      </c>
      <c r="B1329" s="60">
        <v>43136</v>
      </c>
      <c r="C1329" s="59">
        <v>1.2432000000000001</v>
      </c>
      <c r="D1329" s="59">
        <v>1.2474799999999999</v>
      </c>
      <c r="E1329" s="59">
        <v>1.2362599999999999</v>
      </c>
      <c r="F1329" s="59">
        <v>1.23661</v>
      </c>
      <c r="G1329" s="59">
        <f t="shared" si="146"/>
        <v>0</v>
      </c>
      <c r="H1329" s="61">
        <f t="shared" si="147"/>
        <v>-7.2355484470079268E-3</v>
      </c>
      <c r="I1329" s="61">
        <f>IF(A1329&gt;$R$1, AVERAGE(INDEX($H$2:$H$3898, A1329-$R$1):H1329), "")</f>
        <v>8.487677968177981E-4</v>
      </c>
      <c r="J1329" s="61">
        <f>IF(A1329&gt;$R$1, STDEV(INDEX($H$2:$H$3898, A1329-$R$1):H1329), "")</f>
        <v>4.7030139208298341E-3</v>
      </c>
      <c r="K1329" s="61">
        <f t="shared" si="148"/>
        <v>-4.7030139208298341E-3</v>
      </c>
      <c r="L1329" s="61">
        <f t="shared" si="152"/>
        <v>5.5540623165176049E-3</v>
      </c>
      <c r="M1329" s="59">
        <f t="shared" si="149"/>
        <v>10.499999999999954</v>
      </c>
      <c r="N1329" s="59">
        <f t="shared" si="150"/>
        <v>0</v>
      </c>
      <c r="O1329" s="59">
        <f t="shared" si="151"/>
        <v>0</v>
      </c>
    </row>
    <row r="1330" spans="1:15" x14ac:dyDescent="0.25">
      <c r="A1330" s="59">
        <v>1329</v>
      </c>
      <c r="B1330" s="60">
        <v>43137</v>
      </c>
      <c r="C1330" s="59">
        <v>1.23661</v>
      </c>
      <c r="D1330" s="59">
        <v>1.24343</v>
      </c>
      <c r="E1330" s="59">
        <v>1.2313799999999999</v>
      </c>
      <c r="F1330" s="59">
        <v>1.23766</v>
      </c>
      <c r="G1330" s="59">
        <f t="shared" si="146"/>
        <v>1</v>
      </c>
      <c r="H1330" s="61">
        <f t="shared" si="147"/>
        <v>8.4873523344729512E-4</v>
      </c>
      <c r="I1330" s="61">
        <f>IF(A1330&gt;$R$1, AVERAGE(INDEX($H$2:$H$3898, A1330-$R$1):H1330), "")</f>
        <v>5.7427352079916024E-4</v>
      </c>
      <c r="J1330" s="61">
        <f>IF(A1330&gt;$R$1, STDEV(INDEX($H$2:$H$3898, A1330-$R$1):H1330), "")</f>
        <v>4.555443424192257E-3</v>
      </c>
      <c r="K1330" s="61">
        <f t="shared" si="148"/>
        <v>4.555443424192257E-3</v>
      </c>
      <c r="L1330" s="61">
        <f t="shared" si="152"/>
        <v>1.4985008074739067E-2</v>
      </c>
      <c r="M1330" s="59">
        <f t="shared" si="149"/>
        <v>-114.00000000000077</v>
      </c>
      <c r="N1330" s="59">
        <f t="shared" si="150"/>
        <v>0</v>
      </c>
      <c r="O1330" s="59">
        <f t="shared" si="151"/>
        <v>0</v>
      </c>
    </row>
    <row r="1331" spans="1:15" x14ac:dyDescent="0.25">
      <c r="A1331" s="59">
        <v>1330</v>
      </c>
      <c r="B1331" s="60">
        <v>43138</v>
      </c>
      <c r="C1331" s="59">
        <v>1.23766</v>
      </c>
      <c r="D1331" s="59">
        <v>1.24055</v>
      </c>
      <c r="E1331" s="59">
        <v>1.2245900000000001</v>
      </c>
      <c r="F1331" s="59">
        <v>1.2262599999999999</v>
      </c>
      <c r="G1331" s="59">
        <f t="shared" si="146"/>
        <v>0</v>
      </c>
      <c r="H1331" s="61">
        <f t="shared" si="147"/>
        <v>-9.2536132242717756E-3</v>
      </c>
      <c r="I1331" s="61">
        <f>IF(A1331&gt;$R$1, AVERAGE(INDEX($H$2:$H$3898, A1331-$R$1):H1331), "")</f>
        <v>1.2743295032059936E-5</v>
      </c>
      <c r="J1331" s="61">
        <f>IF(A1331&gt;$R$1, STDEV(INDEX($H$2:$H$3898, A1331-$R$1):H1331), "")</f>
        <v>5.1775923734465289E-3</v>
      </c>
      <c r="K1331" s="61">
        <f t="shared" si="148"/>
        <v>-5.1775923734465289E-3</v>
      </c>
      <c r="L1331" s="61">
        <f t="shared" si="152"/>
        <v>1.5097752047581185E-2</v>
      </c>
      <c r="M1331" s="59">
        <f t="shared" si="149"/>
        <v>-16.000000000000458</v>
      </c>
      <c r="N1331" s="59">
        <f t="shared" si="150"/>
        <v>0</v>
      </c>
      <c r="O1331" s="59">
        <f t="shared" si="151"/>
        <v>0</v>
      </c>
    </row>
    <row r="1332" spans="1:15" x14ac:dyDescent="0.25">
      <c r="A1332" s="59">
        <v>1331</v>
      </c>
      <c r="B1332" s="60">
        <v>43139</v>
      </c>
      <c r="C1332" s="59">
        <v>1.2262500000000001</v>
      </c>
      <c r="D1332" s="59">
        <v>1.2294799999999999</v>
      </c>
      <c r="E1332" s="59">
        <v>1.2212000000000001</v>
      </c>
      <c r="F1332" s="59">
        <v>1.22465</v>
      </c>
      <c r="G1332" s="59">
        <f t="shared" si="146"/>
        <v>0</v>
      </c>
      <c r="H1332" s="61">
        <f t="shared" si="147"/>
        <v>-1.3137979212457696E-3</v>
      </c>
      <c r="I1332" s="61">
        <f>IF(A1332&gt;$R$1, AVERAGE(INDEX($H$2:$H$3898, A1332-$R$1):H1332), "")</f>
        <v>3.1414300161072611E-4</v>
      </c>
      <c r="J1332" s="61">
        <f>IF(A1332&gt;$R$1, STDEV(INDEX($H$2:$H$3898, A1332-$R$1):H1332), "")</f>
        <v>4.9302384290293181E-3</v>
      </c>
      <c r="K1332" s="61">
        <f t="shared" si="148"/>
        <v>-4.9302384290293181E-3</v>
      </c>
      <c r="L1332" s="61">
        <f t="shared" si="152"/>
        <v>4.9040471727469824E-3</v>
      </c>
      <c r="M1332" s="59">
        <f t="shared" si="149"/>
        <v>4.3999999999999595</v>
      </c>
      <c r="N1332" s="59">
        <f t="shared" si="150"/>
        <v>0</v>
      </c>
      <c r="O1332" s="59">
        <f t="shared" si="151"/>
        <v>0</v>
      </c>
    </row>
    <row r="1333" spans="1:15" x14ac:dyDescent="0.25">
      <c r="A1333" s="59">
        <v>1332</v>
      </c>
      <c r="B1333" s="60">
        <v>43140</v>
      </c>
      <c r="C1333" s="59">
        <v>1.2246600000000001</v>
      </c>
      <c r="D1333" s="59">
        <v>1.2287300000000001</v>
      </c>
      <c r="E1333" s="59">
        <v>1.22054</v>
      </c>
      <c r="F1333" s="59">
        <v>1.2251000000000001</v>
      </c>
      <c r="G1333" s="59">
        <f t="shared" si="146"/>
        <v>1</v>
      </c>
      <c r="H1333" s="61">
        <f t="shared" si="147"/>
        <v>3.6738443111457574E-4</v>
      </c>
      <c r="I1333" s="61">
        <f>IF(A1333&gt;$R$1, AVERAGE(INDEX($H$2:$H$3898, A1333-$R$1):H1333), "")</f>
        <v>6.788846134995242E-5</v>
      </c>
      <c r="J1333" s="61">
        <f>IF(A1333&gt;$R$1, STDEV(INDEX($H$2:$H$3898, A1333-$R$1):H1333), "")</f>
        <v>4.8145251139122217E-3</v>
      </c>
      <c r="K1333" s="61">
        <f t="shared" si="148"/>
        <v>4.8145251139122217E-3</v>
      </c>
      <c r="L1333" s="61">
        <f t="shared" si="152"/>
        <v>1.5067097047315384E-2</v>
      </c>
      <c r="M1333" s="59">
        <f t="shared" si="149"/>
        <v>43.09999999999814</v>
      </c>
      <c r="N1333" s="59">
        <f t="shared" si="150"/>
        <v>0</v>
      </c>
      <c r="O1333" s="59">
        <f t="shared" si="151"/>
        <v>0</v>
      </c>
    </row>
    <row r="1334" spans="1:15" x14ac:dyDescent="0.25">
      <c r="A1334" s="59">
        <v>1333</v>
      </c>
      <c r="B1334" s="60">
        <v>43143</v>
      </c>
      <c r="C1334" s="59">
        <v>1.2248300000000001</v>
      </c>
      <c r="D1334" s="59">
        <v>1.2297</v>
      </c>
      <c r="E1334" s="59">
        <v>1.2235</v>
      </c>
      <c r="F1334" s="59">
        <v>1.2291399999999999</v>
      </c>
      <c r="G1334" s="59">
        <f t="shared" si="146"/>
        <v>1</v>
      </c>
      <c r="H1334" s="61">
        <f t="shared" si="147"/>
        <v>3.292264529248298E-3</v>
      </c>
      <c r="I1334" s="61">
        <f>IF(A1334&gt;$R$1, AVERAGE(INDEX($H$2:$H$3898, A1334-$R$1):H1334), "")</f>
        <v>3.9225376550771225E-4</v>
      </c>
      <c r="J1334" s="61">
        <f>IF(A1334&gt;$R$1, STDEV(INDEX($H$2:$H$3898, A1334-$R$1):H1334), "")</f>
        <v>4.8479886475910451E-3</v>
      </c>
      <c r="K1334" s="61">
        <f t="shared" si="148"/>
        <v>4.8479886475910451E-3</v>
      </c>
      <c r="L1334" s="61">
        <f t="shared" si="152"/>
        <v>1.4591543413549613E-2</v>
      </c>
      <c r="M1334" s="59">
        <f t="shared" si="149"/>
        <v>58.900000000001725</v>
      </c>
      <c r="N1334" s="59">
        <f t="shared" si="150"/>
        <v>0</v>
      </c>
      <c r="O1334" s="59">
        <f t="shared" si="151"/>
        <v>0</v>
      </c>
    </row>
    <row r="1335" spans="1:15" x14ac:dyDescent="0.25">
      <c r="A1335" s="59">
        <v>1334</v>
      </c>
      <c r="B1335" s="60">
        <v>43144</v>
      </c>
      <c r="C1335" s="59">
        <v>1.2291399999999999</v>
      </c>
      <c r="D1335" s="59">
        <v>1.2371000000000001</v>
      </c>
      <c r="E1335" s="59">
        <v>1.22844</v>
      </c>
      <c r="F1335" s="59">
        <v>1.2350300000000001</v>
      </c>
      <c r="G1335" s="59">
        <f t="shared" si="146"/>
        <v>1</v>
      </c>
      <c r="H1335" s="61">
        <f t="shared" si="147"/>
        <v>4.780523435646505E-3</v>
      </c>
      <c r="I1335" s="61">
        <f>IF(A1335&gt;$R$1, AVERAGE(INDEX($H$2:$H$3898, A1335-$R$1):H1335), "")</f>
        <v>4.5151486202551751E-4</v>
      </c>
      <c r="J1335" s="61">
        <f>IF(A1335&gt;$R$1, STDEV(INDEX($H$2:$H$3898, A1335-$R$1):H1335), "")</f>
        <v>4.8983765727711927E-3</v>
      </c>
      <c r="K1335" s="61">
        <f t="shared" si="148"/>
        <v>4.8983765727711927E-3</v>
      </c>
      <c r="L1335" s="61">
        <f t="shared" si="152"/>
        <v>1.4214783212914165E-2</v>
      </c>
      <c r="M1335" s="59">
        <f t="shared" si="149"/>
        <v>98.700000000000458</v>
      </c>
      <c r="N1335" s="59">
        <f t="shared" si="150"/>
        <v>0</v>
      </c>
      <c r="O1335" s="59">
        <f t="shared" si="151"/>
        <v>0</v>
      </c>
    </row>
    <row r="1336" spans="1:15" x14ac:dyDescent="0.25">
      <c r="A1336" s="59">
        <v>1335</v>
      </c>
      <c r="B1336" s="60">
        <v>43145</v>
      </c>
      <c r="C1336" s="59">
        <v>1.23499</v>
      </c>
      <c r="D1336" s="59">
        <v>1.24651</v>
      </c>
      <c r="E1336" s="59">
        <v>1.2275799999999999</v>
      </c>
      <c r="F1336" s="59">
        <v>1.2448600000000001</v>
      </c>
      <c r="G1336" s="59">
        <f t="shared" si="146"/>
        <v>1</v>
      </c>
      <c r="H1336" s="61">
        <f t="shared" si="147"/>
        <v>7.9278125116389059E-3</v>
      </c>
      <c r="I1336" s="61">
        <f>IF(A1336&gt;$R$1, AVERAGE(INDEX($H$2:$H$3898, A1336-$R$1):H1336), "")</f>
        <v>7.5970353641044951E-4</v>
      </c>
      <c r="J1336" s="61">
        <f>IF(A1336&gt;$R$1, STDEV(INDEX($H$2:$H$3898, A1336-$R$1):H1336), "")</f>
        <v>5.2141365131024801E-3</v>
      </c>
      <c r="K1336" s="61">
        <f t="shared" si="148"/>
        <v>5.2141365131024801E-3</v>
      </c>
      <c r="L1336" s="61">
        <f t="shared" si="152"/>
        <v>1.3902016718248618E-2</v>
      </c>
      <c r="M1336" s="59">
        <f t="shared" si="149"/>
        <v>56.199999999999584</v>
      </c>
      <c r="N1336" s="59">
        <f t="shared" si="150"/>
        <v>0</v>
      </c>
      <c r="O1336" s="59">
        <f t="shared" si="151"/>
        <v>0</v>
      </c>
    </row>
    <row r="1337" spans="1:15" x14ac:dyDescent="0.25">
      <c r="A1337" s="59">
        <v>1336</v>
      </c>
      <c r="B1337" s="60">
        <v>43146</v>
      </c>
      <c r="C1337" s="59">
        <v>1.2449600000000001</v>
      </c>
      <c r="D1337" s="59">
        <v>1.2510300000000001</v>
      </c>
      <c r="E1337" s="59">
        <v>1.24478</v>
      </c>
      <c r="F1337" s="59">
        <v>1.25058</v>
      </c>
      <c r="G1337" s="59">
        <f t="shared" si="146"/>
        <v>1</v>
      </c>
      <c r="H1337" s="61">
        <f t="shared" si="147"/>
        <v>4.5843699049757042E-3</v>
      </c>
      <c r="I1337" s="61">
        <f>IF(A1337&gt;$R$1, AVERAGE(INDEX($H$2:$H$3898, A1337-$R$1):H1337), "")</f>
        <v>4.9270928782606596E-4</v>
      </c>
      <c r="J1337" s="61">
        <f>IF(A1337&gt;$R$1, STDEV(INDEX($H$2:$H$3898, A1337-$R$1):H1337), "")</f>
        <v>4.8699163270737485E-3</v>
      </c>
      <c r="K1337" s="61">
        <f t="shared" si="148"/>
        <v>4.8699163270737485E-3</v>
      </c>
      <c r="L1337" s="61">
        <f t="shared" si="152"/>
        <v>2.4168889292533222E-2</v>
      </c>
      <c r="M1337" s="59">
        <f t="shared" si="149"/>
        <v>-101.49999999999881</v>
      </c>
      <c r="N1337" s="59">
        <f t="shared" si="150"/>
        <v>0</v>
      </c>
      <c r="O1337" s="59">
        <f t="shared" si="151"/>
        <v>101.49999999999881</v>
      </c>
    </row>
    <row r="1338" spans="1:15" x14ac:dyDescent="0.25">
      <c r="A1338" s="59">
        <v>1337</v>
      </c>
      <c r="B1338" s="60">
        <v>43147</v>
      </c>
      <c r="C1338" s="59">
        <v>1.2505599999999999</v>
      </c>
      <c r="D1338" s="59">
        <v>1.25553</v>
      </c>
      <c r="E1338" s="59">
        <v>1.2393099999999999</v>
      </c>
      <c r="F1338" s="59">
        <v>1.24041</v>
      </c>
      <c r="G1338" s="59">
        <f t="shared" si="146"/>
        <v>0</v>
      </c>
      <c r="H1338" s="61">
        <f t="shared" si="147"/>
        <v>-8.1654735723264166E-3</v>
      </c>
      <c r="I1338" s="61">
        <f>IF(A1338&gt;$R$1, AVERAGE(INDEX($H$2:$H$3898, A1338-$R$1):H1338), "")</f>
        <v>5.6962769450041796E-5</v>
      </c>
      <c r="J1338" s="61">
        <f>IF(A1338&gt;$R$1, STDEV(INDEX($H$2:$H$3898, A1338-$R$1):H1338), "")</f>
        <v>5.3218042365096212E-3</v>
      </c>
      <c r="K1338" s="61">
        <f t="shared" si="148"/>
        <v>-5.3218042365096212E-3</v>
      </c>
      <c r="L1338" s="61">
        <f t="shared" si="152"/>
        <v>1.3485761054863463E-2</v>
      </c>
      <c r="M1338" s="59">
        <f t="shared" si="149"/>
        <v>4.9999999999994493</v>
      </c>
      <c r="N1338" s="59">
        <f t="shared" si="150"/>
        <v>0</v>
      </c>
      <c r="O1338" s="59">
        <f t="shared" si="151"/>
        <v>0</v>
      </c>
    </row>
    <row r="1339" spans="1:15" x14ac:dyDescent="0.25">
      <c r="A1339" s="59">
        <v>1338</v>
      </c>
      <c r="B1339" s="63">
        <v>43150</v>
      </c>
      <c r="C1339" s="59">
        <v>1.2401500000000001</v>
      </c>
      <c r="D1339" s="59">
        <v>1.24349</v>
      </c>
      <c r="E1339" s="59">
        <v>1.2369000000000001</v>
      </c>
      <c r="F1339" s="59">
        <v>1.24065</v>
      </c>
      <c r="G1339" s="59">
        <f t="shared" si="146"/>
        <v>1</v>
      </c>
      <c r="H1339" s="61">
        <f t="shared" si="147"/>
        <v>1.9346569671723849E-4</v>
      </c>
      <c r="I1339" s="61">
        <f>IF(A1339&gt;$R$1, AVERAGE(INDEX($H$2:$H$3898, A1339-$R$1):H1339), "")</f>
        <v>-1.0972509140003565E-4</v>
      </c>
      <c r="J1339" s="61">
        <f>IF(A1339&gt;$R$1, STDEV(INDEX($H$2:$H$3898, A1339-$R$1):H1339), "")</f>
        <v>5.2696515982368795E-3</v>
      </c>
      <c r="K1339" s="61">
        <f t="shared" si="148"/>
        <v>5.2696515982368795E-3</v>
      </c>
      <c r="L1339" s="61">
        <f t="shared" si="152"/>
        <v>2.4154845938964664E-2</v>
      </c>
      <c r="M1339" s="59">
        <f t="shared" si="149"/>
        <v>-69.09999999999971</v>
      </c>
      <c r="N1339" s="59">
        <f t="shared" si="150"/>
        <v>0</v>
      </c>
      <c r="O1339" s="59">
        <f t="shared" si="151"/>
        <v>69.09999999999971</v>
      </c>
    </row>
    <row r="1340" spans="1:15" x14ac:dyDescent="0.25">
      <c r="A1340" s="59">
        <v>1339</v>
      </c>
      <c r="B1340" s="63">
        <v>43151</v>
      </c>
      <c r="C1340" s="59">
        <v>1.24064</v>
      </c>
      <c r="D1340" s="59">
        <v>1.24122</v>
      </c>
      <c r="E1340" s="59">
        <v>1.2319899999999999</v>
      </c>
      <c r="F1340" s="59">
        <v>1.23373</v>
      </c>
      <c r="G1340" s="59">
        <f t="shared" si="146"/>
        <v>0</v>
      </c>
      <c r="H1340" s="61">
        <f t="shared" si="147"/>
        <v>-5.5933349293442753E-3</v>
      </c>
      <c r="I1340" s="61">
        <f>IF(A1340&gt;$R$1, AVERAGE(INDEX($H$2:$H$3898, A1340-$R$1):H1340), "")</f>
        <v>-2.2755247712802403E-4</v>
      </c>
      <c r="J1340" s="61">
        <f>IF(A1340&gt;$R$1, STDEV(INDEX($H$2:$H$3898, A1340-$R$1):H1340), "")</f>
        <v>5.375487481911208E-3</v>
      </c>
      <c r="K1340" s="61">
        <f t="shared" si="148"/>
        <v>-5.375487481911208E-3</v>
      </c>
      <c r="L1340" s="61">
        <f t="shared" si="152"/>
        <v>1.372197753302663E-2</v>
      </c>
      <c r="M1340" s="59">
        <f t="shared" si="149"/>
        <v>-54.699999999998639</v>
      </c>
      <c r="N1340" s="59">
        <f t="shared" si="150"/>
        <v>0</v>
      </c>
      <c r="O1340" s="59">
        <f t="shared" si="151"/>
        <v>0</v>
      </c>
    </row>
    <row r="1341" spans="1:15" x14ac:dyDescent="0.25">
      <c r="A1341" s="59">
        <v>1340</v>
      </c>
      <c r="B1341" s="63">
        <v>43152</v>
      </c>
      <c r="C1341" s="59">
        <v>1.23376</v>
      </c>
      <c r="D1341" s="59">
        <v>1.2359800000000001</v>
      </c>
      <c r="E1341" s="59">
        <v>1.2281</v>
      </c>
      <c r="F1341" s="59">
        <v>1.2282900000000001</v>
      </c>
      <c r="G1341" s="59">
        <f t="shared" si="146"/>
        <v>0</v>
      </c>
      <c r="H1341" s="61">
        <f t="shared" si="147"/>
        <v>-4.4191426983233367E-3</v>
      </c>
      <c r="I1341" s="61">
        <f>IF(A1341&gt;$R$1, AVERAGE(INDEX($H$2:$H$3898, A1341-$R$1):H1341), "")</f>
        <v>-6.0461800573038157E-4</v>
      </c>
      <c r="J1341" s="61">
        <f>IF(A1341&gt;$R$1, STDEV(INDEX($H$2:$H$3898, A1341-$R$1):H1341), "")</f>
        <v>5.4488016453948067E-3</v>
      </c>
      <c r="K1341" s="61">
        <f t="shared" si="148"/>
        <v>-5.4488016453948067E-3</v>
      </c>
      <c r="L1341" s="61">
        <f t="shared" si="152"/>
        <v>3.3601814607187551E-3</v>
      </c>
      <c r="M1341" s="59">
        <f t="shared" si="149"/>
        <v>47.699999999999406</v>
      </c>
      <c r="N1341" s="59">
        <f t="shared" si="150"/>
        <v>0</v>
      </c>
      <c r="O1341" s="59">
        <f t="shared" si="151"/>
        <v>0</v>
      </c>
    </row>
    <row r="1342" spans="1:15" x14ac:dyDescent="0.25">
      <c r="A1342" s="59">
        <v>1341</v>
      </c>
      <c r="B1342" s="63">
        <v>43153</v>
      </c>
      <c r="C1342" s="59">
        <v>1.22828</v>
      </c>
      <c r="D1342" s="59">
        <v>1.2352000000000001</v>
      </c>
      <c r="E1342" s="59">
        <v>1.22597</v>
      </c>
      <c r="F1342" s="59">
        <v>1.23305</v>
      </c>
      <c r="G1342" s="59">
        <f t="shared" si="146"/>
        <v>1</v>
      </c>
      <c r="H1342" s="61">
        <f t="shared" si="147"/>
        <v>3.8678166642024821E-3</v>
      </c>
      <c r="I1342" s="61">
        <f>IF(A1342&gt;$R$1, AVERAGE(INDEX($H$2:$H$3898, A1342-$R$1):H1342), "")</f>
        <v>-4.1677766745887659E-4</v>
      </c>
      <c r="J1342" s="61">
        <f>IF(A1342&gt;$R$1, STDEV(INDEX($H$2:$H$3898, A1342-$R$1):H1342), "")</f>
        <v>5.5535433798304702E-3</v>
      </c>
      <c r="K1342" s="61">
        <f t="shared" si="148"/>
        <v>5.5535433798304702E-3</v>
      </c>
      <c r="L1342" s="61">
        <f t="shared" si="152"/>
        <v>3.8583418353302897E-3</v>
      </c>
      <c r="M1342" s="59">
        <f t="shared" si="149"/>
        <v>-36.399999999998656</v>
      </c>
      <c r="N1342" s="59">
        <f t="shared" si="150"/>
        <v>0</v>
      </c>
      <c r="O1342" s="59">
        <f t="shared" si="151"/>
        <v>0</v>
      </c>
    </row>
    <row r="1343" spans="1:15" x14ac:dyDescent="0.25">
      <c r="A1343" s="59">
        <v>1342</v>
      </c>
      <c r="B1343" s="63">
        <v>43154</v>
      </c>
      <c r="C1343" s="59">
        <v>1.2330099999999999</v>
      </c>
      <c r="D1343" s="59">
        <v>1.2337199999999999</v>
      </c>
      <c r="E1343" s="59">
        <v>1.2297800000000001</v>
      </c>
      <c r="F1343" s="59">
        <v>1.2293700000000001</v>
      </c>
      <c r="G1343" s="59">
        <f t="shared" si="146"/>
        <v>0</v>
      </c>
      <c r="H1343" s="61">
        <f t="shared" si="147"/>
        <v>-2.9889318147770039E-3</v>
      </c>
      <c r="I1343" s="61">
        <f>IF(A1343&gt;$R$1, AVERAGE(INDEX($H$2:$H$3898, A1343-$R$1):H1343), "")</f>
        <v>-1.0780952194655148E-3</v>
      </c>
      <c r="J1343" s="61">
        <f>IF(A1343&gt;$R$1, STDEV(INDEX($H$2:$H$3898, A1343-$R$1):H1343), "")</f>
        <v>5.1517199517356338E-3</v>
      </c>
      <c r="K1343" s="61">
        <f t="shared" si="148"/>
        <v>-5.1517199517356338E-3</v>
      </c>
      <c r="L1343" s="61">
        <f t="shared" si="152"/>
        <v>3.9149235378533459E-3</v>
      </c>
      <c r="M1343" s="59">
        <f t="shared" si="149"/>
        <v>26.000000000001577</v>
      </c>
      <c r="N1343" s="59">
        <f t="shared" si="150"/>
        <v>0</v>
      </c>
      <c r="O1343" s="59">
        <f t="shared" si="151"/>
        <v>0</v>
      </c>
    </row>
    <row r="1344" spans="1:15" x14ac:dyDescent="0.25">
      <c r="A1344" s="59">
        <v>1343</v>
      </c>
      <c r="B1344" s="63">
        <v>43157</v>
      </c>
      <c r="C1344" s="59">
        <v>1.2292799999999999</v>
      </c>
      <c r="D1344" s="59">
        <v>1.2355</v>
      </c>
      <c r="E1344" s="59">
        <v>1.22776</v>
      </c>
      <c r="F1344" s="59">
        <v>1.2318800000000001</v>
      </c>
      <c r="G1344" s="59">
        <f t="shared" si="146"/>
        <v>1</v>
      </c>
      <c r="H1344" s="61">
        <f t="shared" si="147"/>
        <v>2.0396147243385778E-3</v>
      </c>
      <c r="I1344" s="61">
        <f>IF(A1344&gt;$R$1, AVERAGE(INDEX($H$2:$H$3898, A1344-$R$1):H1344), "")</f>
        <v>-6.9174096724793272E-4</v>
      </c>
      <c r="J1344" s="61">
        <f>IF(A1344&gt;$R$1, STDEV(INDEX($H$2:$H$3898, A1344-$R$1):H1344), "")</f>
        <v>5.1383994868149348E-3</v>
      </c>
      <c r="K1344" s="61">
        <f t="shared" si="148"/>
        <v>5.1383994868149348E-3</v>
      </c>
      <c r="L1344" s="61">
        <f t="shared" si="152"/>
        <v>1.3756336945498115E-2</v>
      </c>
      <c r="M1344" s="59">
        <f t="shared" si="149"/>
        <v>-88.299999999998931</v>
      </c>
      <c r="N1344" s="59">
        <f t="shared" si="150"/>
        <v>0</v>
      </c>
      <c r="O1344" s="59">
        <f t="shared" si="151"/>
        <v>0</v>
      </c>
    </row>
    <row r="1345" spans="1:15" x14ac:dyDescent="0.25">
      <c r="A1345" s="59">
        <v>1344</v>
      </c>
      <c r="B1345" s="63">
        <v>43158</v>
      </c>
      <c r="C1345" s="59">
        <v>1.23169</v>
      </c>
      <c r="D1345" s="59">
        <v>1.2346200000000001</v>
      </c>
      <c r="E1345" s="59">
        <v>1.2221599999999999</v>
      </c>
      <c r="F1345" s="59">
        <v>1.2228600000000001</v>
      </c>
      <c r="G1345" s="59">
        <f t="shared" si="146"/>
        <v>0</v>
      </c>
      <c r="H1345" s="61">
        <f t="shared" si="147"/>
        <v>-7.3490802257783535E-3</v>
      </c>
      <c r="I1345" s="61">
        <f>IF(A1345&gt;$R$1, AVERAGE(INDEX($H$2:$H$3898, A1345-$R$1):H1345), "")</f>
        <v>-6.9883670342108428E-4</v>
      </c>
      <c r="J1345" s="61">
        <f>IF(A1345&gt;$R$1, STDEV(INDEX($H$2:$H$3898, A1345-$R$1):H1345), "")</f>
        <v>5.1481076353093597E-3</v>
      </c>
      <c r="K1345" s="61">
        <f t="shared" si="148"/>
        <v>-5.1481076353093597E-3</v>
      </c>
      <c r="L1345" s="61">
        <f t="shared" si="152"/>
        <v>4.0527858859964981E-3</v>
      </c>
      <c r="M1345" s="59">
        <f t="shared" si="149"/>
        <v>-39.100000000000804</v>
      </c>
      <c r="N1345" s="59">
        <f t="shared" si="150"/>
        <v>0</v>
      </c>
      <c r="O1345" s="59">
        <f t="shared" si="151"/>
        <v>0</v>
      </c>
    </row>
    <row r="1346" spans="1:15" x14ac:dyDescent="0.25">
      <c r="A1346" s="59">
        <v>1345</v>
      </c>
      <c r="B1346" s="63">
        <v>43159</v>
      </c>
      <c r="C1346" s="59">
        <v>1.2233000000000001</v>
      </c>
      <c r="D1346" s="59">
        <v>1.2241200000000001</v>
      </c>
      <c r="E1346" s="59">
        <v>1.21878</v>
      </c>
      <c r="F1346" s="59">
        <v>1.21939</v>
      </c>
      <c r="G1346" s="59">
        <f t="shared" si="146"/>
        <v>0</v>
      </c>
      <c r="H1346" s="61">
        <f t="shared" si="147"/>
        <v>-2.8416438407232428E-3</v>
      </c>
      <c r="I1346" s="61">
        <f>IF(A1346&gt;$R$1, AVERAGE(INDEX($H$2:$H$3898, A1346-$R$1):H1346), "")</f>
        <v>-9.2948539555674293E-4</v>
      </c>
      <c r="J1346" s="61">
        <f>IF(A1346&gt;$R$1, STDEV(INDEX($H$2:$H$3898, A1346-$R$1):H1346), "")</f>
        <v>5.1568119724748947E-3</v>
      </c>
      <c r="K1346" s="61">
        <f t="shared" si="148"/>
        <v>-5.1568119724748947E-3</v>
      </c>
      <c r="L1346" s="61">
        <f t="shared" si="152"/>
        <v>4.0735662869681322E-3</v>
      </c>
      <c r="M1346" s="59">
        <f t="shared" si="149"/>
        <v>73.499999999999673</v>
      </c>
      <c r="N1346" s="59">
        <f t="shared" si="150"/>
        <v>0</v>
      </c>
      <c r="O1346" s="59">
        <f t="shared" si="151"/>
        <v>0</v>
      </c>
    </row>
    <row r="1347" spans="1:15" x14ac:dyDescent="0.25">
      <c r="A1347" s="59">
        <v>1346</v>
      </c>
      <c r="B1347" s="63">
        <v>43160</v>
      </c>
      <c r="C1347" s="59">
        <v>1.21936</v>
      </c>
      <c r="D1347" s="59">
        <v>1.2222200000000001</v>
      </c>
      <c r="E1347" s="59">
        <v>1.21546</v>
      </c>
      <c r="F1347" s="59">
        <v>1.22671</v>
      </c>
      <c r="G1347" s="59">
        <f t="shared" ref="G1347:G1373" si="153">IF(F1347&gt;F1346,1,0)</f>
        <v>1</v>
      </c>
      <c r="H1347" s="61">
        <f t="shared" ref="H1347:H1373" si="154">LN(F1347/F1346)</f>
        <v>5.9850552722520017E-3</v>
      </c>
      <c r="I1347" s="61">
        <f>IF(A1347&gt;$R$1, AVERAGE(INDEX($H$2:$H$3898, A1347-$R$1):H1347), "")</f>
        <v>2.2931385475993154E-5</v>
      </c>
      <c r="J1347" s="61">
        <f>IF(A1347&gt;$R$1, STDEV(INDEX($H$2:$H$3898, A1347-$R$1):H1347), "")</f>
        <v>4.9186505651666627E-3</v>
      </c>
      <c r="K1347" s="61">
        <f t="shared" ref="K1347:K1373" si="155">IF(G1347=0,-1*J1347,J1347)</f>
        <v>4.9186505651666627E-3</v>
      </c>
      <c r="L1347" s="61">
        <f t="shared" si="152"/>
        <v>1.3922455281164113E-2</v>
      </c>
      <c r="M1347" s="59">
        <f t="shared" ref="M1347:M1373" si="156">(F1348-C1348)*10000</f>
        <v>52.799999999999514</v>
      </c>
      <c r="N1347" s="59">
        <f t="shared" ref="N1347:N1373" si="157">IF(AND(L1347&gt;-1,L1347&lt;=-0.0173992495600104),M1347,0)</f>
        <v>0</v>
      </c>
      <c r="O1347" s="59">
        <f t="shared" ref="O1347:O1373" si="158">IF(OR(AND(L1347&gt;0.0176007504399896)),-M1347,0)</f>
        <v>0</v>
      </c>
    </row>
    <row r="1348" spans="1:15" x14ac:dyDescent="0.25">
      <c r="A1348" s="59">
        <v>1347</v>
      </c>
      <c r="B1348" s="63">
        <v>43161</v>
      </c>
      <c r="C1348" s="59">
        <v>1.22658</v>
      </c>
      <c r="D1348" s="59">
        <v>1.2335799999999999</v>
      </c>
      <c r="E1348" s="59">
        <v>1.2251399999999999</v>
      </c>
      <c r="F1348" s="59">
        <v>1.23186</v>
      </c>
      <c r="G1348" s="59">
        <f t="shared" si="153"/>
        <v>1</v>
      </c>
      <c r="H1348" s="61">
        <f t="shared" si="154"/>
        <v>4.1894333148560173E-3</v>
      </c>
      <c r="I1348" s="61">
        <f>IF(A1348&gt;$R$1, AVERAGE(INDEX($H$2:$H$3898, A1348-$R$1):H1348), "")</f>
        <v>3.6688333773235481E-4</v>
      </c>
      <c r="J1348" s="61">
        <f>IF(A1348&gt;$R$1, STDEV(INDEX($H$2:$H$3898, A1348-$R$1):H1348), "")</f>
        <v>5.0105016162317736E-3</v>
      </c>
      <c r="K1348" s="61">
        <f t="shared" si="155"/>
        <v>5.0105016162317736E-3</v>
      </c>
      <c r="L1348" s="61">
        <f t="shared" si="152"/>
        <v>1.4118431783483664E-2</v>
      </c>
      <c r="M1348" s="59">
        <f t="shared" si="156"/>
        <v>10.799999999999699</v>
      </c>
      <c r="N1348" s="59">
        <f t="shared" si="157"/>
        <v>0</v>
      </c>
      <c r="O1348" s="59">
        <f t="shared" si="158"/>
        <v>0</v>
      </c>
    </row>
    <row r="1349" spans="1:15" x14ac:dyDescent="0.25">
      <c r="A1349" s="59">
        <v>1348</v>
      </c>
      <c r="B1349" s="63">
        <v>43164</v>
      </c>
      <c r="C1349" s="59">
        <v>1.23248</v>
      </c>
      <c r="D1349" s="59">
        <v>1.23641</v>
      </c>
      <c r="E1349" s="59">
        <v>1.22688</v>
      </c>
      <c r="F1349" s="59">
        <v>1.23356</v>
      </c>
      <c r="G1349" s="59">
        <f t="shared" si="153"/>
        <v>1</v>
      </c>
      <c r="H1349" s="61">
        <f t="shared" si="154"/>
        <v>1.3790755890912797E-3</v>
      </c>
      <c r="I1349" s="61">
        <f>IF(A1349&gt;$R$1, AVERAGE(INDEX($H$2:$H$3898, A1349-$R$1):H1349), "")</f>
        <v>4.3011403510589876E-4</v>
      </c>
      <c r="J1349" s="61">
        <f>IF(A1349&gt;$R$1, STDEV(INDEX($H$2:$H$3898, A1349-$R$1):H1349), "")</f>
        <v>5.0168878776859875E-3</v>
      </c>
      <c r="K1349" s="61">
        <f t="shared" si="155"/>
        <v>5.0168878776859875E-3</v>
      </c>
      <c r="L1349" s="61">
        <f t="shared" si="152"/>
        <v>1.4287331013578607E-2</v>
      </c>
      <c r="M1349" s="59">
        <f t="shared" si="156"/>
        <v>68.200000000000486</v>
      </c>
      <c r="N1349" s="59">
        <f t="shared" si="157"/>
        <v>0</v>
      </c>
      <c r="O1349" s="59">
        <f t="shared" si="158"/>
        <v>0</v>
      </c>
    </row>
    <row r="1350" spans="1:15" x14ac:dyDescent="0.25">
      <c r="A1350" s="59">
        <v>1349</v>
      </c>
      <c r="B1350" s="63">
        <v>43165</v>
      </c>
      <c r="C1350" s="59">
        <v>1.23356</v>
      </c>
      <c r="D1350" s="59">
        <v>1.2419899999999999</v>
      </c>
      <c r="E1350" s="59">
        <v>1.23281</v>
      </c>
      <c r="F1350" s="59">
        <v>1.24038</v>
      </c>
      <c r="G1350" s="59">
        <f t="shared" si="153"/>
        <v>1</v>
      </c>
      <c r="H1350" s="61">
        <f t="shared" si="154"/>
        <v>5.5134864034620422E-3</v>
      </c>
      <c r="I1350" s="61">
        <f>IF(A1350&gt;$R$1, AVERAGE(INDEX($H$2:$H$3898, A1350-$R$1):H1350), "")</f>
        <v>5.6894040224425785E-4</v>
      </c>
      <c r="J1350" s="61">
        <f>IF(A1350&gt;$R$1, STDEV(INDEX($H$2:$H$3898, A1350-$R$1):H1350), "")</f>
        <v>5.1308080239531534E-3</v>
      </c>
      <c r="K1350" s="61">
        <f t="shared" si="155"/>
        <v>5.1308080239531534E-3</v>
      </c>
      <c r="L1350" s="61">
        <f t="shared" si="152"/>
        <v>1.4519762464760565E-2</v>
      </c>
      <c r="M1350" s="59">
        <f t="shared" si="156"/>
        <v>7.3000000000011944</v>
      </c>
      <c r="N1350" s="59">
        <f t="shared" si="157"/>
        <v>0</v>
      </c>
      <c r="O1350" s="59">
        <f t="shared" si="158"/>
        <v>0</v>
      </c>
    </row>
    <row r="1351" spans="1:15" x14ac:dyDescent="0.25">
      <c r="A1351" s="59">
        <v>1350</v>
      </c>
      <c r="B1351" s="63">
        <v>43166</v>
      </c>
      <c r="C1351" s="59">
        <v>1.24037</v>
      </c>
      <c r="D1351" s="59">
        <v>1.2444999999999999</v>
      </c>
      <c r="E1351" s="59">
        <v>1.23847</v>
      </c>
      <c r="F1351" s="59">
        <v>1.2411000000000001</v>
      </c>
      <c r="G1351" s="59">
        <f t="shared" si="153"/>
        <v>1</v>
      </c>
      <c r="H1351" s="61">
        <f t="shared" si="154"/>
        <v>5.802988701942858E-4</v>
      </c>
      <c r="I1351" s="61">
        <f>IF(A1351&gt;$R$1, AVERAGE(INDEX($H$2:$H$3898, A1351-$R$1):H1351), "")</f>
        <v>3.0642636690349418E-4</v>
      </c>
      <c r="J1351" s="61">
        <f>IF(A1351&gt;$R$1, STDEV(INDEX($H$2:$H$3898, A1351-$R$1):H1351), "")</f>
        <v>5.0069148461400802E-3</v>
      </c>
      <c r="K1351" s="61">
        <f t="shared" si="155"/>
        <v>5.0069148461400802E-3</v>
      </c>
      <c r="L1351" s="61">
        <f t="shared" si="152"/>
        <v>1.4312540797798166E-2</v>
      </c>
      <c r="M1351" s="59">
        <f t="shared" si="156"/>
        <v>-100.40000000000049</v>
      </c>
      <c r="N1351" s="59">
        <f t="shared" si="157"/>
        <v>0</v>
      </c>
      <c r="O1351" s="59">
        <f t="shared" si="158"/>
        <v>0</v>
      </c>
    </row>
    <row r="1352" spans="1:15" x14ac:dyDescent="0.25">
      <c r="A1352" s="59">
        <v>1351</v>
      </c>
      <c r="B1352" s="63">
        <v>43167</v>
      </c>
      <c r="C1352" s="59">
        <v>1.24108</v>
      </c>
      <c r="D1352" s="59">
        <v>1.2445999999999999</v>
      </c>
      <c r="E1352" s="59">
        <v>1.2297899999999999</v>
      </c>
      <c r="F1352" s="59">
        <v>1.2310399999999999</v>
      </c>
      <c r="G1352" s="59">
        <f t="shared" si="153"/>
        <v>0</v>
      </c>
      <c r="H1352" s="61">
        <f t="shared" si="154"/>
        <v>-8.1387425715453796E-3</v>
      </c>
      <c r="I1352" s="61">
        <f>IF(A1352&gt;$R$1, AVERAGE(INDEX($H$2:$H$3898, A1352-$R$1):H1352), "")</f>
        <v>-6.9773332579552388E-4</v>
      </c>
      <c r="J1352" s="61">
        <f>IF(A1352&gt;$R$1, STDEV(INDEX($H$2:$H$3898, A1352-$R$1):H1352), "")</f>
        <v>4.9875839759960187E-3</v>
      </c>
      <c r="K1352" s="61">
        <f t="shared" si="155"/>
        <v>-4.9875839759960187E-3</v>
      </c>
      <c r="L1352" s="61">
        <f t="shared" si="152"/>
        <v>4.4550404947283993E-3</v>
      </c>
      <c r="M1352" s="59">
        <f t="shared" si="156"/>
        <v>-6.2000000000006494</v>
      </c>
      <c r="N1352" s="59">
        <f t="shared" si="157"/>
        <v>0</v>
      </c>
      <c r="O1352" s="59">
        <f t="shared" si="158"/>
        <v>0</v>
      </c>
    </row>
    <row r="1353" spans="1:15" x14ac:dyDescent="0.25">
      <c r="A1353" s="59">
        <v>1352</v>
      </c>
      <c r="B1353" s="63">
        <v>43168</v>
      </c>
      <c r="C1353" s="59">
        <v>1.2310300000000001</v>
      </c>
      <c r="D1353" s="59">
        <v>1.23342</v>
      </c>
      <c r="E1353" s="59">
        <v>1.2273000000000001</v>
      </c>
      <c r="F1353" s="59">
        <v>1.23041</v>
      </c>
      <c r="G1353" s="59">
        <f t="shared" si="153"/>
        <v>0</v>
      </c>
      <c r="H1353" s="61">
        <f t="shared" si="154"/>
        <v>-5.1189340734669568E-4</v>
      </c>
      <c r="I1353" s="61">
        <f>IF(A1353&gt;$R$1, AVERAGE(INDEX($H$2:$H$3898, A1353-$R$1):H1353), "")</f>
        <v>-1.0162497828156737E-3</v>
      </c>
      <c r="J1353" s="61">
        <f>IF(A1353&gt;$R$1, STDEV(INDEX($H$2:$H$3898, A1353-$R$1):H1353), "")</f>
        <v>4.7864432651999293E-3</v>
      </c>
      <c r="K1353" s="61">
        <f t="shared" si="155"/>
        <v>-4.7864432651999293E-3</v>
      </c>
      <c r="L1353" s="61">
        <f t="shared" si="152"/>
        <v>4.9904014660380903E-3</v>
      </c>
      <c r="M1353" s="59">
        <f t="shared" si="156"/>
        <v>24.500000000000632</v>
      </c>
      <c r="N1353" s="59">
        <f t="shared" si="157"/>
        <v>0</v>
      </c>
      <c r="O1353" s="59">
        <f t="shared" si="158"/>
        <v>0</v>
      </c>
    </row>
    <row r="1354" spans="1:15" x14ac:dyDescent="0.25">
      <c r="A1354" s="59">
        <v>1353</v>
      </c>
      <c r="B1354" s="63">
        <v>43171</v>
      </c>
      <c r="C1354" s="59">
        <v>1.2309399999999999</v>
      </c>
      <c r="D1354" s="59">
        <v>1.23455</v>
      </c>
      <c r="E1354" s="59">
        <v>1.2290300000000001</v>
      </c>
      <c r="F1354" s="59">
        <v>1.23339</v>
      </c>
      <c r="G1354" s="59">
        <f t="shared" si="153"/>
        <v>1</v>
      </c>
      <c r="H1354" s="61">
        <f t="shared" si="154"/>
        <v>2.4190286980859043E-3</v>
      </c>
      <c r="I1354" s="61">
        <f>IF(A1354&gt;$R$1, AVERAGE(INDEX($H$2:$H$3898, A1354-$R$1):H1354), "")</f>
        <v>-3.5471839091490365E-4</v>
      </c>
      <c r="J1354" s="61">
        <f>IF(A1354&gt;$R$1, STDEV(INDEX($H$2:$H$3898, A1354-$R$1):H1354), "")</f>
        <v>4.4522529420057489E-3</v>
      </c>
      <c r="K1354" s="61">
        <f t="shared" si="155"/>
        <v>4.4522529420057489E-3</v>
      </c>
      <c r="L1354" s="61">
        <f t="shared" si="152"/>
        <v>4.1730028098069588E-3</v>
      </c>
      <c r="M1354" s="59">
        <f t="shared" si="156"/>
        <v>57.399999999998563</v>
      </c>
      <c r="N1354" s="59">
        <f t="shared" si="157"/>
        <v>0</v>
      </c>
      <c r="O1354" s="59">
        <f t="shared" si="158"/>
        <v>0</v>
      </c>
    </row>
    <row r="1355" spans="1:15" x14ac:dyDescent="0.25">
      <c r="A1355" s="59">
        <v>1354</v>
      </c>
      <c r="B1355" s="63">
        <v>43172</v>
      </c>
      <c r="C1355" s="59">
        <v>1.2332000000000001</v>
      </c>
      <c r="D1355" s="59">
        <v>1.24074</v>
      </c>
      <c r="E1355" s="59">
        <v>1.2314499999999999</v>
      </c>
      <c r="F1355" s="59">
        <v>1.2389399999999999</v>
      </c>
      <c r="G1355" s="59">
        <f t="shared" si="153"/>
        <v>1</v>
      </c>
      <c r="H1355" s="61">
        <f t="shared" si="154"/>
        <v>4.4896994517680663E-3</v>
      </c>
      <c r="I1355" s="61">
        <f>IF(A1355&gt;$R$1, AVERAGE(INDEX($H$2:$H$3898, A1355-$R$1):H1355), "")</f>
        <v>-8.6203781224226993E-5</v>
      </c>
      <c r="J1355" s="61">
        <f>IF(A1355&gt;$R$1, STDEV(INDEX($H$2:$H$3898, A1355-$R$1):H1355), "")</f>
        <v>4.6141277312523356E-3</v>
      </c>
      <c r="K1355" s="61">
        <f t="shared" si="155"/>
        <v>4.6141277312523356E-3</v>
      </c>
      <c r="L1355" s="61">
        <f t="shared" si="152"/>
        <v>1.4162618022970506E-2</v>
      </c>
      <c r="M1355" s="59">
        <f t="shared" si="156"/>
        <v>-21.999999999999797</v>
      </c>
      <c r="N1355" s="59">
        <f t="shared" si="157"/>
        <v>0</v>
      </c>
      <c r="O1355" s="59">
        <f t="shared" si="158"/>
        <v>0</v>
      </c>
    </row>
    <row r="1356" spans="1:15" x14ac:dyDescent="0.25">
      <c r="A1356" s="59">
        <v>1355</v>
      </c>
      <c r="B1356" s="63">
        <v>43173</v>
      </c>
      <c r="C1356" s="59">
        <v>1.2389300000000001</v>
      </c>
      <c r="D1356" s="59">
        <v>1.24125</v>
      </c>
      <c r="E1356" s="59">
        <v>1.23471</v>
      </c>
      <c r="F1356" s="59">
        <v>1.2367300000000001</v>
      </c>
      <c r="G1356" s="59">
        <f t="shared" si="153"/>
        <v>0</v>
      </c>
      <c r="H1356" s="61">
        <f t="shared" si="154"/>
        <v>-1.7853757463986348E-3</v>
      </c>
      <c r="I1356" s="61">
        <f>IF(A1356&gt;$R$1, AVERAGE(INDEX($H$2:$H$3898, A1356-$R$1):H1356), "")</f>
        <v>1.5179366770987565E-4</v>
      </c>
      <c r="J1356" s="61">
        <f>IF(A1356&gt;$R$1, STDEV(INDEX($H$2:$H$3898, A1356-$R$1):H1356), "")</f>
        <v>4.4045811614585378E-3</v>
      </c>
      <c r="K1356" s="61">
        <f t="shared" si="155"/>
        <v>-4.4045811614585378E-3</v>
      </c>
      <c r="L1356" s="61">
        <f t="shared" si="152"/>
        <v>1.520683850690677E-2</v>
      </c>
      <c r="M1356" s="59">
        <f t="shared" si="156"/>
        <v>-62.800000000000637</v>
      </c>
      <c r="N1356" s="59">
        <f t="shared" si="157"/>
        <v>0</v>
      </c>
      <c r="O1356" s="59">
        <f t="shared" si="158"/>
        <v>0</v>
      </c>
    </row>
    <row r="1357" spans="1:15" x14ac:dyDescent="0.25">
      <c r="A1357" s="59">
        <v>1356</v>
      </c>
      <c r="B1357" s="63">
        <v>43174</v>
      </c>
      <c r="C1357" s="59">
        <v>1.23671</v>
      </c>
      <c r="D1357" s="59">
        <v>1.2383599999999999</v>
      </c>
      <c r="E1357" s="59">
        <v>1.23001</v>
      </c>
      <c r="F1357" s="59">
        <v>1.2304299999999999</v>
      </c>
      <c r="G1357" s="59">
        <f t="shared" si="153"/>
        <v>0</v>
      </c>
      <c r="H1357" s="61">
        <f t="shared" si="154"/>
        <v>-5.1070977912088178E-3</v>
      </c>
      <c r="I1357" s="61">
        <f>IF(A1357&gt;$R$1, AVERAGE(INDEX($H$2:$H$3898, A1357-$R$1):H1357), "")</f>
        <v>1.0879647440453316E-4</v>
      </c>
      <c r="J1357" s="61">
        <f>IF(A1357&gt;$R$1, STDEV(INDEX($H$2:$H$3898, A1357-$R$1):H1357), "")</f>
        <v>4.4552435630717249E-3</v>
      </c>
      <c r="K1357" s="61">
        <f t="shared" si="155"/>
        <v>-4.4552435630717249E-3</v>
      </c>
      <c r="L1357" s="61">
        <f t="shared" si="152"/>
        <v>5.1980515640045787E-3</v>
      </c>
      <c r="M1357" s="59">
        <f t="shared" si="156"/>
        <v>-15.000000000000568</v>
      </c>
      <c r="N1357" s="59">
        <f t="shared" si="157"/>
        <v>0</v>
      </c>
      <c r="O1357" s="59">
        <f t="shared" si="158"/>
        <v>0</v>
      </c>
    </row>
    <row r="1358" spans="1:15" x14ac:dyDescent="0.25">
      <c r="A1358" s="59">
        <v>1357</v>
      </c>
      <c r="B1358" s="63">
        <v>43175</v>
      </c>
      <c r="C1358" s="59">
        <v>1.2303900000000001</v>
      </c>
      <c r="D1358" s="59">
        <v>1.2336</v>
      </c>
      <c r="E1358" s="59">
        <v>1.2260200000000001</v>
      </c>
      <c r="F1358" s="59">
        <v>1.22889</v>
      </c>
      <c r="G1358" s="59">
        <f t="shared" si="153"/>
        <v>0</v>
      </c>
      <c r="H1358" s="61">
        <f t="shared" si="154"/>
        <v>-1.2523788700003128E-3</v>
      </c>
      <c r="I1358" s="61">
        <f>IF(A1358&gt;$R$1, AVERAGE(INDEX($H$2:$H$3898, A1358-$R$1):H1358), "")</f>
        <v>-2.1121574648314158E-4</v>
      </c>
      <c r="J1358" s="61">
        <f>IF(A1358&gt;$R$1, STDEV(INDEX($H$2:$H$3898, A1358-$R$1):H1358), "")</f>
        <v>4.3498809829006302E-3</v>
      </c>
      <c r="K1358" s="61">
        <f t="shared" si="155"/>
        <v>-4.3498809829006302E-3</v>
      </c>
      <c r="L1358" s="61">
        <f t="shared" si="152"/>
        <v>5.9998905328395779E-3</v>
      </c>
      <c r="M1358" s="59">
        <f t="shared" si="156"/>
        <v>53.099999999999255</v>
      </c>
      <c r="N1358" s="59">
        <f t="shared" si="157"/>
        <v>0</v>
      </c>
      <c r="O1358" s="59">
        <f t="shared" si="158"/>
        <v>0</v>
      </c>
    </row>
    <row r="1359" spans="1:15" x14ac:dyDescent="0.25">
      <c r="A1359" s="59">
        <v>1358</v>
      </c>
      <c r="B1359" s="63">
        <v>43178</v>
      </c>
      <c r="C1359" s="59">
        <v>1.22817</v>
      </c>
      <c r="D1359" s="59">
        <v>1.23586</v>
      </c>
      <c r="E1359" s="59">
        <v>1.2257899999999999</v>
      </c>
      <c r="F1359" s="59">
        <v>1.2334799999999999</v>
      </c>
      <c r="G1359" s="59">
        <f t="shared" si="153"/>
        <v>1</v>
      </c>
      <c r="H1359" s="61">
        <f t="shared" si="154"/>
        <v>3.7281199140012091E-3</v>
      </c>
      <c r="I1359" s="61">
        <f>IF(A1359&gt;$R$1, AVERAGE(INDEX($H$2:$H$3898, A1359-$R$1):H1359), "")</f>
        <v>2.0859998656549682E-4</v>
      </c>
      <c r="J1359" s="61">
        <f>IF(A1359&gt;$R$1, STDEV(INDEX($H$2:$H$3898, A1359-$R$1):H1359), "")</f>
        <v>4.3878977758942941E-3</v>
      </c>
      <c r="K1359" s="61">
        <f t="shared" si="155"/>
        <v>4.3878977758942941E-3</v>
      </c>
      <c r="L1359" s="61">
        <f t="shared" si="152"/>
        <v>5.249388821918939E-3</v>
      </c>
      <c r="M1359" s="59">
        <f t="shared" si="156"/>
        <v>-93.499999999999687</v>
      </c>
      <c r="N1359" s="59">
        <f t="shared" si="157"/>
        <v>0</v>
      </c>
      <c r="O1359" s="59">
        <f t="shared" si="158"/>
        <v>0</v>
      </c>
    </row>
    <row r="1360" spans="1:15" x14ac:dyDescent="0.25">
      <c r="A1360" s="59">
        <v>1359</v>
      </c>
      <c r="B1360" s="63">
        <v>43179</v>
      </c>
      <c r="C1360" s="59">
        <v>1.2334799999999999</v>
      </c>
      <c r="D1360" s="59">
        <v>1.2354499999999999</v>
      </c>
      <c r="E1360" s="59">
        <v>1.2239899999999999</v>
      </c>
      <c r="F1360" s="59">
        <v>1.2241299999999999</v>
      </c>
      <c r="G1360" s="59">
        <f t="shared" si="153"/>
        <v>0</v>
      </c>
      <c r="H1360" s="61">
        <f t="shared" si="154"/>
        <v>-7.6090552300251812E-3</v>
      </c>
      <c r="I1360" s="61">
        <f>IF(A1360&gt;$R$1, AVERAGE(INDEX($H$2:$H$3898, A1360-$R$1):H1360), "")</f>
        <v>-3.9444188558223822E-4</v>
      </c>
      <c r="J1360" s="61">
        <f>IF(A1360&gt;$R$1, STDEV(INDEX($H$2:$H$3898, A1360-$R$1):H1360), "")</f>
        <v>4.7661953344920122E-3</v>
      </c>
      <c r="K1360" s="61">
        <f t="shared" si="155"/>
        <v>-4.7661953344920122E-3</v>
      </c>
      <c r="L1360" s="61">
        <f t="shared" si="152"/>
        <v>5.6313011227362856E-3</v>
      </c>
      <c r="M1360" s="59">
        <f t="shared" si="156"/>
        <v>96.600000000000023</v>
      </c>
      <c r="N1360" s="59">
        <f t="shared" si="157"/>
        <v>0</v>
      </c>
      <c r="O1360" s="59">
        <f t="shared" si="158"/>
        <v>0</v>
      </c>
    </row>
    <row r="1361" spans="1:15" x14ac:dyDescent="0.25">
      <c r="A1361" s="59">
        <v>1360</v>
      </c>
      <c r="B1361" s="63">
        <v>43180</v>
      </c>
      <c r="C1361" s="59">
        <v>1.2241200000000001</v>
      </c>
      <c r="D1361" s="59">
        <v>1.23499</v>
      </c>
      <c r="E1361" s="59">
        <v>1.224</v>
      </c>
      <c r="F1361" s="59">
        <v>1.2337800000000001</v>
      </c>
      <c r="G1361" s="59">
        <f t="shared" si="153"/>
        <v>1</v>
      </c>
      <c r="H1361" s="61">
        <f t="shared" si="154"/>
        <v>7.8522399786763817E-3</v>
      </c>
      <c r="I1361" s="61">
        <f>IF(A1361&gt;$R$1, AVERAGE(INDEX($H$2:$H$3898, A1361-$R$1):H1361), "")</f>
        <v>5.5564062719618283E-4</v>
      </c>
      <c r="J1361" s="61">
        <f>IF(A1361&gt;$R$1, STDEV(INDEX($H$2:$H$3898, A1361-$R$1):H1361), "")</f>
        <v>4.8024127847570534E-3</v>
      </c>
      <c r="K1361" s="61">
        <f t="shared" si="155"/>
        <v>4.8024127847570534E-3</v>
      </c>
      <c r="L1361" s="61">
        <f t="shared" si="152"/>
        <v>1.5590525879968235E-2</v>
      </c>
      <c r="M1361" s="59">
        <f t="shared" si="156"/>
        <v>-25.800000000000267</v>
      </c>
      <c r="N1361" s="59">
        <f t="shared" si="157"/>
        <v>0</v>
      </c>
      <c r="O1361" s="59">
        <f t="shared" si="158"/>
        <v>0</v>
      </c>
    </row>
    <row r="1362" spans="1:15" x14ac:dyDescent="0.25">
      <c r="A1362" s="59">
        <v>1361</v>
      </c>
      <c r="B1362" s="63">
        <v>43181</v>
      </c>
      <c r="C1362" s="59">
        <v>1.23376</v>
      </c>
      <c r="D1362" s="59">
        <v>1.2388399999999999</v>
      </c>
      <c r="E1362" s="59">
        <v>1.22855</v>
      </c>
      <c r="F1362" s="59">
        <v>1.2311799999999999</v>
      </c>
      <c r="G1362" s="59">
        <f t="shared" si="153"/>
        <v>0</v>
      </c>
      <c r="H1362" s="61">
        <f t="shared" si="154"/>
        <v>-2.1095684832428902E-3</v>
      </c>
      <c r="I1362" s="61">
        <f>IF(A1362&gt;$R$1, AVERAGE(INDEX($H$2:$H$3898, A1362-$R$1):H1362), "")</f>
        <v>6.013953370387049E-4</v>
      </c>
      <c r="J1362" s="61">
        <f>IF(A1362&gt;$R$1, STDEV(INDEX($H$2:$H$3898, A1362-$R$1):H1362), "")</f>
        <v>4.7712739757763255E-3</v>
      </c>
      <c r="K1362" s="61">
        <f t="shared" si="155"/>
        <v>-4.7712739757763255E-3</v>
      </c>
      <c r="L1362" s="61">
        <f t="shared" ref="L1362:L1373" si="159">SUM(K1348:K1362)</f>
        <v>5.9006013390252455E-3</v>
      </c>
      <c r="M1362" s="59">
        <f t="shared" si="156"/>
        <v>50.499999999999986</v>
      </c>
      <c r="N1362" s="59">
        <f t="shared" si="157"/>
        <v>0</v>
      </c>
      <c r="O1362" s="59">
        <f t="shared" si="158"/>
        <v>0</v>
      </c>
    </row>
    <row r="1363" spans="1:15" x14ac:dyDescent="0.25">
      <c r="A1363" s="59">
        <v>1362</v>
      </c>
      <c r="B1363" s="63">
        <v>43182</v>
      </c>
      <c r="C1363" s="59">
        <v>1.23017</v>
      </c>
      <c r="D1363" s="59">
        <v>1.23733</v>
      </c>
      <c r="E1363" s="59">
        <v>1.23001</v>
      </c>
      <c r="F1363" s="59">
        <v>1.23522</v>
      </c>
      <c r="G1363" s="59">
        <f t="shared" si="153"/>
        <v>1</v>
      </c>
      <c r="H1363" s="61">
        <f t="shared" si="154"/>
        <v>3.2760327710327124E-3</v>
      </c>
      <c r="I1363" s="61">
        <f>IF(A1363&gt;$R$1, AVERAGE(INDEX($H$2:$H$3898, A1363-$R$1):H1363), "")</f>
        <v>4.3208143071249915E-4</v>
      </c>
      <c r="J1363" s="61">
        <f>IF(A1363&gt;$R$1, STDEV(INDEX($H$2:$H$3898, A1363-$R$1):H1363), "")</f>
        <v>4.6129314338577993E-3</v>
      </c>
      <c r="K1363" s="61">
        <f t="shared" si="155"/>
        <v>4.6129314338577993E-3</v>
      </c>
      <c r="L1363" s="61">
        <f t="shared" si="159"/>
        <v>5.5030311566512721E-3</v>
      </c>
      <c r="M1363" s="59">
        <f t="shared" si="156"/>
        <v>96.600000000000023</v>
      </c>
      <c r="N1363" s="59">
        <f t="shared" si="157"/>
        <v>0</v>
      </c>
      <c r="O1363" s="59">
        <f t="shared" si="158"/>
        <v>0</v>
      </c>
    </row>
    <row r="1364" spans="1:15" x14ac:dyDescent="0.25">
      <c r="A1364" s="59">
        <v>1363</v>
      </c>
      <c r="B1364" s="63">
        <v>43185</v>
      </c>
      <c r="C1364" s="59">
        <v>1.2346999999999999</v>
      </c>
      <c r="D1364" s="59">
        <v>1.2461500000000001</v>
      </c>
      <c r="E1364" s="59">
        <v>1.2346999999999999</v>
      </c>
      <c r="F1364" s="59">
        <v>1.2443599999999999</v>
      </c>
      <c r="G1364" s="59">
        <f t="shared" si="153"/>
        <v>1</v>
      </c>
      <c r="H1364" s="61">
        <f t="shared" si="154"/>
        <v>7.3722496524373307E-3</v>
      </c>
      <c r="I1364" s="61">
        <f>IF(A1364&gt;$R$1, AVERAGE(INDEX($H$2:$H$3898, A1364-$R$1):H1364), "")</f>
        <v>6.3100745181133124E-4</v>
      </c>
      <c r="J1364" s="61">
        <f>IF(A1364&gt;$R$1, STDEV(INDEX($H$2:$H$3898, A1364-$R$1):H1364), "")</f>
        <v>4.8483821561199816E-3</v>
      </c>
      <c r="K1364" s="61">
        <f t="shared" si="155"/>
        <v>4.8483821561199816E-3</v>
      </c>
      <c r="L1364" s="61">
        <f t="shared" si="159"/>
        <v>5.334525435085267E-3</v>
      </c>
      <c r="M1364" s="59">
        <f t="shared" si="156"/>
        <v>-41.09999999999836</v>
      </c>
      <c r="N1364" s="59">
        <f t="shared" si="157"/>
        <v>0</v>
      </c>
      <c r="O1364" s="59">
        <f t="shared" si="158"/>
        <v>0</v>
      </c>
    </row>
    <row r="1365" spans="1:15" x14ac:dyDescent="0.25">
      <c r="A1365" s="59">
        <v>1364</v>
      </c>
      <c r="B1365" s="63">
        <v>43186</v>
      </c>
      <c r="C1365" s="59">
        <v>1.2443299999999999</v>
      </c>
      <c r="D1365" s="59">
        <v>1.2476499999999999</v>
      </c>
      <c r="E1365" s="59">
        <v>1.2372300000000001</v>
      </c>
      <c r="F1365" s="59">
        <v>1.2402200000000001</v>
      </c>
      <c r="G1365" s="59">
        <f t="shared" si="153"/>
        <v>0</v>
      </c>
      <c r="H1365" s="61">
        <f t="shared" si="154"/>
        <v>-3.3325582847402589E-3</v>
      </c>
      <c r="I1365" s="61">
        <f>IF(A1365&gt;$R$1, AVERAGE(INDEX($H$2:$H$3898, A1365-$R$1):H1365), "")</f>
        <v>3.365303346968601E-4</v>
      </c>
      <c r="J1365" s="61">
        <f>IF(A1365&gt;$R$1, STDEV(INDEX($H$2:$H$3898, A1365-$R$1):H1365), "")</f>
        <v>4.9420975440705815E-3</v>
      </c>
      <c r="K1365" s="61">
        <f t="shared" si="155"/>
        <v>-4.9420975440705815E-3</v>
      </c>
      <c r="L1365" s="61">
        <f t="shared" si="159"/>
        <v>-4.7383801329384679E-3</v>
      </c>
      <c r="M1365" s="59">
        <f t="shared" si="156"/>
        <v>-93.300000000000608</v>
      </c>
      <c r="N1365" s="59">
        <f t="shared" si="157"/>
        <v>0</v>
      </c>
      <c r="O1365" s="59">
        <f t="shared" si="158"/>
        <v>0</v>
      </c>
    </row>
    <row r="1366" spans="1:15" x14ac:dyDescent="0.25">
      <c r="A1366" s="59">
        <v>1365</v>
      </c>
      <c r="B1366" s="63">
        <v>43187</v>
      </c>
      <c r="C1366" s="59">
        <v>1.2401800000000001</v>
      </c>
      <c r="D1366" s="59">
        <v>1.2421500000000001</v>
      </c>
      <c r="E1366" s="59">
        <v>1.23001</v>
      </c>
      <c r="F1366" s="59">
        <v>1.23085</v>
      </c>
      <c r="G1366" s="59">
        <f t="shared" si="153"/>
        <v>0</v>
      </c>
      <c r="H1366" s="61">
        <f t="shared" si="154"/>
        <v>-7.583795609813467E-3</v>
      </c>
      <c r="I1366" s="61">
        <f>IF(A1366&gt;$R$1, AVERAGE(INDEX($H$2:$H$3898, A1366-$R$1):H1366), "")</f>
        <v>-4.8204979113285944E-4</v>
      </c>
      <c r="J1366" s="61">
        <f>IF(A1366&gt;$R$1, STDEV(INDEX($H$2:$H$3898, A1366-$R$1):H1366), "")</f>
        <v>5.1093015582532172E-3</v>
      </c>
      <c r="K1366" s="61">
        <f t="shared" si="155"/>
        <v>-5.1093015582532172E-3</v>
      </c>
      <c r="L1366" s="61">
        <f t="shared" si="159"/>
        <v>-1.4854596537331764E-2</v>
      </c>
      <c r="M1366" s="59">
        <f t="shared" si="156"/>
        <v>-7.9000000000006843</v>
      </c>
      <c r="N1366" s="59">
        <f t="shared" si="157"/>
        <v>0</v>
      </c>
      <c r="O1366" s="59">
        <f t="shared" si="158"/>
        <v>0</v>
      </c>
    </row>
    <row r="1367" spans="1:15" x14ac:dyDescent="0.25">
      <c r="A1367" s="59">
        <v>1366</v>
      </c>
      <c r="B1367" s="63">
        <v>43188</v>
      </c>
      <c r="C1367" s="59">
        <v>1.23081</v>
      </c>
      <c r="D1367" s="59">
        <v>1.2335199999999999</v>
      </c>
      <c r="E1367" s="59">
        <v>1.22838</v>
      </c>
      <c r="F1367" s="59">
        <v>1.2300199999999999</v>
      </c>
      <c r="G1367" s="59">
        <f t="shared" si="153"/>
        <v>0</v>
      </c>
      <c r="H1367" s="61">
        <f t="shared" si="154"/>
        <v>-6.7455821028574044E-4</v>
      </c>
      <c r="I1367" s="61">
        <f>IF(A1367&gt;$R$1, AVERAGE(INDEX($H$2:$H$3898, A1367-$R$1):H1367), "")</f>
        <v>-5.6047835866286102E-4</v>
      </c>
      <c r="J1367" s="61">
        <f>IF(A1367&gt;$R$1, STDEV(INDEX($H$2:$H$3898, A1367-$R$1):H1367), "")</f>
        <v>5.1015324127002964E-3</v>
      </c>
      <c r="K1367" s="61">
        <f t="shared" si="155"/>
        <v>-5.1015324127002964E-3</v>
      </c>
      <c r="L1367" s="61">
        <f t="shared" si="159"/>
        <v>-1.4968544974036043E-2</v>
      </c>
      <c r="M1367" s="59">
        <f t="shared" si="156"/>
        <v>19.700000000000273</v>
      </c>
      <c r="N1367" s="59">
        <f t="shared" si="157"/>
        <v>0</v>
      </c>
      <c r="O1367" s="59">
        <f t="shared" si="158"/>
        <v>0</v>
      </c>
    </row>
    <row r="1368" spans="1:15" x14ac:dyDescent="0.25">
      <c r="A1368" s="59">
        <v>1367</v>
      </c>
      <c r="B1368" s="63">
        <v>43189</v>
      </c>
      <c r="C1368" s="59">
        <v>1.23003</v>
      </c>
      <c r="D1368" s="59">
        <v>1.23305</v>
      </c>
      <c r="E1368" s="59">
        <v>1.22898</v>
      </c>
      <c r="F1368" s="59">
        <v>1.232</v>
      </c>
      <c r="G1368" s="59">
        <f t="shared" si="153"/>
        <v>1</v>
      </c>
      <c r="H1368" s="61">
        <f t="shared" si="154"/>
        <v>1.6084356965954409E-3</v>
      </c>
      <c r="I1368" s="61">
        <f>IF(A1368&gt;$R$1, AVERAGE(INDEX($H$2:$H$3898, A1368-$R$1):H1368), "")</f>
        <v>4.8720283095940442E-5</v>
      </c>
      <c r="J1368" s="61">
        <f>IF(A1368&gt;$R$1, STDEV(INDEX($H$2:$H$3898, A1368-$R$1):H1368), "")</f>
        <v>4.7026278207287784E-3</v>
      </c>
      <c r="K1368" s="61">
        <f t="shared" si="155"/>
        <v>4.7026278207287784E-3</v>
      </c>
      <c r="L1368" s="61">
        <f t="shared" si="159"/>
        <v>-5.4794738881073354E-3</v>
      </c>
      <c r="M1368" s="59">
        <f t="shared" si="156"/>
        <v>-18.899999999999473</v>
      </c>
      <c r="N1368" s="59">
        <f t="shared" si="157"/>
        <v>0</v>
      </c>
      <c r="O1368" s="59">
        <f t="shared" si="158"/>
        <v>0</v>
      </c>
    </row>
    <row r="1369" spans="1:15" x14ac:dyDescent="0.25">
      <c r="A1369" s="59">
        <v>1368</v>
      </c>
      <c r="B1369" s="63">
        <v>43192</v>
      </c>
      <c r="C1369" s="59">
        <v>1.2319899999999999</v>
      </c>
      <c r="D1369" s="59">
        <v>1.2344900000000001</v>
      </c>
      <c r="E1369" s="59">
        <v>1.2282</v>
      </c>
      <c r="F1369" s="59">
        <v>1.2301</v>
      </c>
      <c r="G1369" s="59">
        <f t="shared" si="153"/>
        <v>0</v>
      </c>
      <c r="H1369" s="61">
        <f t="shared" si="154"/>
        <v>-1.5433982187257832E-3</v>
      </c>
      <c r="I1369" s="61">
        <f>IF(A1369&gt;$R$1, AVERAGE(INDEX($H$2:$H$3898, A1369-$R$1):H1369), "")</f>
        <v>-1.5748767615252529E-5</v>
      </c>
      <c r="J1369" s="61">
        <f>IF(A1369&gt;$R$1, STDEV(INDEX($H$2:$H$3898, A1369-$R$1):H1369), "")</f>
        <v>4.7178715524575426E-3</v>
      </c>
      <c r="K1369" s="61">
        <f t="shared" si="155"/>
        <v>-4.7178715524575426E-3</v>
      </c>
      <c r="L1369" s="61">
        <f t="shared" si="159"/>
        <v>-1.4649598382570628E-2</v>
      </c>
      <c r="M1369" s="59">
        <f t="shared" si="156"/>
        <v>-30.300000000000882</v>
      </c>
      <c r="N1369" s="59">
        <f t="shared" si="157"/>
        <v>0</v>
      </c>
      <c r="O1369" s="59">
        <f t="shared" si="158"/>
        <v>0</v>
      </c>
    </row>
    <row r="1370" spans="1:15" x14ac:dyDescent="0.25">
      <c r="A1370" s="59">
        <v>1369</v>
      </c>
      <c r="B1370" s="63">
        <v>43193</v>
      </c>
      <c r="C1370" s="59">
        <v>1.2300800000000001</v>
      </c>
      <c r="D1370" s="59">
        <v>1.2335199999999999</v>
      </c>
      <c r="E1370" s="59">
        <v>1.2253700000000001</v>
      </c>
      <c r="F1370" s="59">
        <v>1.22705</v>
      </c>
      <c r="G1370" s="59">
        <f t="shared" si="153"/>
        <v>0</v>
      </c>
      <c r="H1370" s="61">
        <f t="shared" si="154"/>
        <v>-2.4825521978272935E-3</v>
      </c>
      <c r="I1370" s="61">
        <f>IF(A1370&gt;$R$1, AVERAGE(INDEX($H$2:$H$3898, A1370-$R$1):H1370), "")</f>
        <v>-3.2209757360982747E-4</v>
      </c>
      <c r="J1370" s="61">
        <f>IF(A1370&gt;$R$1, STDEV(INDEX($H$2:$H$3898, A1370-$R$1):H1370), "")</f>
        <v>4.7083618112403183E-3</v>
      </c>
      <c r="K1370" s="61">
        <f t="shared" si="155"/>
        <v>-4.7083618112403183E-3</v>
      </c>
      <c r="L1370" s="61">
        <f t="shared" si="159"/>
        <v>-2.3972087925063282E-2</v>
      </c>
      <c r="M1370" s="59">
        <f t="shared" si="156"/>
        <v>7.2000000000005393</v>
      </c>
      <c r="N1370" s="59">
        <f t="shared" si="157"/>
        <v>7.2000000000005393</v>
      </c>
      <c r="O1370" s="59">
        <f t="shared" si="158"/>
        <v>0</v>
      </c>
    </row>
    <row r="1371" spans="1:15" x14ac:dyDescent="0.25">
      <c r="A1371" s="59">
        <v>1370</v>
      </c>
      <c r="B1371" s="63">
        <v>43194</v>
      </c>
      <c r="C1371" s="59">
        <v>1.2270399999999999</v>
      </c>
      <c r="D1371" s="59">
        <v>1.2314499999999999</v>
      </c>
      <c r="E1371" s="59">
        <v>1.2257</v>
      </c>
      <c r="F1371" s="59">
        <v>1.22776</v>
      </c>
      <c r="G1371" s="59">
        <f t="shared" si="153"/>
        <v>1</v>
      </c>
      <c r="H1371" s="61">
        <f t="shared" si="154"/>
        <v>5.7845618992747835E-4</v>
      </c>
      <c r="I1371" s="61">
        <f>IF(A1371&gt;$R$1, AVERAGE(INDEX($H$2:$H$3898, A1371-$R$1):H1371), "")</f>
        <v>-5.6655027747486424E-4</v>
      </c>
      <c r="J1371" s="61">
        <f>IF(A1371&gt;$R$1, STDEV(INDEX($H$2:$H$3898, A1371-$R$1):H1371), "")</f>
        <v>4.5404225696143302E-3</v>
      </c>
      <c r="K1371" s="61">
        <f t="shared" si="155"/>
        <v>4.5404225696143302E-3</v>
      </c>
      <c r="L1371" s="61">
        <f t="shared" si="159"/>
        <v>-1.5027084193990414E-2</v>
      </c>
      <c r="M1371" s="59">
        <f t="shared" si="156"/>
        <v>-37.499999999999204</v>
      </c>
      <c r="N1371" s="59">
        <f t="shared" si="157"/>
        <v>0</v>
      </c>
      <c r="O1371" s="59">
        <f t="shared" si="158"/>
        <v>0</v>
      </c>
    </row>
    <row r="1372" spans="1:15" x14ac:dyDescent="0.25">
      <c r="A1372" s="59">
        <v>1371</v>
      </c>
      <c r="B1372" s="63">
        <v>43195</v>
      </c>
      <c r="C1372" s="59">
        <v>1.2277199999999999</v>
      </c>
      <c r="D1372" s="59">
        <v>1.2218199999999999</v>
      </c>
      <c r="E1372" s="59">
        <v>1.2290099999999999</v>
      </c>
      <c r="F1372" s="59">
        <v>1.22397</v>
      </c>
      <c r="G1372" s="59">
        <f t="shared" si="153"/>
        <v>0</v>
      </c>
      <c r="H1372" s="61">
        <f t="shared" si="154"/>
        <v>-3.0916968988597346E-3</v>
      </c>
      <c r="I1372" s="61">
        <f>IF(A1372&gt;$R$1, AVERAGE(INDEX($H$2:$H$3898, A1372-$R$1):H1372), "")</f>
        <v>-6.481953495036829E-4</v>
      </c>
      <c r="J1372" s="61">
        <f>IF(A1372&gt;$R$1, STDEV(INDEX($H$2:$H$3898, A1372-$R$1):H1372), "")</f>
        <v>4.5754105965924467E-3</v>
      </c>
      <c r="K1372" s="61">
        <f t="shared" si="155"/>
        <v>-4.5754105965924467E-3</v>
      </c>
      <c r="L1372" s="61">
        <f t="shared" si="159"/>
        <v>-1.5147251227511135E-2</v>
      </c>
      <c r="M1372" s="59">
        <f t="shared" si="156"/>
        <v>40.799999999998619</v>
      </c>
      <c r="N1372" s="59">
        <f t="shared" si="157"/>
        <v>0</v>
      </c>
      <c r="O1372" s="59">
        <f t="shared" si="158"/>
        <v>0</v>
      </c>
    </row>
    <row r="1373" spans="1:15" x14ac:dyDescent="0.25">
      <c r="A1373" s="59">
        <v>1372</v>
      </c>
      <c r="B1373" s="63">
        <v>43196</v>
      </c>
      <c r="C1373" s="59">
        <v>1.2239800000000001</v>
      </c>
      <c r="D1373" s="59">
        <v>1.2290700000000001</v>
      </c>
      <c r="E1373" s="59">
        <v>1.2215100000000001</v>
      </c>
      <c r="F1373" s="59">
        <v>1.2280599999999999</v>
      </c>
      <c r="G1373" s="59">
        <f t="shared" si="153"/>
        <v>1</v>
      </c>
      <c r="H1373" s="61">
        <f t="shared" si="154"/>
        <v>3.3360144803536952E-3</v>
      </c>
      <c r="I1373" s="61">
        <f>IF(A1373&gt;$R$1, AVERAGE(INDEX($H$2:$H$3898, A1373-$R$1):H1373), "")</f>
        <v>-1.2050083253102578E-4</v>
      </c>
      <c r="J1373" s="61">
        <f>IF(A1373&gt;$R$1, STDEV(INDEX($H$2:$H$3898, A1373-$R$1):H1373), "")</f>
        <v>4.5133318427591591E-3</v>
      </c>
      <c r="K1373" s="61">
        <f t="shared" si="155"/>
        <v>4.5133318427591591E-3</v>
      </c>
      <c r="L1373" s="61">
        <f t="shared" si="159"/>
        <v>-6.2840384018513435E-3</v>
      </c>
      <c r="M1373" s="59">
        <f t="shared" si="156"/>
        <v>0</v>
      </c>
      <c r="N1373" s="59">
        <f t="shared" si="157"/>
        <v>0</v>
      </c>
      <c r="O1373" s="59">
        <f t="shared" si="158"/>
        <v>0</v>
      </c>
    </row>
    <row r="1374" spans="1:15" x14ac:dyDescent="0.25">
      <c r="B1374" s="60"/>
      <c r="H1374" s="61"/>
      <c r="I1374" s="61"/>
      <c r="J1374" s="61"/>
      <c r="K1374" s="61"/>
      <c r="L1374" s="61"/>
    </row>
    <row r="1375" spans="1:15" x14ac:dyDescent="0.25">
      <c r="B1375" s="60"/>
      <c r="H1375" s="61"/>
      <c r="I1375" s="61"/>
      <c r="J1375" s="61"/>
      <c r="K1375" s="61"/>
      <c r="L1375" s="61"/>
    </row>
    <row r="1376" spans="1:15" x14ac:dyDescent="0.25">
      <c r="B1376" s="60"/>
      <c r="H1376" s="61"/>
      <c r="I1376" s="61"/>
      <c r="J1376" s="61"/>
      <c r="K1376" s="61"/>
      <c r="L1376" s="61"/>
    </row>
    <row r="1377" spans="2:12" x14ac:dyDescent="0.25">
      <c r="B1377" s="60"/>
      <c r="H1377" s="61"/>
      <c r="I1377" s="61"/>
      <c r="J1377" s="61"/>
      <c r="K1377" s="61"/>
      <c r="L1377" s="61"/>
    </row>
    <row r="1378" spans="2:12" x14ac:dyDescent="0.25">
      <c r="B1378" s="60"/>
      <c r="H1378" s="61"/>
      <c r="I1378" s="61"/>
      <c r="J1378" s="61"/>
      <c r="K1378" s="61"/>
      <c r="L1378" s="61"/>
    </row>
    <row r="1379" spans="2:12" x14ac:dyDescent="0.25">
      <c r="B1379" s="60"/>
      <c r="H1379" s="61"/>
      <c r="I1379" s="61"/>
      <c r="J1379" s="61"/>
      <c r="K1379" s="61"/>
      <c r="L1379" s="61"/>
    </row>
    <row r="1380" spans="2:12" x14ac:dyDescent="0.25">
      <c r="B1380" s="60"/>
      <c r="H1380" s="61"/>
      <c r="I1380" s="61"/>
      <c r="J1380" s="61"/>
      <c r="K1380" s="61"/>
      <c r="L1380" s="61"/>
    </row>
    <row r="1381" spans="2:12" x14ac:dyDescent="0.25">
      <c r="B1381" s="60"/>
      <c r="H1381" s="61"/>
      <c r="I1381" s="61"/>
      <c r="J1381" s="61"/>
      <c r="K1381" s="61"/>
      <c r="L1381" s="61"/>
    </row>
    <row r="1382" spans="2:12" x14ac:dyDescent="0.25">
      <c r="B1382" s="60"/>
      <c r="H1382" s="61"/>
      <c r="I1382" s="61"/>
      <c r="J1382" s="61"/>
      <c r="K1382" s="61"/>
      <c r="L1382" s="61"/>
    </row>
    <row r="1383" spans="2:12" x14ac:dyDescent="0.25">
      <c r="B1383" s="60"/>
      <c r="H1383" s="61"/>
      <c r="I1383" s="61"/>
      <c r="J1383" s="61"/>
      <c r="K1383" s="61"/>
      <c r="L1383" s="61"/>
    </row>
    <row r="1384" spans="2:12" x14ac:dyDescent="0.25">
      <c r="B1384" s="60"/>
      <c r="H1384" s="61"/>
      <c r="I1384" s="61"/>
      <c r="J1384" s="61"/>
      <c r="K1384" s="61"/>
      <c r="L1384" s="61"/>
    </row>
    <row r="1385" spans="2:12" x14ac:dyDescent="0.25">
      <c r="B1385" s="60"/>
      <c r="H1385" s="61"/>
      <c r="I1385" s="61"/>
      <c r="J1385" s="61"/>
      <c r="K1385" s="61"/>
      <c r="L1385" s="61"/>
    </row>
    <row r="1386" spans="2:12" x14ac:dyDescent="0.25">
      <c r="B1386" s="60"/>
      <c r="H1386" s="61"/>
      <c r="I1386" s="61"/>
      <c r="J1386" s="61"/>
      <c r="K1386" s="61"/>
      <c r="L1386" s="61"/>
    </row>
    <row r="1387" spans="2:12" x14ac:dyDescent="0.25">
      <c r="B1387" s="60"/>
      <c r="H1387" s="61"/>
      <c r="I1387" s="61"/>
      <c r="J1387" s="61"/>
      <c r="K1387" s="61"/>
      <c r="L1387" s="61"/>
    </row>
    <row r="1388" spans="2:12" x14ac:dyDescent="0.25">
      <c r="B1388" s="60"/>
      <c r="H1388" s="61"/>
      <c r="I1388" s="61"/>
      <c r="J1388" s="61"/>
      <c r="K1388" s="61"/>
      <c r="L1388" s="61"/>
    </row>
    <row r="1389" spans="2:12" x14ac:dyDescent="0.25">
      <c r="B1389" s="60"/>
      <c r="H1389" s="61"/>
      <c r="I1389" s="61"/>
      <c r="J1389" s="61"/>
      <c r="K1389" s="61"/>
      <c r="L1389" s="61"/>
    </row>
    <row r="1390" spans="2:12" x14ac:dyDescent="0.25">
      <c r="B1390" s="60"/>
      <c r="H1390" s="61"/>
      <c r="I1390" s="61"/>
      <c r="J1390" s="61"/>
      <c r="K1390" s="61"/>
      <c r="L1390" s="61"/>
    </row>
    <row r="1391" spans="2:12" x14ac:dyDescent="0.25">
      <c r="B1391" s="60"/>
      <c r="H1391" s="61"/>
      <c r="I1391" s="61"/>
      <c r="J1391" s="61"/>
      <c r="K1391" s="61"/>
      <c r="L1391" s="61"/>
    </row>
    <row r="1392" spans="2:12" x14ac:dyDescent="0.25">
      <c r="B1392" s="60"/>
      <c r="H1392" s="61"/>
      <c r="I1392" s="61"/>
      <c r="J1392" s="61"/>
      <c r="K1392" s="61"/>
      <c r="L1392" s="61"/>
    </row>
    <row r="1393" spans="2:12" x14ac:dyDescent="0.25">
      <c r="B1393" s="60"/>
      <c r="H1393" s="61"/>
      <c r="I1393" s="61"/>
      <c r="J1393" s="61"/>
      <c r="K1393" s="61"/>
      <c r="L1393" s="61"/>
    </row>
    <row r="1394" spans="2:12" x14ac:dyDescent="0.25">
      <c r="B1394" s="60"/>
      <c r="H1394" s="61"/>
      <c r="I1394" s="61"/>
      <c r="J1394" s="61"/>
      <c r="K1394" s="61"/>
      <c r="L1394" s="61"/>
    </row>
    <row r="1395" spans="2:12" x14ac:dyDescent="0.25">
      <c r="B1395" s="60"/>
      <c r="H1395" s="61"/>
      <c r="I1395" s="61"/>
      <c r="J1395" s="61"/>
      <c r="K1395" s="61"/>
      <c r="L1395" s="61"/>
    </row>
    <row r="1396" spans="2:12" x14ac:dyDescent="0.25">
      <c r="B1396" s="60"/>
      <c r="H1396" s="61"/>
      <c r="I1396" s="61"/>
      <c r="J1396" s="61"/>
      <c r="K1396" s="61"/>
      <c r="L1396" s="61"/>
    </row>
    <row r="1397" spans="2:12" x14ac:dyDescent="0.25">
      <c r="B1397" s="60"/>
      <c r="H1397" s="61"/>
      <c r="I1397" s="61"/>
      <c r="J1397" s="61"/>
      <c r="K1397" s="61"/>
      <c r="L1397" s="61"/>
    </row>
    <row r="1398" spans="2:12" x14ac:dyDescent="0.25">
      <c r="B1398" s="60"/>
      <c r="H1398" s="61"/>
      <c r="I1398" s="61"/>
      <c r="J1398" s="61"/>
      <c r="K1398" s="61"/>
      <c r="L1398" s="61"/>
    </row>
    <row r="1399" spans="2:12" x14ac:dyDescent="0.25">
      <c r="B1399" s="60"/>
      <c r="H1399" s="61"/>
      <c r="I1399" s="61"/>
      <c r="J1399" s="61"/>
      <c r="K1399" s="61"/>
      <c r="L1399" s="61"/>
    </row>
    <row r="1400" spans="2:12" x14ac:dyDescent="0.25">
      <c r="B1400" s="60"/>
      <c r="H1400" s="61"/>
      <c r="I1400" s="61"/>
      <c r="J1400" s="61"/>
      <c r="K1400" s="61"/>
      <c r="L1400" s="61"/>
    </row>
    <row r="1401" spans="2:12" x14ac:dyDescent="0.25">
      <c r="B1401" s="60"/>
      <c r="H1401" s="61"/>
      <c r="I1401" s="61"/>
      <c r="J1401" s="61"/>
      <c r="K1401" s="61"/>
      <c r="L1401" s="61"/>
    </row>
    <row r="1402" spans="2:12" x14ac:dyDescent="0.25">
      <c r="B1402" s="60"/>
      <c r="H1402" s="61"/>
      <c r="I1402" s="61"/>
      <c r="J1402" s="61"/>
      <c r="K1402" s="61"/>
      <c r="L1402" s="61"/>
    </row>
    <row r="1403" spans="2:12" x14ac:dyDescent="0.25">
      <c r="B1403" s="60"/>
      <c r="H1403" s="61"/>
      <c r="I1403" s="61"/>
      <c r="J1403" s="61"/>
      <c r="K1403" s="61"/>
      <c r="L1403" s="61"/>
    </row>
    <row r="1404" spans="2:12" x14ac:dyDescent="0.25">
      <c r="B1404" s="60"/>
      <c r="H1404" s="61"/>
      <c r="I1404" s="61"/>
      <c r="J1404" s="61"/>
      <c r="K1404" s="61"/>
      <c r="L1404" s="61"/>
    </row>
    <row r="1405" spans="2:12" x14ac:dyDescent="0.25">
      <c r="B1405" s="60"/>
      <c r="H1405" s="61"/>
      <c r="I1405" s="61"/>
      <c r="J1405" s="61"/>
      <c r="K1405" s="61"/>
      <c r="L1405" s="61"/>
    </row>
    <row r="1406" spans="2:12" x14ac:dyDescent="0.25">
      <c r="B1406" s="60"/>
      <c r="H1406" s="61"/>
      <c r="I1406" s="61"/>
      <c r="J1406" s="61"/>
      <c r="K1406" s="61"/>
      <c r="L1406" s="61"/>
    </row>
    <row r="1407" spans="2:12" x14ac:dyDescent="0.25">
      <c r="B1407" s="60"/>
      <c r="H1407" s="61"/>
      <c r="I1407" s="61"/>
      <c r="J1407" s="61"/>
      <c r="K1407" s="61"/>
      <c r="L1407" s="61"/>
    </row>
    <row r="1408" spans="2:12" x14ac:dyDescent="0.25">
      <c r="B1408" s="60"/>
      <c r="H1408" s="61"/>
      <c r="I1408" s="61"/>
      <c r="J1408" s="61"/>
      <c r="K1408" s="61"/>
      <c r="L1408" s="61"/>
    </row>
    <row r="1409" spans="2:12" x14ac:dyDescent="0.25">
      <c r="B1409" s="60"/>
      <c r="H1409" s="61"/>
      <c r="I1409" s="61"/>
      <c r="J1409" s="61"/>
      <c r="K1409" s="61"/>
      <c r="L1409" s="61"/>
    </row>
    <row r="1410" spans="2:12" x14ac:dyDescent="0.25">
      <c r="B1410" s="60"/>
      <c r="H1410" s="61"/>
      <c r="I1410" s="61"/>
      <c r="J1410" s="61"/>
      <c r="K1410" s="61"/>
      <c r="L1410" s="61"/>
    </row>
    <row r="1411" spans="2:12" x14ac:dyDescent="0.25">
      <c r="B1411" s="60"/>
      <c r="H1411" s="61"/>
      <c r="I1411" s="61"/>
      <c r="J1411" s="61"/>
      <c r="K1411" s="61"/>
      <c r="L1411" s="61"/>
    </row>
    <row r="1412" spans="2:12" x14ac:dyDescent="0.25">
      <c r="B1412" s="60"/>
      <c r="H1412" s="61"/>
      <c r="I1412" s="61"/>
      <c r="J1412" s="61"/>
      <c r="K1412" s="61"/>
      <c r="L1412" s="61"/>
    </row>
    <row r="1413" spans="2:12" x14ac:dyDescent="0.25">
      <c r="B1413" s="60"/>
      <c r="H1413" s="61"/>
      <c r="I1413" s="61"/>
      <c r="J1413" s="61"/>
      <c r="K1413" s="61"/>
      <c r="L1413" s="61"/>
    </row>
    <row r="1414" spans="2:12" x14ac:dyDescent="0.25">
      <c r="B1414" s="60"/>
      <c r="H1414" s="61"/>
      <c r="I1414" s="61"/>
      <c r="J1414" s="61"/>
      <c r="K1414" s="61"/>
      <c r="L1414" s="61"/>
    </row>
    <row r="1415" spans="2:12" x14ac:dyDescent="0.25">
      <c r="B1415" s="60"/>
      <c r="H1415" s="61"/>
      <c r="I1415" s="61"/>
      <c r="J1415" s="61"/>
      <c r="K1415" s="61"/>
      <c r="L1415" s="61"/>
    </row>
    <row r="1416" spans="2:12" x14ac:dyDescent="0.25">
      <c r="B1416" s="60"/>
      <c r="H1416" s="61"/>
      <c r="I1416" s="61"/>
      <c r="J1416" s="61"/>
      <c r="K1416" s="61"/>
      <c r="L1416" s="61"/>
    </row>
    <row r="1417" spans="2:12" x14ac:dyDescent="0.25">
      <c r="B1417" s="60"/>
      <c r="H1417" s="61"/>
      <c r="I1417" s="61"/>
      <c r="J1417" s="61"/>
      <c r="K1417" s="61"/>
      <c r="L1417" s="61"/>
    </row>
    <row r="1418" spans="2:12" x14ac:dyDescent="0.25">
      <c r="B1418" s="60"/>
      <c r="H1418" s="61"/>
      <c r="I1418" s="61"/>
      <c r="J1418" s="61"/>
      <c r="K1418" s="61"/>
      <c r="L1418" s="61"/>
    </row>
    <row r="1419" spans="2:12" x14ac:dyDescent="0.25">
      <c r="B1419" s="60"/>
      <c r="H1419" s="61"/>
      <c r="I1419" s="61"/>
      <c r="J1419" s="61"/>
      <c r="K1419" s="61"/>
      <c r="L1419" s="61"/>
    </row>
    <row r="1420" spans="2:12" x14ac:dyDescent="0.25">
      <c r="B1420" s="60"/>
      <c r="H1420" s="61"/>
      <c r="I1420" s="61"/>
      <c r="J1420" s="61"/>
      <c r="K1420" s="61"/>
      <c r="L1420" s="61"/>
    </row>
    <row r="1421" spans="2:12" x14ac:dyDescent="0.25">
      <c r="B1421" s="60"/>
      <c r="H1421" s="61"/>
      <c r="I1421" s="61"/>
      <c r="J1421" s="61"/>
      <c r="K1421" s="61"/>
      <c r="L1421" s="61"/>
    </row>
    <row r="1422" spans="2:12" x14ac:dyDescent="0.25">
      <c r="B1422" s="60"/>
      <c r="H1422" s="61"/>
      <c r="I1422" s="61"/>
      <c r="J1422" s="61"/>
      <c r="K1422" s="61"/>
      <c r="L1422" s="61"/>
    </row>
    <row r="1423" spans="2:12" x14ac:dyDescent="0.25">
      <c r="B1423" s="60"/>
      <c r="H1423" s="61"/>
      <c r="I1423" s="61"/>
      <c r="J1423" s="61"/>
      <c r="K1423" s="61"/>
      <c r="L1423" s="61"/>
    </row>
    <row r="1424" spans="2:12" x14ac:dyDescent="0.25">
      <c r="B1424" s="60"/>
      <c r="H1424" s="61"/>
      <c r="I1424" s="61"/>
      <c r="J1424" s="61"/>
      <c r="K1424" s="61"/>
      <c r="L1424" s="61"/>
    </row>
    <row r="1425" spans="2:12" x14ac:dyDescent="0.25">
      <c r="B1425" s="60"/>
      <c r="H1425" s="61"/>
      <c r="I1425" s="61"/>
      <c r="J1425" s="61"/>
      <c r="K1425" s="61"/>
      <c r="L1425" s="61"/>
    </row>
    <row r="1426" spans="2:12" x14ac:dyDescent="0.25">
      <c r="B1426" s="60"/>
      <c r="H1426" s="61"/>
      <c r="I1426" s="61"/>
      <c r="J1426" s="61"/>
      <c r="K1426" s="61"/>
      <c r="L1426" s="61"/>
    </row>
    <row r="1427" spans="2:12" x14ac:dyDescent="0.25">
      <c r="B1427" s="60"/>
      <c r="H1427" s="61"/>
      <c r="I1427" s="61"/>
      <c r="J1427" s="61"/>
      <c r="K1427" s="61"/>
      <c r="L1427" s="61"/>
    </row>
    <row r="1428" spans="2:12" x14ac:dyDescent="0.25">
      <c r="B1428" s="60"/>
      <c r="H1428" s="61"/>
      <c r="I1428" s="61"/>
      <c r="J1428" s="61"/>
      <c r="K1428" s="61"/>
      <c r="L1428" s="61"/>
    </row>
    <row r="1429" spans="2:12" x14ac:dyDescent="0.25">
      <c r="B1429" s="60"/>
      <c r="H1429" s="61"/>
      <c r="I1429" s="61"/>
      <c r="J1429" s="61"/>
      <c r="K1429" s="61"/>
      <c r="L1429" s="61"/>
    </row>
    <row r="1430" spans="2:12" x14ac:dyDescent="0.25">
      <c r="B1430" s="60"/>
      <c r="H1430" s="61"/>
      <c r="I1430" s="61"/>
      <c r="J1430" s="61"/>
      <c r="K1430" s="61"/>
      <c r="L1430" s="61"/>
    </row>
    <row r="1431" spans="2:12" x14ac:dyDescent="0.25">
      <c r="B1431" s="60"/>
      <c r="H1431" s="61"/>
      <c r="I1431" s="61"/>
      <c r="J1431" s="61"/>
      <c r="K1431" s="61"/>
      <c r="L1431" s="61"/>
    </row>
    <row r="1432" spans="2:12" x14ac:dyDescent="0.25">
      <c r="B1432" s="60"/>
      <c r="H1432" s="61"/>
      <c r="I1432" s="61"/>
      <c r="J1432" s="61"/>
      <c r="K1432" s="61"/>
      <c r="L1432" s="61"/>
    </row>
    <row r="1433" spans="2:12" x14ac:dyDescent="0.25">
      <c r="B1433" s="60"/>
      <c r="H1433" s="61"/>
      <c r="I1433" s="61"/>
      <c r="J1433" s="61"/>
      <c r="K1433" s="61"/>
      <c r="L1433" s="61"/>
    </row>
    <row r="1434" spans="2:12" x14ac:dyDescent="0.25">
      <c r="B1434" s="60"/>
      <c r="H1434" s="61"/>
      <c r="I1434" s="61"/>
      <c r="J1434" s="61"/>
      <c r="K1434" s="61"/>
      <c r="L1434" s="61"/>
    </row>
    <row r="1435" spans="2:12" x14ac:dyDescent="0.25">
      <c r="B1435" s="60"/>
      <c r="H1435" s="61"/>
      <c r="I1435" s="61"/>
      <c r="J1435" s="61"/>
      <c r="K1435" s="61"/>
      <c r="L1435" s="61"/>
    </row>
    <row r="1436" spans="2:12" x14ac:dyDescent="0.25">
      <c r="B1436" s="60"/>
      <c r="H1436" s="61"/>
      <c r="I1436" s="61"/>
      <c r="J1436" s="61"/>
      <c r="K1436" s="61"/>
      <c r="L1436" s="61"/>
    </row>
    <row r="1437" spans="2:12" x14ac:dyDescent="0.25">
      <c r="B1437" s="60"/>
      <c r="H1437" s="61"/>
      <c r="I1437" s="61"/>
      <c r="J1437" s="61"/>
      <c r="K1437" s="61"/>
      <c r="L1437" s="61"/>
    </row>
    <row r="1438" spans="2:12" x14ac:dyDescent="0.25">
      <c r="B1438" s="60"/>
      <c r="H1438" s="61"/>
      <c r="I1438" s="61"/>
      <c r="J1438" s="61"/>
      <c r="K1438" s="61"/>
      <c r="L1438" s="61"/>
    </row>
    <row r="1439" spans="2:12" x14ac:dyDescent="0.25">
      <c r="B1439" s="60"/>
      <c r="H1439" s="61"/>
      <c r="I1439" s="61"/>
      <c r="J1439" s="61"/>
      <c r="K1439" s="61"/>
      <c r="L1439" s="61"/>
    </row>
    <row r="1440" spans="2:12" x14ac:dyDescent="0.25">
      <c r="B1440" s="60"/>
      <c r="H1440" s="61"/>
      <c r="I1440" s="61"/>
      <c r="J1440" s="61"/>
      <c r="K1440" s="61"/>
      <c r="L1440" s="61"/>
    </row>
    <row r="1441" spans="2:12" x14ac:dyDescent="0.25">
      <c r="B1441" s="60"/>
      <c r="H1441" s="61"/>
      <c r="I1441" s="61"/>
      <c r="J1441" s="61"/>
      <c r="K1441" s="61"/>
      <c r="L1441" s="61"/>
    </row>
    <row r="1442" spans="2:12" x14ac:dyDescent="0.25">
      <c r="B1442" s="60"/>
      <c r="H1442" s="61"/>
      <c r="I1442" s="61"/>
      <c r="J1442" s="61"/>
      <c r="K1442" s="61"/>
      <c r="L1442" s="61"/>
    </row>
    <row r="1443" spans="2:12" x14ac:dyDescent="0.25">
      <c r="B1443" s="60"/>
      <c r="H1443" s="61"/>
      <c r="I1443" s="61"/>
      <c r="J1443" s="61"/>
      <c r="K1443" s="61"/>
      <c r="L1443" s="61"/>
    </row>
    <row r="1444" spans="2:12" x14ac:dyDescent="0.25">
      <c r="B1444" s="60"/>
      <c r="H1444" s="61"/>
      <c r="I1444" s="61"/>
      <c r="J1444" s="61"/>
      <c r="K1444" s="61"/>
      <c r="L1444" s="61"/>
    </row>
    <row r="1445" spans="2:12" x14ac:dyDescent="0.25">
      <c r="B1445" s="60"/>
      <c r="H1445" s="61"/>
      <c r="I1445" s="61"/>
      <c r="J1445" s="61"/>
      <c r="K1445" s="61"/>
      <c r="L1445" s="61"/>
    </row>
    <row r="1446" spans="2:12" x14ac:dyDescent="0.25">
      <c r="B1446" s="60"/>
      <c r="H1446" s="61"/>
      <c r="I1446" s="61"/>
      <c r="J1446" s="61"/>
      <c r="K1446" s="61"/>
      <c r="L1446" s="61"/>
    </row>
    <row r="1447" spans="2:12" x14ac:dyDescent="0.25">
      <c r="B1447" s="60"/>
      <c r="H1447" s="61"/>
      <c r="I1447" s="61"/>
      <c r="J1447" s="61"/>
      <c r="K1447" s="61"/>
      <c r="L1447" s="61"/>
    </row>
    <row r="1448" spans="2:12" x14ac:dyDescent="0.25">
      <c r="B1448" s="60"/>
      <c r="H1448" s="61"/>
      <c r="I1448" s="61"/>
      <c r="J1448" s="61"/>
      <c r="K1448" s="61"/>
      <c r="L1448" s="61"/>
    </row>
    <row r="1449" spans="2:12" x14ac:dyDescent="0.25">
      <c r="B1449" s="60"/>
      <c r="H1449" s="61"/>
      <c r="I1449" s="61"/>
      <c r="J1449" s="61"/>
      <c r="K1449" s="61"/>
      <c r="L1449" s="61"/>
    </row>
    <row r="1450" spans="2:12" x14ac:dyDescent="0.25">
      <c r="B1450" s="60"/>
      <c r="H1450" s="61"/>
      <c r="I1450" s="61"/>
      <c r="J1450" s="61"/>
      <c r="K1450" s="61"/>
      <c r="L1450" s="61"/>
    </row>
    <row r="1451" spans="2:12" x14ac:dyDescent="0.25">
      <c r="B1451" s="60"/>
      <c r="H1451" s="61"/>
      <c r="I1451" s="61"/>
      <c r="J1451" s="61"/>
      <c r="K1451" s="61"/>
      <c r="L1451" s="61"/>
    </row>
    <row r="1452" spans="2:12" x14ac:dyDescent="0.25">
      <c r="B1452" s="60"/>
      <c r="H1452" s="61"/>
      <c r="I1452" s="61"/>
      <c r="J1452" s="61"/>
      <c r="K1452" s="61"/>
      <c r="L1452" s="61"/>
    </row>
    <row r="1453" spans="2:12" x14ac:dyDescent="0.25">
      <c r="B1453" s="60"/>
      <c r="H1453" s="61"/>
      <c r="I1453" s="61"/>
      <c r="J1453" s="61"/>
      <c r="K1453" s="61"/>
      <c r="L1453" s="61"/>
    </row>
    <row r="1454" spans="2:12" x14ac:dyDescent="0.25">
      <c r="B1454" s="60"/>
      <c r="H1454" s="61"/>
      <c r="I1454" s="61"/>
      <c r="J1454" s="61"/>
      <c r="K1454" s="61"/>
      <c r="L1454" s="61"/>
    </row>
    <row r="1455" spans="2:12" x14ac:dyDescent="0.25">
      <c r="B1455" s="60"/>
      <c r="H1455" s="61"/>
      <c r="I1455" s="61"/>
      <c r="J1455" s="61"/>
      <c r="K1455" s="61"/>
      <c r="L1455" s="61"/>
    </row>
    <row r="1456" spans="2:12" x14ac:dyDescent="0.25">
      <c r="B1456" s="60"/>
      <c r="H1456" s="61"/>
      <c r="I1456" s="61"/>
      <c r="J1456" s="61"/>
      <c r="K1456" s="61"/>
      <c r="L1456" s="61"/>
    </row>
    <row r="1457" spans="2:12" x14ac:dyDescent="0.25">
      <c r="B1457" s="60"/>
      <c r="H1457" s="61"/>
      <c r="I1457" s="61"/>
      <c r="J1457" s="61"/>
      <c r="K1457" s="61"/>
      <c r="L1457" s="61"/>
    </row>
    <row r="1458" spans="2:12" x14ac:dyDescent="0.25">
      <c r="B1458" s="60"/>
      <c r="H1458" s="61"/>
      <c r="I1458" s="61"/>
      <c r="J1458" s="61"/>
      <c r="K1458" s="61"/>
      <c r="L1458" s="61"/>
    </row>
    <row r="1459" spans="2:12" x14ac:dyDescent="0.25">
      <c r="B1459" s="60"/>
      <c r="H1459" s="61"/>
      <c r="I1459" s="61"/>
      <c r="J1459" s="61"/>
      <c r="K1459" s="61"/>
      <c r="L1459" s="61"/>
    </row>
    <row r="1460" spans="2:12" x14ac:dyDescent="0.25">
      <c r="B1460" s="60"/>
      <c r="H1460" s="61"/>
      <c r="I1460" s="61"/>
      <c r="J1460" s="61"/>
      <c r="K1460" s="61"/>
      <c r="L1460" s="61"/>
    </row>
    <row r="1461" spans="2:12" x14ac:dyDescent="0.25">
      <c r="B1461" s="60"/>
      <c r="H1461" s="61"/>
      <c r="I1461" s="61"/>
      <c r="J1461" s="61"/>
      <c r="K1461" s="61"/>
      <c r="L1461" s="61"/>
    </row>
    <row r="1462" spans="2:12" x14ac:dyDescent="0.25">
      <c r="B1462" s="60"/>
      <c r="H1462" s="61"/>
      <c r="I1462" s="61"/>
      <c r="J1462" s="61"/>
      <c r="K1462" s="61"/>
      <c r="L1462" s="61"/>
    </row>
    <row r="1463" spans="2:12" x14ac:dyDescent="0.25">
      <c r="B1463" s="60"/>
      <c r="H1463" s="61"/>
      <c r="I1463" s="61"/>
      <c r="J1463" s="61"/>
      <c r="K1463" s="61"/>
      <c r="L1463" s="61"/>
    </row>
    <row r="1464" spans="2:12" x14ac:dyDescent="0.25">
      <c r="B1464" s="60"/>
      <c r="H1464" s="61"/>
      <c r="I1464" s="61"/>
      <c r="J1464" s="61"/>
      <c r="K1464" s="61"/>
      <c r="L1464" s="61"/>
    </row>
    <row r="1465" spans="2:12" x14ac:dyDescent="0.25">
      <c r="B1465" s="60"/>
      <c r="H1465" s="61"/>
      <c r="I1465" s="61"/>
      <c r="J1465" s="61"/>
      <c r="K1465" s="61"/>
      <c r="L1465" s="61"/>
    </row>
    <row r="1466" spans="2:12" x14ac:dyDescent="0.25">
      <c r="B1466" s="60"/>
      <c r="H1466" s="61"/>
      <c r="I1466" s="61"/>
      <c r="J1466" s="61"/>
      <c r="K1466" s="61"/>
      <c r="L1466" s="61"/>
    </row>
    <row r="1467" spans="2:12" x14ac:dyDescent="0.25">
      <c r="B1467" s="60"/>
      <c r="H1467" s="61"/>
      <c r="I1467" s="61"/>
      <c r="J1467" s="61"/>
      <c r="K1467" s="61"/>
      <c r="L1467" s="61"/>
    </row>
    <row r="1468" spans="2:12" x14ac:dyDescent="0.25">
      <c r="B1468" s="60"/>
      <c r="H1468" s="61"/>
      <c r="I1468" s="61"/>
      <c r="J1468" s="61"/>
      <c r="K1468" s="61"/>
      <c r="L1468" s="61"/>
    </row>
    <row r="1469" spans="2:12" x14ac:dyDescent="0.25">
      <c r="B1469" s="60"/>
      <c r="H1469" s="61"/>
      <c r="I1469" s="61"/>
      <c r="J1469" s="61"/>
      <c r="K1469" s="61"/>
      <c r="L1469" s="61"/>
    </row>
    <row r="1470" spans="2:12" x14ac:dyDescent="0.25">
      <c r="B1470" s="60"/>
      <c r="H1470" s="61"/>
      <c r="I1470" s="61"/>
      <c r="J1470" s="61"/>
      <c r="K1470" s="61"/>
      <c r="L1470" s="61"/>
    </row>
    <row r="1471" spans="2:12" x14ac:dyDescent="0.25">
      <c r="B1471" s="60"/>
      <c r="H1471" s="61"/>
      <c r="I1471" s="61"/>
      <c r="J1471" s="61"/>
      <c r="K1471" s="61"/>
      <c r="L1471" s="61"/>
    </row>
    <row r="1472" spans="2:12" x14ac:dyDescent="0.25">
      <c r="B1472" s="60"/>
      <c r="H1472" s="61"/>
      <c r="I1472" s="61"/>
      <c r="J1472" s="61"/>
      <c r="K1472" s="61"/>
      <c r="L1472" s="61"/>
    </row>
    <row r="1473" spans="2:12" x14ac:dyDescent="0.25">
      <c r="B1473" s="60"/>
      <c r="H1473" s="61"/>
      <c r="I1473" s="61"/>
      <c r="J1473" s="61"/>
      <c r="K1473" s="61"/>
      <c r="L1473" s="61"/>
    </row>
    <row r="1474" spans="2:12" x14ac:dyDescent="0.25">
      <c r="B1474" s="60"/>
      <c r="H1474" s="61"/>
      <c r="I1474" s="61"/>
      <c r="J1474" s="61"/>
      <c r="K1474" s="61"/>
      <c r="L1474" s="61"/>
    </row>
    <row r="1475" spans="2:12" x14ac:dyDescent="0.25">
      <c r="B1475" s="60"/>
      <c r="H1475" s="61"/>
      <c r="I1475" s="61"/>
      <c r="J1475" s="61"/>
      <c r="K1475" s="61"/>
      <c r="L1475" s="61"/>
    </row>
    <row r="1476" spans="2:12" x14ac:dyDescent="0.25">
      <c r="B1476" s="60"/>
      <c r="H1476" s="61"/>
      <c r="I1476" s="61"/>
      <c r="J1476" s="61"/>
      <c r="K1476" s="61"/>
      <c r="L1476" s="61"/>
    </row>
    <row r="1477" spans="2:12" x14ac:dyDescent="0.25">
      <c r="B1477" s="60"/>
      <c r="H1477" s="61"/>
      <c r="I1477" s="61"/>
      <c r="J1477" s="61"/>
      <c r="K1477" s="61"/>
      <c r="L1477" s="61"/>
    </row>
    <row r="1478" spans="2:12" x14ac:dyDescent="0.25">
      <c r="B1478" s="60"/>
      <c r="H1478" s="61"/>
      <c r="I1478" s="61"/>
      <c r="J1478" s="61"/>
      <c r="K1478" s="61"/>
      <c r="L1478" s="61"/>
    </row>
    <row r="1479" spans="2:12" x14ac:dyDescent="0.25">
      <c r="B1479" s="60"/>
      <c r="H1479" s="61"/>
      <c r="I1479" s="61"/>
      <c r="J1479" s="61"/>
      <c r="K1479" s="61"/>
      <c r="L1479" s="61"/>
    </row>
    <row r="1480" spans="2:12" x14ac:dyDescent="0.25">
      <c r="B1480" s="60"/>
      <c r="H1480" s="61"/>
      <c r="I1480" s="61"/>
      <c r="J1480" s="61"/>
      <c r="K1480" s="61"/>
      <c r="L1480" s="61"/>
    </row>
    <row r="1481" spans="2:12" x14ac:dyDescent="0.25">
      <c r="B1481" s="60"/>
      <c r="H1481" s="61"/>
      <c r="I1481" s="61"/>
      <c r="J1481" s="61"/>
      <c r="K1481" s="61"/>
      <c r="L1481" s="61"/>
    </row>
    <row r="1482" spans="2:12" x14ac:dyDescent="0.25">
      <c r="B1482" s="60"/>
      <c r="H1482" s="61"/>
      <c r="I1482" s="61"/>
      <c r="J1482" s="61"/>
      <c r="K1482" s="61"/>
      <c r="L1482" s="61"/>
    </row>
    <row r="1483" spans="2:12" x14ac:dyDescent="0.25">
      <c r="B1483" s="60"/>
      <c r="H1483" s="61"/>
      <c r="I1483" s="61"/>
      <c r="J1483" s="61"/>
      <c r="K1483" s="61"/>
      <c r="L1483" s="61"/>
    </row>
    <row r="1484" spans="2:12" x14ac:dyDescent="0.25">
      <c r="B1484" s="60"/>
      <c r="H1484" s="61"/>
      <c r="I1484" s="61"/>
      <c r="J1484" s="61"/>
      <c r="K1484" s="61"/>
      <c r="L1484" s="61"/>
    </row>
    <row r="1485" spans="2:12" x14ac:dyDescent="0.25">
      <c r="B1485" s="60"/>
      <c r="H1485" s="61"/>
      <c r="I1485" s="61"/>
      <c r="J1485" s="61"/>
      <c r="K1485" s="61"/>
      <c r="L1485" s="61"/>
    </row>
    <row r="1486" spans="2:12" x14ac:dyDescent="0.25">
      <c r="B1486" s="60"/>
      <c r="H1486" s="61"/>
      <c r="I1486" s="61"/>
      <c r="J1486" s="61"/>
      <c r="K1486" s="61"/>
      <c r="L1486" s="61"/>
    </row>
    <row r="1487" spans="2:12" x14ac:dyDescent="0.25">
      <c r="B1487" s="60"/>
      <c r="H1487" s="61"/>
      <c r="I1487" s="61"/>
      <c r="J1487" s="61"/>
      <c r="K1487" s="61"/>
      <c r="L1487" s="61"/>
    </row>
    <row r="1488" spans="2:12" x14ac:dyDescent="0.25">
      <c r="B1488" s="60"/>
      <c r="H1488" s="61"/>
      <c r="I1488" s="61"/>
      <c r="J1488" s="61"/>
      <c r="K1488" s="61"/>
      <c r="L1488" s="61"/>
    </row>
    <row r="1489" spans="2:12" x14ac:dyDescent="0.25">
      <c r="B1489" s="60"/>
      <c r="H1489" s="61"/>
      <c r="I1489" s="61"/>
      <c r="J1489" s="61"/>
      <c r="K1489" s="61"/>
      <c r="L1489" s="61"/>
    </row>
    <row r="1490" spans="2:12" x14ac:dyDescent="0.25">
      <c r="B1490" s="60"/>
      <c r="H1490" s="61"/>
      <c r="I1490" s="61"/>
      <c r="J1490" s="61"/>
      <c r="K1490" s="61"/>
      <c r="L1490" s="61"/>
    </row>
    <row r="1491" spans="2:12" x14ac:dyDescent="0.25">
      <c r="B1491" s="60"/>
      <c r="H1491" s="61"/>
      <c r="I1491" s="61"/>
      <c r="J1491" s="61"/>
      <c r="K1491" s="61"/>
      <c r="L1491" s="61"/>
    </row>
    <row r="1492" spans="2:12" x14ac:dyDescent="0.25">
      <c r="B1492" s="60"/>
      <c r="H1492" s="61"/>
      <c r="I1492" s="61"/>
      <c r="J1492" s="61"/>
      <c r="K1492" s="61"/>
      <c r="L1492" s="61"/>
    </row>
    <row r="1493" spans="2:12" x14ac:dyDescent="0.25">
      <c r="B1493" s="60"/>
      <c r="H1493" s="61"/>
      <c r="I1493" s="61"/>
      <c r="J1493" s="61"/>
      <c r="K1493" s="61"/>
      <c r="L1493" s="61"/>
    </row>
    <row r="1494" spans="2:12" x14ac:dyDescent="0.25">
      <c r="B1494" s="60"/>
      <c r="H1494" s="61"/>
      <c r="I1494" s="61"/>
      <c r="J1494" s="61"/>
      <c r="K1494" s="61"/>
      <c r="L1494" s="61"/>
    </row>
    <row r="1495" spans="2:12" x14ac:dyDescent="0.25">
      <c r="B1495" s="60"/>
      <c r="H1495" s="61"/>
      <c r="I1495" s="61"/>
      <c r="J1495" s="61"/>
      <c r="K1495" s="61"/>
      <c r="L1495" s="61"/>
    </row>
    <row r="1496" spans="2:12" x14ac:dyDescent="0.25">
      <c r="B1496" s="60"/>
      <c r="H1496" s="61"/>
      <c r="I1496" s="61"/>
      <c r="J1496" s="61"/>
      <c r="K1496" s="61"/>
      <c r="L1496" s="61"/>
    </row>
    <row r="1497" spans="2:12" x14ac:dyDescent="0.25">
      <c r="B1497" s="60"/>
      <c r="H1497" s="61"/>
      <c r="I1497" s="61"/>
      <c r="J1497" s="61"/>
      <c r="K1497" s="61"/>
      <c r="L1497" s="61"/>
    </row>
    <row r="1498" spans="2:12" x14ac:dyDescent="0.25">
      <c r="B1498" s="60"/>
      <c r="H1498" s="61"/>
      <c r="I1498" s="61"/>
      <c r="J1498" s="61"/>
      <c r="K1498" s="61"/>
      <c r="L1498" s="61"/>
    </row>
    <row r="1499" spans="2:12" x14ac:dyDescent="0.25">
      <c r="B1499" s="60"/>
      <c r="H1499" s="61"/>
      <c r="I1499" s="61"/>
      <c r="J1499" s="61"/>
      <c r="K1499" s="61"/>
      <c r="L1499" s="61"/>
    </row>
    <row r="1500" spans="2:12" x14ac:dyDescent="0.25">
      <c r="B1500" s="60"/>
      <c r="H1500" s="61"/>
      <c r="I1500" s="61"/>
      <c r="J1500" s="61"/>
      <c r="K1500" s="61"/>
      <c r="L1500" s="61"/>
    </row>
    <row r="1501" spans="2:12" x14ac:dyDescent="0.25">
      <c r="B1501" s="60"/>
      <c r="H1501" s="61"/>
      <c r="I1501" s="61"/>
      <c r="J1501" s="61"/>
      <c r="K1501" s="61"/>
      <c r="L1501" s="61"/>
    </row>
    <row r="1502" spans="2:12" x14ac:dyDescent="0.25">
      <c r="B1502" s="60"/>
      <c r="H1502" s="61"/>
      <c r="I1502" s="61"/>
      <c r="J1502" s="61"/>
      <c r="K1502" s="61"/>
      <c r="L1502" s="61"/>
    </row>
    <row r="1503" spans="2:12" x14ac:dyDescent="0.25">
      <c r="B1503" s="60"/>
      <c r="H1503" s="61"/>
      <c r="I1503" s="61"/>
      <c r="J1503" s="61"/>
      <c r="K1503" s="61"/>
      <c r="L1503" s="61"/>
    </row>
    <row r="1504" spans="2:12" x14ac:dyDescent="0.25">
      <c r="B1504" s="60"/>
      <c r="H1504" s="61"/>
      <c r="I1504" s="61"/>
      <c r="J1504" s="61"/>
      <c r="K1504" s="61"/>
      <c r="L1504" s="61"/>
    </row>
    <row r="1505" spans="2:12" x14ac:dyDescent="0.25">
      <c r="B1505" s="60"/>
      <c r="H1505" s="61"/>
      <c r="I1505" s="61"/>
      <c r="J1505" s="61"/>
      <c r="K1505" s="61"/>
      <c r="L1505" s="61"/>
    </row>
    <row r="1506" spans="2:12" x14ac:dyDescent="0.25">
      <c r="B1506" s="60"/>
      <c r="H1506" s="61"/>
      <c r="I1506" s="61"/>
      <c r="J1506" s="61"/>
      <c r="K1506" s="61"/>
      <c r="L1506" s="61"/>
    </row>
    <row r="1507" spans="2:12" x14ac:dyDescent="0.25">
      <c r="B1507" s="60"/>
      <c r="H1507" s="61"/>
      <c r="I1507" s="61"/>
      <c r="J1507" s="61"/>
      <c r="K1507" s="61"/>
      <c r="L1507" s="61"/>
    </row>
    <row r="1508" spans="2:12" x14ac:dyDescent="0.25">
      <c r="B1508" s="60"/>
      <c r="H1508" s="61"/>
      <c r="I1508" s="61"/>
      <c r="J1508" s="61"/>
      <c r="K1508" s="61"/>
      <c r="L1508" s="61"/>
    </row>
    <row r="1509" spans="2:12" x14ac:dyDescent="0.25">
      <c r="B1509" s="60"/>
      <c r="H1509" s="61"/>
      <c r="I1509" s="61"/>
      <c r="J1509" s="61"/>
      <c r="K1509" s="61"/>
      <c r="L1509" s="61"/>
    </row>
    <row r="1510" spans="2:12" x14ac:dyDescent="0.25">
      <c r="B1510" s="60"/>
      <c r="H1510" s="61"/>
      <c r="I1510" s="61"/>
      <c r="J1510" s="61"/>
      <c r="K1510" s="61"/>
      <c r="L1510" s="61"/>
    </row>
    <row r="1511" spans="2:12" x14ac:dyDescent="0.25">
      <c r="B1511" s="60"/>
      <c r="H1511" s="61"/>
      <c r="I1511" s="61"/>
      <c r="J1511" s="61"/>
      <c r="K1511" s="61"/>
      <c r="L1511" s="61"/>
    </row>
    <row r="1512" spans="2:12" x14ac:dyDescent="0.25">
      <c r="B1512" s="60"/>
      <c r="H1512" s="61"/>
      <c r="I1512" s="61"/>
      <c r="J1512" s="61"/>
      <c r="K1512" s="61"/>
      <c r="L1512" s="61"/>
    </row>
    <row r="1513" spans="2:12" x14ac:dyDescent="0.25">
      <c r="B1513" s="60"/>
      <c r="H1513" s="61"/>
      <c r="I1513" s="61"/>
      <c r="J1513" s="61"/>
      <c r="K1513" s="61"/>
      <c r="L1513" s="61"/>
    </row>
    <row r="1514" spans="2:12" x14ac:dyDescent="0.25">
      <c r="B1514" s="60"/>
      <c r="H1514" s="61"/>
      <c r="I1514" s="61"/>
      <c r="J1514" s="61"/>
      <c r="K1514" s="61"/>
      <c r="L1514" s="61"/>
    </row>
    <row r="1515" spans="2:12" x14ac:dyDescent="0.25">
      <c r="B1515" s="60"/>
      <c r="H1515" s="61"/>
      <c r="I1515" s="61"/>
      <c r="J1515" s="61"/>
      <c r="K1515" s="61"/>
      <c r="L1515" s="61"/>
    </row>
    <row r="1516" spans="2:12" x14ac:dyDescent="0.25">
      <c r="B1516" s="60"/>
      <c r="H1516" s="61"/>
      <c r="I1516" s="61"/>
      <c r="J1516" s="61"/>
      <c r="K1516" s="61"/>
      <c r="L1516" s="61"/>
    </row>
    <row r="1517" spans="2:12" x14ac:dyDescent="0.25">
      <c r="B1517" s="60"/>
      <c r="H1517" s="61"/>
      <c r="I1517" s="61"/>
      <c r="J1517" s="61"/>
      <c r="K1517" s="61"/>
      <c r="L1517" s="61"/>
    </row>
    <row r="1518" spans="2:12" x14ac:dyDescent="0.25">
      <c r="B1518" s="60"/>
      <c r="H1518" s="61"/>
      <c r="I1518" s="61"/>
      <c r="J1518" s="61"/>
      <c r="K1518" s="61"/>
      <c r="L1518" s="61"/>
    </row>
    <row r="1519" spans="2:12" x14ac:dyDescent="0.25">
      <c r="B1519" s="60"/>
      <c r="H1519" s="61"/>
      <c r="I1519" s="61"/>
      <c r="J1519" s="61"/>
      <c r="K1519" s="61"/>
      <c r="L1519" s="61"/>
    </row>
    <row r="1520" spans="2:12" x14ac:dyDescent="0.25">
      <c r="B1520" s="60"/>
      <c r="H1520" s="61"/>
      <c r="I1520" s="61"/>
      <c r="J1520" s="61"/>
      <c r="K1520" s="61"/>
      <c r="L1520" s="61"/>
    </row>
    <row r="1521" spans="2:12" x14ac:dyDescent="0.25">
      <c r="B1521" s="60"/>
      <c r="H1521" s="61"/>
      <c r="I1521" s="61"/>
      <c r="J1521" s="61"/>
      <c r="K1521" s="61"/>
      <c r="L1521" s="61"/>
    </row>
    <row r="1522" spans="2:12" x14ac:dyDescent="0.25">
      <c r="B1522" s="60"/>
      <c r="H1522" s="61"/>
      <c r="I1522" s="61"/>
      <c r="J1522" s="61"/>
      <c r="K1522" s="61"/>
      <c r="L1522" s="61"/>
    </row>
    <row r="1523" spans="2:12" x14ac:dyDescent="0.25">
      <c r="B1523" s="60"/>
      <c r="H1523" s="61"/>
      <c r="I1523" s="61"/>
      <c r="J1523" s="61"/>
      <c r="K1523" s="61"/>
      <c r="L1523" s="61"/>
    </row>
    <row r="1524" spans="2:12" x14ac:dyDescent="0.25">
      <c r="B1524" s="60"/>
      <c r="H1524" s="61"/>
      <c r="I1524" s="61"/>
      <c r="J1524" s="61"/>
      <c r="K1524" s="61"/>
      <c r="L1524" s="61"/>
    </row>
    <row r="1525" spans="2:12" x14ac:dyDescent="0.25">
      <c r="B1525" s="60"/>
      <c r="H1525" s="61"/>
      <c r="I1525" s="61"/>
      <c r="J1525" s="61"/>
      <c r="K1525" s="61"/>
      <c r="L1525" s="61"/>
    </row>
    <row r="1526" spans="2:12" x14ac:dyDescent="0.25">
      <c r="B1526" s="60"/>
      <c r="H1526" s="61"/>
      <c r="I1526" s="61"/>
      <c r="J1526" s="61"/>
      <c r="K1526" s="61"/>
      <c r="L1526" s="61"/>
    </row>
    <row r="1527" spans="2:12" x14ac:dyDescent="0.25">
      <c r="B1527" s="60"/>
      <c r="H1527" s="61"/>
      <c r="I1527" s="61"/>
      <c r="J1527" s="61"/>
      <c r="K1527" s="61"/>
      <c r="L1527" s="61"/>
    </row>
    <row r="1528" spans="2:12" x14ac:dyDescent="0.25">
      <c r="B1528" s="60"/>
      <c r="H1528" s="61"/>
      <c r="I1528" s="61"/>
      <c r="J1528" s="61"/>
      <c r="K1528" s="61"/>
      <c r="L1528" s="61"/>
    </row>
    <row r="1529" spans="2:12" x14ac:dyDescent="0.25">
      <c r="B1529" s="60"/>
      <c r="H1529" s="61"/>
      <c r="I1529" s="61"/>
      <c r="J1529" s="61"/>
      <c r="K1529" s="61"/>
      <c r="L1529" s="61"/>
    </row>
    <row r="1530" spans="2:12" x14ac:dyDescent="0.25">
      <c r="B1530" s="60"/>
      <c r="H1530" s="61"/>
      <c r="I1530" s="61"/>
      <c r="J1530" s="61"/>
      <c r="K1530" s="61"/>
      <c r="L1530" s="61"/>
    </row>
    <row r="1531" spans="2:12" x14ac:dyDescent="0.25">
      <c r="B1531" s="60"/>
      <c r="H1531" s="61"/>
      <c r="I1531" s="61"/>
      <c r="J1531" s="61"/>
      <c r="K1531" s="61"/>
      <c r="L1531" s="61"/>
    </row>
    <row r="1532" spans="2:12" x14ac:dyDescent="0.25">
      <c r="B1532" s="60"/>
      <c r="H1532" s="61"/>
      <c r="I1532" s="61"/>
      <c r="J1532" s="61"/>
      <c r="K1532" s="61"/>
      <c r="L1532" s="61"/>
    </row>
    <row r="1533" spans="2:12" x14ac:dyDescent="0.25">
      <c r="B1533" s="60"/>
      <c r="H1533" s="61"/>
      <c r="I1533" s="61"/>
      <c r="J1533" s="61"/>
      <c r="K1533" s="61"/>
      <c r="L1533" s="61"/>
    </row>
    <row r="1534" spans="2:12" x14ac:dyDescent="0.25">
      <c r="B1534" s="60"/>
      <c r="H1534" s="61"/>
      <c r="I1534" s="61"/>
      <c r="J1534" s="61"/>
      <c r="K1534" s="61"/>
      <c r="L1534" s="61"/>
    </row>
    <row r="1535" spans="2:12" x14ac:dyDescent="0.25">
      <c r="B1535" s="60"/>
      <c r="H1535" s="61"/>
      <c r="I1535" s="61"/>
      <c r="J1535" s="61"/>
      <c r="K1535" s="61"/>
      <c r="L1535" s="61"/>
    </row>
    <row r="1536" spans="2:12" x14ac:dyDescent="0.25">
      <c r="B1536" s="60"/>
      <c r="H1536" s="61"/>
      <c r="I1536" s="61"/>
      <c r="J1536" s="61"/>
      <c r="K1536" s="61"/>
      <c r="L1536" s="61"/>
    </row>
    <row r="1537" spans="2:12" x14ac:dyDescent="0.25">
      <c r="B1537" s="60"/>
      <c r="H1537" s="61"/>
      <c r="I1537" s="61"/>
      <c r="J1537" s="61"/>
      <c r="K1537" s="61"/>
      <c r="L1537" s="61"/>
    </row>
    <row r="1538" spans="2:12" x14ac:dyDescent="0.25">
      <c r="B1538" s="60"/>
      <c r="H1538" s="61"/>
      <c r="I1538" s="61"/>
      <c r="J1538" s="61"/>
      <c r="K1538" s="61"/>
      <c r="L1538" s="61"/>
    </row>
    <row r="1539" spans="2:12" x14ac:dyDescent="0.25">
      <c r="B1539" s="60"/>
      <c r="H1539" s="61"/>
      <c r="I1539" s="61"/>
      <c r="J1539" s="61"/>
      <c r="K1539" s="61"/>
      <c r="L1539" s="61"/>
    </row>
    <row r="1540" spans="2:12" x14ac:dyDescent="0.25">
      <c r="B1540" s="60"/>
      <c r="H1540" s="61"/>
      <c r="I1540" s="61"/>
      <c r="J1540" s="61"/>
      <c r="K1540" s="61"/>
      <c r="L1540" s="61"/>
    </row>
    <row r="1541" spans="2:12" x14ac:dyDescent="0.25">
      <c r="B1541" s="60"/>
      <c r="H1541" s="61"/>
      <c r="I1541" s="61"/>
      <c r="J1541" s="61"/>
      <c r="K1541" s="61"/>
      <c r="L1541" s="61"/>
    </row>
    <row r="1542" spans="2:12" x14ac:dyDescent="0.25">
      <c r="B1542" s="60"/>
      <c r="H1542" s="61"/>
      <c r="I1542" s="61"/>
      <c r="J1542" s="61"/>
      <c r="K1542" s="61"/>
      <c r="L1542" s="61"/>
    </row>
    <row r="1543" spans="2:12" x14ac:dyDescent="0.25">
      <c r="B1543" s="60"/>
      <c r="H1543" s="61"/>
      <c r="I1543" s="61"/>
      <c r="J1543" s="61"/>
      <c r="K1543" s="61"/>
      <c r="L1543" s="61"/>
    </row>
    <row r="1544" spans="2:12" x14ac:dyDescent="0.25">
      <c r="B1544" s="60"/>
      <c r="H1544" s="61"/>
      <c r="I1544" s="61"/>
      <c r="J1544" s="61"/>
      <c r="K1544" s="61"/>
      <c r="L1544" s="61"/>
    </row>
    <row r="1545" spans="2:12" x14ac:dyDescent="0.25">
      <c r="B1545" s="60"/>
      <c r="H1545" s="61"/>
      <c r="I1545" s="61"/>
      <c r="J1545" s="61"/>
      <c r="K1545" s="61"/>
      <c r="L1545" s="61"/>
    </row>
    <row r="1546" spans="2:12" x14ac:dyDescent="0.25">
      <c r="B1546" s="60"/>
      <c r="H1546" s="61"/>
      <c r="I1546" s="61"/>
      <c r="J1546" s="61"/>
      <c r="K1546" s="61"/>
      <c r="L1546" s="61"/>
    </row>
    <row r="1547" spans="2:12" x14ac:dyDescent="0.25">
      <c r="B1547" s="60"/>
      <c r="H1547" s="61"/>
      <c r="I1547" s="61"/>
      <c r="J1547" s="61"/>
      <c r="K1547" s="61"/>
      <c r="L1547" s="61"/>
    </row>
    <row r="1548" spans="2:12" x14ac:dyDescent="0.25">
      <c r="B1548" s="60"/>
      <c r="H1548" s="61"/>
      <c r="I1548" s="61"/>
      <c r="J1548" s="61"/>
      <c r="K1548" s="61"/>
      <c r="L1548" s="61"/>
    </row>
    <row r="1549" spans="2:12" x14ac:dyDescent="0.25">
      <c r="B1549" s="60"/>
      <c r="H1549" s="61"/>
      <c r="I1549" s="61"/>
      <c r="J1549" s="61"/>
      <c r="K1549" s="61"/>
      <c r="L1549" s="61"/>
    </row>
    <row r="1550" spans="2:12" x14ac:dyDescent="0.25">
      <c r="B1550" s="60"/>
      <c r="H1550" s="61"/>
      <c r="I1550" s="61"/>
      <c r="J1550" s="61"/>
      <c r="K1550" s="61"/>
      <c r="L1550" s="61"/>
    </row>
    <row r="1551" spans="2:12" x14ac:dyDescent="0.25">
      <c r="B1551" s="60"/>
      <c r="H1551" s="61"/>
      <c r="I1551" s="61"/>
      <c r="J1551" s="61"/>
      <c r="K1551" s="61"/>
      <c r="L1551" s="61"/>
    </row>
    <row r="1552" spans="2:12" x14ac:dyDescent="0.25">
      <c r="B1552" s="60"/>
      <c r="H1552" s="61"/>
      <c r="I1552" s="61"/>
      <c r="J1552" s="61"/>
      <c r="K1552" s="61"/>
      <c r="L1552" s="61"/>
    </row>
    <row r="1553" spans="2:12" x14ac:dyDescent="0.25">
      <c r="B1553" s="60"/>
      <c r="H1553" s="61"/>
      <c r="I1553" s="61"/>
      <c r="J1553" s="61"/>
      <c r="K1553" s="61"/>
      <c r="L1553" s="61"/>
    </row>
    <row r="1554" spans="2:12" x14ac:dyDescent="0.25">
      <c r="B1554" s="60"/>
      <c r="H1554" s="61"/>
      <c r="I1554" s="61"/>
      <c r="J1554" s="61"/>
      <c r="K1554" s="61"/>
      <c r="L1554" s="61"/>
    </row>
    <row r="1555" spans="2:12" x14ac:dyDescent="0.25">
      <c r="B1555" s="60"/>
      <c r="H1555" s="61"/>
      <c r="I1555" s="61"/>
      <c r="J1555" s="61"/>
      <c r="K1555" s="61"/>
      <c r="L1555" s="61"/>
    </row>
    <row r="1556" spans="2:12" x14ac:dyDescent="0.25">
      <c r="B1556" s="60"/>
      <c r="H1556" s="61"/>
      <c r="I1556" s="61"/>
      <c r="J1556" s="61"/>
      <c r="K1556" s="61"/>
      <c r="L1556" s="61"/>
    </row>
    <row r="1557" spans="2:12" x14ac:dyDescent="0.25">
      <c r="B1557" s="60"/>
      <c r="H1557" s="61"/>
      <c r="I1557" s="61"/>
      <c r="J1557" s="61"/>
      <c r="K1557" s="61"/>
      <c r="L1557" s="61"/>
    </row>
    <row r="1558" spans="2:12" x14ac:dyDescent="0.25">
      <c r="B1558" s="60"/>
      <c r="H1558" s="61"/>
      <c r="I1558" s="61"/>
      <c r="J1558" s="61"/>
      <c r="K1558" s="61"/>
      <c r="L1558" s="61"/>
    </row>
    <row r="1559" spans="2:12" x14ac:dyDescent="0.25">
      <c r="B1559" s="60"/>
      <c r="H1559" s="61"/>
      <c r="I1559" s="61"/>
      <c r="J1559" s="61"/>
      <c r="K1559" s="61"/>
      <c r="L1559" s="61"/>
    </row>
    <row r="1560" spans="2:12" x14ac:dyDescent="0.25">
      <c r="B1560" s="60"/>
      <c r="H1560" s="61"/>
      <c r="I1560" s="61"/>
      <c r="J1560" s="61"/>
      <c r="K1560" s="61"/>
      <c r="L1560" s="61"/>
    </row>
    <row r="1561" spans="2:12" x14ac:dyDescent="0.25">
      <c r="B1561" s="60"/>
      <c r="H1561" s="61"/>
      <c r="I1561" s="61"/>
      <c r="J1561" s="61"/>
      <c r="K1561" s="61"/>
      <c r="L1561" s="61"/>
    </row>
    <row r="1562" spans="2:12" x14ac:dyDescent="0.25">
      <c r="B1562" s="60"/>
      <c r="H1562" s="61"/>
      <c r="I1562" s="61"/>
      <c r="J1562" s="61"/>
      <c r="K1562" s="61"/>
      <c r="L1562" s="61"/>
    </row>
    <row r="1563" spans="2:12" x14ac:dyDescent="0.25">
      <c r="B1563" s="60"/>
      <c r="H1563" s="61"/>
      <c r="I1563" s="61"/>
      <c r="J1563" s="61"/>
      <c r="K1563" s="61"/>
      <c r="L1563" s="61"/>
    </row>
    <row r="1564" spans="2:12" x14ac:dyDescent="0.25">
      <c r="B1564" s="60"/>
      <c r="H1564" s="61"/>
      <c r="I1564" s="61"/>
      <c r="J1564" s="61"/>
      <c r="K1564" s="61"/>
      <c r="L1564" s="61"/>
    </row>
    <row r="1565" spans="2:12" x14ac:dyDescent="0.25">
      <c r="B1565" s="60"/>
      <c r="H1565" s="61"/>
      <c r="I1565" s="61"/>
      <c r="J1565" s="61"/>
      <c r="K1565" s="61"/>
      <c r="L1565" s="61"/>
    </row>
    <row r="1566" spans="2:12" x14ac:dyDescent="0.25">
      <c r="B1566" s="60"/>
      <c r="H1566" s="61"/>
      <c r="I1566" s="61"/>
      <c r="J1566" s="61"/>
      <c r="K1566" s="61"/>
      <c r="L1566" s="61"/>
    </row>
    <row r="1567" spans="2:12" x14ac:dyDescent="0.25">
      <c r="B1567" s="60"/>
      <c r="H1567" s="61"/>
      <c r="I1567" s="61"/>
      <c r="J1567" s="61"/>
      <c r="K1567" s="61"/>
      <c r="L1567" s="61"/>
    </row>
    <row r="1568" spans="2:12" x14ac:dyDescent="0.25">
      <c r="B1568" s="60"/>
      <c r="H1568" s="61"/>
      <c r="I1568" s="61"/>
      <c r="J1568" s="61"/>
      <c r="K1568" s="61"/>
      <c r="L1568" s="61"/>
    </row>
    <row r="1569" spans="2:12" x14ac:dyDescent="0.25">
      <c r="B1569" s="60"/>
      <c r="H1569" s="61"/>
      <c r="I1569" s="61"/>
      <c r="J1569" s="61"/>
      <c r="K1569" s="61"/>
      <c r="L1569" s="61"/>
    </row>
    <row r="1570" spans="2:12" x14ac:dyDescent="0.25">
      <c r="B1570" s="60"/>
      <c r="H1570" s="61"/>
      <c r="I1570" s="61"/>
      <c r="J1570" s="61"/>
      <c r="K1570" s="61"/>
      <c r="L1570" s="61"/>
    </row>
    <row r="1571" spans="2:12" x14ac:dyDescent="0.25">
      <c r="B1571" s="60"/>
      <c r="H1571" s="61"/>
      <c r="I1571" s="61"/>
      <c r="J1571" s="61"/>
      <c r="K1571" s="61"/>
      <c r="L1571" s="61"/>
    </row>
    <row r="1572" spans="2:12" x14ac:dyDescent="0.25">
      <c r="B1572" s="60"/>
      <c r="H1572" s="61"/>
      <c r="I1572" s="61"/>
      <c r="J1572" s="61"/>
      <c r="K1572" s="61"/>
      <c r="L1572" s="61"/>
    </row>
    <row r="1573" spans="2:12" x14ac:dyDescent="0.25">
      <c r="B1573" s="60"/>
      <c r="H1573" s="61"/>
      <c r="I1573" s="61"/>
      <c r="J1573" s="61"/>
      <c r="K1573" s="61"/>
      <c r="L1573" s="61"/>
    </row>
    <row r="1574" spans="2:12" x14ac:dyDescent="0.25">
      <c r="B1574" s="60"/>
      <c r="H1574" s="61"/>
      <c r="I1574" s="61"/>
      <c r="J1574" s="61"/>
      <c r="K1574" s="61"/>
      <c r="L1574" s="61"/>
    </row>
    <row r="1575" spans="2:12" x14ac:dyDescent="0.25">
      <c r="B1575" s="60"/>
      <c r="H1575" s="61"/>
      <c r="I1575" s="61"/>
      <c r="J1575" s="61"/>
      <c r="K1575" s="61"/>
      <c r="L1575" s="61"/>
    </row>
    <row r="1576" spans="2:12" x14ac:dyDescent="0.25">
      <c r="B1576" s="60"/>
      <c r="H1576" s="61"/>
      <c r="I1576" s="61"/>
      <c r="J1576" s="61"/>
      <c r="K1576" s="61"/>
      <c r="L1576" s="61"/>
    </row>
    <row r="1577" spans="2:12" x14ac:dyDescent="0.25">
      <c r="B1577" s="60"/>
      <c r="H1577" s="61"/>
      <c r="I1577" s="61"/>
      <c r="J1577" s="61"/>
      <c r="K1577" s="61"/>
      <c r="L1577" s="61"/>
    </row>
    <row r="1578" spans="2:12" x14ac:dyDescent="0.25">
      <c r="B1578" s="60"/>
      <c r="H1578" s="61"/>
      <c r="I1578" s="61"/>
      <c r="J1578" s="61"/>
      <c r="K1578" s="61"/>
      <c r="L1578" s="61"/>
    </row>
    <row r="1579" spans="2:12" x14ac:dyDescent="0.25">
      <c r="B1579" s="60"/>
      <c r="H1579" s="61"/>
      <c r="I1579" s="61"/>
      <c r="J1579" s="61"/>
      <c r="K1579" s="61"/>
      <c r="L1579" s="61"/>
    </row>
    <row r="1580" spans="2:12" x14ac:dyDescent="0.25">
      <c r="B1580" s="60"/>
      <c r="H1580" s="61"/>
      <c r="I1580" s="61"/>
      <c r="J1580" s="61"/>
      <c r="K1580" s="61"/>
      <c r="L1580" s="61"/>
    </row>
    <row r="1581" spans="2:12" x14ac:dyDescent="0.25">
      <c r="B1581" s="60"/>
      <c r="H1581" s="61"/>
      <c r="I1581" s="61"/>
      <c r="J1581" s="61"/>
      <c r="K1581" s="61"/>
      <c r="L1581" s="61"/>
    </row>
    <row r="1582" spans="2:12" x14ac:dyDescent="0.25">
      <c r="B1582" s="60"/>
      <c r="H1582" s="61"/>
      <c r="I1582" s="61"/>
      <c r="J1582" s="61"/>
      <c r="K1582" s="61"/>
      <c r="L1582" s="61"/>
    </row>
    <row r="1583" spans="2:12" x14ac:dyDescent="0.25">
      <c r="B1583" s="60"/>
      <c r="H1583" s="61"/>
      <c r="I1583" s="61"/>
      <c r="J1583" s="61"/>
      <c r="K1583" s="61"/>
      <c r="L1583" s="61"/>
    </row>
    <row r="1584" spans="2:12" x14ac:dyDescent="0.25">
      <c r="B1584" s="60"/>
      <c r="H1584" s="61"/>
      <c r="I1584" s="61"/>
      <c r="J1584" s="61"/>
      <c r="K1584" s="61"/>
      <c r="L1584" s="61"/>
    </row>
    <row r="1585" spans="2:12" x14ac:dyDescent="0.25">
      <c r="B1585" s="60"/>
      <c r="H1585" s="61"/>
      <c r="I1585" s="61"/>
      <c r="J1585" s="61"/>
      <c r="K1585" s="61"/>
      <c r="L1585" s="61"/>
    </row>
    <row r="1586" spans="2:12" x14ac:dyDescent="0.25">
      <c r="B1586" s="60"/>
      <c r="H1586" s="61"/>
      <c r="I1586" s="61"/>
      <c r="J1586" s="61"/>
      <c r="K1586" s="61"/>
      <c r="L1586" s="61"/>
    </row>
    <row r="1587" spans="2:12" x14ac:dyDescent="0.25">
      <c r="B1587" s="60"/>
      <c r="H1587" s="61"/>
      <c r="I1587" s="61"/>
      <c r="J1587" s="61"/>
      <c r="K1587" s="61"/>
      <c r="L1587" s="61"/>
    </row>
    <row r="1588" spans="2:12" x14ac:dyDescent="0.25">
      <c r="B1588" s="60"/>
      <c r="H1588" s="61"/>
      <c r="I1588" s="61"/>
      <c r="J1588" s="61"/>
      <c r="K1588" s="61"/>
      <c r="L1588" s="61"/>
    </row>
    <row r="1589" spans="2:12" x14ac:dyDescent="0.25">
      <c r="B1589" s="60"/>
      <c r="H1589" s="61"/>
      <c r="I1589" s="61"/>
      <c r="J1589" s="61"/>
      <c r="K1589" s="61"/>
      <c r="L1589" s="61"/>
    </row>
    <row r="1590" spans="2:12" x14ac:dyDescent="0.25">
      <c r="B1590" s="60"/>
      <c r="H1590" s="61"/>
      <c r="I1590" s="61"/>
      <c r="J1590" s="61"/>
      <c r="K1590" s="61"/>
      <c r="L1590" s="61"/>
    </row>
    <row r="1591" spans="2:12" x14ac:dyDescent="0.25">
      <c r="B1591" s="60"/>
      <c r="H1591" s="61"/>
      <c r="I1591" s="61"/>
      <c r="J1591" s="61"/>
      <c r="K1591" s="61"/>
      <c r="L1591" s="61"/>
    </row>
    <row r="1592" spans="2:12" x14ac:dyDescent="0.25">
      <c r="B1592" s="60"/>
      <c r="H1592" s="61"/>
      <c r="I1592" s="61"/>
      <c r="J1592" s="61"/>
      <c r="K1592" s="61"/>
      <c r="L1592" s="61"/>
    </row>
    <row r="1593" spans="2:12" x14ac:dyDescent="0.25">
      <c r="B1593" s="60"/>
      <c r="H1593" s="61"/>
      <c r="I1593" s="61"/>
      <c r="J1593" s="61"/>
      <c r="K1593" s="61"/>
      <c r="L1593" s="61"/>
    </row>
    <row r="1594" spans="2:12" x14ac:dyDescent="0.25">
      <c r="B1594" s="60"/>
      <c r="H1594" s="61"/>
      <c r="I1594" s="61"/>
      <c r="J1594" s="61"/>
      <c r="K1594" s="61"/>
      <c r="L1594" s="61"/>
    </row>
    <row r="1595" spans="2:12" x14ac:dyDescent="0.25">
      <c r="B1595" s="60"/>
      <c r="H1595" s="61"/>
      <c r="I1595" s="61"/>
      <c r="J1595" s="61"/>
      <c r="K1595" s="61"/>
      <c r="L1595" s="61"/>
    </row>
    <row r="1596" spans="2:12" x14ac:dyDescent="0.25">
      <c r="B1596" s="60"/>
      <c r="H1596" s="61"/>
      <c r="I1596" s="61"/>
      <c r="J1596" s="61"/>
      <c r="K1596" s="61"/>
      <c r="L1596" s="61"/>
    </row>
    <row r="1597" spans="2:12" x14ac:dyDescent="0.25">
      <c r="B1597" s="60"/>
      <c r="H1597" s="61"/>
      <c r="I1597" s="61"/>
      <c r="J1597" s="61"/>
      <c r="K1597" s="61"/>
      <c r="L1597" s="61"/>
    </row>
    <row r="1598" spans="2:12" x14ac:dyDescent="0.25">
      <c r="B1598" s="60"/>
      <c r="H1598" s="61"/>
      <c r="I1598" s="61"/>
      <c r="J1598" s="61"/>
      <c r="K1598" s="61"/>
      <c r="L1598" s="61"/>
    </row>
    <row r="1599" spans="2:12" x14ac:dyDescent="0.25">
      <c r="B1599" s="60"/>
      <c r="H1599" s="61"/>
      <c r="I1599" s="61"/>
      <c r="J1599" s="61"/>
      <c r="K1599" s="61"/>
      <c r="L1599" s="61"/>
    </row>
    <row r="1600" spans="2:12" x14ac:dyDescent="0.25">
      <c r="B1600" s="60"/>
      <c r="H1600" s="61"/>
      <c r="I1600" s="61"/>
      <c r="J1600" s="61"/>
      <c r="K1600" s="61"/>
      <c r="L1600" s="61"/>
    </row>
    <row r="1601" spans="2:12" x14ac:dyDescent="0.25">
      <c r="B1601" s="60"/>
      <c r="H1601" s="61"/>
      <c r="I1601" s="61"/>
      <c r="J1601" s="61"/>
      <c r="K1601" s="61"/>
      <c r="L1601" s="61"/>
    </row>
    <row r="1602" spans="2:12" x14ac:dyDescent="0.25">
      <c r="B1602" s="60"/>
      <c r="H1602" s="61"/>
      <c r="I1602" s="61"/>
      <c r="J1602" s="61"/>
      <c r="K1602" s="61"/>
      <c r="L1602" s="61"/>
    </row>
    <row r="1603" spans="2:12" x14ac:dyDescent="0.25">
      <c r="B1603" s="60"/>
      <c r="H1603" s="61"/>
      <c r="I1603" s="61"/>
      <c r="J1603" s="61"/>
      <c r="K1603" s="61"/>
      <c r="L1603" s="61"/>
    </row>
    <row r="1604" spans="2:12" x14ac:dyDescent="0.25">
      <c r="B1604" s="60"/>
      <c r="H1604" s="61"/>
      <c r="I1604" s="61"/>
      <c r="J1604" s="61"/>
      <c r="K1604" s="61"/>
      <c r="L1604" s="61"/>
    </row>
    <row r="1605" spans="2:12" x14ac:dyDescent="0.25">
      <c r="B1605" s="60"/>
      <c r="H1605" s="61"/>
      <c r="I1605" s="61"/>
      <c r="J1605" s="61"/>
      <c r="K1605" s="61"/>
      <c r="L1605" s="61"/>
    </row>
    <row r="1606" spans="2:12" x14ac:dyDescent="0.25">
      <c r="B1606" s="60"/>
      <c r="H1606" s="61"/>
      <c r="I1606" s="61"/>
      <c r="J1606" s="61"/>
      <c r="K1606" s="61"/>
      <c r="L1606" s="61"/>
    </row>
    <row r="1607" spans="2:12" x14ac:dyDescent="0.25">
      <c r="B1607" s="60"/>
      <c r="H1607" s="61"/>
      <c r="I1607" s="61"/>
      <c r="J1607" s="61"/>
      <c r="K1607" s="61"/>
      <c r="L1607" s="61"/>
    </row>
    <row r="1608" spans="2:12" x14ac:dyDescent="0.25">
      <c r="B1608" s="60"/>
      <c r="H1608" s="61"/>
      <c r="I1608" s="61"/>
      <c r="J1608" s="61"/>
      <c r="K1608" s="61"/>
      <c r="L1608" s="61"/>
    </row>
    <row r="1609" spans="2:12" x14ac:dyDescent="0.25">
      <c r="B1609" s="60"/>
      <c r="H1609" s="61"/>
      <c r="I1609" s="61"/>
      <c r="J1609" s="61"/>
      <c r="K1609" s="61"/>
      <c r="L1609" s="61"/>
    </row>
    <row r="1610" spans="2:12" x14ac:dyDescent="0.25">
      <c r="B1610" s="60"/>
      <c r="H1610" s="61"/>
      <c r="I1610" s="61"/>
      <c r="J1610" s="61"/>
      <c r="K1610" s="61"/>
      <c r="L1610" s="61"/>
    </row>
    <row r="1611" spans="2:12" x14ac:dyDescent="0.25">
      <c r="B1611" s="60"/>
      <c r="H1611" s="61"/>
      <c r="I1611" s="61"/>
      <c r="J1611" s="61"/>
      <c r="K1611" s="61"/>
      <c r="L1611" s="61"/>
    </row>
    <row r="1612" spans="2:12" x14ac:dyDescent="0.25">
      <c r="B1612" s="60"/>
      <c r="H1612" s="61"/>
      <c r="I1612" s="61"/>
      <c r="J1612" s="61"/>
      <c r="K1612" s="61"/>
      <c r="L1612" s="61"/>
    </row>
    <row r="1613" spans="2:12" x14ac:dyDescent="0.25">
      <c r="B1613" s="60"/>
      <c r="H1613" s="61"/>
      <c r="I1613" s="61"/>
      <c r="J1613" s="61"/>
      <c r="K1613" s="61"/>
      <c r="L1613" s="61"/>
    </row>
    <row r="1614" spans="2:12" x14ac:dyDescent="0.25">
      <c r="B1614" s="60"/>
      <c r="H1614" s="61"/>
      <c r="I1614" s="61"/>
      <c r="J1614" s="61"/>
      <c r="K1614" s="61"/>
      <c r="L1614" s="61"/>
    </row>
    <row r="1615" spans="2:12" x14ac:dyDescent="0.25">
      <c r="B1615" s="60"/>
      <c r="H1615" s="61"/>
      <c r="I1615" s="61"/>
      <c r="J1615" s="61"/>
      <c r="K1615" s="61"/>
      <c r="L1615" s="61"/>
    </row>
    <row r="1616" spans="2:12" x14ac:dyDescent="0.25">
      <c r="B1616" s="60"/>
      <c r="H1616" s="61"/>
      <c r="I1616" s="61"/>
      <c r="J1616" s="61"/>
      <c r="K1616" s="61"/>
      <c r="L1616" s="61"/>
    </row>
    <row r="1617" spans="2:12" x14ac:dyDescent="0.25">
      <c r="B1617" s="60"/>
      <c r="H1617" s="61"/>
      <c r="I1617" s="61"/>
      <c r="J1617" s="61"/>
      <c r="K1617" s="61"/>
      <c r="L1617" s="61"/>
    </row>
    <row r="1618" spans="2:12" x14ac:dyDescent="0.25">
      <c r="B1618" s="60"/>
      <c r="H1618" s="61"/>
      <c r="I1618" s="61"/>
      <c r="J1618" s="61"/>
      <c r="K1618" s="61"/>
      <c r="L1618" s="61"/>
    </row>
    <row r="1619" spans="2:12" x14ac:dyDescent="0.25">
      <c r="B1619" s="60"/>
      <c r="H1619" s="61"/>
      <c r="I1619" s="61"/>
      <c r="J1619" s="61"/>
      <c r="K1619" s="61"/>
      <c r="L1619" s="61"/>
    </row>
    <row r="1620" spans="2:12" x14ac:dyDescent="0.25">
      <c r="B1620" s="60"/>
      <c r="H1620" s="61"/>
      <c r="I1620" s="61"/>
      <c r="J1620" s="61"/>
      <c r="K1620" s="61"/>
      <c r="L1620" s="61"/>
    </row>
    <row r="1621" spans="2:12" x14ac:dyDescent="0.25">
      <c r="B1621" s="60"/>
      <c r="H1621" s="61"/>
      <c r="I1621" s="61"/>
      <c r="J1621" s="61"/>
      <c r="K1621" s="61"/>
      <c r="L1621" s="61"/>
    </row>
    <row r="1622" spans="2:12" x14ac:dyDescent="0.25">
      <c r="B1622" s="60"/>
      <c r="H1622" s="61"/>
      <c r="I1622" s="61"/>
      <c r="J1622" s="61"/>
      <c r="K1622" s="61"/>
      <c r="L1622" s="61"/>
    </row>
    <row r="1623" spans="2:12" x14ac:dyDescent="0.25">
      <c r="B1623" s="60"/>
      <c r="H1623" s="61"/>
      <c r="I1623" s="61"/>
      <c r="J1623" s="61"/>
      <c r="K1623" s="61"/>
      <c r="L1623" s="61"/>
    </row>
    <row r="1624" spans="2:12" x14ac:dyDescent="0.25">
      <c r="B1624" s="60"/>
      <c r="H1624" s="61"/>
      <c r="I1624" s="61"/>
      <c r="J1624" s="61"/>
      <c r="K1624" s="61"/>
      <c r="L1624" s="61"/>
    </row>
    <row r="1625" spans="2:12" x14ac:dyDescent="0.25">
      <c r="B1625" s="60"/>
      <c r="H1625" s="61"/>
      <c r="I1625" s="61"/>
      <c r="J1625" s="61"/>
      <c r="K1625" s="61"/>
      <c r="L1625" s="61"/>
    </row>
    <row r="1626" spans="2:12" x14ac:dyDescent="0.25">
      <c r="B1626" s="60"/>
      <c r="H1626" s="61"/>
      <c r="I1626" s="61"/>
      <c r="J1626" s="61"/>
      <c r="K1626" s="61"/>
      <c r="L1626" s="61"/>
    </row>
    <row r="1627" spans="2:12" x14ac:dyDescent="0.25">
      <c r="B1627" s="60"/>
      <c r="H1627" s="61"/>
      <c r="I1627" s="61"/>
      <c r="J1627" s="61"/>
      <c r="K1627" s="61"/>
      <c r="L1627" s="61"/>
    </row>
    <row r="1628" spans="2:12" x14ac:dyDescent="0.25">
      <c r="B1628" s="60"/>
      <c r="H1628" s="61"/>
      <c r="I1628" s="61"/>
      <c r="J1628" s="61"/>
      <c r="K1628" s="61"/>
      <c r="L1628" s="61"/>
    </row>
    <row r="1629" spans="2:12" x14ac:dyDescent="0.25">
      <c r="B1629" s="60"/>
      <c r="H1629" s="61"/>
      <c r="I1629" s="61"/>
      <c r="J1629" s="61"/>
      <c r="K1629" s="61"/>
      <c r="L1629" s="61"/>
    </row>
    <row r="1630" spans="2:12" x14ac:dyDescent="0.25">
      <c r="B1630" s="60"/>
      <c r="H1630" s="61"/>
      <c r="I1630" s="61"/>
      <c r="J1630" s="61"/>
      <c r="K1630" s="61"/>
      <c r="L1630" s="61"/>
    </row>
    <row r="1631" spans="2:12" x14ac:dyDescent="0.25">
      <c r="B1631" s="60"/>
      <c r="H1631" s="61"/>
      <c r="I1631" s="61"/>
      <c r="J1631" s="61"/>
      <c r="K1631" s="61"/>
      <c r="L1631" s="61"/>
    </row>
    <row r="1632" spans="2:12" x14ac:dyDescent="0.25">
      <c r="B1632" s="60"/>
      <c r="H1632" s="61"/>
      <c r="I1632" s="61"/>
      <c r="J1632" s="61"/>
      <c r="K1632" s="61"/>
      <c r="L1632" s="61"/>
    </row>
    <row r="1633" spans="2:12" x14ac:dyDescent="0.25">
      <c r="B1633" s="60"/>
      <c r="H1633" s="61"/>
      <c r="I1633" s="61"/>
      <c r="J1633" s="61"/>
      <c r="K1633" s="61"/>
      <c r="L1633" s="61"/>
    </row>
    <row r="1634" spans="2:12" x14ac:dyDescent="0.25">
      <c r="B1634" s="60"/>
      <c r="H1634" s="61"/>
      <c r="I1634" s="61"/>
      <c r="J1634" s="61"/>
      <c r="K1634" s="61"/>
      <c r="L1634" s="61"/>
    </row>
    <row r="1635" spans="2:12" x14ac:dyDescent="0.25">
      <c r="B1635" s="60"/>
      <c r="H1635" s="61"/>
      <c r="I1635" s="61"/>
      <c r="J1635" s="61"/>
      <c r="K1635" s="61"/>
      <c r="L1635" s="61"/>
    </row>
    <row r="1636" spans="2:12" x14ac:dyDescent="0.25">
      <c r="B1636" s="60"/>
      <c r="H1636" s="61"/>
      <c r="I1636" s="61"/>
      <c r="J1636" s="61"/>
      <c r="K1636" s="61"/>
      <c r="L1636" s="61"/>
    </row>
    <row r="1637" spans="2:12" x14ac:dyDescent="0.25">
      <c r="B1637" s="60"/>
      <c r="H1637" s="61"/>
      <c r="I1637" s="61"/>
      <c r="J1637" s="61"/>
      <c r="K1637" s="61"/>
      <c r="L1637" s="61"/>
    </row>
    <row r="1638" spans="2:12" x14ac:dyDescent="0.25">
      <c r="B1638" s="60"/>
      <c r="H1638" s="61"/>
      <c r="I1638" s="61"/>
      <c r="J1638" s="61"/>
      <c r="K1638" s="61"/>
      <c r="L1638" s="61"/>
    </row>
    <row r="1639" spans="2:12" x14ac:dyDescent="0.25">
      <c r="B1639" s="60"/>
      <c r="H1639" s="61"/>
      <c r="I1639" s="61"/>
      <c r="J1639" s="61"/>
      <c r="K1639" s="61"/>
      <c r="L1639" s="61"/>
    </row>
    <row r="1640" spans="2:12" x14ac:dyDescent="0.25">
      <c r="B1640" s="60"/>
      <c r="H1640" s="61"/>
      <c r="I1640" s="61"/>
      <c r="J1640" s="61"/>
      <c r="K1640" s="61"/>
      <c r="L1640" s="61"/>
    </row>
    <row r="1641" spans="2:12" x14ac:dyDescent="0.25">
      <c r="B1641" s="60"/>
      <c r="H1641" s="61"/>
      <c r="I1641" s="61"/>
      <c r="J1641" s="61"/>
      <c r="K1641" s="61"/>
      <c r="L1641" s="61"/>
    </row>
    <row r="1642" spans="2:12" x14ac:dyDescent="0.25">
      <c r="B1642" s="60"/>
      <c r="H1642" s="61"/>
      <c r="I1642" s="61"/>
      <c r="J1642" s="61"/>
      <c r="K1642" s="61"/>
      <c r="L1642" s="61"/>
    </row>
    <row r="1643" spans="2:12" x14ac:dyDescent="0.25">
      <c r="B1643" s="60"/>
      <c r="H1643" s="61"/>
      <c r="I1643" s="61"/>
      <c r="J1643" s="61"/>
      <c r="K1643" s="61"/>
      <c r="L1643" s="61"/>
    </row>
    <row r="1644" spans="2:12" x14ac:dyDescent="0.25">
      <c r="B1644" s="60"/>
      <c r="H1644" s="61"/>
      <c r="I1644" s="61"/>
      <c r="J1644" s="61"/>
      <c r="K1644" s="61"/>
      <c r="L1644" s="61"/>
    </row>
    <row r="1645" spans="2:12" x14ac:dyDescent="0.25">
      <c r="B1645" s="60"/>
      <c r="H1645" s="61"/>
      <c r="I1645" s="61"/>
      <c r="J1645" s="61"/>
      <c r="K1645" s="61"/>
      <c r="L1645" s="61"/>
    </row>
    <row r="1646" spans="2:12" x14ac:dyDescent="0.25">
      <c r="B1646" s="60"/>
      <c r="H1646" s="61"/>
      <c r="I1646" s="61"/>
      <c r="J1646" s="61"/>
      <c r="K1646" s="61"/>
      <c r="L1646" s="61"/>
    </row>
    <row r="1647" spans="2:12" x14ac:dyDescent="0.25">
      <c r="B1647" s="60"/>
      <c r="H1647" s="61"/>
      <c r="I1647" s="61"/>
      <c r="J1647" s="61"/>
      <c r="K1647" s="61"/>
      <c r="L1647" s="61"/>
    </row>
    <row r="1648" spans="2:12" x14ac:dyDescent="0.25">
      <c r="B1648" s="60"/>
      <c r="H1648" s="61"/>
      <c r="I1648" s="61"/>
      <c r="J1648" s="61"/>
      <c r="K1648" s="61"/>
      <c r="L1648" s="61"/>
    </row>
    <row r="1649" spans="2:12" x14ac:dyDescent="0.25">
      <c r="B1649" s="60"/>
      <c r="H1649" s="61"/>
      <c r="I1649" s="61"/>
      <c r="J1649" s="61"/>
      <c r="K1649" s="61"/>
      <c r="L1649" s="61"/>
    </row>
    <row r="1650" spans="2:12" x14ac:dyDescent="0.25">
      <c r="B1650" s="60"/>
      <c r="H1650" s="61"/>
      <c r="I1650" s="61"/>
      <c r="J1650" s="61"/>
      <c r="K1650" s="61"/>
      <c r="L1650" s="61"/>
    </row>
    <row r="1651" spans="2:12" x14ac:dyDescent="0.25">
      <c r="B1651" s="60"/>
      <c r="H1651" s="61"/>
      <c r="I1651" s="61"/>
      <c r="J1651" s="61"/>
      <c r="K1651" s="61"/>
      <c r="L1651" s="61"/>
    </row>
    <row r="1652" spans="2:12" x14ac:dyDescent="0.25">
      <c r="B1652" s="60"/>
      <c r="H1652" s="61"/>
      <c r="I1652" s="61"/>
      <c r="J1652" s="61"/>
      <c r="K1652" s="61"/>
      <c r="L1652" s="61"/>
    </row>
    <row r="1653" spans="2:12" x14ac:dyDescent="0.25">
      <c r="B1653" s="60"/>
      <c r="H1653" s="61"/>
      <c r="I1653" s="61"/>
      <c r="J1653" s="61"/>
      <c r="K1653" s="61"/>
      <c r="L1653" s="61"/>
    </row>
    <row r="1654" spans="2:12" x14ac:dyDescent="0.25">
      <c r="B1654" s="60"/>
      <c r="H1654" s="61"/>
      <c r="I1654" s="61"/>
      <c r="J1654" s="61"/>
      <c r="K1654" s="61"/>
      <c r="L1654" s="61"/>
    </row>
    <row r="1655" spans="2:12" x14ac:dyDescent="0.25">
      <c r="B1655" s="60"/>
      <c r="H1655" s="61"/>
      <c r="I1655" s="61"/>
      <c r="J1655" s="61"/>
      <c r="K1655" s="61"/>
      <c r="L1655" s="61"/>
    </row>
    <row r="1656" spans="2:12" x14ac:dyDescent="0.25">
      <c r="B1656" s="60"/>
      <c r="H1656" s="61"/>
      <c r="I1656" s="61"/>
      <c r="J1656" s="61"/>
      <c r="K1656" s="61"/>
      <c r="L1656" s="61"/>
    </row>
    <row r="1657" spans="2:12" x14ac:dyDescent="0.25">
      <c r="B1657" s="60"/>
      <c r="H1657" s="61"/>
      <c r="I1657" s="61"/>
      <c r="J1657" s="61"/>
      <c r="K1657" s="61"/>
      <c r="L1657" s="61"/>
    </row>
    <row r="1658" spans="2:12" x14ac:dyDescent="0.25">
      <c r="B1658" s="60"/>
      <c r="H1658" s="61"/>
      <c r="I1658" s="61"/>
      <c r="J1658" s="61"/>
      <c r="K1658" s="61"/>
      <c r="L1658" s="61"/>
    </row>
    <row r="1659" spans="2:12" x14ac:dyDescent="0.25">
      <c r="B1659" s="60"/>
      <c r="H1659" s="61"/>
      <c r="I1659" s="61"/>
      <c r="J1659" s="61"/>
      <c r="K1659" s="61"/>
      <c r="L1659" s="61"/>
    </row>
    <row r="1660" spans="2:12" x14ac:dyDescent="0.25">
      <c r="B1660" s="60"/>
      <c r="H1660" s="61"/>
      <c r="I1660" s="61"/>
      <c r="J1660" s="61"/>
      <c r="K1660" s="61"/>
      <c r="L1660" s="61"/>
    </row>
    <row r="1661" spans="2:12" x14ac:dyDescent="0.25">
      <c r="B1661" s="60"/>
      <c r="H1661" s="61"/>
      <c r="I1661" s="61"/>
      <c r="J1661" s="61"/>
      <c r="K1661" s="61"/>
      <c r="L1661" s="61"/>
    </row>
    <row r="1662" spans="2:12" x14ac:dyDescent="0.25">
      <c r="B1662" s="60"/>
      <c r="H1662" s="61"/>
      <c r="I1662" s="61"/>
      <c r="J1662" s="61"/>
      <c r="K1662" s="61"/>
      <c r="L1662" s="61"/>
    </row>
    <row r="1663" spans="2:12" x14ac:dyDescent="0.25">
      <c r="B1663" s="60"/>
      <c r="H1663" s="61"/>
      <c r="I1663" s="61"/>
      <c r="J1663" s="61"/>
      <c r="K1663" s="61"/>
      <c r="L1663" s="61"/>
    </row>
    <row r="1664" spans="2:12" x14ac:dyDescent="0.25">
      <c r="B1664" s="60"/>
      <c r="H1664" s="61"/>
      <c r="I1664" s="61"/>
      <c r="J1664" s="61"/>
      <c r="K1664" s="61"/>
      <c r="L1664" s="61"/>
    </row>
    <row r="1665" spans="2:12" x14ac:dyDescent="0.25">
      <c r="B1665" s="60"/>
      <c r="H1665" s="61"/>
      <c r="I1665" s="61"/>
      <c r="J1665" s="61"/>
      <c r="K1665" s="61"/>
      <c r="L1665" s="61"/>
    </row>
    <row r="1666" spans="2:12" x14ac:dyDescent="0.25">
      <c r="B1666" s="60"/>
      <c r="H1666" s="61"/>
      <c r="I1666" s="61"/>
      <c r="J1666" s="61"/>
      <c r="K1666" s="61"/>
      <c r="L1666" s="61"/>
    </row>
    <row r="1667" spans="2:12" x14ac:dyDescent="0.25">
      <c r="B1667" s="60"/>
      <c r="H1667" s="61"/>
      <c r="I1667" s="61"/>
      <c r="J1667" s="61"/>
      <c r="K1667" s="61"/>
      <c r="L1667" s="61"/>
    </row>
    <row r="1668" spans="2:12" x14ac:dyDescent="0.25">
      <c r="B1668" s="60"/>
      <c r="H1668" s="61"/>
      <c r="I1668" s="61"/>
      <c r="J1668" s="61"/>
      <c r="K1668" s="61"/>
      <c r="L1668" s="61"/>
    </row>
    <row r="1669" spans="2:12" x14ac:dyDescent="0.25">
      <c r="B1669" s="60"/>
      <c r="H1669" s="61"/>
      <c r="I1669" s="61"/>
      <c r="J1669" s="61"/>
      <c r="K1669" s="61"/>
      <c r="L1669" s="61"/>
    </row>
    <row r="1670" spans="2:12" x14ac:dyDescent="0.25">
      <c r="B1670" s="60"/>
      <c r="H1670" s="61"/>
      <c r="I1670" s="61"/>
      <c r="J1670" s="61"/>
      <c r="K1670" s="61"/>
      <c r="L1670" s="61"/>
    </row>
    <row r="1671" spans="2:12" x14ac:dyDescent="0.25">
      <c r="B1671" s="60"/>
      <c r="H1671" s="61"/>
      <c r="I1671" s="61"/>
      <c r="J1671" s="61"/>
      <c r="K1671" s="61"/>
      <c r="L1671" s="61"/>
    </row>
    <row r="1672" spans="2:12" x14ac:dyDescent="0.25">
      <c r="B1672" s="60"/>
      <c r="H1672" s="61"/>
      <c r="I1672" s="61"/>
      <c r="J1672" s="61"/>
      <c r="K1672" s="61"/>
      <c r="L1672" s="61"/>
    </row>
    <row r="1673" spans="2:12" x14ac:dyDescent="0.25">
      <c r="B1673" s="60"/>
      <c r="H1673" s="61"/>
      <c r="I1673" s="61"/>
      <c r="J1673" s="61"/>
      <c r="K1673" s="61"/>
      <c r="L1673" s="61"/>
    </row>
    <row r="1674" spans="2:12" x14ac:dyDescent="0.25">
      <c r="B1674" s="60"/>
      <c r="H1674" s="61"/>
      <c r="I1674" s="61"/>
      <c r="J1674" s="61"/>
      <c r="K1674" s="61"/>
      <c r="L1674" s="61"/>
    </row>
    <row r="1675" spans="2:12" x14ac:dyDescent="0.25">
      <c r="B1675" s="60"/>
      <c r="H1675" s="61"/>
      <c r="I1675" s="61"/>
      <c r="J1675" s="61"/>
      <c r="K1675" s="61"/>
      <c r="L1675" s="61"/>
    </row>
    <row r="1676" spans="2:12" x14ac:dyDescent="0.25">
      <c r="B1676" s="60"/>
      <c r="H1676" s="61"/>
      <c r="I1676" s="61"/>
      <c r="J1676" s="61"/>
      <c r="K1676" s="61"/>
      <c r="L1676" s="61"/>
    </row>
    <row r="1677" spans="2:12" x14ac:dyDescent="0.25">
      <c r="B1677" s="60"/>
      <c r="H1677" s="61"/>
      <c r="I1677" s="61"/>
      <c r="J1677" s="61"/>
      <c r="K1677" s="61"/>
      <c r="L1677" s="61"/>
    </row>
    <row r="1678" spans="2:12" x14ac:dyDescent="0.25">
      <c r="B1678" s="60"/>
      <c r="H1678" s="61"/>
      <c r="I1678" s="61"/>
      <c r="J1678" s="61"/>
      <c r="K1678" s="61"/>
      <c r="L1678" s="61"/>
    </row>
    <row r="1679" spans="2:12" x14ac:dyDescent="0.25">
      <c r="B1679" s="60"/>
      <c r="H1679" s="61"/>
      <c r="I1679" s="61"/>
      <c r="J1679" s="61"/>
      <c r="K1679" s="61"/>
      <c r="L1679" s="61"/>
    </row>
    <row r="1680" spans="2:12" x14ac:dyDescent="0.25">
      <c r="B1680" s="60"/>
      <c r="H1680" s="61"/>
      <c r="I1680" s="61"/>
      <c r="J1680" s="61"/>
      <c r="K1680" s="61"/>
      <c r="L1680" s="61"/>
    </row>
    <row r="1681" spans="2:12" x14ac:dyDescent="0.25">
      <c r="B1681" s="60"/>
      <c r="H1681" s="61"/>
      <c r="I1681" s="61"/>
      <c r="J1681" s="61"/>
      <c r="K1681" s="61"/>
      <c r="L1681" s="61"/>
    </row>
    <row r="1682" spans="2:12" x14ac:dyDescent="0.25">
      <c r="B1682" s="60"/>
      <c r="H1682" s="61"/>
      <c r="I1682" s="61"/>
      <c r="J1682" s="61"/>
      <c r="K1682" s="61"/>
      <c r="L1682" s="61"/>
    </row>
    <row r="1683" spans="2:12" x14ac:dyDescent="0.25">
      <c r="B1683" s="60"/>
      <c r="H1683" s="61"/>
      <c r="I1683" s="61"/>
      <c r="J1683" s="61"/>
      <c r="K1683" s="61"/>
      <c r="L1683" s="61"/>
    </row>
    <row r="1684" spans="2:12" x14ac:dyDescent="0.25">
      <c r="B1684" s="60"/>
      <c r="H1684" s="61"/>
      <c r="I1684" s="61"/>
      <c r="J1684" s="61"/>
      <c r="K1684" s="61"/>
      <c r="L1684" s="61"/>
    </row>
    <row r="1685" spans="2:12" x14ac:dyDescent="0.25">
      <c r="B1685" s="60"/>
      <c r="H1685" s="61"/>
      <c r="I1685" s="61"/>
      <c r="J1685" s="61"/>
      <c r="K1685" s="61"/>
      <c r="L1685" s="61"/>
    </row>
    <row r="1686" spans="2:12" x14ac:dyDescent="0.25">
      <c r="B1686" s="60"/>
      <c r="H1686" s="61"/>
      <c r="I1686" s="61"/>
      <c r="J1686" s="61"/>
      <c r="K1686" s="61"/>
      <c r="L1686" s="61"/>
    </row>
    <row r="1687" spans="2:12" x14ac:dyDescent="0.25">
      <c r="B1687" s="60"/>
      <c r="H1687" s="61"/>
      <c r="I1687" s="61"/>
      <c r="J1687" s="61"/>
      <c r="K1687" s="61"/>
      <c r="L1687" s="61"/>
    </row>
    <row r="1688" spans="2:12" x14ac:dyDescent="0.25">
      <c r="B1688" s="60"/>
      <c r="H1688" s="61"/>
      <c r="I1688" s="61"/>
      <c r="J1688" s="61"/>
      <c r="K1688" s="61"/>
      <c r="L1688" s="61"/>
    </row>
    <row r="1689" spans="2:12" x14ac:dyDescent="0.25">
      <c r="B1689" s="60"/>
      <c r="H1689" s="61"/>
      <c r="I1689" s="61"/>
      <c r="J1689" s="61"/>
      <c r="K1689" s="61"/>
      <c r="L1689" s="61"/>
    </row>
    <row r="1690" spans="2:12" x14ac:dyDescent="0.25">
      <c r="B1690" s="60"/>
      <c r="H1690" s="61"/>
      <c r="I1690" s="61"/>
      <c r="J1690" s="61"/>
      <c r="K1690" s="61"/>
      <c r="L1690" s="61"/>
    </row>
    <row r="1691" spans="2:12" x14ac:dyDescent="0.25">
      <c r="B1691" s="60"/>
      <c r="H1691" s="61"/>
      <c r="I1691" s="61"/>
      <c r="J1691" s="61"/>
      <c r="K1691" s="61"/>
      <c r="L1691" s="61"/>
    </row>
    <row r="1692" spans="2:12" x14ac:dyDescent="0.25">
      <c r="B1692" s="60"/>
      <c r="H1692" s="61"/>
      <c r="I1692" s="61"/>
      <c r="J1692" s="61"/>
      <c r="K1692" s="61"/>
      <c r="L1692" s="61"/>
    </row>
    <row r="1693" spans="2:12" x14ac:dyDescent="0.25">
      <c r="B1693" s="60"/>
      <c r="H1693" s="61"/>
      <c r="I1693" s="61"/>
      <c r="J1693" s="61"/>
      <c r="K1693" s="61"/>
      <c r="L1693" s="61"/>
    </row>
    <row r="1694" spans="2:12" x14ac:dyDescent="0.25">
      <c r="B1694" s="60"/>
      <c r="H1694" s="61"/>
      <c r="I1694" s="61"/>
      <c r="J1694" s="61"/>
      <c r="K1694" s="61"/>
      <c r="L1694" s="61"/>
    </row>
    <row r="1695" spans="2:12" x14ac:dyDescent="0.25">
      <c r="B1695" s="60"/>
      <c r="H1695" s="61"/>
      <c r="I1695" s="61"/>
      <c r="J1695" s="61"/>
      <c r="K1695" s="61"/>
      <c r="L1695" s="61"/>
    </row>
    <row r="1696" spans="2:12" x14ac:dyDescent="0.25">
      <c r="B1696" s="60"/>
      <c r="H1696" s="61"/>
      <c r="I1696" s="61"/>
      <c r="J1696" s="61"/>
      <c r="K1696" s="61"/>
      <c r="L1696" s="61"/>
    </row>
    <row r="1697" spans="2:12" x14ac:dyDescent="0.25">
      <c r="B1697" s="60"/>
      <c r="H1697" s="61"/>
      <c r="I1697" s="61"/>
      <c r="J1697" s="61"/>
      <c r="K1697" s="61"/>
      <c r="L1697" s="61"/>
    </row>
    <row r="1698" spans="2:12" x14ac:dyDescent="0.25">
      <c r="B1698" s="60"/>
      <c r="H1698" s="61"/>
      <c r="I1698" s="61"/>
      <c r="J1698" s="61"/>
      <c r="K1698" s="61"/>
      <c r="L1698" s="61"/>
    </row>
    <row r="1699" spans="2:12" x14ac:dyDescent="0.25">
      <c r="B1699" s="60"/>
      <c r="H1699" s="61"/>
      <c r="I1699" s="61"/>
      <c r="J1699" s="61"/>
      <c r="K1699" s="61"/>
      <c r="L1699" s="61"/>
    </row>
    <row r="1700" spans="2:12" x14ac:dyDescent="0.25">
      <c r="B1700" s="60"/>
      <c r="H1700" s="61"/>
      <c r="I1700" s="61"/>
      <c r="J1700" s="61"/>
      <c r="K1700" s="61"/>
      <c r="L1700" s="61"/>
    </row>
    <row r="1701" spans="2:12" x14ac:dyDescent="0.25">
      <c r="B1701" s="60"/>
      <c r="H1701" s="61"/>
      <c r="I1701" s="61"/>
      <c r="J1701" s="61"/>
      <c r="K1701" s="61"/>
      <c r="L1701" s="61"/>
    </row>
    <row r="1702" spans="2:12" x14ac:dyDescent="0.25">
      <c r="B1702" s="60"/>
      <c r="H1702" s="61"/>
      <c r="I1702" s="61"/>
      <c r="J1702" s="61"/>
      <c r="K1702" s="61"/>
      <c r="L1702" s="61"/>
    </row>
    <row r="1703" spans="2:12" x14ac:dyDescent="0.25">
      <c r="B1703" s="60"/>
      <c r="H1703" s="61"/>
      <c r="I1703" s="61"/>
      <c r="J1703" s="61"/>
      <c r="K1703" s="61"/>
      <c r="L1703" s="61"/>
    </row>
    <row r="1704" spans="2:12" x14ac:dyDescent="0.25">
      <c r="B1704" s="60"/>
      <c r="H1704" s="61"/>
      <c r="I1704" s="61"/>
      <c r="J1704" s="61"/>
      <c r="K1704" s="61"/>
      <c r="L1704" s="61"/>
    </row>
    <row r="1705" spans="2:12" x14ac:dyDescent="0.25">
      <c r="B1705" s="60"/>
      <c r="H1705" s="61"/>
      <c r="I1705" s="61"/>
      <c r="J1705" s="61"/>
      <c r="K1705" s="61"/>
      <c r="L1705" s="61"/>
    </row>
    <row r="1706" spans="2:12" x14ac:dyDescent="0.25">
      <c r="B1706" s="60"/>
      <c r="H1706" s="61"/>
      <c r="I1706" s="61"/>
      <c r="J1706" s="61"/>
      <c r="K1706" s="61"/>
      <c r="L1706" s="61"/>
    </row>
    <row r="1707" spans="2:12" x14ac:dyDescent="0.25">
      <c r="B1707" s="60"/>
      <c r="H1707" s="61"/>
      <c r="I1707" s="61"/>
      <c r="J1707" s="61"/>
      <c r="K1707" s="61"/>
      <c r="L1707" s="61"/>
    </row>
    <row r="1708" spans="2:12" x14ac:dyDescent="0.25">
      <c r="B1708" s="60"/>
      <c r="H1708" s="61"/>
      <c r="I1708" s="61"/>
      <c r="J1708" s="61"/>
      <c r="K1708" s="61"/>
      <c r="L1708" s="61"/>
    </row>
    <row r="1709" spans="2:12" x14ac:dyDescent="0.25">
      <c r="B1709" s="60"/>
      <c r="H1709" s="61"/>
      <c r="I1709" s="61"/>
      <c r="J1709" s="61"/>
      <c r="K1709" s="61"/>
      <c r="L1709" s="61"/>
    </row>
    <row r="1710" spans="2:12" x14ac:dyDescent="0.25">
      <c r="B1710" s="60"/>
      <c r="H1710" s="61"/>
      <c r="I1710" s="61"/>
      <c r="J1710" s="61"/>
      <c r="K1710" s="61"/>
      <c r="L1710" s="61"/>
    </row>
    <row r="1711" spans="2:12" x14ac:dyDescent="0.25">
      <c r="B1711" s="60"/>
      <c r="H1711" s="61"/>
      <c r="I1711" s="61"/>
      <c r="J1711" s="61"/>
      <c r="K1711" s="61"/>
      <c r="L1711" s="61"/>
    </row>
    <row r="1712" spans="2:12" x14ac:dyDescent="0.25">
      <c r="B1712" s="60"/>
      <c r="H1712" s="61"/>
      <c r="I1712" s="61"/>
      <c r="J1712" s="61"/>
      <c r="K1712" s="61"/>
      <c r="L1712" s="61"/>
    </row>
    <row r="1713" spans="2:12" x14ac:dyDescent="0.25">
      <c r="B1713" s="60"/>
      <c r="H1713" s="61"/>
      <c r="I1713" s="61"/>
      <c r="J1713" s="61"/>
      <c r="K1713" s="61"/>
      <c r="L1713" s="61"/>
    </row>
    <row r="1714" spans="2:12" x14ac:dyDescent="0.25">
      <c r="B1714" s="60"/>
      <c r="H1714" s="61"/>
      <c r="I1714" s="61"/>
      <c r="J1714" s="61"/>
      <c r="K1714" s="61"/>
      <c r="L1714" s="61"/>
    </row>
    <row r="1715" spans="2:12" x14ac:dyDescent="0.25">
      <c r="B1715" s="60"/>
      <c r="H1715" s="61"/>
      <c r="I1715" s="61"/>
      <c r="J1715" s="61"/>
      <c r="K1715" s="61"/>
      <c r="L1715" s="61"/>
    </row>
    <row r="1716" spans="2:12" x14ac:dyDescent="0.25">
      <c r="B1716" s="60"/>
      <c r="H1716" s="61"/>
      <c r="I1716" s="61"/>
      <c r="J1716" s="61"/>
      <c r="K1716" s="61"/>
      <c r="L1716" s="61"/>
    </row>
    <row r="1717" spans="2:12" x14ac:dyDescent="0.25">
      <c r="B1717" s="60"/>
      <c r="H1717" s="61"/>
      <c r="I1717" s="61"/>
      <c r="J1717" s="61"/>
      <c r="K1717" s="61"/>
      <c r="L1717" s="61"/>
    </row>
    <row r="1718" spans="2:12" x14ac:dyDescent="0.25">
      <c r="B1718" s="60"/>
      <c r="H1718" s="61"/>
      <c r="I1718" s="61"/>
      <c r="J1718" s="61"/>
      <c r="K1718" s="61"/>
      <c r="L1718" s="61"/>
    </row>
    <row r="1719" spans="2:12" x14ac:dyDescent="0.25">
      <c r="B1719" s="60"/>
      <c r="H1719" s="61"/>
      <c r="I1719" s="61"/>
      <c r="J1719" s="61"/>
      <c r="K1719" s="61"/>
      <c r="L1719" s="61"/>
    </row>
    <row r="1720" spans="2:12" x14ac:dyDescent="0.25">
      <c r="B1720" s="60"/>
      <c r="H1720" s="61"/>
      <c r="I1720" s="61"/>
      <c r="J1720" s="61"/>
      <c r="K1720" s="61"/>
      <c r="L1720" s="61"/>
    </row>
    <row r="1721" spans="2:12" x14ac:dyDescent="0.25">
      <c r="B1721" s="60"/>
      <c r="H1721" s="61"/>
      <c r="I1721" s="61"/>
      <c r="J1721" s="61"/>
      <c r="K1721" s="61"/>
      <c r="L1721" s="61"/>
    </row>
    <row r="1722" spans="2:12" x14ac:dyDescent="0.25">
      <c r="B1722" s="60"/>
      <c r="H1722" s="61"/>
      <c r="I1722" s="61"/>
      <c r="J1722" s="61"/>
      <c r="K1722" s="61"/>
      <c r="L1722" s="61"/>
    </row>
    <row r="1723" spans="2:12" x14ac:dyDescent="0.25">
      <c r="B1723" s="60"/>
      <c r="H1723" s="61"/>
      <c r="I1723" s="61"/>
      <c r="J1723" s="61"/>
      <c r="K1723" s="61"/>
      <c r="L1723" s="61"/>
    </row>
    <row r="1724" spans="2:12" x14ac:dyDescent="0.25">
      <c r="B1724" s="60"/>
      <c r="H1724" s="61"/>
      <c r="I1724" s="61"/>
      <c r="J1724" s="61"/>
      <c r="K1724" s="61"/>
      <c r="L1724" s="61"/>
    </row>
    <row r="1725" spans="2:12" x14ac:dyDescent="0.25">
      <c r="B1725" s="60"/>
      <c r="H1725" s="61"/>
      <c r="I1725" s="61"/>
      <c r="J1725" s="61"/>
      <c r="K1725" s="61"/>
      <c r="L1725" s="61"/>
    </row>
    <row r="1726" spans="2:12" x14ac:dyDescent="0.25">
      <c r="B1726" s="60"/>
      <c r="H1726" s="61"/>
      <c r="I1726" s="61"/>
      <c r="J1726" s="61"/>
      <c r="K1726" s="61"/>
      <c r="L1726" s="61"/>
    </row>
    <row r="1727" spans="2:12" x14ac:dyDescent="0.25">
      <c r="B1727" s="60"/>
      <c r="H1727" s="61"/>
      <c r="I1727" s="61"/>
      <c r="J1727" s="61"/>
      <c r="K1727" s="61"/>
      <c r="L1727" s="61"/>
    </row>
    <row r="1728" spans="2:12" x14ac:dyDescent="0.25">
      <c r="B1728" s="60"/>
      <c r="H1728" s="61"/>
      <c r="I1728" s="61"/>
      <c r="J1728" s="61"/>
      <c r="K1728" s="61"/>
      <c r="L1728" s="61"/>
    </row>
    <row r="1729" spans="2:12" x14ac:dyDescent="0.25">
      <c r="B1729" s="60"/>
      <c r="H1729" s="61"/>
      <c r="I1729" s="61"/>
      <c r="J1729" s="61"/>
      <c r="K1729" s="61"/>
      <c r="L1729" s="61"/>
    </row>
    <row r="1730" spans="2:12" x14ac:dyDescent="0.25">
      <c r="B1730" s="60"/>
      <c r="H1730" s="61"/>
      <c r="I1730" s="61"/>
      <c r="J1730" s="61"/>
      <c r="K1730" s="61"/>
      <c r="L1730" s="61"/>
    </row>
    <row r="1731" spans="2:12" x14ac:dyDescent="0.25">
      <c r="B1731" s="60"/>
      <c r="H1731" s="61"/>
      <c r="I1731" s="61"/>
      <c r="J1731" s="61"/>
      <c r="K1731" s="61"/>
      <c r="L1731" s="61"/>
    </row>
    <row r="1732" spans="2:12" x14ac:dyDescent="0.25">
      <c r="B1732" s="60"/>
      <c r="H1732" s="61"/>
      <c r="I1732" s="61"/>
      <c r="J1732" s="61"/>
      <c r="K1732" s="61"/>
      <c r="L1732" s="61"/>
    </row>
    <row r="1733" spans="2:12" x14ac:dyDescent="0.25">
      <c r="B1733" s="60"/>
      <c r="H1733" s="61"/>
      <c r="I1733" s="61"/>
      <c r="J1733" s="61"/>
      <c r="K1733" s="61"/>
      <c r="L1733" s="61"/>
    </row>
    <row r="1734" spans="2:12" x14ac:dyDescent="0.25">
      <c r="B1734" s="60"/>
      <c r="H1734" s="61"/>
      <c r="I1734" s="61"/>
      <c r="J1734" s="61"/>
      <c r="K1734" s="61"/>
      <c r="L1734" s="61"/>
    </row>
    <row r="1735" spans="2:12" x14ac:dyDescent="0.25">
      <c r="B1735" s="60"/>
      <c r="H1735" s="61"/>
      <c r="I1735" s="61"/>
      <c r="J1735" s="61"/>
      <c r="K1735" s="61"/>
      <c r="L1735" s="61"/>
    </row>
    <row r="1736" spans="2:12" x14ac:dyDescent="0.25">
      <c r="B1736" s="60"/>
      <c r="H1736" s="61"/>
      <c r="I1736" s="61"/>
      <c r="J1736" s="61"/>
      <c r="K1736" s="61"/>
      <c r="L1736" s="61"/>
    </row>
    <row r="1737" spans="2:12" x14ac:dyDescent="0.25">
      <c r="B1737" s="60"/>
      <c r="H1737" s="61"/>
      <c r="I1737" s="61"/>
      <c r="J1737" s="61"/>
      <c r="K1737" s="61"/>
      <c r="L1737" s="61"/>
    </row>
    <row r="1738" spans="2:12" x14ac:dyDescent="0.25">
      <c r="B1738" s="60"/>
      <c r="H1738" s="61"/>
      <c r="I1738" s="61"/>
      <c r="J1738" s="61"/>
      <c r="K1738" s="61"/>
      <c r="L1738" s="61"/>
    </row>
    <row r="1739" spans="2:12" x14ac:dyDescent="0.25">
      <c r="B1739" s="60"/>
      <c r="H1739" s="61"/>
      <c r="I1739" s="61"/>
      <c r="J1739" s="61"/>
      <c r="K1739" s="61"/>
      <c r="L1739" s="61"/>
    </row>
    <row r="1740" spans="2:12" x14ac:dyDescent="0.25">
      <c r="B1740" s="60"/>
      <c r="H1740" s="61"/>
      <c r="I1740" s="61"/>
      <c r="J1740" s="61"/>
      <c r="K1740" s="61"/>
      <c r="L1740" s="61"/>
    </row>
    <row r="1741" spans="2:12" x14ac:dyDescent="0.25">
      <c r="B1741" s="60"/>
      <c r="H1741" s="61"/>
      <c r="I1741" s="61"/>
      <c r="J1741" s="61"/>
      <c r="K1741" s="61"/>
      <c r="L1741" s="61"/>
    </row>
    <row r="1742" spans="2:12" x14ac:dyDescent="0.25">
      <c r="B1742" s="60"/>
      <c r="H1742" s="61"/>
      <c r="I1742" s="61"/>
      <c r="J1742" s="61"/>
      <c r="K1742" s="61"/>
      <c r="L1742" s="61"/>
    </row>
    <row r="1743" spans="2:12" x14ac:dyDescent="0.25">
      <c r="B1743" s="60"/>
      <c r="H1743" s="61"/>
      <c r="I1743" s="61"/>
      <c r="J1743" s="61"/>
      <c r="K1743" s="61"/>
      <c r="L1743" s="61"/>
    </row>
    <row r="1744" spans="2:12" x14ac:dyDescent="0.25">
      <c r="B1744" s="60"/>
      <c r="H1744" s="61"/>
      <c r="I1744" s="61"/>
      <c r="J1744" s="61"/>
      <c r="K1744" s="61"/>
      <c r="L1744" s="61"/>
    </row>
    <row r="1745" spans="2:12" x14ac:dyDescent="0.25">
      <c r="B1745" s="60"/>
      <c r="H1745" s="61"/>
      <c r="I1745" s="61"/>
      <c r="J1745" s="61"/>
      <c r="K1745" s="61"/>
      <c r="L1745" s="61"/>
    </row>
    <row r="1746" spans="2:12" x14ac:dyDescent="0.25">
      <c r="B1746" s="60"/>
      <c r="H1746" s="61"/>
      <c r="I1746" s="61"/>
      <c r="J1746" s="61"/>
      <c r="K1746" s="61"/>
      <c r="L1746" s="61"/>
    </row>
    <row r="1747" spans="2:12" x14ac:dyDescent="0.25">
      <c r="B1747" s="60"/>
      <c r="H1747" s="61"/>
      <c r="I1747" s="61"/>
      <c r="J1747" s="61"/>
      <c r="K1747" s="61"/>
      <c r="L1747" s="61"/>
    </row>
    <row r="1748" spans="2:12" x14ac:dyDescent="0.25">
      <c r="B1748" s="60"/>
      <c r="H1748" s="61"/>
      <c r="I1748" s="61"/>
      <c r="J1748" s="61"/>
      <c r="K1748" s="61"/>
      <c r="L1748" s="61"/>
    </row>
    <row r="1749" spans="2:12" x14ac:dyDescent="0.25">
      <c r="B1749" s="60"/>
      <c r="H1749" s="61"/>
      <c r="I1749" s="61"/>
      <c r="J1749" s="61"/>
      <c r="K1749" s="61"/>
      <c r="L1749" s="61"/>
    </row>
    <row r="1750" spans="2:12" x14ac:dyDescent="0.25">
      <c r="B1750" s="60"/>
      <c r="H1750" s="61"/>
      <c r="I1750" s="61"/>
      <c r="J1750" s="61"/>
      <c r="K1750" s="61"/>
      <c r="L1750" s="61"/>
    </row>
    <row r="1751" spans="2:12" x14ac:dyDescent="0.25">
      <c r="B1751" s="60"/>
      <c r="H1751" s="61"/>
      <c r="I1751" s="61"/>
      <c r="J1751" s="61"/>
      <c r="K1751" s="61"/>
      <c r="L1751" s="61"/>
    </row>
    <row r="1752" spans="2:12" x14ac:dyDescent="0.25">
      <c r="B1752" s="60"/>
      <c r="H1752" s="61"/>
      <c r="I1752" s="61"/>
      <c r="J1752" s="61"/>
      <c r="K1752" s="61"/>
      <c r="L1752" s="61"/>
    </row>
    <row r="1753" spans="2:12" x14ac:dyDescent="0.25">
      <c r="B1753" s="60"/>
      <c r="H1753" s="61"/>
      <c r="I1753" s="61"/>
      <c r="J1753" s="61"/>
      <c r="K1753" s="61"/>
      <c r="L1753" s="61"/>
    </row>
    <row r="1754" spans="2:12" x14ac:dyDescent="0.25">
      <c r="B1754" s="60"/>
      <c r="H1754" s="61"/>
      <c r="I1754" s="61"/>
      <c r="J1754" s="61"/>
      <c r="K1754" s="61"/>
      <c r="L1754" s="61"/>
    </row>
    <row r="1755" spans="2:12" x14ac:dyDescent="0.25">
      <c r="B1755" s="60"/>
      <c r="H1755" s="61"/>
      <c r="I1755" s="61"/>
      <c r="J1755" s="61"/>
      <c r="K1755" s="61"/>
      <c r="L1755" s="61"/>
    </row>
    <row r="1756" spans="2:12" x14ac:dyDescent="0.25">
      <c r="B1756" s="60"/>
      <c r="H1756" s="61"/>
      <c r="I1756" s="61"/>
      <c r="J1756" s="61"/>
      <c r="K1756" s="61"/>
      <c r="L1756" s="61"/>
    </row>
    <row r="1757" spans="2:12" x14ac:dyDescent="0.25">
      <c r="B1757" s="60"/>
      <c r="H1757" s="61"/>
      <c r="I1757" s="61"/>
      <c r="J1757" s="61"/>
      <c r="K1757" s="61"/>
      <c r="L1757" s="61"/>
    </row>
    <row r="1758" spans="2:12" x14ac:dyDescent="0.25">
      <c r="B1758" s="60"/>
      <c r="H1758" s="61"/>
      <c r="I1758" s="61"/>
      <c r="J1758" s="61"/>
      <c r="K1758" s="61"/>
      <c r="L1758" s="61"/>
    </row>
    <row r="1759" spans="2:12" x14ac:dyDescent="0.25">
      <c r="B1759" s="60"/>
      <c r="H1759" s="61"/>
      <c r="I1759" s="61"/>
      <c r="J1759" s="61"/>
      <c r="K1759" s="61"/>
      <c r="L1759" s="61"/>
    </row>
    <row r="1760" spans="2:12" x14ac:dyDescent="0.25">
      <c r="B1760" s="60"/>
      <c r="H1760" s="61"/>
      <c r="I1760" s="61"/>
      <c r="J1760" s="61"/>
      <c r="K1760" s="61"/>
      <c r="L1760" s="61"/>
    </row>
    <row r="1761" spans="2:12" x14ac:dyDescent="0.25">
      <c r="B1761" s="60"/>
      <c r="H1761" s="61"/>
      <c r="I1761" s="61"/>
      <c r="J1761" s="61"/>
      <c r="K1761" s="61"/>
      <c r="L1761" s="61"/>
    </row>
    <row r="1762" spans="2:12" x14ac:dyDescent="0.25">
      <c r="B1762" s="60"/>
      <c r="H1762" s="61"/>
      <c r="I1762" s="61"/>
      <c r="J1762" s="61"/>
      <c r="K1762" s="61"/>
      <c r="L1762" s="61"/>
    </row>
    <row r="1763" spans="2:12" x14ac:dyDescent="0.25">
      <c r="B1763" s="60"/>
      <c r="H1763" s="61"/>
      <c r="I1763" s="61"/>
      <c r="J1763" s="61"/>
      <c r="K1763" s="61"/>
      <c r="L1763" s="61"/>
    </row>
    <row r="1764" spans="2:12" x14ac:dyDescent="0.25">
      <c r="B1764" s="60"/>
      <c r="H1764" s="61"/>
      <c r="I1764" s="61"/>
      <c r="J1764" s="61"/>
      <c r="K1764" s="61"/>
      <c r="L1764" s="61"/>
    </row>
    <row r="1765" spans="2:12" x14ac:dyDescent="0.25">
      <c r="B1765" s="60"/>
      <c r="H1765" s="61"/>
      <c r="I1765" s="61"/>
      <c r="J1765" s="61"/>
      <c r="K1765" s="61"/>
      <c r="L1765" s="61"/>
    </row>
    <row r="1766" spans="2:12" x14ac:dyDescent="0.25">
      <c r="B1766" s="60"/>
      <c r="H1766" s="61"/>
      <c r="I1766" s="61"/>
      <c r="J1766" s="61"/>
      <c r="K1766" s="61"/>
      <c r="L1766" s="61"/>
    </row>
    <row r="1767" spans="2:12" x14ac:dyDescent="0.25">
      <c r="B1767" s="60"/>
      <c r="H1767" s="61"/>
      <c r="I1767" s="61"/>
      <c r="J1767" s="61"/>
      <c r="K1767" s="61"/>
      <c r="L1767" s="61"/>
    </row>
    <row r="1768" spans="2:12" x14ac:dyDescent="0.25">
      <c r="B1768" s="60"/>
      <c r="H1768" s="61"/>
      <c r="I1768" s="61"/>
      <c r="J1768" s="61"/>
      <c r="K1768" s="61"/>
      <c r="L1768" s="61"/>
    </row>
    <row r="1769" spans="2:12" x14ac:dyDescent="0.25">
      <c r="B1769" s="60"/>
      <c r="H1769" s="61"/>
      <c r="I1769" s="61"/>
      <c r="J1769" s="61"/>
      <c r="K1769" s="61"/>
      <c r="L1769" s="61"/>
    </row>
    <row r="1770" spans="2:12" x14ac:dyDescent="0.25">
      <c r="B1770" s="60"/>
      <c r="H1770" s="61"/>
      <c r="I1770" s="61"/>
      <c r="J1770" s="61"/>
      <c r="K1770" s="61"/>
      <c r="L1770" s="61"/>
    </row>
    <row r="1771" spans="2:12" x14ac:dyDescent="0.25">
      <c r="B1771" s="60"/>
      <c r="H1771" s="61"/>
      <c r="I1771" s="61"/>
      <c r="J1771" s="61"/>
      <c r="K1771" s="61"/>
      <c r="L1771" s="61"/>
    </row>
    <row r="1772" spans="2:12" x14ac:dyDescent="0.25">
      <c r="B1772" s="60"/>
      <c r="H1772" s="61"/>
      <c r="I1772" s="61"/>
      <c r="J1772" s="61"/>
      <c r="K1772" s="61"/>
      <c r="L1772" s="61"/>
    </row>
    <row r="1773" spans="2:12" x14ac:dyDescent="0.25">
      <c r="B1773" s="60"/>
      <c r="H1773" s="61"/>
      <c r="I1773" s="61"/>
      <c r="J1773" s="61"/>
      <c r="K1773" s="61"/>
      <c r="L1773" s="61"/>
    </row>
    <row r="1774" spans="2:12" x14ac:dyDescent="0.25">
      <c r="B1774" s="60"/>
      <c r="H1774" s="61"/>
      <c r="I1774" s="61"/>
      <c r="J1774" s="61"/>
      <c r="K1774" s="61"/>
      <c r="L1774" s="61"/>
    </row>
    <row r="1775" spans="2:12" x14ac:dyDescent="0.25">
      <c r="B1775" s="60"/>
      <c r="H1775" s="61"/>
      <c r="I1775" s="61"/>
      <c r="J1775" s="61"/>
      <c r="K1775" s="61"/>
      <c r="L1775" s="61"/>
    </row>
    <row r="1776" spans="2:12" x14ac:dyDescent="0.25">
      <c r="B1776" s="60"/>
      <c r="H1776" s="61"/>
      <c r="I1776" s="61"/>
      <c r="J1776" s="61"/>
      <c r="K1776" s="61"/>
      <c r="L1776" s="61"/>
    </row>
    <row r="1777" spans="2:12" x14ac:dyDescent="0.25">
      <c r="B1777" s="60"/>
      <c r="H1777" s="61"/>
      <c r="I1777" s="61"/>
      <c r="J1777" s="61"/>
      <c r="K1777" s="61"/>
      <c r="L1777" s="61"/>
    </row>
    <row r="1778" spans="2:12" x14ac:dyDescent="0.25">
      <c r="B1778" s="60"/>
      <c r="H1778" s="61"/>
      <c r="I1778" s="61"/>
      <c r="J1778" s="61"/>
      <c r="K1778" s="61"/>
      <c r="L1778" s="61"/>
    </row>
    <row r="1779" spans="2:12" x14ac:dyDescent="0.25">
      <c r="B1779" s="60"/>
      <c r="H1779" s="61"/>
      <c r="I1779" s="61"/>
      <c r="J1779" s="61"/>
      <c r="K1779" s="61"/>
      <c r="L1779" s="61"/>
    </row>
    <row r="1780" spans="2:12" x14ac:dyDescent="0.25">
      <c r="B1780" s="60"/>
      <c r="H1780" s="61"/>
      <c r="I1780" s="61"/>
      <c r="J1780" s="61"/>
      <c r="K1780" s="61"/>
      <c r="L1780" s="61"/>
    </row>
    <row r="1781" spans="2:12" x14ac:dyDescent="0.25">
      <c r="B1781" s="60"/>
      <c r="H1781" s="61"/>
      <c r="I1781" s="61"/>
      <c r="J1781" s="61"/>
      <c r="K1781" s="61"/>
      <c r="L1781" s="61"/>
    </row>
    <row r="1782" spans="2:12" x14ac:dyDescent="0.25">
      <c r="B1782" s="60"/>
      <c r="H1782" s="61"/>
      <c r="I1782" s="61"/>
      <c r="J1782" s="61"/>
      <c r="K1782" s="61"/>
      <c r="L1782" s="61"/>
    </row>
    <row r="1783" spans="2:12" x14ac:dyDescent="0.25">
      <c r="B1783" s="60"/>
      <c r="H1783" s="61"/>
      <c r="I1783" s="61"/>
      <c r="J1783" s="61"/>
      <c r="K1783" s="61"/>
      <c r="L1783" s="61"/>
    </row>
    <row r="1784" spans="2:12" x14ac:dyDescent="0.25">
      <c r="B1784" s="60"/>
      <c r="H1784" s="61"/>
      <c r="I1784" s="61"/>
      <c r="J1784" s="61"/>
      <c r="K1784" s="61"/>
      <c r="L1784" s="61"/>
    </row>
    <row r="1785" spans="2:12" x14ac:dyDescent="0.25">
      <c r="B1785" s="60"/>
      <c r="H1785" s="61"/>
      <c r="I1785" s="61"/>
      <c r="J1785" s="61"/>
      <c r="K1785" s="61"/>
      <c r="L1785" s="61"/>
    </row>
    <row r="1786" spans="2:12" x14ac:dyDescent="0.25">
      <c r="B1786" s="60"/>
      <c r="H1786" s="61"/>
      <c r="I1786" s="61"/>
      <c r="J1786" s="61"/>
      <c r="K1786" s="61"/>
      <c r="L1786" s="61"/>
    </row>
    <row r="1787" spans="2:12" x14ac:dyDescent="0.25">
      <c r="B1787" s="60"/>
      <c r="H1787" s="61"/>
      <c r="I1787" s="61"/>
      <c r="J1787" s="61"/>
      <c r="K1787" s="61"/>
      <c r="L1787" s="61"/>
    </row>
    <row r="1788" spans="2:12" x14ac:dyDescent="0.25">
      <c r="B1788" s="60"/>
      <c r="H1788" s="61"/>
      <c r="I1788" s="61"/>
      <c r="J1788" s="61"/>
      <c r="K1788" s="61"/>
      <c r="L1788" s="61"/>
    </row>
    <row r="1789" spans="2:12" x14ac:dyDescent="0.25">
      <c r="B1789" s="60"/>
      <c r="H1789" s="61"/>
      <c r="I1789" s="61"/>
      <c r="J1789" s="61"/>
      <c r="K1789" s="61"/>
      <c r="L1789" s="61"/>
    </row>
    <row r="1790" spans="2:12" x14ac:dyDescent="0.25">
      <c r="B1790" s="60"/>
      <c r="H1790" s="61"/>
      <c r="I1790" s="61"/>
      <c r="J1790" s="61"/>
      <c r="K1790" s="61"/>
      <c r="L1790" s="61"/>
    </row>
    <row r="1791" spans="2:12" x14ac:dyDescent="0.25">
      <c r="B1791" s="60"/>
      <c r="H1791" s="61"/>
      <c r="I1791" s="61"/>
      <c r="J1791" s="61"/>
      <c r="K1791" s="61"/>
      <c r="L1791" s="61"/>
    </row>
    <row r="1792" spans="2:12" x14ac:dyDescent="0.25">
      <c r="B1792" s="60"/>
      <c r="H1792" s="61"/>
      <c r="I1792" s="61"/>
      <c r="J1792" s="61"/>
      <c r="K1792" s="61"/>
      <c r="L1792" s="61"/>
    </row>
    <row r="1793" spans="2:12" x14ac:dyDescent="0.25">
      <c r="B1793" s="60"/>
      <c r="H1793" s="61"/>
      <c r="I1793" s="61"/>
      <c r="J1793" s="61"/>
      <c r="K1793" s="61"/>
      <c r="L1793" s="61"/>
    </row>
    <row r="1794" spans="2:12" x14ac:dyDescent="0.25">
      <c r="B1794" s="60"/>
      <c r="H1794" s="61"/>
      <c r="I1794" s="61"/>
      <c r="J1794" s="61"/>
      <c r="K1794" s="61"/>
      <c r="L1794" s="61"/>
    </row>
    <row r="1795" spans="2:12" x14ac:dyDescent="0.25">
      <c r="B1795" s="60"/>
      <c r="H1795" s="61"/>
      <c r="I1795" s="61"/>
      <c r="J1795" s="61"/>
      <c r="K1795" s="61"/>
      <c r="L1795" s="61"/>
    </row>
    <row r="1796" spans="2:12" x14ac:dyDescent="0.25">
      <c r="B1796" s="60"/>
      <c r="H1796" s="61"/>
      <c r="I1796" s="61"/>
      <c r="J1796" s="61"/>
      <c r="K1796" s="61"/>
      <c r="L1796" s="61"/>
    </row>
    <row r="1797" spans="2:12" x14ac:dyDescent="0.25">
      <c r="B1797" s="60"/>
      <c r="H1797" s="61"/>
      <c r="I1797" s="61"/>
      <c r="J1797" s="61"/>
      <c r="K1797" s="61"/>
      <c r="L1797" s="61"/>
    </row>
    <row r="1798" spans="2:12" x14ac:dyDescent="0.25">
      <c r="B1798" s="60"/>
      <c r="H1798" s="61"/>
      <c r="I1798" s="61"/>
      <c r="J1798" s="61"/>
      <c r="K1798" s="61"/>
      <c r="L1798" s="61"/>
    </row>
    <row r="1799" spans="2:12" x14ac:dyDescent="0.25">
      <c r="B1799" s="60"/>
      <c r="H1799" s="61"/>
      <c r="I1799" s="61"/>
      <c r="J1799" s="61"/>
      <c r="K1799" s="61"/>
      <c r="L1799" s="61"/>
    </row>
    <row r="1800" spans="2:12" x14ac:dyDescent="0.25">
      <c r="B1800" s="60"/>
      <c r="H1800" s="61"/>
      <c r="I1800" s="61"/>
      <c r="J1800" s="61"/>
      <c r="K1800" s="61"/>
      <c r="L1800" s="61"/>
    </row>
    <row r="1801" spans="2:12" x14ac:dyDescent="0.25">
      <c r="B1801" s="60"/>
      <c r="H1801" s="61"/>
      <c r="I1801" s="61"/>
      <c r="J1801" s="61"/>
      <c r="K1801" s="61"/>
      <c r="L1801" s="61"/>
    </row>
    <row r="1802" spans="2:12" x14ac:dyDescent="0.25">
      <c r="B1802" s="60"/>
      <c r="H1802" s="61"/>
      <c r="I1802" s="61"/>
      <c r="J1802" s="61"/>
      <c r="K1802" s="61"/>
      <c r="L1802" s="61"/>
    </row>
    <row r="1803" spans="2:12" x14ac:dyDescent="0.25">
      <c r="B1803" s="60"/>
      <c r="H1803" s="61"/>
      <c r="I1803" s="61"/>
      <c r="J1803" s="61"/>
      <c r="K1803" s="61"/>
      <c r="L1803" s="61"/>
    </row>
    <row r="1804" spans="2:12" x14ac:dyDescent="0.25">
      <c r="B1804" s="60"/>
      <c r="H1804" s="61"/>
      <c r="I1804" s="61"/>
      <c r="J1804" s="61"/>
      <c r="K1804" s="61"/>
      <c r="L1804" s="61"/>
    </row>
    <row r="1805" spans="2:12" x14ac:dyDescent="0.25">
      <c r="B1805" s="60"/>
      <c r="H1805" s="61"/>
      <c r="I1805" s="61"/>
      <c r="J1805" s="61"/>
      <c r="K1805" s="61"/>
      <c r="L1805" s="61"/>
    </row>
    <row r="1806" spans="2:12" x14ac:dyDescent="0.25">
      <c r="B1806" s="60"/>
      <c r="H1806" s="61"/>
      <c r="I1806" s="61"/>
      <c r="J1806" s="61"/>
      <c r="K1806" s="61"/>
      <c r="L1806" s="61"/>
    </row>
    <row r="1807" spans="2:12" x14ac:dyDescent="0.25">
      <c r="B1807" s="60"/>
      <c r="H1807" s="61"/>
      <c r="I1807" s="61"/>
      <c r="J1807" s="61"/>
      <c r="K1807" s="61"/>
      <c r="L1807" s="61"/>
    </row>
    <row r="1808" spans="2:12" x14ac:dyDescent="0.25">
      <c r="B1808" s="60"/>
      <c r="H1808" s="61"/>
      <c r="I1808" s="61"/>
      <c r="J1808" s="61"/>
      <c r="K1808" s="61"/>
      <c r="L1808" s="61"/>
    </row>
    <row r="1809" spans="2:12" x14ac:dyDescent="0.25">
      <c r="B1809" s="60"/>
      <c r="H1809" s="61"/>
      <c r="I1809" s="61"/>
      <c r="J1809" s="61"/>
      <c r="K1809" s="61"/>
      <c r="L1809" s="61"/>
    </row>
    <row r="1810" spans="2:12" x14ac:dyDescent="0.25">
      <c r="B1810" s="60"/>
      <c r="H1810" s="61"/>
      <c r="I1810" s="61"/>
      <c r="J1810" s="61"/>
      <c r="K1810" s="61"/>
      <c r="L1810" s="61"/>
    </row>
    <row r="1811" spans="2:12" x14ac:dyDescent="0.25">
      <c r="B1811" s="60"/>
      <c r="H1811" s="61"/>
      <c r="I1811" s="61"/>
      <c r="J1811" s="61"/>
      <c r="K1811" s="61"/>
      <c r="L1811" s="61"/>
    </row>
    <row r="1812" spans="2:12" x14ac:dyDescent="0.25">
      <c r="B1812" s="60"/>
      <c r="H1812" s="61"/>
      <c r="I1812" s="61"/>
      <c r="J1812" s="61"/>
      <c r="K1812" s="61"/>
      <c r="L1812" s="61"/>
    </row>
    <row r="1813" spans="2:12" x14ac:dyDescent="0.25">
      <c r="B1813" s="60"/>
      <c r="H1813" s="61"/>
      <c r="I1813" s="61"/>
      <c r="J1813" s="61"/>
      <c r="K1813" s="61"/>
      <c r="L1813" s="61"/>
    </row>
    <row r="1814" spans="2:12" x14ac:dyDescent="0.25">
      <c r="B1814" s="60"/>
      <c r="H1814" s="61"/>
      <c r="I1814" s="61"/>
      <c r="J1814" s="61"/>
      <c r="K1814" s="61"/>
      <c r="L1814" s="61"/>
    </row>
    <row r="1815" spans="2:12" x14ac:dyDescent="0.25">
      <c r="B1815" s="60"/>
      <c r="H1815" s="61"/>
      <c r="I1815" s="61"/>
      <c r="J1815" s="61"/>
      <c r="K1815" s="61"/>
      <c r="L1815" s="61"/>
    </row>
    <row r="1816" spans="2:12" x14ac:dyDescent="0.25">
      <c r="B1816" s="60"/>
      <c r="H1816" s="61"/>
      <c r="I1816" s="61"/>
      <c r="J1816" s="61"/>
      <c r="K1816" s="61"/>
      <c r="L1816" s="61"/>
    </row>
    <row r="1817" spans="2:12" x14ac:dyDescent="0.25">
      <c r="B1817" s="60"/>
      <c r="H1817" s="61"/>
      <c r="I1817" s="61"/>
      <c r="J1817" s="61"/>
      <c r="K1817" s="61"/>
      <c r="L1817" s="61"/>
    </row>
    <row r="1818" spans="2:12" x14ac:dyDescent="0.25">
      <c r="B1818" s="60"/>
      <c r="H1818" s="61"/>
      <c r="I1818" s="61"/>
      <c r="J1818" s="61"/>
      <c r="K1818" s="61"/>
      <c r="L1818" s="61"/>
    </row>
    <row r="1819" spans="2:12" x14ac:dyDescent="0.25">
      <c r="B1819" s="60"/>
      <c r="H1819" s="61"/>
      <c r="I1819" s="61"/>
      <c r="J1819" s="61"/>
      <c r="K1819" s="61"/>
      <c r="L1819" s="61"/>
    </row>
    <row r="1820" spans="2:12" x14ac:dyDescent="0.25">
      <c r="B1820" s="60"/>
      <c r="H1820" s="61"/>
      <c r="I1820" s="61"/>
      <c r="J1820" s="61"/>
      <c r="K1820" s="61"/>
      <c r="L1820" s="61"/>
    </row>
    <row r="1821" spans="2:12" x14ac:dyDescent="0.25">
      <c r="B1821" s="60"/>
      <c r="H1821" s="61"/>
      <c r="I1821" s="61"/>
      <c r="J1821" s="61"/>
      <c r="K1821" s="61"/>
      <c r="L1821" s="61"/>
    </row>
    <row r="1822" spans="2:12" x14ac:dyDescent="0.25">
      <c r="B1822" s="60"/>
      <c r="H1822" s="61"/>
      <c r="I1822" s="61"/>
      <c r="J1822" s="61"/>
      <c r="K1822" s="61"/>
      <c r="L1822" s="61"/>
    </row>
    <row r="1823" spans="2:12" x14ac:dyDescent="0.25">
      <c r="B1823" s="60"/>
      <c r="H1823" s="61"/>
      <c r="I1823" s="61"/>
      <c r="J1823" s="61"/>
      <c r="K1823" s="61"/>
      <c r="L1823" s="61"/>
    </row>
    <row r="1824" spans="2:12" x14ac:dyDescent="0.25">
      <c r="B1824" s="60"/>
      <c r="H1824" s="61"/>
      <c r="I1824" s="61"/>
      <c r="J1824" s="61"/>
      <c r="K1824" s="61"/>
      <c r="L1824" s="61"/>
    </row>
    <row r="1825" spans="2:12" x14ac:dyDescent="0.25">
      <c r="B1825" s="60"/>
      <c r="H1825" s="61"/>
      <c r="I1825" s="61"/>
      <c r="J1825" s="61"/>
      <c r="K1825" s="61"/>
      <c r="L1825" s="61"/>
    </row>
    <row r="1826" spans="2:12" x14ac:dyDescent="0.25">
      <c r="B1826" s="60"/>
      <c r="H1826" s="61"/>
      <c r="I1826" s="61"/>
      <c r="J1826" s="61"/>
      <c r="K1826" s="61"/>
      <c r="L1826" s="61"/>
    </row>
    <row r="1827" spans="2:12" x14ac:dyDescent="0.25">
      <c r="B1827" s="60"/>
      <c r="H1827" s="61"/>
      <c r="I1827" s="61"/>
      <c r="J1827" s="61"/>
      <c r="K1827" s="61"/>
      <c r="L1827" s="61"/>
    </row>
    <row r="1828" spans="2:12" x14ac:dyDescent="0.25">
      <c r="B1828" s="60"/>
      <c r="H1828" s="61"/>
      <c r="I1828" s="61"/>
      <c r="J1828" s="61"/>
      <c r="K1828" s="61"/>
      <c r="L1828" s="61"/>
    </row>
    <row r="1829" spans="2:12" x14ac:dyDescent="0.25">
      <c r="B1829" s="60"/>
      <c r="H1829" s="61"/>
      <c r="I1829" s="61"/>
      <c r="J1829" s="61"/>
      <c r="K1829" s="61"/>
      <c r="L1829" s="61"/>
    </row>
    <row r="1830" spans="2:12" x14ac:dyDescent="0.25">
      <c r="B1830" s="60"/>
      <c r="H1830" s="61"/>
      <c r="I1830" s="61"/>
      <c r="J1830" s="61"/>
      <c r="K1830" s="61"/>
      <c r="L1830" s="61"/>
    </row>
    <row r="1831" spans="2:12" x14ac:dyDescent="0.25">
      <c r="B1831" s="60"/>
      <c r="H1831" s="61"/>
      <c r="I1831" s="61"/>
      <c r="J1831" s="61"/>
      <c r="K1831" s="61"/>
      <c r="L1831" s="61"/>
    </row>
    <row r="1832" spans="2:12" x14ac:dyDescent="0.25">
      <c r="B1832" s="60"/>
      <c r="H1832" s="61"/>
      <c r="I1832" s="61"/>
      <c r="J1832" s="61"/>
      <c r="K1832" s="61"/>
      <c r="L1832" s="61"/>
    </row>
    <row r="1833" spans="2:12" x14ac:dyDescent="0.25">
      <c r="B1833" s="60"/>
      <c r="H1833" s="61"/>
      <c r="I1833" s="61"/>
      <c r="J1833" s="61"/>
      <c r="K1833" s="61"/>
      <c r="L1833" s="61"/>
    </row>
    <row r="1834" spans="2:12" x14ac:dyDescent="0.25">
      <c r="B1834" s="60"/>
      <c r="H1834" s="61"/>
      <c r="I1834" s="61"/>
      <c r="J1834" s="61"/>
      <c r="K1834" s="61"/>
      <c r="L1834" s="61"/>
    </row>
    <row r="1835" spans="2:12" x14ac:dyDescent="0.25">
      <c r="B1835" s="60"/>
      <c r="H1835" s="61"/>
      <c r="I1835" s="61"/>
      <c r="J1835" s="61"/>
      <c r="K1835" s="61"/>
      <c r="L1835" s="61"/>
    </row>
    <row r="1836" spans="2:12" x14ac:dyDescent="0.25">
      <c r="B1836" s="60"/>
      <c r="H1836" s="61"/>
      <c r="I1836" s="61"/>
      <c r="J1836" s="61"/>
      <c r="K1836" s="61"/>
      <c r="L1836" s="61"/>
    </row>
    <row r="1837" spans="2:12" x14ac:dyDescent="0.25">
      <c r="B1837" s="60"/>
      <c r="H1837" s="61"/>
      <c r="I1837" s="61"/>
      <c r="J1837" s="61"/>
      <c r="K1837" s="61"/>
      <c r="L1837" s="61"/>
    </row>
    <row r="1838" spans="2:12" x14ac:dyDescent="0.25">
      <c r="B1838" s="60"/>
      <c r="H1838" s="61"/>
      <c r="I1838" s="61"/>
      <c r="J1838" s="61"/>
      <c r="K1838" s="61"/>
      <c r="L1838" s="61"/>
    </row>
    <row r="1839" spans="2:12" x14ac:dyDescent="0.25">
      <c r="B1839" s="60"/>
      <c r="H1839" s="61"/>
      <c r="I1839" s="61"/>
      <c r="J1839" s="61"/>
      <c r="K1839" s="61"/>
      <c r="L1839" s="61"/>
    </row>
    <row r="1840" spans="2:12" x14ac:dyDescent="0.25">
      <c r="B1840" s="60"/>
      <c r="H1840" s="61"/>
      <c r="I1840" s="61"/>
      <c r="J1840" s="61"/>
      <c r="K1840" s="61"/>
      <c r="L1840" s="61"/>
    </row>
    <row r="1841" spans="2:12" x14ac:dyDescent="0.25">
      <c r="B1841" s="60"/>
      <c r="H1841" s="61"/>
      <c r="I1841" s="61"/>
      <c r="J1841" s="61"/>
      <c r="K1841" s="61"/>
      <c r="L1841" s="61"/>
    </row>
    <row r="1842" spans="2:12" x14ac:dyDescent="0.25">
      <c r="B1842" s="60"/>
      <c r="H1842" s="61"/>
      <c r="I1842" s="61"/>
      <c r="J1842" s="61"/>
      <c r="K1842" s="61"/>
      <c r="L1842" s="61"/>
    </row>
    <row r="1843" spans="2:12" x14ac:dyDescent="0.25">
      <c r="B1843" s="60"/>
      <c r="H1843" s="61"/>
      <c r="I1843" s="61"/>
      <c r="J1843" s="61"/>
      <c r="K1843" s="61"/>
      <c r="L1843" s="61"/>
    </row>
    <row r="1844" spans="2:12" x14ac:dyDescent="0.25">
      <c r="B1844" s="60"/>
      <c r="H1844" s="61"/>
      <c r="I1844" s="61"/>
      <c r="J1844" s="61"/>
      <c r="K1844" s="61"/>
      <c r="L1844" s="61"/>
    </row>
    <row r="1845" spans="2:12" x14ac:dyDescent="0.25">
      <c r="B1845" s="60"/>
      <c r="H1845" s="61"/>
      <c r="I1845" s="61"/>
      <c r="J1845" s="61"/>
      <c r="K1845" s="61"/>
      <c r="L1845" s="61"/>
    </row>
    <row r="1846" spans="2:12" x14ac:dyDescent="0.25">
      <c r="B1846" s="60"/>
      <c r="H1846" s="61"/>
      <c r="I1846" s="61"/>
      <c r="J1846" s="61"/>
      <c r="K1846" s="61"/>
      <c r="L1846" s="61"/>
    </row>
    <row r="1847" spans="2:12" x14ac:dyDescent="0.25">
      <c r="B1847" s="60"/>
      <c r="H1847" s="61"/>
      <c r="I1847" s="61"/>
      <c r="J1847" s="61"/>
      <c r="K1847" s="61"/>
      <c r="L1847" s="61"/>
    </row>
    <row r="1848" spans="2:12" x14ac:dyDescent="0.25">
      <c r="B1848" s="60"/>
      <c r="H1848" s="61"/>
      <c r="I1848" s="61"/>
      <c r="J1848" s="61"/>
      <c r="K1848" s="61"/>
      <c r="L1848" s="61"/>
    </row>
    <row r="1849" spans="2:12" x14ac:dyDescent="0.25">
      <c r="B1849" s="60"/>
      <c r="H1849" s="61"/>
      <c r="I1849" s="61"/>
      <c r="J1849" s="61"/>
      <c r="K1849" s="61"/>
      <c r="L1849" s="61"/>
    </row>
    <row r="1850" spans="2:12" x14ac:dyDescent="0.25">
      <c r="B1850" s="60"/>
      <c r="H1850" s="61"/>
      <c r="I1850" s="61"/>
      <c r="J1850" s="61"/>
      <c r="K1850" s="61"/>
      <c r="L1850" s="61"/>
    </row>
    <row r="1851" spans="2:12" x14ac:dyDescent="0.25">
      <c r="B1851" s="60"/>
      <c r="H1851" s="61"/>
      <c r="I1851" s="61"/>
      <c r="J1851" s="61"/>
      <c r="K1851" s="61"/>
      <c r="L1851" s="61"/>
    </row>
    <row r="1852" spans="2:12" x14ac:dyDescent="0.25">
      <c r="B1852" s="60"/>
      <c r="H1852" s="61"/>
      <c r="I1852" s="61"/>
      <c r="J1852" s="61"/>
      <c r="K1852" s="61"/>
      <c r="L1852" s="61"/>
    </row>
    <row r="1853" spans="2:12" x14ac:dyDescent="0.25">
      <c r="B1853" s="60"/>
      <c r="H1853" s="61"/>
      <c r="I1853" s="61"/>
      <c r="J1853" s="61"/>
      <c r="K1853" s="61"/>
      <c r="L1853" s="61"/>
    </row>
    <row r="1854" spans="2:12" x14ac:dyDescent="0.25">
      <c r="B1854" s="60"/>
      <c r="H1854" s="61"/>
      <c r="I1854" s="61"/>
      <c r="J1854" s="61"/>
      <c r="K1854" s="61"/>
      <c r="L1854" s="61"/>
    </row>
    <row r="1855" spans="2:12" x14ac:dyDescent="0.25">
      <c r="B1855" s="60"/>
      <c r="H1855" s="61"/>
      <c r="I1855" s="61"/>
      <c r="J1855" s="61"/>
      <c r="K1855" s="61"/>
      <c r="L1855" s="61"/>
    </row>
    <row r="1856" spans="2:12" x14ac:dyDescent="0.25">
      <c r="B1856" s="60"/>
      <c r="H1856" s="61"/>
      <c r="I1856" s="61"/>
      <c r="J1856" s="61"/>
      <c r="K1856" s="61"/>
      <c r="L1856" s="61"/>
    </row>
    <row r="1857" spans="2:12" x14ac:dyDescent="0.25">
      <c r="B1857" s="60"/>
      <c r="H1857" s="61"/>
      <c r="I1857" s="61"/>
      <c r="J1857" s="61"/>
      <c r="K1857" s="61"/>
      <c r="L1857" s="61"/>
    </row>
    <row r="1858" spans="2:12" x14ac:dyDescent="0.25">
      <c r="B1858" s="60"/>
      <c r="H1858" s="61"/>
      <c r="I1858" s="61"/>
      <c r="J1858" s="61"/>
      <c r="K1858" s="61"/>
      <c r="L1858" s="61"/>
    </row>
    <row r="1859" spans="2:12" x14ac:dyDescent="0.25">
      <c r="B1859" s="60"/>
      <c r="H1859" s="61"/>
      <c r="I1859" s="61"/>
      <c r="J1859" s="61"/>
      <c r="K1859" s="61"/>
      <c r="L1859" s="61"/>
    </row>
    <row r="1860" spans="2:12" x14ac:dyDescent="0.25">
      <c r="B1860" s="60"/>
      <c r="H1860" s="61"/>
      <c r="I1860" s="61"/>
      <c r="J1860" s="61"/>
      <c r="K1860" s="61"/>
      <c r="L1860" s="61"/>
    </row>
    <row r="1861" spans="2:12" x14ac:dyDescent="0.25">
      <c r="B1861" s="60"/>
      <c r="H1861" s="61"/>
      <c r="I1861" s="61"/>
      <c r="J1861" s="61"/>
      <c r="K1861" s="61"/>
      <c r="L1861" s="61"/>
    </row>
    <row r="1862" spans="2:12" x14ac:dyDescent="0.25">
      <c r="B1862" s="60"/>
      <c r="H1862" s="61"/>
      <c r="I1862" s="61"/>
      <c r="J1862" s="61"/>
      <c r="K1862" s="61"/>
      <c r="L1862" s="61"/>
    </row>
    <row r="1863" spans="2:12" x14ac:dyDescent="0.25">
      <c r="B1863" s="60"/>
      <c r="H1863" s="61"/>
      <c r="I1863" s="61"/>
      <c r="J1863" s="61"/>
      <c r="K1863" s="61"/>
      <c r="L1863" s="61"/>
    </row>
    <row r="1864" spans="2:12" x14ac:dyDescent="0.25">
      <c r="B1864" s="60"/>
      <c r="H1864" s="61"/>
      <c r="I1864" s="61"/>
      <c r="J1864" s="61"/>
      <c r="K1864" s="61"/>
      <c r="L1864" s="61"/>
    </row>
    <row r="1865" spans="2:12" x14ac:dyDescent="0.25">
      <c r="B1865" s="60"/>
      <c r="H1865" s="61"/>
      <c r="I1865" s="61"/>
      <c r="J1865" s="61"/>
      <c r="K1865" s="61"/>
      <c r="L1865" s="61"/>
    </row>
    <row r="1866" spans="2:12" x14ac:dyDescent="0.25">
      <c r="B1866" s="60"/>
      <c r="H1866" s="61"/>
      <c r="I1866" s="61"/>
      <c r="J1866" s="61"/>
      <c r="K1866" s="61"/>
      <c r="L1866" s="61"/>
    </row>
    <row r="1867" spans="2:12" x14ac:dyDescent="0.25">
      <c r="B1867" s="60"/>
      <c r="H1867" s="61"/>
      <c r="I1867" s="61"/>
      <c r="J1867" s="61"/>
      <c r="K1867" s="61"/>
      <c r="L1867" s="61"/>
    </row>
    <row r="1868" spans="2:12" x14ac:dyDescent="0.25">
      <c r="B1868" s="60"/>
      <c r="H1868" s="61"/>
      <c r="I1868" s="61"/>
      <c r="J1868" s="61"/>
      <c r="K1868" s="61"/>
      <c r="L1868" s="61"/>
    </row>
    <row r="1869" spans="2:12" x14ac:dyDescent="0.25">
      <c r="B1869" s="60"/>
      <c r="H1869" s="61"/>
      <c r="I1869" s="61"/>
      <c r="J1869" s="61"/>
      <c r="K1869" s="61"/>
      <c r="L1869" s="61"/>
    </row>
    <row r="1870" spans="2:12" x14ac:dyDescent="0.25">
      <c r="B1870" s="60"/>
      <c r="H1870" s="61"/>
      <c r="I1870" s="61"/>
      <c r="J1870" s="61"/>
      <c r="K1870" s="61"/>
      <c r="L1870" s="61"/>
    </row>
    <row r="1871" spans="2:12" x14ac:dyDescent="0.25">
      <c r="B1871" s="60"/>
      <c r="H1871" s="61"/>
      <c r="I1871" s="61"/>
      <c r="J1871" s="61"/>
      <c r="K1871" s="61"/>
      <c r="L1871" s="61"/>
    </row>
    <row r="1872" spans="2:12" x14ac:dyDescent="0.25">
      <c r="B1872" s="60"/>
      <c r="H1872" s="61"/>
      <c r="I1872" s="61"/>
      <c r="J1872" s="61"/>
      <c r="K1872" s="61"/>
      <c r="L1872" s="61"/>
    </row>
    <row r="1873" spans="2:12" x14ac:dyDescent="0.25">
      <c r="B1873" s="60"/>
      <c r="H1873" s="61"/>
      <c r="I1873" s="61"/>
      <c r="J1873" s="61"/>
      <c r="K1873" s="61"/>
      <c r="L1873" s="61"/>
    </row>
    <row r="1874" spans="2:12" x14ac:dyDescent="0.25">
      <c r="B1874" s="60"/>
      <c r="H1874" s="61"/>
      <c r="I1874" s="61"/>
      <c r="J1874" s="61"/>
      <c r="K1874" s="61"/>
      <c r="L1874" s="61"/>
    </row>
    <row r="1875" spans="2:12" x14ac:dyDescent="0.25">
      <c r="B1875" s="60"/>
      <c r="H1875" s="61"/>
      <c r="I1875" s="61"/>
      <c r="J1875" s="61"/>
      <c r="K1875" s="61"/>
      <c r="L1875" s="61"/>
    </row>
    <row r="1876" spans="2:12" x14ac:dyDescent="0.25">
      <c r="B1876" s="60"/>
      <c r="H1876" s="61"/>
      <c r="I1876" s="61"/>
      <c r="J1876" s="61"/>
      <c r="K1876" s="61"/>
      <c r="L1876" s="61"/>
    </row>
    <row r="1877" spans="2:12" x14ac:dyDescent="0.25">
      <c r="B1877" s="60"/>
      <c r="H1877" s="61"/>
      <c r="I1877" s="61"/>
      <c r="J1877" s="61"/>
      <c r="K1877" s="61"/>
      <c r="L1877" s="61"/>
    </row>
    <row r="1878" spans="2:12" x14ac:dyDescent="0.25">
      <c r="B1878" s="60"/>
      <c r="H1878" s="61"/>
      <c r="I1878" s="61"/>
      <c r="J1878" s="61"/>
      <c r="K1878" s="61"/>
      <c r="L1878" s="61"/>
    </row>
    <row r="1879" spans="2:12" x14ac:dyDescent="0.25">
      <c r="B1879" s="60"/>
      <c r="H1879" s="61"/>
      <c r="I1879" s="61"/>
      <c r="J1879" s="61"/>
      <c r="K1879" s="61"/>
      <c r="L1879" s="61"/>
    </row>
    <row r="1880" spans="2:12" x14ac:dyDescent="0.25">
      <c r="B1880" s="60"/>
      <c r="H1880" s="61"/>
      <c r="I1880" s="61"/>
      <c r="J1880" s="61"/>
      <c r="K1880" s="61"/>
      <c r="L1880" s="61"/>
    </row>
    <row r="1881" spans="2:12" x14ac:dyDescent="0.25">
      <c r="B1881" s="60"/>
      <c r="H1881" s="61"/>
      <c r="I1881" s="61"/>
      <c r="J1881" s="61"/>
      <c r="K1881" s="61"/>
      <c r="L1881" s="61"/>
    </row>
    <row r="1882" spans="2:12" x14ac:dyDescent="0.25">
      <c r="B1882" s="60"/>
      <c r="H1882" s="61"/>
      <c r="I1882" s="61"/>
      <c r="J1882" s="61"/>
      <c r="K1882" s="61"/>
      <c r="L1882" s="61"/>
    </row>
    <row r="1883" spans="2:12" x14ac:dyDescent="0.25">
      <c r="B1883" s="60"/>
      <c r="H1883" s="61"/>
      <c r="I1883" s="61"/>
      <c r="J1883" s="61"/>
      <c r="K1883" s="61"/>
      <c r="L1883" s="61"/>
    </row>
    <row r="1884" spans="2:12" x14ac:dyDescent="0.25">
      <c r="B1884" s="60"/>
      <c r="H1884" s="61"/>
      <c r="I1884" s="61"/>
      <c r="J1884" s="61"/>
      <c r="K1884" s="61"/>
      <c r="L1884" s="61"/>
    </row>
    <row r="1885" spans="2:12" x14ac:dyDescent="0.25">
      <c r="B1885" s="60"/>
      <c r="H1885" s="61"/>
      <c r="I1885" s="61"/>
      <c r="J1885" s="61"/>
      <c r="K1885" s="61"/>
      <c r="L1885" s="61"/>
    </row>
    <row r="1886" spans="2:12" x14ac:dyDescent="0.25">
      <c r="B1886" s="60"/>
      <c r="H1886" s="61"/>
      <c r="I1886" s="61"/>
      <c r="J1886" s="61"/>
      <c r="K1886" s="61"/>
      <c r="L1886" s="61"/>
    </row>
    <row r="1887" spans="2:12" x14ac:dyDescent="0.25">
      <c r="B1887" s="60"/>
      <c r="H1887" s="61"/>
      <c r="I1887" s="61"/>
      <c r="J1887" s="61"/>
      <c r="K1887" s="61"/>
      <c r="L1887" s="61"/>
    </row>
    <row r="1888" spans="2:12" x14ac:dyDescent="0.25">
      <c r="B1888" s="60"/>
      <c r="H1888" s="61"/>
      <c r="I1888" s="61"/>
      <c r="J1888" s="61"/>
      <c r="K1888" s="61"/>
      <c r="L1888" s="61"/>
    </row>
    <row r="1889" spans="2:12" x14ac:dyDescent="0.25">
      <c r="B1889" s="60"/>
      <c r="H1889" s="61"/>
      <c r="I1889" s="61"/>
      <c r="J1889" s="61"/>
      <c r="K1889" s="61"/>
      <c r="L1889" s="61"/>
    </row>
    <row r="1890" spans="2:12" x14ac:dyDescent="0.25">
      <c r="B1890" s="60"/>
      <c r="H1890" s="61"/>
      <c r="I1890" s="61"/>
      <c r="J1890" s="61"/>
      <c r="K1890" s="61"/>
      <c r="L1890" s="61"/>
    </row>
    <row r="1891" spans="2:12" x14ac:dyDescent="0.25">
      <c r="B1891" s="60"/>
      <c r="H1891" s="61"/>
      <c r="I1891" s="61"/>
      <c r="J1891" s="61"/>
      <c r="K1891" s="61"/>
      <c r="L1891" s="61"/>
    </row>
    <row r="1892" spans="2:12" x14ac:dyDescent="0.25">
      <c r="B1892" s="60"/>
      <c r="H1892" s="61"/>
      <c r="I1892" s="61"/>
      <c r="J1892" s="61"/>
      <c r="K1892" s="61"/>
      <c r="L1892" s="61"/>
    </row>
    <row r="1893" spans="2:12" x14ac:dyDescent="0.25">
      <c r="B1893" s="60"/>
      <c r="H1893" s="61"/>
      <c r="I1893" s="61"/>
      <c r="J1893" s="61"/>
      <c r="K1893" s="61"/>
      <c r="L1893" s="61"/>
    </row>
    <row r="1894" spans="2:12" x14ac:dyDescent="0.25">
      <c r="B1894" s="60"/>
      <c r="H1894" s="61"/>
      <c r="I1894" s="61"/>
      <c r="J1894" s="61"/>
      <c r="K1894" s="61"/>
      <c r="L1894" s="61"/>
    </row>
    <row r="1895" spans="2:12" x14ac:dyDescent="0.25">
      <c r="B1895" s="60"/>
      <c r="H1895" s="61"/>
      <c r="I1895" s="61"/>
      <c r="J1895" s="61"/>
      <c r="K1895" s="61"/>
      <c r="L1895" s="61"/>
    </row>
    <row r="1896" spans="2:12" x14ac:dyDescent="0.25">
      <c r="B1896" s="60"/>
      <c r="H1896" s="61"/>
      <c r="I1896" s="61"/>
      <c r="J1896" s="61"/>
      <c r="K1896" s="61"/>
      <c r="L1896" s="61"/>
    </row>
    <row r="1897" spans="2:12" x14ac:dyDescent="0.25">
      <c r="B1897" s="60"/>
      <c r="H1897" s="61"/>
      <c r="I1897" s="61"/>
      <c r="J1897" s="61"/>
      <c r="K1897" s="61"/>
      <c r="L1897" s="61"/>
    </row>
    <row r="1898" spans="2:12" x14ac:dyDescent="0.25">
      <c r="B1898" s="60"/>
      <c r="H1898" s="61"/>
      <c r="I1898" s="61"/>
      <c r="J1898" s="61"/>
      <c r="K1898" s="61"/>
      <c r="L1898" s="61"/>
    </row>
    <row r="1899" spans="2:12" x14ac:dyDescent="0.25">
      <c r="B1899" s="60"/>
      <c r="H1899" s="61"/>
      <c r="I1899" s="61"/>
      <c r="J1899" s="61"/>
      <c r="K1899" s="61"/>
      <c r="L1899" s="61"/>
    </row>
    <row r="1900" spans="2:12" x14ac:dyDescent="0.25">
      <c r="B1900" s="60"/>
      <c r="H1900" s="61"/>
      <c r="I1900" s="61"/>
      <c r="J1900" s="61"/>
      <c r="K1900" s="61"/>
      <c r="L1900" s="61"/>
    </row>
    <row r="1901" spans="2:12" x14ac:dyDescent="0.25">
      <c r="B1901" s="60"/>
      <c r="H1901" s="61"/>
      <c r="I1901" s="61"/>
      <c r="J1901" s="61"/>
      <c r="K1901" s="61"/>
      <c r="L1901" s="61"/>
    </row>
    <row r="1902" spans="2:12" x14ac:dyDescent="0.25">
      <c r="B1902" s="60"/>
      <c r="H1902" s="61"/>
      <c r="I1902" s="61"/>
      <c r="J1902" s="61"/>
      <c r="K1902" s="61"/>
      <c r="L1902" s="61"/>
    </row>
    <row r="1903" spans="2:12" x14ac:dyDescent="0.25">
      <c r="B1903" s="60"/>
      <c r="H1903" s="61"/>
      <c r="I1903" s="61"/>
      <c r="J1903" s="61"/>
      <c r="K1903" s="61"/>
      <c r="L1903" s="61"/>
    </row>
    <row r="1904" spans="2:12" x14ac:dyDescent="0.25">
      <c r="B1904" s="60"/>
      <c r="H1904" s="61"/>
      <c r="I1904" s="61"/>
      <c r="J1904" s="61"/>
      <c r="K1904" s="61"/>
      <c r="L1904" s="61"/>
    </row>
    <row r="1905" spans="2:12" x14ac:dyDescent="0.25">
      <c r="B1905" s="60"/>
      <c r="H1905" s="61"/>
      <c r="I1905" s="61"/>
      <c r="J1905" s="61"/>
      <c r="K1905" s="61"/>
      <c r="L1905" s="61"/>
    </row>
    <row r="1906" spans="2:12" x14ac:dyDescent="0.25">
      <c r="B1906" s="60"/>
      <c r="H1906" s="61"/>
      <c r="I1906" s="61"/>
      <c r="J1906" s="61"/>
      <c r="K1906" s="61"/>
      <c r="L1906" s="61"/>
    </row>
    <row r="1907" spans="2:12" x14ac:dyDescent="0.25">
      <c r="B1907" s="60"/>
      <c r="H1907" s="61"/>
      <c r="I1907" s="61"/>
      <c r="J1907" s="61"/>
      <c r="K1907" s="61"/>
      <c r="L1907" s="61"/>
    </row>
    <row r="1908" spans="2:12" x14ac:dyDescent="0.25">
      <c r="B1908" s="60"/>
      <c r="H1908" s="61"/>
      <c r="I1908" s="61"/>
      <c r="J1908" s="61"/>
      <c r="K1908" s="61"/>
      <c r="L1908" s="61"/>
    </row>
    <row r="1909" spans="2:12" x14ac:dyDescent="0.25">
      <c r="B1909" s="60"/>
      <c r="H1909" s="61"/>
      <c r="I1909" s="61"/>
      <c r="J1909" s="61"/>
      <c r="K1909" s="61"/>
      <c r="L1909" s="61"/>
    </row>
    <row r="1910" spans="2:12" x14ac:dyDescent="0.25">
      <c r="B1910" s="60"/>
      <c r="H1910" s="61"/>
      <c r="I1910" s="61"/>
      <c r="J1910" s="61"/>
      <c r="K1910" s="61"/>
      <c r="L1910" s="61"/>
    </row>
    <row r="1911" spans="2:12" x14ac:dyDescent="0.25">
      <c r="B1911" s="60"/>
      <c r="H1911" s="61"/>
      <c r="I1911" s="61"/>
      <c r="J1911" s="61"/>
      <c r="K1911" s="61"/>
      <c r="L1911" s="61"/>
    </row>
    <row r="1912" spans="2:12" x14ac:dyDescent="0.25">
      <c r="B1912" s="60"/>
      <c r="H1912" s="61"/>
      <c r="I1912" s="61"/>
      <c r="J1912" s="61"/>
      <c r="K1912" s="61"/>
      <c r="L1912" s="61"/>
    </row>
    <row r="1913" spans="2:12" x14ac:dyDescent="0.25">
      <c r="B1913" s="60"/>
      <c r="H1913" s="61"/>
      <c r="I1913" s="61"/>
      <c r="J1913" s="61"/>
      <c r="K1913" s="61"/>
      <c r="L1913" s="61"/>
    </row>
    <row r="1914" spans="2:12" x14ac:dyDescent="0.25">
      <c r="B1914" s="60"/>
      <c r="H1914" s="61"/>
      <c r="I1914" s="61"/>
      <c r="J1914" s="61"/>
      <c r="K1914" s="61"/>
      <c r="L1914" s="61"/>
    </row>
    <row r="1915" spans="2:12" x14ac:dyDescent="0.25">
      <c r="B1915" s="60"/>
      <c r="H1915" s="61"/>
      <c r="I1915" s="61"/>
      <c r="J1915" s="61"/>
      <c r="K1915" s="61"/>
      <c r="L1915" s="61"/>
    </row>
    <row r="1916" spans="2:12" x14ac:dyDescent="0.25">
      <c r="B1916" s="60"/>
      <c r="H1916" s="61"/>
      <c r="I1916" s="61"/>
      <c r="J1916" s="61"/>
      <c r="K1916" s="61"/>
      <c r="L1916" s="61"/>
    </row>
    <row r="1917" spans="2:12" x14ac:dyDescent="0.25">
      <c r="B1917" s="60"/>
      <c r="H1917" s="61"/>
      <c r="I1917" s="61"/>
      <c r="J1917" s="61"/>
      <c r="K1917" s="61"/>
      <c r="L1917" s="61"/>
    </row>
    <row r="1918" spans="2:12" x14ac:dyDescent="0.25">
      <c r="B1918" s="60"/>
      <c r="H1918" s="61"/>
      <c r="I1918" s="61"/>
      <c r="J1918" s="61"/>
      <c r="K1918" s="61"/>
      <c r="L1918" s="61"/>
    </row>
    <row r="1919" spans="2:12" x14ac:dyDescent="0.25">
      <c r="B1919" s="60"/>
      <c r="H1919" s="61"/>
      <c r="I1919" s="61"/>
      <c r="J1919" s="61"/>
      <c r="K1919" s="61"/>
      <c r="L1919" s="61"/>
    </row>
    <row r="1920" spans="2:12" x14ac:dyDescent="0.25">
      <c r="B1920" s="60"/>
      <c r="H1920" s="61"/>
      <c r="I1920" s="61"/>
      <c r="J1920" s="61"/>
      <c r="K1920" s="61"/>
      <c r="L1920" s="61"/>
    </row>
    <row r="1921" spans="2:12" x14ac:dyDescent="0.25">
      <c r="B1921" s="60"/>
      <c r="H1921" s="61"/>
      <c r="I1921" s="61"/>
      <c r="J1921" s="61"/>
      <c r="K1921" s="61"/>
      <c r="L1921" s="61"/>
    </row>
    <row r="1922" spans="2:12" x14ac:dyDescent="0.25">
      <c r="B1922" s="60"/>
      <c r="H1922" s="61"/>
      <c r="I1922" s="61"/>
      <c r="J1922" s="61"/>
      <c r="K1922" s="61"/>
      <c r="L1922" s="61"/>
    </row>
    <row r="1923" spans="2:12" x14ac:dyDescent="0.25">
      <c r="B1923" s="60"/>
      <c r="H1923" s="61"/>
      <c r="I1923" s="61"/>
      <c r="J1923" s="61"/>
      <c r="K1923" s="61"/>
      <c r="L1923" s="61"/>
    </row>
    <row r="1924" spans="2:12" x14ac:dyDescent="0.25">
      <c r="B1924" s="60"/>
      <c r="H1924" s="61"/>
      <c r="I1924" s="61"/>
      <c r="J1924" s="61"/>
      <c r="K1924" s="61"/>
      <c r="L1924" s="61"/>
    </row>
    <row r="1925" spans="2:12" x14ac:dyDescent="0.25">
      <c r="B1925" s="60"/>
      <c r="H1925" s="61"/>
      <c r="I1925" s="61"/>
      <c r="J1925" s="61"/>
      <c r="K1925" s="61"/>
      <c r="L1925" s="61"/>
    </row>
    <row r="1926" spans="2:12" x14ac:dyDescent="0.25">
      <c r="B1926" s="60"/>
      <c r="H1926" s="61"/>
      <c r="I1926" s="61"/>
      <c r="J1926" s="61"/>
      <c r="K1926" s="61"/>
      <c r="L1926" s="61"/>
    </row>
    <row r="1927" spans="2:12" x14ac:dyDescent="0.25">
      <c r="B1927" s="60"/>
      <c r="H1927" s="61"/>
      <c r="I1927" s="61"/>
      <c r="J1927" s="61"/>
      <c r="K1927" s="61"/>
      <c r="L1927" s="61"/>
    </row>
    <row r="1928" spans="2:12" x14ac:dyDescent="0.25">
      <c r="B1928" s="60"/>
      <c r="H1928" s="61"/>
      <c r="I1928" s="61"/>
      <c r="J1928" s="61"/>
      <c r="K1928" s="61"/>
      <c r="L1928" s="61"/>
    </row>
    <row r="1929" spans="2:12" x14ac:dyDescent="0.25">
      <c r="B1929" s="60"/>
      <c r="H1929" s="61"/>
      <c r="I1929" s="61"/>
      <c r="J1929" s="61"/>
      <c r="K1929" s="61"/>
      <c r="L1929" s="61"/>
    </row>
    <row r="1930" spans="2:12" x14ac:dyDescent="0.25">
      <c r="B1930" s="60"/>
      <c r="H1930" s="61"/>
      <c r="I1930" s="61"/>
      <c r="J1930" s="61"/>
      <c r="K1930" s="61"/>
      <c r="L1930" s="61"/>
    </row>
    <row r="1931" spans="2:12" x14ac:dyDescent="0.25">
      <c r="B1931" s="60"/>
      <c r="H1931" s="61"/>
      <c r="I1931" s="61"/>
      <c r="J1931" s="61"/>
      <c r="K1931" s="61"/>
      <c r="L1931" s="61"/>
    </row>
    <row r="1932" spans="2:12" x14ac:dyDescent="0.25">
      <c r="B1932" s="60"/>
      <c r="H1932" s="61"/>
      <c r="I1932" s="61"/>
      <c r="J1932" s="61"/>
      <c r="K1932" s="61"/>
      <c r="L1932" s="61"/>
    </row>
    <row r="1933" spans="2:12" x14ac:dyDescent="0.25">
      <c r="B1933" s="60"/>
      <c r="H1933" s="61"/>
      <c r="I1933" s="61"/>
      <c r="J1933" s="61"/>
      <c r="K1933" s="61"/>
      <c r="L1933" s="61"/>
    </row>
    <row r="1934" spans="2:12" x14ac:dyDescent="0.25">
      <c r="B1934" s="60"/>
      <c r="H1934" s="61"/>
      <c r="I1934" s="61"/>
      <c r="J1934" s="61"/>
      <c r="K1934" s="61"/>
      <c r="L1934" s="61"/>
    </row>
    <row r="1935" spans="2:12" x14ac:dyDescent="0.25">
      <c r="B1935" s="60"/>
      <c r="H1935" s="61"/>
      <c r="I1935" s="61"/>
      <c r="J1935" s="61"/>
      <c r="K1935" s="61"/>
      <c r="L1935" s="61"/>
    </row>
    <row r="1936" spans="2:12" x14ac:dyDescent="0.25">
      <c r="B1936" s="60"/>
      <c r="H1936" s="61"/>
      <c r="I1936" s="61"/>
      <c r="J1936" s="61"/>
      <c r="K1936" s="61"/>
      <c r="L1936" s="61"/>
    </row>
    <row r="1937" spans="2:12" x14ac:dyDescent="0.25">
      <c r="B1937" s="60"/>
      <c r="H1937" s="61"/>
      <c r="I1937" s="61"/>
      <c r="J1937" s="61"/>
      <c r="K1937" s="61"/>
      <c r="L1937" s="61"/>
    </row>
    <row r="1938" spans="2:12" x14ac:dyDescent="0.25">
      <c r="B1938" s="60"/>
      <c r="H1938" s="61"/>
      <c r="I1938" s="61"/>
      <c r="J1938" s="61"/>
      <c r="K1938" s="61"/>
      <c r="L1938" s="61"/>
    </row>
    <row r="1939" spans="2:12" x14ac:dyDescent="0.25">
      <c r="B1939" s="60"/>
      <c r="H1939" s="61"/>
      <c r="I1939" s="61"/>
      <c r="J1939" s="61"/>
      <c r="K1939" s="61"/>
      <c r="L1939" s="61"/>
    </row>
    <row r="1940" spans="2:12" x14ac:dyDescent="0.25">
      <c r="B1940" s="60"/>
      <c r="H1940" s="61"/>
      <c r="I1940" s="61"/>
      <c r="J1940" s="61"/>
      <c r="K1940" s="61"/>
      <c r="L1940" s="61"/>
    </row>
    <row r="1941" spans="2:12" x14ac:dyDescent="0.25">
      <c r="B1941" s="60"/>
      <c r="H1941" s="61"/>
      <c r="I1941" s="61"/>
      <c r="J1941" s="61"/>
      <c r="K1941" s="61"/>
      <c r="L1941" s="61"/>
    </row>
    <row r="1942" spans="2:12" x14ac:dyDescent="0.25">
      <c r="B1942" s="60"/>
      <c r="H1942" s="61"/>
      <c r="I1942" s="61"/>
      <c r="J1942" s="61"/>
      <c r="K1942" s="61"/>
      <c r="L1942" s="61"/>
    </row>
    <row r="1943" spans="2:12" x14ac:dyDescent="0.25">
      <c r="B1943" s="60"/>
      <c r="H1943" s="61"/>
      <c r="I1943" s="61"/>
      <c r="J1943" s="61"/>
      <c r="K1943" s="61"/>
      <c r="L1943" s="61"/>
    </row>
    <row r="1944" spans="2:12" x14ac:dyDescent="0.25">
      <c r="B1944" s="60"/>
      <c r="H1944" s="61"/>
      <c r="I1944" s="61"/>
      <c r="J1944" s="61"/>
      <c r="K1944" s="61"/>
      <c r="L1944" s="61"/>
    </row>
    <row r="1945" spans="2:12" x14ac:dyDescent="0.25">
      <c r="B1945" s="60"/>
      <c r="H1945" s="61"/>
      <c r="I1945" s="61"/>
      <c r="J1945" s="61"/>
      <c r="K1945" s="61"/>
      <c r="L1945" s="61"/>
    </row>
    <row r="1946" spans="2:12" x14ac:dyDescent="0.25">
      <c r="B1946" s="60"/>
      <c r="H1946" s="61"/>
      <c r="I1946" s="61"/>
      <c r="J1946" s="61"/>
      <c r="K1946" s="61"/>
      <c r="L1946" s="61"/>
    </row>
    <row r="1947" spans="2:12" x14ac:dyDescent="0.25">
      <c r="B1947" s="60"/>
      <c r="H1947" s="61"/>
      <c r="I1947" s="61"/>
      <c r="J1947" s="61"/>
      <c r="K1947" s="61"/>
      <c r="L1947" s="61"/>
    </row>
    <row r="1948" spans="2:12" x14ac:dyDescent="0.25">
      <c r="B1948" s="60"/>
      <c r="H1948" s="61"/>
      <c r="I1948" s="61"/>
      <c r="J1948" s="61"/>
      <c r="K1948" s="61"/>
      <c r="L1948" s="61"/>
    </row>
    <row r="1949" spans="2:12" x14ac:dyDescent="0.25">
      <c r="B1949" s="60"/>
      <c r="H1949" s="61"/>
      <c r="I1949" s="61"/>
      <c r="J1949" s="61"/>
      <c r="K1949" s="61"/>
      <c r="L1949" s="61"/>
    </row>
    <row r="1950" spans="2:12" x14ac:dyDescent="0.25">
      <c r="B1950" s="60"/>
      <c r="H1950" s="61"/>
      <c r="I1950" s="61"/>
      <c r="J1950" s="61"/>
      <c r="K1950" s="61"/>
      <c r="L1950" s="61"/>
    </row>
    <row r="1951" spans="2:12" x14ac:dyDescent="0.25">
      <c r="B1951" s="60"/>
      <c r="H1951" s="61"/>
      <c r="I1951" s="61"/>
      <c r="J1951" s="61"/>
      <c r="K1951" s="61"/>
      <c r="L1951" s="61"/>
    </row>
    <row r="1952" spans="2:12" x14ac:dyDescent="0.25">
      <c r="B1952" s="60"/>
      <c r="H1952" s="61"/>
      <c r="I1952" s="61"/>
      <c r="J1952" s="61"/>
      <c r="K1952" s="61"/>
      <c r="L1952" s="61"/>
    </row>
    <row r="1953" spans="2:12" x14ac:dyDescent="0.25">
      <c r="B1953" s="60"/>
      <c r="H1953" s="61"/>
      <c r="I1953" s="61"/>
      <c r="J1953" s="61"/>
      <c r="K1953" s="61"/>
      <c r="L1953" s="61"/>
    </row>
    <row r="1954" spans="2:12" x14ac:dyDescent="0.25">
      <c r="B1954" s="60"/>
      <c r="H1954" s="61"/>
      <c r="I1954" s="61"/>
      <c r="J1954" s="61"/>
      <c r="K1954" s="61"/>
      <c r="L1954" s="61"/>
    </row>
    <row r="1955" spans="2:12" x14ac:dyDescent="0.25">
      <c r="B1955" s="60"/>
      <c r="H1955" s="61"/>
      <c r="I1955" s="61"/>
      <c r="J1955" s="61"/>
      <c r="K1955" s="61"/>
      <c r="L1955" s="61"/>
    </row>
    <row r="1956" spans="2:12" x14ac:dyDescent="0.25">
      <c r="B1956" s="60"/>
      <c r="H1956" s="61"/>
      <c r="I1956" s="61"/>
      <c r="J1956" s="61"/>
      <c r="K1956" s="61"/>
      <c r="L1956" s="61"/>
    </row>
    <row r="1957" spans="2:12" x14ac:dyDescent="0.25">
      <c r="B1957" s="60"/>
      <c r="H1957" s="61"/>
      <c r="I1957" s="61"/>
      <c r="J1957" s="61"/>
      <c r="K1957" s="61"/>
      <c r="L1957" s="61"/>
    </row>
    <row r="1958" spans="2:12" x14ac:dyDescent="0.25">
      <c r="B1958" s="60"/>
      <c r="H1958" s="61"/>
      <c r="I1958" s="61"/>
      <c r="J1958" s="61"/>
      <c r="K1958" s="61"/>
      <c r="L1958" s="61"/>
    </row>
    <row r="1959" spans="2:12" x14ac:dyDescent="0.25">
      <c r="B1959" s="60"/>
      <c r="H1959" s="61"/>
      <c r="I1959" s="61"/>
      <c r="J1959" s="61"/>
      <c r="K1959" s="61"/>
      <c r="L1959" s="61"/>
    </row>
    <row r="1960" spans="2:12" x14ac:dyDescent="0.25">
      <c r="B1960" s="60"/>
      <c r="H1960" s="61"/>
      <c r="I1960" s="61"/>
      <c r="J1960" s="61"/>
      <c r="K1960" s="61"/>
      <c r="L1960" s="61"/>
    </row>
    <row r="1961" spans="2:12" x14ac:dyDescent="0.25">
      <c r="B1961" s="60"/>
      <c r="H1961" s="61"/>
      <c r="I1961" s="61"/>
      <c r="J1961" s="61"/>
      <c r="K1961" s="61"/>
      <c r="L1961" s="61"/>
    </row>
    <row r="1962" spans="2:12" x14ac:dyDescent="0.25">
      <c r="B1962" s="60"/>
      <c r="H1962" s="61"/>
      <c r="I1962" s="61"/>
      <c r="J1962" s="61"/>
      <c r="K1962" s="61"/>
      <c r="L1962" s="61"/>
    </row>
    <row r="1963" spans="2:12" x14ac:dyDescent="0.25">
      <c r="B1963" s="60"/>
      <c r="H1963" s="61"/>
      <c r="I1963" s="61"/>
      <c r="J1963" s="61"/>
      <c r="K1963" s="61"/>
      <c r="L1963" s="61"/>
    </row>
    <row r="1964" spans="2:12" x14ac:dyDescent="0.25">
      <c r="B1964" s="60"/>
      <c r="H1964" s="61"/>
      <c r="I1964" s="61"/>
      <c r="J1964" s="61"/>
      <c r="K1964" s="61"/>
      <c r="L1964" s="61"/>
    </row>
    <row r="1965" spans="2:12" x14ac:dyDescent="0.25">
      <c r="B1965" s="60"/>
      <c r="H1965" s="61"/>
      <c r="I1965" s="61"/>
      <c r="J1965" s="61"/>
      <c r="K1965" s="61"/>
      <c r="L1965" s="61"/>
    </row>
    <row r="1966" spans="2:12" x14ac:dyDescent="0.25">
      <c r="B1966" s="60"/>
      <c r="H1966" s="61"/>
      <c r="I1966" s="61"/>
      <c r="J1966" s="61"/>
      <c r="K1966" s="61"/>
      <c r="L1966" s="61"/>
    </row>
    <row r="1967" spans="2:12" x14ac:dyDescent="0.25">
      <c r="B1967" s="60"/>
      <c r="H1967" s="61"/>
      <c r="I1967" s="61"/>
      <c r="J1967" s="61"/>
      <c r="K1967" s="61"/>
      <c r="L1967" s="61"/>
    </row>
    <row r="1968" spans="2:12" x14ac:dyDescent="0.25">
      <c r="B1968" s="60"/>
      <c r="H1968" s="61"/>
      <c r="I1968" s="61"/>
      <c r="J1968" s="61"/>
      <c r="K1968" s="61"/>
      <c r="L1968" s="61"/>
    </row>
    <row r="1969" spans="2:12" x14ac:dyDescent="0.25">
      <c r="B1969" s="60"/>
      <c r="H1969" s="61"/>
      <c r="I1969" s="61"/>
      <c r="J1969" s="61"/>
      <c r="K1969" s="61"/>
      <c r="L1969" s="61"/>
    </row>
    <row r="1970" spans="2:12" x14ac:dyDescent="0.25">
      <c r="B1970" s="60"/>
      <c r="H1970" s="61"/>
      <c r="I1970" s="61"/>
      <c r="J1970" s="61"/>
      <c r="K1970" s="61"/>
      <c r="L1970" s="61"/>
    </row>
    <row r="1971" spans="2:12" x14ac:dyDescent="0.25">
      <c r="B1971" s="60"/>
      <c r="H1971" s="61"/>
      <c r="I1971" s="61"/>
      <c r="J1971" s="61"/>
      <c r="K1971" s="61"/>
      <c r="L1971" s="61"/>
    </row>
    <row r="1972" spans="2:12" x14ac:dyDescent="0.25">
      <c r="B1972" s="60"/>
      <c r="H1972" s="61"/>
      <c r="I1972" s="61"/>
      <c r="J1972" s="61"/>
      <c r="K1972" s="61"/>
      <c r="L1972" s="61"/>
    </row>
    <row r="1973" spans="2:12" x14ac:dyDescent="0.25">
      <c r="B1973" s="60"/>
      <c r="H1973" s="61"/>
      <c r="I1973" s="61"/>
      <c r="J1973" s="61"/>
      <c r="K1973" s="61"/>
      <c r="L1973" s="61"/>
    </row>
    <row r="1974" spans="2:12" x14ac:dyDescent="0.25">
      <c r="B1974" s="60"/>
      <c r="H1974" s="61"/>
      <c r="I1974" s="61"/>
      <c r="J1974" s="61"/>
      <c r="K1974" s="61"/>
      <c r="L1974" s="61"/>
    </row>
    <row r="1975" spans="2:12" x14ac:dyDescent="0.25">
      <c r="B1975" s="60"/>
      <c r="H1975" s="61"/>
      <c r="I1975" s="61"/>
      <c r="J1975" s="61"/>
      <c r="K1975" s="61"/>
      <c r="L1975" s="61"/>
    </row>
    <row r="1976" spans="2:12" x14ac:dyDescent="0.25">
      <c r="B1976" s="60"/>
      <c r="H1976" s="61"/>
      <c r="I1976" s="61"/>
      <c r="J1976" s="61"/>
      <c r="K1976" s="61"/>
      <c r="L1976" s="61"/>
    </row>
    <row r="1977" spans="2:12" x14ac:dyDescent="0.25">
      <c r="B1977" s="60"/>
      <c r="H1977" s="61"/>
      <c r="I1977" s="61"/>
      <c r="J1977" s="61"/>
      <c r="K1977" s="61"/>
      <c r="L1977" s="61"/>
    </row>
    <row r="1978" spans="2:12" x14ac:dyDescent="0.25">
      <c r="B1978" s="60"/>
      <c r="H1978" s="61"/>
      <c r="I1978" s="61"/>
      <c r="J1978" s="61"/>
      <c r="K1978" s="61"/>
      <c r="L1978" s="61"/>
    </row>
    <row r="1979" spans="2:12" x14ac:dyDescent="0.25">
      <c r="B1979" s="60"/>
      <c r="H1979" s="61"/>
      <c r="I1979" s="61"/>
      <c r="J1979" s="61"/>
      <c r="K1979" s="61"/>
      <c r="L1979" s="61"/>
    </row>
    <row r="1980" spans="2:12" x14ac:dyDescent="0.25">
      <c r="B1980" s="60"/>
      <c r="H1980" s="61"/>
      <c r="I1980" s="61"/>
      <c r="J1980" s="61"/>
      <c r="K1980" s="61"/>
      <c r="L1980" s="61"/>
    </row>
    <row r="1981" spans="2:12" x14ac:dyDescent="0.25">
      <c r="B1981" s="60"/>
      <c r="H1981" s="61"/>
      <c r="I1981" s="61"/>
      <c r="J1981" s="61"/>
      <c r="K1981" s="61"/>
      <c r="L1981" s="61"/>
    </row>
    <row r="1982" spans="2:12" x14ac:dyDescent="0.25">
      <c r="B1982" s="60"/>
      <c r="H1982" s="61"/>
      <c r="I1982" s="61"/>
      <c r="J1982" s="61"/>
      <c r="K1982" s="61"/>
      <c r="L1982" s="61"/>
    </row>
    <row r="1983" spans="2:12" x14ac:dyDescent="0.25">
      <c r="B1983" s="60"/>
      <c r="H1983" s="61"/>
      <c r="I1983" s="61"/>
      <c r="J1983" s="61"/>
      <c r="K1983" s="61"/>
      <c r="L1983" s="61"/>
    </row>
    <row r="1984" spans="2:12" x14ac:dyDescent="0.25">
      <c r="B1984" s="60"/>
      <c r="H1984" s="61"/>
      <c r="I1984" s="61"/>
      <c r="J1984" s="61"/>
      <c r="K1984" s="61"/>
      <c r="L1984" s="61"/>
    </row>
    <row r="1985" spans="2:12" x14ac:dyDescent="0.25">
      <c r="B1985" s="60"/>
      <c r="H1985" s="61"/>
      <c r="I1985" s="61"/>
      <c r="J1985" s="61"/>
      <c r="K1985" s="61"/>
      <c r="L1985" s="61"/>
    </row>
    <row r="1986" spans="2:12" x14ac:dyDescent="0.25">
      <c r="B1986" s="60"/>
      <c r="H1986" s="61"/>
      <c r="I1986" s="61"/>
      <c r="J1986" s="61"/>
      <c r="K1986" s="61"/>
      <c r="L1986" s="61"/>
    </row>
    <row r="1987" spans="2:12" x14ac:dyDescent="0.25">
      <c r="B1987" s="60"/>
      <c r="H1987" s="61"/>
      <c r="I1987" s="61"/>
      <c r="J1987" s="61"/>
      <c r="K1987" s="61"/>
      <c r="L1987" s="61"/>
    </row>
    <row r="1988" spans="2:12" x14ac:dyDescent="0.25">
      <c r="B1988" s="60"/>
      <c r="H1988" s="61"/>
      <c r="I1988" s="61"/>
      <c r="J1988" s="61"/>
      <c r="K1988" s="61"/>
      <c r="L1988" s="61"/>
    </row>
    <row r="1989" spans="2:12" x14ac:dyDescent="0.25">
      <c r="B1989" s="60"/>
      <c r="H1989" s="61"/>
      <c r="I1989" s="61"/>
      <c r="J1989" s="61"/>
      <c r="K1989" s="61"/>
      <c r="L1989" s="61"/>
    </row>
    <row r="1990" spans="2:12" x14ac:dyDescent="0.25">
      <c r="B1990" s="60"/>
      <c r="H1990" s="61"/>
      <c r="I1990" s="61"/>
      <c r="J1990" s="61"/>
      <c r="K1990" s="61"/>
      <c r="L1990" s="61"/>
    </row>
    <row r="1991" spans="2:12" x14ac:dyDescent="0.25">
      <c r="B1991" s="60"/>
      <c r="H1991" s="61"/>
      <c r="I1991" s="61"/>
      <c r="J1991" s="61"/>
      <c r="K1991" s="61"/>
      <c r="L1991" s="61"/>
    </row>
    <row r="1992" spans="2:12" x14ac:dyDescent="0.25">
      <c r="B1992" s="60"/>
      <c r="H1992" s="61"/>
      <c r="I1992" s="61"/>
      <c r="J1992" s="61"/>
      <c r="K1992" s="61"/>
      <c r="L1992" s="61"/>
    </row>
    <row r="1993" spans="2:12" x14ac:dyDescent="0.25">
      <c r="B1993" s="60"/>
      <c r="H1993" s="61"/>
      <c r="I1993" s="61"/>
      <c r="J1993" s="61"/>
      <c r="K1993" s="61"/>
      <c r="L1993" s="61"/>
    </row>
    <row r="1994" spans="2:12" x14ac:dyDescent="0.25">
      <c r="B1994" s="60"/>
      <c r="H1994" s="61"/>
      <c r="I1994" s="61"/>
      <c r="J1994" s="61"/>
      <c r="K1994" s="61"/>
      <c r="L1994" s="61"/>
    </row>
    <row r="1995" spans="2:12" x14ac:dyDescent="0.25">
      <c r="B1995" s="60"/>
      <c r="H1995" s="61"/>
      <c r="I1995" s="61"/>
      <c r="J1995" s="61"/>
      <c r="K1995" s="61"/>
      <c r="L1995" s="61"/>
    </row>
    <row r="1996" spans="2:12" x14ac:dyDescent="0.25">
      <c r="B1996" s="60"/>
      <c r="H1996" s="61"/>
      <c r="I1996" s="61"/>
      <c r="J1996" s="61"/>
      <c r="K1996" s="61"/>
      <c r="L1996" s="61"/>
    </row>
    <row r="1997" spans="2:12" x14ac:dyDescent="0.25">
      <c r="B1997" s="60"/>
      <c r="H1997" s="61"/>
      <c r="I1997" s="61"/>
      <c r="J1997" s="61"/>
      <c r="K1997" s="61"/>
      <c r="L1997" s="61"/>
    </row>
    <row r="1998" spans="2:12" x14ac:dyDescent="0.25">
      <c r="B1998" s="60"/>
      <c r="H1998" s="61"/>
      <c r="I1998" s="61"/>
      <c r="J1998" s="61"/>
      <c r="K1998" s="61"/>
      <c r="L1998" s="61"/>
    </row>
    <row r="1999" spans="2:12" x14ac:dyDescent="0.25">
      <c r="B1999" s="60"/>
      <c r="H1999" s="61"/>
      <c r="I1999" s="61"/>
      <c r="J1999" s="61"/>
      <c r="K1999" s="61"/>
      <c r="L1999" s="61"/>
    </row>
    <row r="2000" spans="2:12" x14ac:dyDescent="0.25">
      <c r="B2000" s="60"/>
      <c r="H2000" s="61"/>
      <c r="I2000" s="61"/>
      <c r="J2000" s="61"/>
      <c r="K2000" s="61"/>
      <c r="L2000" s="61"/>
    </row>
    <row r="2001" spans="2:12" x14ac:dyDescent="0.25">
      <c r="B2001" s="60"/>
      <c r="H2001" s="61"/>
      <c r="I2001" s="61"/>
      <c r="J2001" s="61"/>
      <c r="K2001" s="61"/>
      <c r="L2001" s="61"/>
    </row>
    <row r="2002" spans="2:12" x14ac:dyDescent="0.25">
      <c r="B2002" s="60"/>
      <c r="H2002" s="61"/>
      <c r="I2002" s="61"/>
      <c r="J2002" s="61"/>
      <c r="K2002" s="61"/>
      <c r="L2002" s="61"/>
    </row>
    <row r="2003" spans="2:12" x14ac:dyDescent="0.25">
      <c r="B2003" s="60"/>
      <c r="H2003" s="61"/>
      <c r="I2003" s="61"/>
      <c r="J2003" s="61"/>
      <c r="K2003" s="61"/>
      <c r="L2003" s="61"/>
    </row>
    <row r="2004" spans="2:12" x14ac:dyDescent="0.25">
      <c r="B2004" s="60"/>
      <c r="H2004" s="61"/>
      <c r="I2004" s="61"/>
      <c r="J2004" s="61"/>
      <c r="K2004" s="61"/>
      <c r="L2004" s="61"/>
    </row>
    <row r="2005" spans="2:12" x14ac:dyDescent="0.25">
      <c r="B2005" s="60"/>
      <c r="H2005" s="61"/>
      <c r="I2005" s="61"/>
      <c r="J2005" s="61"/>
      <c r="K2005" s="61"/>
      <c r="L2005" s="61"/>
    </row>
    <row r="2006" spans="2:12" x14ac:dyDescent="0.25">
      <c r="B2006" s="60"/>
      <c r="H2006" s="61"/>
      <c r="I2006" s="61"/>
      <c r="J2006" s="61"/>
      <c r="K2006" s="61"/>
      <c r="L2006" s="61"/>
    </row>
    <row r="2007" spans="2:12" x14ac:dyDescent="0.25">
      <c r="B2007" s="60"/>
      <c r="H2007" s="61"/>
      <c r="I2007" s="61"/>
      <c r="J2007" s="61"/>
      <c r="K2007" s="61"/>
      <c r="L2007" s="61"/>
    </row>
    <row r="2008" spans="2:12" x14ac:dyDescent="0.25">
      <c r="B2008" s="60"/>
      <c r="H2008" s="61"/>
      <c r="I2008" s="61"/>
      <c r="J2008" s="61"/>
      <c r="K2008" s="61"/>
      <c r="L2008" s="61"/>
    </row>
    <row r="2009" spans="2:12" x14ac:dyDescent="0.25">
      <c r="B2009" s="60"/>
      <c r="H2009" s="61"/>
      <c r="I2009" s="61"/>
      <c r="J2009" s="61"/>
      <c r="K2009" s="61"/>
      <c r="L2009" s="61"/>
    </row>
    <row r="2010" spans="2:12" x14ac:dyDescent="0.25">
      <c r="B2010" s="60"/>
      <c r="H2010" s="61"/>
      <c r="I2010" s="61"/>
      <c r="J2010" s="61"/>
      <c r="K2010" s="61"/>
      <c r="L2010" s="61"/>
    </row>
    <row r="2011" spans="2:12" x14ac:dyDescent="0.25">
      <c r="B2011" s="60"/>
      <c r="H2011" s="61"/>
      <c r="I2011" s="61"/>
      <c r="J2011" s="61"/>
      <c r="K2011" s="61"/>
      <c r="L2011" s="61"/>
    </row>
    <row r="2012" spans="2:12" x14ac:dyDescent="0.25">
      <c r="B2012" s="60"/>
      <c r="H2012" s="61"/>
      <c r="I2012" s="61"/>
      <c r="J2012" s="61"/>
      <c r="K2012" s="61"/>
      <c r="L2012" s="61"/>
    </row>
    <row r="2013" spans="2:12" x14ac:dyDescent="0.25">
      <c r="B2013" s="60"/>
      <c r="H2013" s="61"/>
      <c r="I2013" s="61"/>
      <c r="J2013" s="61"/>
      <c r="K2013" s="61"/>
      <c r="L2013" s="61"/>
    </row>
    <row r="2014" spans="2:12" x14ac:dyDescent="0.25">
      <c r="B2014" s="60"/>
      <c r="H2014" s="61"/>
      <c r="I2014" s="61"/>
      <c r="J2014" s="61"/>
      <c r="K2014" s="61"/>
      <c r="L2014" s="61"/>
    </row>
    <row r="2015" spans="2:12" x14ac:dyDescent="0.25">
      <c r="B2015" s="60"/>
      <c r="H2015" s="61"/>
      <c r="I2015" s="61"/>
      <c r="J2015" s="61"/>
      <c r="K2015" s="61"/>
      <c r="L2015" s="61"/>
    </row>
    <row r="2016" spans="2:12" x14ac:dyDescent="0.25">
      <c r="B2016" s="60"/>
      <c r="H2016" s="61"/>
      <c r="I2016" s="61"/>
      <c r="J2016" s="61"/>
      <c r="K2016" s="61"/>
      <c r="L2016" s="61"/>
    </row>
    <row r="2017" spans="2:12" x14ac:dyDescent="0.25">
      <c r="B2017" s="60"/>
      <c r="H2017" s="61"/>
      <c r="I2017" s="61"/>
      <c r="J2017" s="61"/>
      <c r="K2017" s="61"/>
      <c r="L2017" s="61"/>
    </row>
    <row r="2018" spans="2:12" x14ac:dyDescent="0.25">
      <c r="B2018" s="60"/>
      <c r="H2018" s="61"/>
      <c r="I2018" s="61"/>
      <c r="J2018" s="61"/>
      <c r="K2018" s="61"/>
      <c r="L2018" s="61"/>
    </row>
    <row r="2019" spans="2:12" x14ac:dyDescent="0.25">
      <c r="B2019" s="60"/>
      <c r="H2019" s="61"/>
      <c r="I2019" s="61"/>
      <c r="J2019" s="61"/>
      <c r="K2019" s="61"/>
      <c r="L2019" s="61"/>
    </row>
    <row r="2020" spans="2:12" x14ac:dyDescent="0.25">
      <c r="B2020" s="60"/>
      <c r="H2020" s="61"/>
      <c r="I2020" s="61"/>
      <c r="J2020" s="61"/>
      <c r="K2020" s="61"/>
      <c r="L2020" s="61"/>
    </row>
    <row r="2021" spans="2:12" x14ac:dyDescent="0.25">
      <c r="B2021" s="60"/>
      <c r="H2021" s="61"/>
      <c r="I2021" s="61"/>
      <c r="J2021" s="61"/>
      <c r="K2021" s="61"/>
      <c r="L2021" s="61"/>
    </row>
    <row r="2022" spans="2:12" x14ac:dyDescent="0.25">
      <c r="B2022" s="60"/>
      <c r="H2022" s="61"/>
      <c r="I2022" s="61"/>
      <c r="J2022" s="61"/>
      <c r="K2022" s="61"/>
      <c r="L2022" s="61"/>
    </row>
    <row r="2023" spans="2:12" x14ac:dyDescent="0.25">
      <c r="B2023" s="60"/>
      <c r="H2023" s="61"/>
      <c r="I2023" s="61"/>
      <c r="J2023" s="61"/>
      <c r="K2023" s="61"/>
      <c r="L2023" s="61"/>
    </row>
    <row r="2024" spans="2:12" x14ac:dyDescent="0.25">
      <c r="B2024" s="60"/>
      <c r="H2024" s="61"/>
      <c r="I2024" s="61"/>
      <c r="J2024" s="61"/>
      <c r="K2024" s="61"/>
      <c r="L2024" s="61"/>
    </row>
    <row r="2025" spans="2:12" x14ac:dyDescent="0.25">
      <c r="B2025" s="60"/>
      <c r="H2025" s="61"/>
      <c r="I2025" s="61"/>
      <c r="J2025" s="61"/>
      <c r="K2025" s="61"/>
      <c r="L2025" s="61"/>
    </row>
    <row r="2026" spans="2:12" x14ac:dyDescent="0.25">
      <c r="B2026" s="60"/>
      <c r="H2026" s="61"/>
      <c r="I2026" s="61"/>
      <c r="J2026" s="61"/>
      <c r="K2026" s="61"/>
      <c r="L2026" s="61"/>
    </row>
    <row r="2027" spans="2:12" x14ac:dyDescent="0.25">
      <c r="B2027" s="60"/>
      <c r="H2027" s="61"/>
      <c r="I2027" s="61"/>
      <c r="J2027" s="61"/>
      <c r="K2027" s="61"/>
      <c r="L2027" s="61"/>
    </row>
    <row r="2028" spans="2:12" x14ac:dyDescent="0.25">
      <c r="B2028" s="60"/>
      <c r="H2028" s="61"/>
      <c r="I2028" s="61"/>
      <c r="J2028" s="61"/>
      <c r="K2028" s="61"/>
      <c r="L2028" s="61"/>
    </row>
    <row r="2029" spans="2:12" x14ac:dyDescent="0.25">
      <c r="B2029" s="60"/>
      <c r="H2029" s="61"/>
      <c r="I2029" s="61"/>
      <c r="J2029" s="61"/>
      <c r="K2029" s="61"/>
      <c r="L2029" s="61"/>
    </row>
    <row r="2030" spans="2:12" x14ac:dyDescent="0.25">
      <c r="B2030" s="60"/>
      <c r="H2030" s="61"/>
      <c r="I2030" s="61"/>
      <c r="J2030" s="61"/>
      <c r="K2030" s="61"/>
      <c r="L2030" s="61"/>
    </row>
    <row r="2031" spans="2:12" x14ac:dyDescent="0.25">
      <c r="B2031" s="60"/>
      <c r="H2031" s="61"/>
      <c r="I2031" s="61"/>
      <c r="J2031" s="61"/>
      <c r="K2031" s="61"/>
      <c r="L2031" s="61"/>
    </row>
    <row r="2032" spans="2:12" x14ac:dyDescent="0.25">
      <c r="B2032" s="60"/>
      <c r="H2032" s="61"/>
      <c r="I2032" s="61"/>
      <c r="J2032" s="61"/>
      <c r="K2032" s="61"/>
      <c r="L2032" s="61"/>
    </row>
    <row r="2033" spans="2:12" x14ac:dyDescent="0.25">
      <c r="B2033" s="60"/>
      <c r="H2033" s="61"/>
      <c r="I2033" s="61"/>
      <c r="J2033" s="61"/>
      <c r="K2033" s="61"/>
      <c r="L2033" s="61"/>
    </row>
    <row r="2034" spans="2:12" x14ac:dyDescent="0.25">
      <c r="B2034" s="60"/>
      <c r="H2034" s="61"/>
      <c r="I2034" s="61"/>
      <c r="J2034" s="61"/>
      <c r="K2034" s="61"/>
      <c r="L2034" s="61"/>
    </row>
    <row r="2035" spans="2:12" x14ac:dyDescent="0.25">
      <c r="B2035" s="60"/>
      <c r="H2035" s="61"/>
      <c r="I2035" s="61"/>
      <c r="J2035" s="61"/>
      <c r="K2035" s="61"/>
      <c r="L2035" s="61"/>
    </row>
    <row r="2036" spans="2:12" x14ac:dyDescent="0.25">
      <c r="B2036" s="60"/>
      <c r="H2036" s="61"/>
      <c r="I2036" s="61"/>
      <c r="J2036" s="61"/>
      <c r="K2036" s="61"/>
      <c r="L2036" s="61"/>
    </row>
    <row r="2037" spans="2:12" x14ac:dyDescent="0.25">
      <c r="B2037" s="60"/>
      <c r="H2037" s="61"/>
      <c r="I2037" s="61"/>
      <c r="J2037" s="61"/>
      <c r="K2037" s="61"/>
      <c r="L2037" s="61"/>
    </row>
    <row r="2038" spans="2:12" x14ac:dyDescent="0.25">
      <c r="B2038" s="60"/>
      <c r="H2038" s="61"/>
      <c r="I2038" s="61"/>
      <c r="J2038" s="61"/>
      <c r="K2038" s="61"/>
      <c r="L2038" s="61"/>
    </row>
    <row r="2039" spans="2:12" x14ac:dyDescent="0.25">
      <c r="B2039" s="60"/>
      <c r="H2039" s="61"/>
      <c r="I2039" s="61"/>
      <c r="J2039" s="61"/>
      <c r="K2039" s="61"/>
      <c r="L2039" s="61"/>
    </row>
    <row r="2040" spans="2:12" x14ac:dyDescent="0.25">
      <c r="B2040" s="60"/>
      <c r="H2040" s="61"/>
      <c r="I2040" s="61"/>
      <c r="J2040" s="61"/>
      <c r="K2040" s="61"/>
      <c r="L2040" s="61"/>
    </row>
    <row r="2041" spans="2:12" x14ac:dyDescent="0.25">
      <c r="B2041" s="60"/>
      <c r="H2041" s="61"/>
      <c r="I2041" s="61"/>
      <c r="J2041" s="61"/>
      <c r="K2041" s="61"/>
      <c r="L2041" s="61"/>
    </row>
    <row r="2042" spans="2:12" x14ac:dyDescent="0.25">
      <c r="B2042" s="60"/>
      <c r="H2042" s="61"/>
      <c r="I2042" s="61"/>
      <c r="J2042" s="61"/>
      <c r="K2042" s="61"/>
      <c r="L2042" s="61"/>
    </row>
    <row r="2043" spans="2:12" x14ac:dyDescent="0.25">
      <c r="B2043" s="60"/>
      <c r="H2043" s="61"/>
      <c r="I2043" s="61"/>
      <c r="J2043" s="61"/>
      <c r="K2043" s="61"/>
      <c r="L2043" s="61"/>
    </row>
    <row r="2044" spans="2:12" x14ac:dyDescent="0.25">
      <c r="B2044" s="60"/>
      <c r="H2044" s="61"/>
      <c r="I2044" s="61"/>
      <c r="J2044" s="61"/>
      <c r="K2044" s="61"/>
      <c r="L2044" s="61"/>
    </row>
    <row r="2045" spans="2:12" x14ac:dyDescent="0.25">
      <c r="B2045" s="60"/>
      <c r="H2045" s="61"/>
      <c r="I2045" s="61"/>
      <c r="J2045" s="61"/>
      <c r="K2045" s="61"/>
      <c r="L2045" s="61"/>
    </row>
    <row r="2046" spans="2:12" x14ac:dyDescent="0.25">
      <c r="B2046" s="60"/>
      <c r="H2046" s="61"/>
      <c r="I2046" s="61"/>
      <c r="J2046" s="61"/>
      <c r="K2046" s="61"/>
      <c r="L2046" s="61"/>
    </row>
    <row r="2047" spans="2:12" x14ac:dyDescent="0.25">
      <c r="B2047" s="60"/>
      <c r="H2047" s="61"/>
      <c r="I2047" s="61"/>
      <c r="J2047" s="61"/>
      <c r="K2047" s="61"/>
      <c r="L2047" s="61"/>
    </row>
    <row r="2048" spans="2:12" x14ac:dyDescent="0.25">
      <c r="B2048" s="60"/>
      <c r="H2048" s="61"/>
      <c r="I2048" s="61"/>
      <c r="J2048" s="61"/>
      <c r="K2048" s="61"/>
      <c r="L2048" s="61"/>
    </row>
    <row r="2049" spans="2:12" x14ac:dyDescent="0.25">
      <c r="B2049" s="60"/>
      <c r="H2049" s="61"/>
      <c r="I2049" s="61"/>
      <c r="J2049" s="61"/>
      <c r="K2049" s="61"/>
      <c r="L2049" s="61"/>
    </row>
    <row r="2050" spans="2:12" x14ac:dyDescent="0.25">
      <c r="B2050" s="60"/>
      <c r="H2050" s="61"/>
      <c r="I2050" s="61"/>
      <c r="J2050" s="61"/>
      <c r="K2050" s="61"/>
      <c r="L2050" s="61"/>
    </row>
    <row r="2051" spans="2:12" x14ac:dyDescent="0.25">
      <c r="B2051" s="60"/>
      <c r="H2051" s="61"/>
      <c r="I2051" s="61"/>
      <c r="J2051" s="61"/>
      <c r="K2051" s="61"/>
      <c r="L2051" s="61"/>
    </row>
    <row r="2052" spans="2:12" x14ac:dyDescent="0.25">
      <c r="B2052" s="60"/>
      <c r="H2052" s="61"/>
      <c r="I2052" s="61"/>
      <c r="J2052" s="61"/>
      <c r="K2052" s="61"/>
      <c r="L2052" s="61"/>
    </row>
    <row r="2053" spans="2:12" x14ac:dyDescent="0.25">
      <c r="B2053" s="60"/>
      <c r="H2053" s="61"/>
      <c r="I2053" s="61"/>
      <c r="J2053" s="61"/>
      <c r="K2053" s="61"/>
      <c r="L2053" s="61"/>
    </row>
    <row r="2054" spans="2:12" x14ac:dyDescent="0.25">
      <c r="B2054" s="60"/>
      <c r="H2054" s="61"/>
      <c r="I2054" s="61"/>
      <c r="J2054" s="61"/>
      <c r="K2054" s="61"/>
      <c r="L2054" s="61"/>
    </row>
    <row r="2055" spans="2:12" x14ac:dyDescent="0.25">
      <c r="B2055" s="60"/>
      <c r="H2055" s="61"/>
      <c r="I2055" s="61"/>
      <c r="J2055" s="61"/>
      <c r="K2055" s="61"/>
      <c r="L2055" s="61"/>
    </row>
    <row r="2056" spans="2:12" x14ac:dyDescent="0.25">
      <c r="B2056" s="60"/>
      <c r="H2056" s="61"/>
      <c r="I2056" s="61"/>
      <c r="J2056" s="61"/>
      <c r="K2056" s="61"/>
      <c r="L2056" s="61"/>
    </row>
    <row r="2057" spans="2:12" x14ac:dyDescent="0.25">
      <c r="B2057" s="60"/>
      <c r="H2057" s="61"/>
      <c r="I2057" s="61"/>
      <c r="J2057" s="61"/>
      <c r="K2057" s="61"/>
      <c r="L2057" s="61"/>
    </row>
    <row r="2058" spans="2:12" x14ac:dyDescent="0.25">
      <c r="B2058" s="60"/>
      <c r="H2058" s="61"/>
      <c r="I2058" s="61"/>
      <c r="J2058" s="61"/>
      <c r="K2058" s="61"/>
      <c r="L2058" s="61"/>
    </row>
    <row r="2059" spans="2:12" x14ac:dyDescent="0.25">
      <c r="B2059" s="60"/>
      <c r="H2059" s="61"/>
      <c r="I2059" s="61"/>
      <c r="J2059" s="61"/>
      <c r="K2059" s="61"/>
      <c r="L2059" s="61"/>
    </row>
    <row r="2060" spans="2:12" x14ac:dyDescent="0.25">
      <c r="B2060" s="60"/>
      <c r="H2060" s="61"/>
      <c r="I2060" s="61"/>
      <c r="J2060" s="61"/>
      <c r="K2060" s="61"/>
      <c r="L2060" s="61"/>
    </row>
    <row r="2061" spans="2:12" x14ac:dyDescent="0.25">
      <c r="B2061" s="60"/>
      <c r="H2061" s="61"/>
      <c r="I2061" s="61"/>
      <c r="J2061" s="61"/>
      <c r="K2061" s="61"/>
      <c r="L2061" s="61"/>
    </row>
    <row r="2062" spans="2:12" x14ac:dyDescent="0.25">
      <c r="B2062" s="60"/>
      <c r="H2062" s="61"/>
      <c r="I2062" s="61"/>
      <c r="J2062" s="61"/>
      <c r="K2062" s="61"/>
      <c r="L2062" s="61"/>
    </row>
    <row r="2063" spans="2:12" x14ac:dyDescent="0.25">
      <c r="B2063" s="60"/>
      <c r="H2063" s="61"/>
      <c r="I2063" s="61"/>
      <c r="J2063" s="61"/>
      <c r="K2063" s="61"/>
      <c r="L2063" s="61"/>
    </row>
    <row r="2064" spans="2:12" x14ac:dyDescent="0.25">
      <c r="B2064" s="60"/>
      <c r="H2064" s="61"/>
      <c r="I2064" s="61"/>
      <c r="J2064" s="61"/>
      <c r="K2064" s="61"/>
      <c r="L2064" s="61"/>
    </row>
    <row r="2065" spans="2:12" x14ac:dyDescent="0.25">
      <c r="B2065" s="60"/>
      <c r="H2065" s="61"/>
      <c r="I2065" s="61"/>
      <c r="J2065" s="61"/>
      <c r="K2065" s="61"/>
      <c r="L2065" s="61"/>
    </row>
    <row r="2066" spans="2:12" x14ac:dyDescent="0.25">
      <c r="B2066" s="60"/>
      <c r="H2066" s="61"/>
      <c r="I2066" s="61"/>
      <c r="J2066" s="61"/>
      <c r="K2066" s="61"/>
      <c r="L2066" s="61"/>
    </row>
    <row r="2067" spans="2:12" x14ac:dyDescent="0.25">
      <c r="B2067" s="60"/>
      <c r="H2067" s="61"/>
      <c r="I2067" s="61"/>
      <c r="J2067" s="61"/>
      <c r="K2067" s="61"/>
      <c r="L2067" s="61"/>
    </row>
    <row r="2068" spans="2:12" x14ac:dyDescent="0.25">
      <c r="B2068" s="60"/>
      <c r="H2068" s="61"/>
      <c r="I2068" s="61"/>
      <c r="J2068" s="61"/>
      <c r="K2068" s="61"/>
      <c r="L2068" s="61"/>
    </row>
    <row r="2069" spans="2:12" x14ac:dyDescent="0.25">
      <c r="B2069" s="60"/>
      <c r="H2069" s="61"/>
      <c r="I2069" s="61"/>
      <c r="J2069" s="61"/>
      <c r="K2069" s="61"/>
      <c r="L2069" s="61"/>
    </row>
    <row r="2070" spans="2:12" x14ac:dyDescent="0.25">
      <c r="B2070" s="60"/>
      <c r="H2070" s="61"/>
      <c r="I2070" s="61"/>
      <c r="J2070" s="61"/>
      <c r="K2070" s="61"/>
      <c r="L2070" s="61"/>
    </row>
    <row r="2071" spans="2:12" x14ac:dyDescent="0.25">
      <c r="B2071" s="60"/>
      <c r="H2071" s="61"/>
      <c r="I2071" s="61"/>
      <c r="J2071" s="61"/>
      <c r="K2071" s="61"/>
      <c r="L2071" s="61"/>
    </row>
    <row r="2072" spans="2:12" x14ac:dyDescent="0.25">
      <c r="B2072" s="60"/>
      <c r="H2072" s="61"/>
      <c r="I2072" s="61"/>
      <c r="J2072" s="61"/>
      <c r="K2072" s="61"/>
      <c r="L2072" s="61"/>
    </row>
    <row r="2073" spans="2:12" x14ac:dyDescent="0.25">
      <c r="B2073" s="60"/>
      <c r="H2073" s="61"/>
      <c r="I2073" s="61"/>
      <c r="J2073" s="61"/>
      <c r="K2073" s="61"/>
      <c r="L2073" s="61"/>
    </row>
    <row r="2074" spans="2:12" x14ac:dyDescent="0.25">
      <c r="B2074" s="60"/>
      <c r="H2074" s="61"/>
      <c r="I2074" s="61"/>
      <c r="J2074" s="61"/>
      <c r="K2074" s="61"/>
      <c r="L2074" s="61"/>
    </row>
    <row r="2075" spans="2:12" x14ac:dyDescent="0.25">
      <c r="B2075" s="60"/>
      <c r="H2075" s="61"/>
      <c r="I2075" s="61"/>
      <c r="J2075" s="61"/>
      <c r="K2075" s="61"/>
      <c r="L2075" s="61"/>
    </row>
    <row r="2076" spans="2:12" x14ac:dyDescent="0.25">
      <c r="B2076" s="60"/>
      <c r="H2076" s="61"/>
      <c r="I2076" s="61"/>
      <c r="J2076" s="61"/>
      <c r="K2076" s="61"/>
      <c r="L2076" s="61"/>
    </row>
    <row r="2077" spans="2:12" x14ac:dyDescent="0.25">
      <c r="B2077" s="60"/>
      <c r="H2077" s="61"/>
      <c r="I2077" s="61"/>
      <c r="J2077" s="61"/>
      <c r="K2077" s="61"/>
      <c r="L2077" s="61"/>
    </row>
    <row r="2078" spans="2:12" x14ac:dyDescent="0.25">
      <c r="B2078" s="60"/>
      <c r="H2078" s="61"/>
      <c r="I2078" s="61"/>
      <c r="J2078" s="61"/>
      <c r="K2078" s="61"/>
      <c r="L2078" s="61"/>
    </row>
    <row r="2079" spans="2:12" x14ac:dyDescent="0.25">
      <c r="B2079" s="60"/>
      <c r="H2079" s="61"/>
      <c r="I2079" s="61"/>
      <c r="J2079" s="61"/>
      <c r="K2079" s="61"/>
      <c r="L2079" s="61"/>
    </row>
    <row r="2080" spans="2:12" x14ac:dyDescent="0.25">
      <c r="B2080" s="60"/>
      <c r="H2080" s="61"/>
      <c r="I2080" s="61"/>
      <c r="J2080" s="61"/>
      <c r="K2080" s="61"/>
      <c r="L2080" s="61"/>
    </row>
    <row r="2081" spans="2:12" x14ac:dyDescent="0.25">
      <c r="B2081" s="60"/>
      <c r="H2081" s="61"/>
      <c r="I2081" s="61"/>
      <c r="J2081" s="61"/>
      <c r="K2081" s="61"/>
      <c r="L2081" s="61"/>
    </row>
    <row r="2082" spans="2:12" x14ac:dyDescent="0.25">
      <c r="B2082" s="60"/>
      <c r="H2082" s="61"/>
      <c r="I2082" s="61"/>
      <c r="J2082" s="61"/>
      <c r="K2082" s="61"/>
      <c r="L2082" s="61"/>
    </row>
    <row r="2083" spans="2:12" x14ac:dyDescent="0.25">
      <c r="B2083" s="60"/>
      <c r="H2083" s="61"/>
      <c r="I2083" s="61"/>
      <c r="J2083" s="61"/>
      <c r="K2083" s="61"/>
      <c r="L2083" s="61"/>
    </row>
    <row r="2084" spans="2:12" x14ac:dyDescent="0.25">
      <c r="B2084" s="60"/>
      <c r="H2084" s="61"/>
      <c r="I2084" s="61"/>
      <c r="J2084" s="61"/>
      <c r="K2084" s="61"/>
      <c r="L2084" s="61"/>
    </row>
    <row r="2085" spans="2:12" x14ac:dyDescent="0.25">
      <c r="B2085" s="60"/>
      <c r="H2085" s="61"/>
      <c r="I2085" s="61"/>
      <c r="J2085" s="61"/>
      <c r="K2085" s="61"/>
      <c r="L2085" s="61"/>
    </row>
    <row r="2086" spans="2:12" x14ac:dyDescent="0.25">
      <c r="B2086" s="60"/>
      <c r="H2086" s="61"/>
      <c r="I2086" s="61"/>
      <c r="J2086" s="61"/>
      <c r="K2086" s="61"/>
      <c r="L2086" s="61"/>
    </row>
    <row r="2087" spans="2:12" x14ac:dyDescent="0.25">
      <c r="B2087" s="60"/>
      <c r="H2087" s="61"/>
      <c r="I2087" s="61"/>
      <c r="J2087" s="61"/>
      <c r="K2087" s="61"/>
      <c r="L2087" s="61"/>
    </row>
    <row r="2088" spans="2:12" x14ac:dyDescent="0.25">
      <c r="B2088" s="60"/>
      <c r="H2088" s="61"/>
      <c r="I2088" s="61"/>
      <c r="J2088" s="61"/>
      <c r="K2088" s="61"/>
      <c r="L2088" s="61"/>
    </row>
    <row r="2089" spans="2:12" x14ac:dyDescent="0.25">
      <c r="B2089" s="60"/>
      <c r="H2089" s="61"/>
      <c r="I2089" s="61"/>
      <c r="J2089" s="61"/>
      <c r="K2089" s="61"/>
      <c r="L2089" s="61"/>
    </row>
    <row r="2090" spans="2:12" x14ac:dyDescent="0.25">
      <c r="B2090" s="60"/>
      <c r="H2090" s="61"/>
      <c r="I2090" s="61"/>
      <c r="J2090" s="61"/>
      <c r="K2090" s="61"/>
      <c r="L2090" s="61"/>
    </row>
    <row r="2091" spans="2:12" x14ac:dyDescent="0.25">
      <c r="B2091" s="60"/>
      <c r="H2091" s="61"/>
      <c r="I2091" s="61"/>
      <c r="J2091" s="61"/>
      <c r="K2091" s="61"/>
      <c r="L2091" s="61"/>
    </row>
    <row r="2092" spans="2:12" x14ac:dyDescent="0.25">
      <c r="B2092" s="60"/>
      <c r="H2092" s="61"/>
      <c r="I2092" s="61"/>
      <c r="J2092" s="61"/>
      <c r="K2092" s="61"/>
      <c r="L2092" s="61"/>
    </row>
    <row r="2093" spans="2:12" x14ac:dyDescent="0.25">
      <c r="B2093" s="60"/>
      <c r="H2093" s="61"/>
      <c r="I2093" s="61"/>
      <c r="J2093" s="61"/>
      <c r="K2093" s="61"/>
      <c r="L2093" s="61"/>
    </row>
    <row r="2094" spans="2:12" x14ac:dyDescent="0.25">
      <c r="B2094" s="60"/>
      <c r="H2094" s="61"/>
      <c r="I2094" s="61"/>
      <c r="J2094" s="61"/>
      <c r="K2094" s="61"/>
      <c r="L2094" s="61"/>
    </row>
    <row r="2095" spans="2:12" x14ac:dyDescent="0.25">
      <c r="B2095" s="60"/>
      <c r="H2095" s="61"/>
      <c r="I2095" s="61"/>
      <c r="J2095" s="61"/>
      <c r="K2095" s="61"/>
      <c r="L2095" s="61"/>
    </row>
    <row r="2096" spans="2:12" x14ac:dyDescent="0.25">
      <c r="B2096" s="60"/>
      <c r="H2096" s="61"/>
      <c r="I2096" s="61"/>
      <c r="J2096" s="61"/>
      <c r="K2096" s="61"/>
      <c r="L2096" s="61"/>
    </row>
    <row r="2097" spans="2:12" x14ac:dyDescent="0.25">
      <c r="B2097" s="60"/>
      <c r="H2097" s="61"/>
      <c r="I2097" s="61"/>
      <c r="J2097" s="61"/>
      <c r="K2097" s="61"/>
      <c r="L2097" s="61"/>
    </row>
    <row r="2098" spans="2:12" x14ac:dyDescent="0.25">
      <c r="B2098" s="60"/>
      <c r="H2098" s="61"/>
      <c r="I2098" s="61"/>
      <c r="J2098" s="61"/>
      <c r="K2098" s="61"/>
      <c r="L2098" s="61"/>
    </row>
    <row r="2099" spans="2:12" x14ac:dyDescent="0.25">
      <c r="B2099" s="60"/>
      <c r="H2099" s="61"/>
      <c r="I2099" s="61"/>
      <c r="J2099" s="61"/>
      <c r="K2099" s="61"/>
      <c r="L2099" s="61"/>
    </row>
    <row r="2100" spans="2:12" x14ac:dyDescent="0.25">
      <c r="B2100" s="60"/>
      <c r="H2100" s="61"/>
      <c r="I2100" s="61"/>
      <c r="J2100" s="61"/>
      <c r="K2100" s="61"/>
      <c r="L2100" s="61"/>
    </row>
    <row r="2101" spans="2:12" x14ac:dyDescent="0.25">
      <c r="B2101" s="60"/>
      <c r="H2101" s="61"/>
      <c r="I2101" s="61"/>
      <c r="J2101" s="61"/>
      <c r="K2101" s="61"/>
      <c r="L2101" s="61"/>
    </row>
    <row r="2102" spans="2:12" x14ac:dyDescent="0.25">
      <c r="B2102" s="60"/>
      <c r="H2102" s="61"/>
      <c r="I2102" s="61"/>
      <c r="J2102" s="61"/>
      <c r="K2102" s="61"/>
      <c r="L2102" s="61"/>
    </row>
    <row r="2103" spans="2:12" x14ac:dyDescent="0.25">
      <c r="B2103" s="60"/>
      <c r="H2103" s="61"/>
      <c r="I2103" s="61"/>
      <c r="J2103" s="61"/>
      <c r="K2103" s="61"/>
      <c r="L2103" s="61"/>
    </row>
    <row r="2104" spans="2:12" x14ac:dyDescent="0.25">
      <c r="B2104" s="60"/>
      <c r="H2104" s="61"/>
      <c r="I2104" s="61"/>
      <c r="J2104" s="61"/>
      <c r="K2104" s="61"/>
      <c r="L2104" s="61"/>
    </row>
    <row r="2105" spans="2:12" x14ac:dyDescent="0.25">
      <c r="B2105" s="60"/>
      <c r="H2105" s="61"/>
      <c r="I2105" s="61"/>
      <c r="J2105" s="61"/>
      <c r="K2105" s="61"/>
      <c r="L2105" s="61"/>
    </row>
    <row r="2106" spans="2:12" x14ac:dyDescent="0.25">
      <c r="B2106" s="60"/>
      <c r="H2106" s="61"/>
      <c r="I2106" s="61"/>
      <c r="J2106" s="61"/>
      <c r="K2106" s="61"/>
      <c r="L2106" s="61"/>
    </row>
    <row r="2107" spans="2:12" x14ac:dyDescent="0.25">
      <c r="B2107" s="60"/>
      <c r="H2107" s="61"/>
      <c r="I2107" s="61"/>
      <c r="J2107" s="61"/>
      <c r="K2107" s="61"/>
      <c r="L2107" s="61"/>
    </row>
    <row r="2108" spans="2:12" x14ac:dyDescent="0.25">
      <c r="B2108" s="60"/>
      <c r="H2108" s="61"/>
      <c r="I2108" s="61"/>
      <c r="J2108" s="61"/>
      <c r="K2108" s="61"/>
      <c r="L2108" s="61"/>
    </row>
    <row r="2109" spans="2:12" x14ac:dyDescent="0.25">
      <c r="B2109" s="60"/>
      <c r="H2109" s="61"/>
      <c r="I2109" s="61"/>
      <c r="J2109" s="61"/>
      <c r="K2109" s="61"/>
      <c r="L2109" s="61"/>
    </row>
    <row r="2110" spans="2:12" x14ac:dyDescent="0.25">
      <c r="B2110" s="60"/>
      <c r="H2110" s="61"/>
      <c r="I2110" s="61"/>
      <c r="J2110" s="61"/>
      <c r="K2110" s="61"/>
      <c r="L2110" s="61"/>
    </row>
    <row r="2111" spans="2:12" x14ac:dyDescent="0.25">
      <c r="B2111" s="60"/>
      <c r="H2111" s="61"/>
      <c r="I2111" s="61"/>
      <c r="J2111" s="61"/>
      <c r="K2111" s="61"/>
      <c r="L2111" s="61"/>
    </row>
    <row r="2112" spans="2:12" x14ac:dyDescent="0.25">
      <c r="B2112" s="60"/>
      <c r="H2112" s="61"/>
      <c r="I2112" s="61"/>
      <c r="J2112" s="61"/>
      <c r="K2112" s="61"/>
      <c r="L2112" s="61"/>
    </row>
    <row r="2113" spans="2:12" x14ac:dyDescent="0.25">
      <c r="B2113" s="60"/>
      <c r="H2113" s="61"/>
      <c r="I2113" s="61"/>
      <c r="J2113" s="61"/>
      <c r="K2113" s="61"/>
      <c r="L2113" s="61"/>
    </row>
    <row r="2114" spans="2:12" x14ac:dyDescent="0.25">
      <c r="B2114" s="60"/>
      <c r="H2114" s="61"/>
      <c r="I2114" s="61"/>
      <c r="J2114" s="61"/>
      <c r="K2114" s="61"/>
      <c r="L2114" s="61"/>
    </row>
    <row r="2115" spans="2:12" x14ac:dyDescent="0.25">
      <c r="B2115" s="60"/>
      <c r="H2115" s="61"/>
      <c r="I2115" s="61"/>
      <c r="J2115" s="61"/>
      <c r="K2115" s="61"/>
      <c r="L2115" s="61"/>
    </row>
    <row r="2116" spans="2:12" x14ac:dyDescent="0.25">
      <c r="B2116" s="60"/>
      <c r="H2116" s="61"/>
      <c r="I2116" s="61"/>
      <c r="J2116" s="61"/>
      <c r="K2116" s="61"/>
      <c r="L2116" s="61"/>
    </row>
    <row r="2117" spans="2:12" x14ac:dyDescent="0.25">
      <c r="B2117" s="60"/>
      <c r="H2117" s="61"/>
      <c r="I2117" s="61"/>
      <c r="J2117" s="61"/>
      <c r="K2117" s="61"/>
      <c r="L2117" s="61"/>
    </row>
    <row r="2118" spans="2:12" x14ac:dyDescent="0.25">
      <c r="B2118" s="60"/>
      <c r="H2118" s="61"/>
      <c r="I2118" s="61"/>
      <c r="J2118" s="61"/>
      <c r="K2118" s="61"/>
      <c r="L2118" s="61"/>
    </row>
    <row r="2119" spans="2:12" x14ac:dyDescent="0.25">
      <c r="B2119" s="60"/>
      <c r="H2119" s="61"/>
      <c r="I2119" s="61"/>
      <c r="J2119" s="61"/>
      <c r="K2119" s="61"/>
      <c r="L2119" s="61"/>
    </row>
    <row r="2120" spans="2:12" x14ac:dyDescent="0.25">
      <c r="B2120" s="60"/>
      <c r="H2120" s="61"/>
      <c r="I2120" s="61"/>
      <c r="J2120" s="61"/>
      <c r="K2120" s="61"/>
      <c r="L2120" s="61"/>
    </row>
    <row r="2121" spans="2:12" x14ac:dyDescent="0.25">
      <c r="B2121" s="60"/>
      <c r="H2121" s="61"/>
      <c r="I2121" s="61"/>
      <c r="J2121" s="61"/>
      <c r="K2121" s="61"/>
      <c r="L2121" s="61"/>
    </row>
    <row r="2122" spans="2:12" x14ac:dyDescent="0.25">
      <c r="B2122" s="60"/>
      <c r="H2122" s="61"/>
      <c r="I2122" s="61"/>
      <c r="J2122" s="61"/>
      <c r="K2122" s="61"/>
      <c r="L2122" s="61"/>
    </row>
    <row r="2123" spans="2:12" x14ac:dyDescent="0.25">
      <c r="B2123" s="60"/>
      <c r="H2123" s="61"/>
      <c r="I2123" s="61"/>
      <c r="J2123" s="61"/>
      <c r="K2123" s="61"/>
      <c r="L2123" s="61"/>
    </row>
    <row r="2124" spans="2:12" x14ac:dyDescent="0.25">
      <c r="B2124" s="60"/>
      <c r="H2124" s="61"/>
      <c r="I2124" s="61"/>
      <c r="J2124" s="61"/>
      <c r="K2124" s="61"/>
      <c r="L2124" s="61"/>
    </row>
    <row r="2125" spans="2:12" x14ac:dyDescent="0.25">
      <c r="B2125" s="60"/>
      <c r="H2125" s="61"/>
      <c r="I2125" s="61"/>
      <c r="J2125" s="61"/>
      <c r="K2125" s="61"/>
      <c r="L2125" s="61"/>
    </row>
    <row r="2126" spans="2:12" x14ac:dyDescent="0.25">
      <c r="B2126" s="60"/>
      <c r="H2126" s="61"/>
      <c r="I2126" s="61"/>
      <c r="J2126" s="61"/>
      <c r="K2126" s="61"/>
      <c r="L2126" s="61"/>
    </row>
    <row r="2127" spans="2:12" x14ac:dyDescent="0.25">
      <c r="B2127" s="60"/>
      <c r="H2127" s="61"/>
      <c r="I2127" s="61"/>
      <c r="J2127" s="61"/>
      <c r="K2127" s="61"/>
      <c r="L2127" s="61"/>
    </row>
    <row r="2128" spans="2:12" x14ac:dyDescent="0.25">
      <c r="B2128" s="60"/>
      <c r="H2128" s="61"/>
      <c r="I2128" s="61"/>
      <c r="J2128" s="61"/>
      <c r="K2128" s="61"/>
      <c r="L2128" s="61"/>
    </row>
    <row r="2129" spans="2:12" x14ac:dyDescent="0.25">
      <c r="B2129" s="60"/>
      <c r="H2129" s="61"/>
      <c r="I2129" s="61"/>
      <c r="J2129" s="61"/>
      <c r="K2129" s="61"/>
      <c r="L2129" s="61"/>
    </row>
    <row r="2130" spans="2:12" x14ac:dyDescent="0.25">
      <c r="B2130" s="60"/>
      <c r="H2130" s="61"/>
      <c r="I2130" s="61"/>
      <c r="J2130" s="61"/>
      <c r="K2130" s="61"/>
      <c r="L2130" s="61"/>
    </row>
    <row r="2131" spans="2:12" x14ac:dyDescent="0.25">
      <c r="B2131" s="60"/>
      <c r="H2131" s="61"/>
      <c r="I2131" s="61"/>
      <c r="J2131" s="61"/>
      <c r="K2131" s="61"/>
      <c r="L2131" s="61"/>
    </row>
    <row r="2132" spans="2:12" x14ac:dyDescent="0.25">
      <c r="B2132" s="60"/>
      <c r="H2132" s="61"/>
      <c r="I2132" s="61"/>
      <c r="J2132" s="61"/>
      <c r="K2132" s="61"/>
      <c r="L2132" s="61"/>
    </row>
    <row r="2133" spans="2:12" x14ac:dyDescent="0.25">
      <c r="B2133" s="60"/>
      <c r="H2133" s="61"/>
      <c r="I2133" s="61"/>
      <c r="J2133" s="61"/>
      <c r="K2133" s="61"/>
      <c r="L2133" s="61"/>
    </row>
    <row r="2134" spans="2:12" x14ac:dyDescent="0.25">
      <c r="B2134" s="60"/>
      <c r="H2134" s="61"/>
      <c r="I2134" s="61"/>
      <c r="J2134" s="61"/>
      <c r="K2134" s="61"/>
      <c r="L2134" s="61"/>
    </row>
    <row r="2135" spans="2:12" x14ac:dyDescent="0.25">
      <c r="B2135" s="60"/>
      <c r="H2135" s="61"/>
      <c r="I2135" s="61"/>
      <c r="J2135" s="61"/>
      <c r="K2135" s="61"/>
      <c r="L2135" s="61"/>
    </row>
    <row r="2136" spans="2:12" x14ac:dyDescent="0.25">
      <c r="B2136" s="60"/>
      <c r="H2136" s="61"/>
      <c r="I2136" s="61"/>
      <c r="J2136" s="61"/>
      <c r="K2136" s="61"/>
      <c r="L2136" s="61"/>
    </row>
    <row r="2137" spans="2:12" x14ac:dyDescent="0.25">
      <c r="B2137" s="60"/>
      <c r="H2137" s="61"/>
      <c r="I2137" s="61"/>
      <c r="J2137" s="61"/>
      <c r="K2137" s="61"/>
      <c r="L2137" s="61"/>
    </row>
    <row r="2138" spans="2:12" x14ac:dyDescent="0.25">
      <c r="B2138" s="60"/>
      <c r="H2138" s="61"/>
      <c r="I2138" s="61"/>
      <c r="J2138" s="61"/>
      <c r="K2138" s="61"/>
      <c r="L2138" s="61"/>
    </row>
    <row r="2139" spans="2:12" x14ac:dyDescent="0.25">
      <c r="B2139" s="60"/>
      <c r="H2139" s="61"/>
      <c r="I2139" s="61"/>
      <c r="J2139" s="61"/>
      <c r="K2139" s="61"/>
      <c r="L2139" s="61"/>
    </row>
    <row r="2140" spans="2:12" x14ac:dyDescent="0.25">
      <c r="B2140" s="60"/>
      <c r="H2140" s="61"/>
      <c r="I2140" s="61"/>
      <c r="J2140" s="61"/>
      <c r="K2140" s="61"/>
      <c r="L2140" s="61"/>
    </row>
    <row r="2141" spans="2:12" x14ac:dyDescent="0.25">
      <c r="B2141" s="60"/>
      <c r="H2141" s="61"/>
      <c r="I2141" s="61"/>
      <c r="J2141" s="61"/>
      <c r="K2141" s="61"/>
      <c r="L2141" s="61"/>
    </row>
    <row r="2142" spans="2:12" x14ac:dyDescent="0.25">
      <c r="B2142" s="60"/>
      <c r="H2142" s="61"/>
      <c r="I2142" s="61"/>
      <c r="J2142" s="61"/>
      <c r="K2142" s="61"/>
      <c r="L2142" s="61"/>
    </row>
    <row r="2143" spans="2:12" x14ac:dyDescent="0.25">
      <c r="B2143" s="60"/>
      <c r="H2143" s="61"/>
      <c r="I2143" s="61"/>
      <c r="J2143" s="61"/>
      <c r="K2143" s="61"/>
      <c r="L2143" s="61"/>
    </row>
    <row r="2144" spans="2:12" x14ac:dyDescent="0.25">
      <c r="B2144" s="60"/>
      <c r="H2144" s="61"/>
      <c r="I2144" s="61"/>
      <c r="J2144" s="61"/>
      <c r="K2144" s="61"/>
      <c r="L2144" s="61"/>
    </row>
    <row r="2145" spans="2:12" x14ac:dyDescent="0.25">
      <c r="B2145" s="60"/>
      <c r="H2145" s="61"/>
      <c r="I2145" s="61"/>
      <c r="J2145" s="61"/>
      <c r="K2145" s="61"/>
      <c r="L2145" s="61"/>
    </row>
    <row r="2146" spans="2:12" x14ac:dyDescent="0.25">
      <c r="B2146" s="60"/>
      <c r="H2146" s="61"/>
      <c r="I2146" s="61"/>
      <c r="J2146" s="61"/>
      <c r="K2146" s="61"/>
      <c r="L2146" s="61"/>
    </row>
    <row r="2147" spans="2:12" x14ac:dyDescent="0.25">
      <c r="B2147" s="60"/>
      <c r="H2147" s="61"/>
      <c r="I2147" s="61"/>
      <c r="J2147" s="61"/>
      <c r="K2147" s="61"/>
      <c r="L2147" s="61"/>
    </row>
    <row r="2148" spans="2:12" x14ac:dyDescent="0.25">
      <c r="B2148" s="60"/>
      <c r="H2148" s="61"/>
      <c r="I2148" s="61"/>
      <c r="J2148" s="61"/>
      <c r="K2148" s="61"/>
      <c r="L2148" s="61"/>
    </row>
    <row r="2149" spans="2:12" x14ac:dyDescent="0.25">
      <c r="B2149" s="60"/>
      <c r="H2149" s="61"/>
      <c r="I2149" s="61"/>
      <c r="J2149" s="61"/>
      <c r="K2149" s="61"/>
      <c r="L2149" s="61"/>
    </row>
    <row r="2150" spans="2:12" x14ac:dyDescent="0.25">
      <c r="B2150" s="60"/>
      <c r="H2150" s="61"/>
      <c r="I2150" s="61"/>
      <c r="J2150" s="61"/>
      <c r="K2150" s="61"/>
      <c r="L2150" s="61"/>
    </row>
    <row r="2151" spans="2:12" x14ac:dyDescent="0.25">
      <c r="B2151" s="60"/>
      <c r="H2151" s="61"/>
      <c r="I2151" s="61"/>
      <c r="J2151" s="61"/>
      <c r="K2151" s="61"/>
      <c r="L2151" s="61"/>
    </row>
    <row r="2152" spans="2:12" x14ac:dyDescent="0.25">
      <c r="B2152" s="60"/>
      <c r="H2152" s="61"/>
      <c r="I2152" s="61"/>
      <c r="J2152" s="61"/>
      <c r="K2152" s="61"/>
      <c r="L2152" s="61"/>
    </row>
    <row r="2153" spans="2:12" x14ac:dyDescent="0.25">
      <c r="B2153" s="60"/>
      <c r="H2153" s="61"/>
      <c r="I2153" s="61"/>
      <c r="J2153" s="61"/>
      <c r="K2153" s="61"/>
      <c r="L2153" s="61"/>
    </row>
    <row r="2154" spans="2:12" x14ac:dyDescent="0.25">
      <c r="B2154" s="60"/>
      <c r="H2154" s="61"/>
      <c r="I2154" s="61"/>
      <c r="J2154" s="61"/>
      <c r="K2154" s="61"/>
      <c r="L2154" s="61"/>
    </row>
    <row r="2155" spans="2:12" x14ac:dyDescent="0.25">
      <c r="B2155" s="60"/>
      <c r="H2155" s="61"/>
      <c r="I2155" s="61"/>
      <c r="J2155" s="61"/>
      <c r="K2155" s="61"/>
      <c r="L2155" s="61"/>
    </row>
    <row r="2156" spans="2:12" x14ac:dyDescent="0.25">
      <c r="B2156" s="60"/>
      <c r="H2156" s="61"/>
      <c r="I2156" s="61"/>
      <c r="J2156" s="61"/>
      <c r="K2156" s="61"/>
      <c r="L2156" s="61"/>
    </row>
    <row r="2157" spans="2:12" x14ac:dyDescent="0.25">
      <c r="B2157" s="60"/>
      <c r="H2157" s="61"/>
      <c r="I2157" s="61"/>
      <c r="J2157" s="61"/>
      <c r="K2157" s="61"/>
      <c r="L2157" s="61"/>
    </row>
    <row r="2158" spans="2:12" x14ac:dyDescent="0.25">
      <c r="B2158" s="60"/>
      <c r="H2158" s="61"/>
      <c r="I2158" s="61"/>
      <c r="J2158" s="61"/>
      <c r="K2158" s="61"/>
      <c r="L2158" s="61"/>
    </row>
    <row r="2159" spans="2:12" x14ac:dyDescent="0.25">
      <c r="B2159" s="60"/>
      <c r="H2159" s="61"/>
      <c r="I2159" s="61"/>
      <c r="J2159" s="61"/>
      <c r="K2159" s="61"/>
      <c r="L2159" s="61"/>
    </row>
    <row r="2160" spans="2:12" x14ac:dyDescent="0.25">
      <c r="B2160" s="60"/>
      <c r="H2160" s="61"/>
      <c r="I2160" s="61"/>
      <c r="J2160" s="61"/>
      <c r="K2160" s="61"/>
      <c r="L2160" s="61"/>
    </row>
    <row r="2161" spans="2:12" x14ac:dyDescent="0.25">
      <c r="B2161" s="60"/>
      <c r="H2161" s="61"/>
      <c r="I2161" s="61"/>
      <c r="J2161" s="61"/>
      <c r="K2161" s="61"/>
      <c r="L2161" s="61"/>
    </row>
    <row r="2162" spans="2:12" x14ac:dyDescent="0.25">
      <c r="B2162" s="60"/>
      <c r="H2162" s="61"/>
      <c r="I2162" s="61"/>
      <c r="J2162" s="61"/>
      <c r="K2162" s="61"/>
      <c r="L2162" s="61"/>
    </row>
    <row r="2163" spans="2:12" x14ac:dyDescent="0.25">
      <c r="B2163" s="60"/>
      <c r="H2163" s="61"/>
      <c r="I2163" s="61"/>
      <c r="J2163" s="61"/>
      <c r="K2163" s="61"/>
      <c r="L2163" s="61"/>
    </row>
    <row r="2164" spans="2:12" x14ac:dyDescent="0.25">
      <c r="B2164" s="60"/>
      <c r="H2164" s="61"/>
      <c r="I2164" s="61"/>
      <c r="J2164" s="61"/>
      <c r="K2164" s="61"/>
      <c r="L2164" s="61"/>
    </row>
    <row r="2165" spans="2:12" x14ac:dyDescent="0.25">
      <c r="B2165" s="60"/>
      <c r="H2165" s="61"/>
      <c r="I2165" s="61"/>
      <c r="J2165" s="61"/>
      <c r="K2165" s="61"/>
      <c r="L2165" s="61"/>
    </row>
    <row r="2166" spans="2:12" x14ac:dyDescent="0.25">
      <c r="B2166" s="60"/>
      <c r="H2166" s="61"/>
      <c r="I2166" s="61"/>
      <c r="J2166" s="61"/>
      <c r="K2166" s="61"/>
      <c r="L2166" s="61"/>
    </row>
    <row r="2167" spans="2:12" x14ac:dyDescent="0.25">
      <c r="B2167" s="60"/>
      <c r="H2167" s="61"/>
      <c r="I2167" s="61"/>
      <c r="J2167" s="61"/>
      <c r="K2167" s="61"/>
      <c r="L2167" s="61"/>
    </row>
    <row r="2168" spans="2:12" x14ac:dyDescent="0.25">
      <c r="B2168" s="60"/>
      <c r="H2168" s="61"/>
      <c r="I2168" s="61"/>
      <c r="J2168" s="61"/>
      <c r="K2168" s="61"/>
      <c r="L2168" s="61"/>
    </row>
    <row r="2169" spans="2:12" x14ac:dyDescent="0.25">
      <c r="B2169" s="60"/>
      <c r="H2169" s="61"/>
      <c r="I2169" s="61"/>
      <c r="J2169" s="61"/>
      <c r="K2169" s="61"/>
      <c r="L2169" s="61"/>
    </row>
    <row r="2170" spans="2:12" x14ac:dyDescent="0.25">
      <c r="B2170" s="60"/>
      <c r="H2170" s="61"/>
      <c r="I2170" s="61"/>
      <c r="J2170" s="61"/>
      <c r="K2170" s="61"/>
      <c r="L2170" s="61"/>
    </row>
    <row r="2171" spans="2:12" x14ac:dyDescent="0.25">
      <c r="B2171" s="60"/>
      <c r="H2171" s="61"/>
      <c r="I2171" s="61"/>
      <c r="J2171" s="61"/>
      <c r="K2171" s="61"/>
      <c r="L2171" s="61"/>
    </row>
    <row r="2172" spans="2:12" x14ac:dyDescent="0.25">
      <c r="B2172" s="60"/>
      <c r="H2172" s="61"/>
      <c r="I2172" s="61"/>
      <c r="J2172" s="61"/>
      <c r="K2172" s="61"/>
      <c r="L2172" s="61"/>
    </row>
    <row r="2173" spans="2:12" x14ac:dyDescent="0.25">
      <c r="B2173" s="60"/>
      <c r="H2173" s="61"/>
      <c r="I2173" s="61"/>
      <c r="J2173" s="61"/>
      <c r="K2173" s="61"/>
      <c r="L2173" s="61"/>
    </row>
    <row r="2174" spans="2:12" x14ac:dyDescent="0.25">
      <c r="B2174" s="60"/>
      <c r="H2174" s="61"/>
      <c r="I2174" s="61"/>
      <c r="J2174" s="61"/>
      <c r="K2174" s="61"/>
      <c r="L2174" s="61"/>
    </row>
    <row r="2175" spans="2:12" x14ac:dyDescent="0.25">
      <c r="B2175" s="60"/>
      <c r="H2175" s="61"/>
      <c r="I2175" s="61"/>
      <c r="J2175" s="61"/>
      <c r="K2175" s="61"/>
      <c r="L2175" s="61"/>
    </row>
    <row r="2176" spans="2:12" x14ac:dyDescent="0.25">
      <c r="B2176" s="60"/>
      <c r="H2176" s="61"/>
      <c r="I2176" s="61"/>
      <c r="J2176" s="61"/>
      <c r="K2176" s="61"/>
      <c r="L2176" s="61"/>
    </row>
    <row r="2177" spans="2:12" x14ac:dyDescent="0.25">
      <c r="B2177" s="60"/>
      <c r="H2177" s="61"/>
      <c r="I2177" s="61"/>
      <c r="J2177" s="61"/>
      <c r="K2177" s="61"/>
      <c r="L2177" s="61"/>
    </row>
    <row r="2178" spans="2:12" x14ac:dyDescent="0.25">
      <c r="B2178" s="60"/>
      <c r="H2178" s="61"/>
      <c r="I2178" s="61"/>
      <c r="J2178" s="61"/>
      <c r="K2178" s="61"/>
      <c r="L2178" s="61"/>
    </row>
    <row r="2179" spans="2:12" x14ac:dyDescent="0.25">
      <c r="B2179" s="60"/>
      <c r="H2179" s="61"/>
      <c r="I2179" s="61"/>
      <c r="J2179" s="61"/>
      <c r="K2179" s="61"/>
      <c r="L2179" s="61"/>
    </row>
    <row r="2180" spans="2:12" x14ac:dyDescent="0.25">
      <c r="B2180" s="60"/>
      <c r="H2180" s="61"/>
      <c r="I2180" s="61"/>
      <c r="J2180" s="61"/>
      <c r="K2180" s="61"/>
      <c r="L2180" s="61"/>
    </row>
    <row r="2181" spans="2:12" x14ac:dyDescent="0.25">
      <c r="B2181" s="60"/>
      <c r="H2181" s="61"/>
      <c r="I2181" s="61"/>
      <c r="J2181" s="61"/>
      <c r="K2181" s="61"/>
      <c r="L2181" s="61"/>
    </row>
    <row r="2182" spans="2:12" x14ac:dyDescent="0.25">
      <c r="B2182" s="60"/>
      <c r="H2182" s="61"/>
      <c r="I2182" s="61"/>
      <c r="J2182" s="61"/>
      <c r="K2182" s="61"/>
      <c r="L2182" s="61"/>
    </row>
    <row r="2183" spans="2:12" x14ac:dyDescent="0.25">
      <c r="B2183" s="60"/>
      <c r="H2183" s="61"/>
      <c r="I2183" s="61"/>
      <c r="J2183" s="61"/>
      <c r="K2183" s="61"/>
      <c r="L2183" s="61"/>
    </row>
    <row r="2184" spans="2:12" x14ac:dyDescent="0.25">
      <c r="B2184" s="60"/>
      <c r="H2184" s="61"/>
      <c r="I2184" s="61"/>
      <c r="J2184" s="61"/>
      <c r="K2184" s="61"/>
      <c r="L2184" s="61"/>
    </row>
    <row r="2185" spans="2:12" x14ac:dyDescent="0.25">
      <c r="B2185" s="60"/>
      <c r="H2185" s="61"/>
      <c r="I2185" s="61"/>
      <c r="J2185" s="61"/>
      <c r="K2185" s="61"/>
      <c r="L2185" s="61"/>
    </row>
    <row r="2186" spans="2:12" x14ac:dyDescent="0.25">
      <c r="B2186" s="60"/>
      <c r="H2186" s="61"/>
      <c r="I2186" s="61"/>
      <c r="J2186" s="61"/>
      <c r="K2186" s="61"/>
      <c r="L2186" s="61"/>
    </row>
    <row r="2187" spans="2:12" x14ac:dyDescent="0.25">
      <c r="B2187" s="60"/>
      <c r="H2187" s="61"/>
      <c r="I2187" s="61"/>
      <c r="J2187" s="61"/>
      <c r="K2187" s="61"/>
      <c r="L2187" s="61"/>
    </row>
    <row r="2188" spans="2:12" x14ac:dyDescent="0.25">
      <c r="B2188" s="60"/>
      <c r="H2188" s="61"/>
      <c r="I2188" s="61"/>
      <c r="J2188" s="61"/>
      <c r="K2188" s="61"/>
      <c r="L2188" s="61"/>
    </row>
    <row r="2189" spans="2:12" x14ac:dyDescent="0.25">
      <c r="B2189" s="60"/>
      <c r="H2189" s="61"/>
      <c r="I2189" s="61"/>
      <c r="J2189" s="61"/>
      <c r="K2189" s="61"/>
      <c r="L2189" s="61"/>
    </row>
    <row r="2190" spans="2:12" x14ac:dyDescent="0.25">
      <c r="B2190" s="60"/>
      <c r="H2190" s="61"/>
      <c r="I2190" s="61"/>
      <c r="J2190" s="61"/>
      <c r="K2190" s="61"/>
      <c r="L2190" s="61"/>
    </row>
    <row r="2191" spans="2:12" x14ac:dyDescent="0.25">
      <c r="B2191" s="60"/>
      <c r="H2191" s="61"/>
      <c r="I2191" s="61"/>
      <c r="J2191" s="61"/>
      <c r="K2191" s="61"/>
      <c r="L2191" s="61"/>
    </row>
    <row r="2192" spans="2:12" x14ac:dyDescent="0.25">
      <c r="B2192" s="60"/>
      <c r="H2192" s="61"/>
      <c r="I2192" s="61"/>
      <c r="J2192" s="61"/>
      <c r="K2192" s="61"/>
      <c r="L2192" s="61"/>
    </row>
    <row r="2193" spans="2:12" x14ac:dyDescent="0.25">
      <c r="B2193" s="60"/>
      <c r="H2193" s="61"/>
      <c r="I2193" s="61"/>
      <c r="J2193" s="61"/>
      <c r="K2193" s="61"/>
      <c r="L2193" s="61"/>
    </row>
    <row r="2194" spans="2:12" x14ac:dyDescent="0.25">
      <c r="B2194" s="60"/>
      <c r="H2194" s="61"/>
      <c r="I2194" s="61"/>
      <c r="J2194" s="61"/>
      <c r="K2194" s="61"/>
      <c r="L2194" s="61"/>
    </row>
    <row r="2195" spans="2:12" x14ac:dyDescent="0.25">
      <c r="B2195" s="60"/>
      <c r="H2195" s="61"/>
      <c r="I2195" s="61"/>
      <c r="J2195" s="61"/>
      <c r="K2195" s="61"/>
      <c r="L2195" s="61"/>
    </row>
    <row r="2196" spans="2:12" x14ac:dyDescent="0.25">
      <c r="B2196" s="60"/>
      <c r="H2196" s="61"/>
      <c r="I2196" s="61"/>
      <c r="J2196" s="61"/>
      <c r="K2196" s="61"/>
      <c r="L2196" s="61"/>
    </row>
    <row r="2197" spans="2:12" x14ac:dyDescent="0.25">
      <c r="B2197" s="60"/>
      <c r="H2197" s="61"/>
      <c r="I2197" s="61"/>
      <c r="J2197" s="61"/>
      <c r="K2197" s="61"/>
      <c r="L2197" s="61"/>
    </row>
    <row r="2198" spans="2:12" x14ac:dyDescent="0.25">
      <c r="B2198" s="60"/>
      <c r="H2198" s="61"/>
      <c r="I2198" s="61"/>
      <c r="J2198" s="61"/>
      <c r="K2198" s="61"/>
      <c r="L2198" s="61"/>
    </row>
    <row r="2199" spans="2:12" x14ac:dyDescent="0.25">
      <c r="B2199" s="60"/>
      <c r="H2199" s="61"/>
      <c r="I2199" s="61"/>
      <c r="J2199" s="61"/>
      <c r="K2199" s="61"/>
      <c r="L2199" s="61"/>
    </row>
    <row r="2200" spans="2:12" x14ac:dyDescent="0.25">
      <c r="B2200" s="60"/>
      <c r="H2200" s="61"/>
      <c r="I2200" s="61"/>
      <c r="J2200" s="61"/>
      <c r="K2200" s="61"/>
      <c r="L2200" s="61"/>
    </row>
    <row r="2201" spans="2:12" x14ac:dyDescent="0.25">
      <c r="B2201" s="60"/>
      <c r="H2201" s="61"/>
      <c r="I2201" s="61"/>
      <c r="J2201" s="61"/>
      <c r="K2201" s="61"/>
      <c r="L2201" s="61"/>
    </row>
    <row r="2202" spans="2:12" x14ac:dyDescent="0.25">
      <c r="B2202" s="60"/>
      <c r="H2202" s="61"/>
      <c r="I2202" s="61"/>
      <c r="J2202" s="61"/>
      <c r="K2202" s="61"/>
      <c r="L2202" s="61"/>
    </row>
    <row r="2203" spans="2:12" x14ac:dyDescent="0.25">
      <c r="B2203" s="60"/>
      <c r="H2203" s="61"/>
      <c r="I2203" s="61"/>
      <c r="J2203" s="61"/>
      <c r="K2203" s="61"/>
      <c r="L2203" s="61"/>
    </row>
    <row r="2204" spans="2:12" x14ac:dyDescent="0.25">
      <c r="B2204" s="60"/>
      <c r="H2204" s="61"/>
      <c r="I2204" s="61"/>
      <c r="J2204" s="61"/>
      <c r="K2204" s="61"/>
      <c r="L2204" s="61"/>
    </row>
    <row r="2205" spans="2:12" x14ac:dyDescent="0.25">
      <c r="B2205" s="60"/>
      <c r="H2205" s="61"/>
      <c r="I2205" s="61"/>
      <c r="J2205" s="61"/>
      <c r="K2205" s="61"/>
      <c r="L2205" s="61"/>
    </row>
    <row r="2206" spans="2:12" x14ac:dyDescent="0.25">
      <c r="B2206" s="60"/>
      <c r="H2206" s="61"/>
      <c r="I2206" s="61"/>
      <c r="J2206" s="61"/>
      <c r="K2206" s="61"/>
      <c r="L2206" s="61"/>
    </row>
    <row r="2207" spans="2:12" x14ac:dyDescent="0.25">
      <c r="B2207" s="60"/>
      <c r="H2207" s="61"/>
      <c r="I2207" s="61"/>
      <c r="J2207" s="61"/>
      <c r="K2207" s="61"/>
      <c r="L2207" s="61"/>
    </row>
    <row r="2208" spans="2:12" x14ac:dyDescent="0.25">
      <c r="B2208" s="60"/>
      <c r="H2208" s="61"/>
      <c r="I2208" s="61"/>
      <c r="J2208" s="61"/>
      <c r="K2208" s="61"/>
      <c r="L2208" s="61"/>
    </row>
    <row r="2209" spans="2:12" x14ac:dyDescent="0.25">
      <c r="B2209" s="60"/>
      <c r="H2209" s="61"/>
      <c r="I2209" s="61"/>
      <c r="J2209" s="61"/>
      <c r="K2209" s="61"/>
      <c r="L2209" s="61"/>
    </row>
    <row r="2210" spans="2:12" x14ac:dyDescent="0.25">
      <c r="B2210" s="60"/>
      <c r="H2210" s="61"/>
      <c r="I2210" s="61"/>
      <c r="J2210" s="61"/>
      <c r="K2210" s="61"/>
      <c r="L2210" s="61"/>
    </row>
    <row r="2211" spans="2:12" x14ac:dyDescent="0.25">
      <c r="B2211" s="60"/>
      <c r="H2211" s="61"/>
      <c r="I2211" s="61"/>
      <c r="J2211" s="61"/>
      <c r="K2211" s="61"/>
      <c r="L2211" s="61"/>
    </row>
    <row r="2212" spans="2:12" x14ac:dyDescent="0.25">
      <c r="B2212" s="60"/>
      <c r="H2212" s="61"/>
      <c r="I2212" s="61"/>
      <c r="J2212" s="61"/>
      <c r="K2212" s="61"/>
      <c r="L2212" s="61"/>
    </row>
    <row r="2213" spans="2:12" x14ac:dyDescent="0.25">
      <c r="B2213" s="60"/>
      <c r="H2213" s="61"/>
      <c r="I2213" s="61"/>
      <c r="J2213" s="61"/>
      <c r="K2213" s="61"/>
      <c r="L2213" s="61"/>
    </row>
    <row r="2214" spans="2:12" x14ac:dyDescent="0.25">
      <c r="B2214" s="60"/>
      <c r="H2214" s="61"/>
      <c r="I2214" s="61"/>
      <c r="J2214" s="61"/>
      <c r="K2214" s="61"/>
      <c r="L2214" s="61"/>
    </row>
    <row r="2215" spans="2:12" x14ac:dyDescent="0.25">
      <c r="B2215" s="60"/>
      <c r="H2215" s="61"/>
      <c r="I2215" s="61"/>
      <c r="J2215" s="61"/>
      <c r="K2215" s="61"/>
      <c r="L2215" s="61"/>
    </row>
    <row r="2216" spans="2:12" x14ac:dyDescent="0.25">
      <c r="B2216" s="60"/>
      <c r="H2216" s="61"/>
      <c r="I2216" s="61"/>
      <c r="J2216" s="61"/>
      <c r="K2216" s="61"/>
      <c r="L2216" s="61"/>
    </row>
    <row r="2217" spans="2:12" x14ac:dyDescent="0.25">
      <c r="B2217" s="60"/>
      <c r="H2217" s="61"/>
      <c r="I2217" s="61"/>
      <c r="J2217" s="61"/>
      <c r="K2217" s="61"/>
      <c r="L2217" s="61"/>
    </row>
    <row r="2218" spans="2:12" x14ac:dyDescent="0.25">
      <c r="B2218" s="60"/>
      <c r="H2218" s="61"/>
      <c r="I2218" s="61"/>
      <c r="J2218" s="61"/>
      <c r="K2218" s="61"/>
      <c r="L2218" s="61"/>
    </row>
    <row r="2219" spans="2:12" x14ac:dyDescent="0.25">
      <c r="B2219" s="60"/>
      <c r="H2219" s="61"/>
      <c r="I2219" s="61"/>
      <c r="J2219" s="61"/>
      <c r="K2219" s="61"/>
      <c r="L2219" s="61"/>
    </row>
    <row r="2220" spans="2:12" x14ac:dyDescent="0.25">
      <c r="B2220" s="60"/>
      <c r="H2220" s="61"/>
      <c r="I2220" s="61"/>
      <c r="J2220" s="61"/>
      <c r="K2220" s="61"/>
      <c r="L2220" s="61"/>
    </row>
    <row r="2221" spans="2:12" x14ac:dyDescent="0.25">
      <c r="B2221" s="60"/>
      <c r="H2221" s="61"/>
      <c r="I2221" s="61"/>
      <c r="J2221" s="61"/>
      <c r="K2221" s="61"/>
      <c r="L2221" s="61"/>
    </row>
    <row r="2222" spans="2:12" x14ac:dyDescent="0.25">
      <c r="B2222" s="60"/>
      <c r="H2222" s="61"/>
      <c r="I2222" s="61"/>
      <c r="J2222" s="61"/>
      <c r="K2222" s="61"/>
      <c r="L2222" s="61"/>
    </row>
    <row r="2223" spans="2:12" x14ac:dyDescent="0.25">
      <c r="B2223" s="60"/>
      <c r="H2223" s="61"/>
      <c r="I2223" s="61"/>
      <c r="J2223" s="61"/>
      <c r="K2223" s="61"/>
      <c r="L2223" s="61"/>
    </row>
    <row r="2224" spans="2:12" x14ac:dyDescent="0.25">
      <c r="B2224" s="60"/>
      <c r="H2224" s="61"/>
      <c r="I2224" s="61"/>
      <c r="J2224" s="61"/>
      <c r="K2224" s="61"/>
      <c r="L2224" s="61"/>
    </row>
    <row r="2225" spans="2:12" x14ac:dyDescent="0.25">
      <c r="B2225" s="60"/>
      <c r="H2225" s="61"/>
      <c r="I2225" s="61"/>
      <c r="J2225" s="61"/>
      <c r="K2225" s="61"/>
      <c r="L2225" s="61"/>
    </row>
    <row r="2226" spans="2:12" x14ac:dyDescent="0.25">
      <c r="B2226" s="60"/>
      <c r="H2226" s="61"/>
      <c r="I2226" s="61"/>
      <c r="J2226" s="61"/>
      <c r="K2226" s="61"/>
      <c r="L2226" s="61"/>
    </row>
    <row r="2227" spans="2:12" x14ac:dyDescent="0.25">
      <c r="B2227" s="60"/>
      <c r="H2227" s="61"/>
      <c r="I2227" s="61"/>
      <c r="J2227" s="61"/>
      <c r="K2227" s="61"/>
      <c r="L2227" s="61"/>
    </row>
    <row r="2228" spans="2:12" x14ac:dyDescent="0.25">
      <c r="B2228" s="60"/>
      <c r="H2228" s="61"/>
      <c r="I2228" s="61"/>
      <c r="J2228" s="61"/>
      <c r="K2228" s="61"/>
      <c r="L2228" s="61"/>
    </row>
    <row r="2229" spans="2:12" x14ac:dyDescent="0.25">
      <c r="B2229" s="60"/>
      <c r="H2229" s="61"/>
      <c r="I2229" s="61"/>
      <c r="J2229" s="61"/>
      <c r="K2229" s="61"/>
      <c r="L2229" s="61"/>
    </row>
    <row r="2230" spans="2:12" x14ac:dyDescent="0.25">
      <c r="B2230" s="60"/>
      <c r="H2230" s="61"/>
      <c r="I2230" s="61"/>
      <c r="J2230" s="61"/>
      <c r="K2230" s="61"/>
      <c r="L2230" s="61"/>
    </row>
    <row r="2231" spans="2:12" x14ac:dyDescent="0.25">
      <c r="B2231" s="60"/>
      <c r="H2231" s="61"/>
      <c r="I2231" s="61"/>
      <c r="J2231" s="61"/>
      <c r="K2231" s="61"/>
      <c r="L2231" s="61"/>
    </row>
    <row r="2232" spans="2:12" x14ac:dyDescent="0.25">
      <c r="B2232" s="60"/>
      <c r="H2232" s="61"/>
      <c r="I2232" s="61"/>
      <c r="J2232" s="61"/>
      <c r="K2232" s="61"/>
      <c r="L2232" s="61"/>
    </row>
    <row r="2233" spans="2:12" x14ac:dyDescent="0.25">
      <c r="B2233" s="60"/>
      <c r="H2233" s="61"/>
      <c r="I2233" s="61"/>
      <c r="J2233" s="61"/>
      <c r="K2233" s="61"/>
      <c r="L2233" s="61"/>
    </row>
    <row r="2234" spans="2:12" x14ac:dyDescent="0.25">
      <c r="B2234" s="60"/>
      <c r="H2234" s="61"/>
      <c r="I2234" s="61"/>
      <c r="J2234" s="61"/>
      <c r="K2234" s="61"/>
      <c r="L2234" s="61"/>
    </row>
    <row r="2235" spans="2:12" x14ac:dyDescent="0.25">
      <c r="B2235" s="60"/>
      <c r="H2235" s="61"/>
      <c r="I2235" s="61"/>
      <c r="J2235" s="61"/>
      <c r="K2235" s="61"/>
      <c r="L2235" s="61"/>
    </row>
    <row r="2236" spans="2:12" x14ac:dyDescent="0.25">
      <c r="B2236" s="60"/>
      <c r="H2236" s="61"/>
      <c r="I2236" s="61"/>
      <c r="J2236" s="61"/>
      <c r="K2236" s="61"/>
      <c r="L2236" s="61"/>
    </row>
    <row r="2237" spans="2:12" x14ac:dyDescent="0.25">
      <c r="B2237" s="60"/>
      <c r="H2237" s="61"/>
      <c r="I2237" s="61"/>
      <c r="J2237" s="61"/>
      <c r="K2237" s="61"/>
      <c r="L2237" s="61"/>
    </row>
    <row r="2238" spans="2:12" x14ac:dyDescent="0.25">
      <c r="B2238" s="60"/>
      <c r="H2238" s="61"/>
      <c r="I2238" s="61"/>
      <c r="J2238" s="61"/>
      <c r="K2238" s="61"/>
      <c r="L2238" s="61"/>
    </row>
    <row r="2239" spans="2:12" x14ac:dyDescent="0.25">
      <c r="B2239" s="60"/>
      <c r="H2239" s="61"/>
      <c r="I2239" s="61"/>
      <c r="J2239" s="61"/>
      <c r="K2239" s="61"/>
      <c r="L2239" s="61"/>
    </row>
    <row r="2240" spans="2:12" x14ac:dyDescent="0.25">
      <c r="B2240" s="60"/>
      <c r="H2240" s="61"/>
      <c r="I2240" s="61"/>
      <c r="J2240" s="61"/>
      <c r="K2240" s="61"/>
      <c r="L2240" s="61"/>
    </row>
    <row r="2241" spans="2:12" x14ac:dyDescent="0.25">
      <c r="B2241" s="60"/>
      <c r="H2241" s="61"/>
      <c r="I2241" s="61"/>
      <c r="J2241" s="61"/>
      <c r="K2241" s="61"/>
      <c r="L2241" s="61"/>
    </row>
    <row r="2242" spans="2:12" x14ac:dyDescent="0.25">
      <c r="B2242" s="60"/>
      <c r="H2242" s="61"/>
      <c r="I2242" s="61"/>
      <c r="J2242" s="61"/>
      <c r="K2242" s="61"/>
      <c r="L2242" s="61"/>
    </row>
    <row r="2243" spans="2:12" x14ac:dyDescent="0.25">
      <c r="B2243" s="60"/>
      <c r="H2243" s="61"/>
      <c r="I2243" s="61"/>
      <c r="J2243" s="61"/>
      <c r="K2243" s="61"/>
      <c r="L2243" s="61"/>
    </row>
    <row r="2244" spans="2:12" x14ac:dyDescent="0.25">
      <c r="B2244" s="60"/>
      <c r="H2244" s="61"/>
      <c r="I2244" s="61"/>
      <c r="J2244" s="61"/>
      <c r="K2244" s="61"/>
      <c r="L2244" s="61"/>
    </row>
    <row r="2245" spans="2:12" x14ac:dyDescent="0.25">
      <c r="B2245" s="60"/>
      <c r="H2245" s="61"/>
      <c r="I2245" s="61"/>
      <c r="J2245" s="61"/>
      <c r="K2245" s="61"/>
      <c r="L2245" s="61"/>
    </row>
    <row r="2246" spans="2:12" x14ac:dyDescent="0.25">
      <c r="B2246" s="60"/>
      <c r="H2246" s="61"/>
      <c r="I2246" s="61"/>
      <c r="J2246" s="61"/>
      <c r="K2246" s="61"/>
      <c r="L2246" s="61"/>
    </row>
    <row r="2247" spans="2:12" x14ac:dyDescent="0.25">
      <c r="B2247" s="60"/>
      <c r="H2247" s="61"/>
      <c r="I2247" s="61"/>
      <c r="J2247" s="61"/>
      <c r="K2247" s="61"/>
      <c r="L2247" s="61"/>
    </row>
    <row r="2248" spans="2:12" x14ac:dyDescent="0.25">
      <c r="B2248" s="60"/>
      <c r="H2248" s="61"/>
      <c r="I2248" s="61"/>
      <c r="J2248" s="61"/>
      <c r="K2248" s="61"/>
      <c r="L2248" s="61"/>
    </row>
    <row r="2249" spans="2:12" x14ac:dyDescent="0.25">
      <c r="B2249" s="60"/>
      <c r="H2249" s="61"/>
      <c r="I2249" s="61"/>
      <c r="J2249" s="61"/>
      <c r="K2249" s="61"/>
      <c r="L2249" s="61"/>
    </row>
    <row r="2250" spans="2:12" x14ac:dyDescent="0.25">
      <c r="B2250" s="60"/>
      <c r="H2250" s="61"/>
      <c r="I2250" s="61"/>
      <c r="J2250" s="61"/>
      <c r="K2250" s="61"/>
      <c r="L2250" s="61"/>
    </row>
    <row r="2251" spans="2:12" x14ac:dyDescent="0.25">
      <c r="B2251" s="60"/>
      <c r="H2251" s="61"/>
      <c r="I2251" s="61"/>
      <c r="J2251" s="61"/>
      <c r="K2251" s="61"/>
      <c r="L2251" s="61"/>
    </row>
    <row r="2252" spans="2:12" x14ac:dyDescent="0.25">
      <c r="B2252" s="60"/>
      <c r="H2252" s="61"/>
      <c r="I2252" s="61"/>
      <c r="J2252" s="61"/>
      <c r="K2252" s="61"/>
      <c r="L2252" s="61"/>
    </row>
    <row r="2253" spans="2:12" x14ac:dyDescent="0.25">
      <c r="B2253" s="60"/>
      <c r="H2253" s="61"/>
      <c r="I2253" s="61"/>
      <c r="J2253" s="61"/>
      <c r="K2253" s="61"/>
      <c r="L2253" s="61"/>
    </row>
    <row r="2254" spans="2:12" x14ac:dyDescent="0.25">
      <c r="B2254" s="60"/>
      <c r="H2254" s="61"/>
      <c r="I2254" s="61"/>
      <c r="J2254" s="61"/>
      <c r="K2254" s="61"/>
      <c r="L2254" s="61"/>
    </row>
    <row r="2255" spans="2:12" x14ac:dyDescent="0.25">
      <c r="B2255" s="60"/>
      <c r="H2255" s="61"/>
      <c r="I2255" s="61"/>
      <c r="J2255" s="61"/>
      <c r="K2255" s="61"/>
      <c r="L2255" s="61"/>
    </row>
    <row r="2256" spans="2:12" x14ac:dyDescent="0.25">
      <c r="B2256" s="60"/>
      <c r="H2256" s="61"/>
      <c r="I2256" s="61"/>
      <c r="J2256" s="61"/>
      <c r="K2256" s="61"/>
      <c r="L2256" s="61"/>
    </row>
    <row r="2257" spans="2:12" x14ac:dyDescent="0.25">
      <c r="B2257" s="60"/>
      <c r="H2257" s="61"/>
      <c r="I2257" s="61"/>
      <c r="J2257" s="61"/>
      <c r="K2257" s="61"/>
      <c r="L2257" s="61"/>
    </row>
    <row r="2258" spans="2:12" x14ac:dyDescent="0.25">
      <c r="B2258" s="60"/>
      <c r="H2258" s="61"/>
      <c r="I2258" s="61"/>
      <c r="J2258" s="61"/>
      <c r="K2258" s="61"/>
      <c r="L2258" s="61"/>
    </row>
    <row r="2259" spans="2:12" x14ac:dyDescent="0.25">
      <c r="B2259" s="60"/>
      <c r="H2259" s="61"/>
      <c r="I2259" s="61"/>
      <c r="J2259" s="61"/>
      <c r="K2259" s="61"/>
      <c r="L2259" s="61"/>
    </row>
    <row r="2260" spans="2:12" x14ac:dyDescent="0.25">
      <c r="B2260" s="60"/>
      <c r="H2260" s="61"/>
      <c r="I2260" s="61"/>
      <c r="J2260" s="61"/>
      <c r="K2260" s="61"/>
      <c r="L2260" s="61"/>
    </row>
    <row r="2261" spans="2:12" x14ac:dyDescent="0.25">
      <c r="B2261" s="60"/>
      <c r="H2261" s="61"/>
      <c r="I2261" s="61"/>
      <c r="J2261" s="61"/>
      <c r="K2261" s="61"/>
      <c r="L2261" s="61"/>
    </row>
    <row r="2262" spans="2:12" x14ac:dyDescent="0.25">
      <c r="B2262" s="60"/>
      <c r="H2262" s="61"/>
      <c r="I2262" s="61"/>
      <c r="J2262" s="61"/>
      <c r="K2262" s="61"/>
      <c r="L2262" s="61"/>
    </row>
    <row r="2263" spans="2:12" x14ac:dyDescent="0.25">
      <c r="B2263" s="60"/>
      <c r="H2263" s="61"/>
      <c r="I2263" s="61"/>
      <c r="J2263" s="61"/>
      <c r="K2263" s="61"/>
      <c r="L2263" s="61"/>
    </row>
    <row r="2264" spans="2:12" x14ac:dyDescent="0.25">
      <c r="B2264" s="60"/>
      <c r="H2264" s="61"/>
      <c r="I2264" s="61"/>
      <c r="J2264" s="61"/>
      <c r="K2264" s="61"/>
      <c r="L2264" s="61"/>
    </row>
    <row r="2265" spans="2:12" x14ac:dyDescent="0.25">
      <c r="B2265" s="60"/>
      <c r="H2265" s="61"/>
      <c r="I2265" s="61"/>
      <c r="J2265" s="61"/>
      <c r="K2265" s="61"/>
      <c r="L2265" s="61"/>
    </row>
    <row r="2266" spans="2:12" x14ac:dyDescent="0.25">
      <c r="B2266" s="60"/>
      <c r="H2266" s="61"/>
      <c r="I2266" s="61"/>
      <c r="J2266" s="61"/>
      <c r="K2266" s="61"/>
      <c r="L2266" s="61"/>
    </row>
    <row r="2267" spans="2:12" x14ac:dyDescent="0.25">
      <c r="B2267" s="60"/>
      <c r="H2267" s="61"/>
      <c r="I2267" s="61"/>
      <c r="J2267" s="61"/>
      <c r="K2267" s="61"/>
      <c r="L2267" s="61"/>
    </row>
    <row r="2268" spans="2:12" x14ac:dyDescent="0.25">
      <c r="B2268" s="60"/>
      <c r="H2268" s="61"/>
      <c r="I2268" s="61"/>
      <c r="J2268" s="61"/>
      <c r="K2268" s="61"/>
      <c r="L2268" s="61"/>
    </row>
    <row r="2269" spans="2:12" x14ac:dyDescent="0.25">
      <c r="B2269" s="60"/>
      <c r="H2269" s="61"/>
      <c r="I2269" s="61"/>
      <c r="J2269" s="61"/>
      <c r="K2269" s="61"/>
      <c r="L2269" s="61"/>
    </row>
    <row r="2270" spans="2:12" x14ac:dyDescent="0.25">
      <c r="B2270" s="60"/>
      <c r="H2270" s="61"/>
      <c r="I2270" s="61"/>
      <c r="J2270" s="61"/>
      <c r="K2270" s="61"/>
      <c r="L2270" s="61"/>
    </row>
    <row r="2271" spans="2:12" x14ac:dyDescent="0.25">
      <c r="B2271" s="60"/>
      <c r="H2271" s="61"/>
      <c r="I2271" s="61"/>
      <c r="J2271" s="61"/>
      <c r="K2271" s="61"/>
      <c r="L2271" s="61"/>
    </row>
    <row r="2272" spans="2:12" x14ac:dyDescent="0.25">
      <c r="B2272" s="60"/>
      <c r="H2272" s="61"/>
      <c r="I2272" s="61"/>
      <c r="J2272" s="61"/>
      <c r="K2272" s="61"/>
      <c r="L2272" s="61"/>
    </row>
    <row r="2273" spans="2:12" x14ac:dyDescent="0.25">
      <c r="B2273" s="60"/>
      <c r="H2273" s="61"/>
      <c r="I2273" s="61"/>
      <c r="J2273" s="61"/>
      <c r="K2273" s="61"/>
      <c r="L2273" s="61"/>
    </row>
    <row r="2274" spans="2:12" x14ac:dyDescent="0.25">
      <c r="B2274" s="60"/>
      <c r="H2274" s="61"/>
      <c r="I2274" s="61"/>
      <c r="J2274" s="61"/>
      <c r="K2274" s="61"/>
      <c r="L2274" s="61"/>
    </row>
    <row r="2275" spans="2:12" x14ac:dyDescent="0.25">
      <c r="B2275" s="60"/>
      <c r="H2275" s="61"/>
      <c r="I2275" s="61"/>
      <c r="J2275" s="61"/>
      <c r="K2275" s="61"/>
      <c r="L2275" s="61"/>
    </row>
    <row r="2276" spans="2:12" x14ac:dyDescent="0.25">
      <c r="B2276" s="60"/>
      <c r="H2276" s="61"/>
      <c r="I2276" s="61"/>
      <c r="J2276" s="61"/>
      <c r="K2276" s="61"/>
      <c r="L2276" s="61"/>
    </row>
    <row r="2277" spans="2:12" x14ac:dyDescent="0.25">
      <c r="B2277" s="60"/>
      <c r="H2277" s="61"/>
      <c r="I2277" s="61"/>
      <c r="J2277" s="61"/>
      <c r="K2277" s="61"/>
      <c r="L2277" s="61"/>
    </row>
    <row r="2278" spans="2:12" x14ac:dyDescent="0.25">
      <c r="B2278" s="60"/>
      <c r="H2278" s="61"/>
      <c r="I2278" s="61"/>
      <c r="J2278" s="61"/>
      <c r="K2278" s="61"/>
      <c r="L2278" s="61"/>
    </row>
    <row r="2279" spans="2:12" x14ac:dyDescent="0.25">
      <c r="B2279" s="60"/>
      <c r="H2279" s="61"/>
      <c r="I2279" s="61"/>
      <c r="J2279" s="61"/>
      <c r="K2279" s="61"/>
      <c r="L2279" s="61"/>
    </row>
    <row r="2280" spans="2:12" x14ac:dyDescent="0.25">
      <c r="B2280" s="60"/>
      <c r="H2280" s="61"/>
      <c r="I2280" s="61"/>
      <c r="J2280" s="61"/>
      <c r="K2280" s="61"/>
      <c r="L2280" s="61"/>
    </row>
    <row r="2281" spans="2:12" x14ac:dyDescent="0.25">
      <c r="B2281" s="60"/>
      <c r="H2281" s="61"/>
      <c r="I2281" s="61"/>
      <c r="J2281" s="61"/>
      <c r="K2281" s="61"/>
      <c r="L2281" s="61"/>
    </row>
    <row r="2282" spans="2:12" x14ac:dyDescent="0.25">
      <c r="B2282" s="60"/>
      <c r="H2282" s="61"/>
      <c r="I2282" s="61"/>
      <c r="J2282" s="61"/>
      <c r="K2282" s="61"/>
      <c r="L2282" s="61"/>
    </row>
    <row r="2283" spans="2:12" x14ac:dyDescent="0.25">
      <c r="B2283" s="60"/>
      <c r="H2283" s="61"/>
      <c r="I2283" s="61"/>
      <c r="J2283" s="61"/>
      <c r="K2283" s="61"/>
      <c r="L2283" s="61"/>
    </row>
    <row r="2284" spans="2:12" x14ac:dyDescent="0.25">
      <c r="B2284" s="60"/>
      <c r="H2284" s="61"/>
      <c r="I2284" s="61"/>
      <c r="J2284" s="61"/>
      <c r="K2284" s="61"/>
      <c r="L2284" s="61"/>
    </row>
    <row r="2285" spans="2:12" x14ac:dyDescent="0.25">
      <c r="B2285" s="60"/>
      <c r="H2285" s="61"/>
      <c r="I2285" s="61"/>
      <c r="J2285" s="61"/>
      <c r="K2285" s="61"/>
      <c r="L2285" s="61"/>
    </row>
    <row r="2286" spans="2:12" x14ac:dyDescent="0.25">
      <c r="B2286" s="60"/>
      <c r="H2286" s="61"/>
      <c r="I2286" s="61"/>
      <c r="J2286" s="61"/>
      <c r="K2286" s="61"/>
      <c r="L2286" s="61"/>
    </row>
    <row r="2287" spans="2:12" x14ac:dyDescent="0.25">
      <c r="B2287" s="60"/>
      <c r="H2287" s="61"/>
      <c r="I2287" s="61"/>
      <c r="J2287" s="61"/>
      <c r="K2287" s="61"/>
      <c r="L2287" s="61"/>
    </row>
    <row r="2288" spans="2:12" x14ac:dyDescent="0.25">
      <c r="B2288" s="60"/>
      <c r="H2288" s="61"/>
      <c r="I2288" s="61"/>
      <c r="J2288" s="61"/>
      <c r="K2288" s="61"/>
      <c r="L2288" s="61"/>
    </row>
    <row r="2289" spans="2:12" x14ac:dyDescent="0.25">
      <c r="B2289" s="60"/>
      <c r="H2289" s="61"/>
      <c r="I2289" s="61"/>
      <c r="J2289" s="61"/>
      <c r="K2289" s="61"/>
      <c r="L2289" s="61"/>
    </row>
    <row r="2290" spans="2:12" x14ac:dyDescent="0.25">
      <c r="B2290" s="60"/>
      <c r="H2290" s="61"/>
      <c r="I2290" s="61"/>
      <c r="J2290" s="61"/>
      <c r="K2290" s="61"/>
      <c r="L2290" s="61"/>
    </row>
    <row r="2291" spans="2:12" x14ac:dyDescent="0.25">
      <c r="B2291" s="60"/>
      <c r="H2291" s="61"/>
      <c r="I2291" s="61"/>
      <c r="J2291" s="61"/>
      <c r="K2291" s="61"/>
      <c r="L2291" s="61"/>
    </row>
    <row r="2292" spans="2:12" x14ac:dyDescent="0.25">
      <c r="B2292" s="60"/>
      <c r="H2292" s="61"/>
      <c r="I2292" s="61"/>
      <c r="J2292" s="61"/>
      <c r="K2292" s="61"/>
      <c r="L2292" s="61"/>
    </row>
    <row r="2293" spans="2:12" x14ac:dyDescent="0.25">
      <c r="B2293" s="60"/>
      <c r="H2293" s="61"/>
      <c r="I2293" s="61"/>
      <c r="J2293" s="61"/>
      <c r="K2293" s="61"/>
      <c r="L2293" s="61"/>
    </row>
    <row r="2294" spans="2:12" x14ac:dyDescent="0.25">
      <c r="B2294" s="60"/>
      <c r="H2294" s="61"/>
      <c r="I2294" s="61"/>
      <c r="J2294" s="61"/>
      <c r="K2294" s="61"/>
      <c r="L2294" s="61"/>
    </row>
    <row r="2295" spans="2:12" x14ac:dyDescent="0.25">
      <c r="B2295" s="60"/>
      <c r="H2295" s="61"/>
      <c r="I2295" s="61"/>
      <c r="J2295" s="61"/>
      <c r="K2295" s="61"/>
      <c r="L2295" s="61"/>
    </row>
    <row r="2296" spans="2:12" x14ac:dyDescent="0.25">
      <c r="B2296" s="60"/>
      <c r="H2296" s="61"/>
      <c r="I2296" s="61"/>
      <c r="J2296" s="61"/>
      <c r="K2296" s="61"/>
      <c r="L2296" s="61"/>
    </row>
    <row r="2297" spans="2:12" x14ac:dyDescent="0.25">
      <c r="B2297" s="60"/>
      <c r="H2297" s="61"/>
      <c r="I2297" s="61"/>
      <c r="J2297" s="61"/>
      <c r="K2297" s="61"/>
      <c r="L2297" s="61"/>
    </row>
    <row r="2298" spans="2:12" x14ac:dyDescent="0.25">
      <c r="B2298" s="60"/>
      <c r="H2298" s="61"/>
      <c r="I2298" s="61"/>
      <c r="J2298" s="61"/>
      <c r="K2298" s="61"/>
      <c r="L2298" s="61"/>
    </row>
    <row r="2299" spans="2:12" x14ac:dyDescent="0.25">
      <c r="B2299" s="60"/>
      <c r="H2299" s="61"/>
      <c r="I2299" s="61"/>
      <c r="J2299" s="61"/>
      <c r="K2299" s="61"/>
      <c r="L2299" s="61"/>
    </row>
    <row r="2300" spans="2:12" x14ac:dyDescent="0.25">
      <c r="B2300" s="60"/>
      <c r="H2300" s="61"/>
      <c r="I2300" s="61"/>
      <c r="J2300" s="61"/>
      <c r="K2300" s="61"/>
      <c r="L2300" s="61"/>
    </row>
    <row r="2301" spans="2:12" x14ac:dyDescent="0.25">
      <c r="B2301" s="60"/>
      <c r="H2301" s="61"/>
      <c r="I2301" s="61"/>
      <c r="J2301" s="61"/>
      <c r="K2301" s="61"/>
      <c r="L2301" s="61"/>
    </row>
    <row r="2302" spans="2:12" x14ac:dyDescent="0.25">
      <c r="B2302" s="60"/>
      <c r="H2302" s="61"/>
      <c r="I2302" s="61"/>
      <c r="J2302" s="61"/>
      <c r="K2302" s="61"/>
      <c r="L2302" s="61"/>
    </row>
    <row r="2303" spans="2:12" x14ac:dyDescent="0.25">
      <c r="B2303" s="60"/>
      <c r="H2303" s="61"/>
      <c r="I2303" s="61"/>
      <c r="J2303" s="61"/>
      <c r="K2303" s="61"/>
      <c r="L2303" s="61"/>
    </row>
    <row r="2304" spans="2:12" x14ac:dyDescent="0.25">
      <c r="B2304" s="60"/>
      <c r="H2304" s="61"/>
      <c r="I2304" s="61"/>
      <c r="J2304" s="61"/>
      <c r="K2304" s="61"/>
      <c r="L2304" s="61"/>
    </row>
    <row r="2305" spans="2:12" x14ac:dyDescent="0.25">
      <c r="B2305" s="60"/>
      <c r="H2305" s="61"/>
      <c r="I2305" s="61"/>
      <c r="J2305" s="61"/>
      <c r="K2305" s="61"/>
      <c r="L2305" s="61"/>
    </row>
    <row r="2306" spans="2:12" x14ac:dyDescent="0.25">
      <c r="B2306" s="60"/>
      <c r="H2306" s="61"/>
      <c r="I2306" s="61"/>
      <c r="J2306" s="61"/>
      <c r="K2306" s="61"/>
      <c r="L2306" s="61"/>
    </row>
    <row r="2307" spans="2:12" x14ac:dyDescent="0.25">
      <c r="B2307" s="60"/>
      <c r="H2307" s="61"/>
      <c r="I2307" s="61"/>
      <c r="J2307" s="61"/>
      <c r="K2307" s="61"/>
      <c r="L2307" s="61"/>
    </row>
    <row r="2308" spans="2:12" x14ac:dyDescent="0.25">
      <c r="B2308" s="60"/>
      <c r="H2308" s="61"/>
      <c r="I2308" s="61"/>
      <c r="J2308" s="61"/>
      <c r="K2308" s="61"/>
      <c r="L2308" s="61"/>
    </row>
    <row r="2309" spans="2:12" x14ac:dyDescent="0.25">
      <c r="B2309" s="60"/>
      <c r="H2309" s="61"/>
      <c r="I2309" s="61"/>
      <c r="J2309" s="61"/>
      <c r="K2309" s="61"/>
      <c r="L2309" s="61"/>
    </row>
    <row r="2310" spans="2:12" x14ac:dyDescent="0.25">
      <c r="B2310" s="60"/>
      <c r="H2310" s="61"/>
      <c r="I2310" s="61"/>
      <c r="J2310" s="61"/>
      <c r="K2310" s="61"/>
      <c r="L2310" s="61"/>
    </row>
    <row r="2311" spans="2:12" x14ac:dyDescent="0.25">
      <c r="B2311" s="60"/>
      <c r="H2311" s="61"/>
      <c r="I2311" s="61"/>
      <c r="J2311" s="61"/>
      <c r="K2311" s="61"/>
      <c r="L2311" s="61"/>
    </row>
    <row r="2312" spans="2:12" x14ac:dyDescent="0.25">
      <c r="B2312" s="60"/>
      <c r="H2312" s="61"/>
      <c r="I2312" s="61"/>
      <c r="J2312" s="61"/>
      <c r="K2312" s="61"/>
      <c r="L2312" s="61"/>
    </row>
    <row r="2313" spans="2:12" x14ac:dyDescent="0.25">
      <c r="B2313" s="60"/>
      <c r="H2313" s="61"/>
      <c r="I2313" s="61"/>
      <c r="J2313" s="61"/>
      <c r="K2313" s="61"/>
      <c r="L2313" s="61"/>
    </row>
    <row r="2314" spans="2:12" x14ac:dyDescent="0.25">
      <c r="B2314" s="60"/>
      <c r="H2314" s="61"/>
      <c r="I2314" s="61"/>
      <c r="J2314" s="61"/>
      <c r="K2314" s="61"/>
      <c r="L2314" s="61"/>
    </row>
    <row r="2315" spans="2:12" x14ac:dyDescent="0.25">
      <c r="B2315" s="60"/>
      <c r="H2315" s="61"/>
      <c r="I2315" s="61"/>
      <c r="J2315" s="61"/>
      <c r="K2315" s="61"/>
      <c r="L2315" s="61"/>
    </row>
    <row r="2316" spans="2:12" x14ac:dyDescent="0.25">
      <c r="B2316" s="60"/>
      <c r="H2316" s="61"/>
      <c r="I2316" s="61"/>
      <c r="J2316" s="61"/>
      <c r="K2316" s="61"/>
      <c r="L2316" s="61"/>
    </row>
    <row r="2317" spans="2:12" x14ac:dyDescent="0.25">
      <c r="B2317" s="60"/>
      <c r="H2317" s="61"/>
      <c r="I2317" s="61"/>
      <c r="J2317" s="61"/>
      <c r="K2317" s="61"/>
      <c r="L2317" s="61"/>
    </row>
    <row r="2318" spans="2:12" x14ac:dyDescent="0.25">
      <c r="B2318" s="60"/>
      <c r="H2318" s="61"/>
      <c r="I2318" s="61"/>
      <c r="J2318" s="61"/>
      <c r="K2318" s="61"/>
      <c r="L2318" s="61"/>
    </row>
    <row r="2319" spans="2:12" x14ac:dyDescent="0.25">
      <c r="B2319" s="60"/>
      <c r="H2319" s="61"/>
      <c r="I2319" s="61"/>
      <c r="J2319" s="61"/>
      <c r="K2319" s="61"/>
      <c r="L2319" s="61"/>
    </row>
    <row r="2320" spans="2:12" x14ac:dyDescent="0.25">
      <c r="B2320" s="60"/>
      <c r="H2320" s="61"/>
      <c r="I2320" s="61"/>
      <c r="J2320" s="61"/>
      <c r="K2320" s="61"/>
      <c r="L2320" s="61"/>
    </row>
    <row r="2321" spans="2:12" x14ac:dyDescent="0.25">
      <c r="B2321" s="60"/>
      <c r="H2321" s="61"/>
      <c r="I2321" s="61"/>
      <c r="J2321" s="61"/>
      <c r="K2321" s="61"/>
      <c r="L2321" s="61"/>
    </row>
    <row r="2322" spans="2:12" x14ac:dyDescent="0.25">
      <c r="B2322" s="60"/>
      <c r="H2322" s="61"/>
      <c r="I2322" s="61"/>
      <c r="J2322" s="61"/>
      <c r="K2322" s="61"/>
      <c r="L2322" s="61"/>
    </row>
    <row r="2323" spans="2:12" x14ac:dyDescent="0.25">
      <c r="B2323" s="60"/>
      <c r="H2323" s="61"/>
      <c r="I2323" s="61"/>
      <c r="J2323" s="61"/>
      <c r="K2323" s="61"/>
      <c r="L2323" s="61"/>
    </row>
    <row r="2324" spans="2:12" x14ac:dyDescent="0.25">
      <c r="B2324" s="60"/>
      <c r="H2324" s="61"/>
      <c r="I2324" s="61"/>
      <c r="J2324" s="61"/>
      <c r="K2324" s="61"/>
      <c r="L2324" s="61"/>
    </row>
    <row r="2325" spans="2:12" x14ac:dyDescent="0.25">
      <c r="B2325" s="60"/>
      <c r="H2325" s="61"/>
      <c r="I2325" s="61"/>
      <c r="J2325" s="61"/>
      <c r="K2325" s="61"/>
      <c r="L2325" s="61"/>
    </row>
    <row r="2326" spans="2:12" x14ac:dyDescent="0.25">
      <c r="B2326" s="60"/>
      <c r="H2326" s="61"/>
      <c r="I2326" s="61"/>
      <c r="J2326" s="61"/>
      <c r="K2326" s="61"/>
      <c r="L2326" s="61"/>
    </row>
    <row r="2327" spans="2:12" x14ac:dyDescent="0.25">
      <c r="B2327" s="60"/>
      <c r="H2327" s="61"/>
      <c r="I2327" s="61"/>
      <c r="J2327" s="61"/>
      <c r="K2327" s="61"/>
      <c r="L2327" s="61"/>
    </row>
    <row r="2328" spans="2:12" x14ac:dyDescent="0.25">
      <c r="B2328" s="60"/>
      <c r="H2328" s="61"/>
      <c r="I2328" s="61"/>
      <c r="J2328" s="61"/>
      <c r="K2328" s="61"/>
      <c r="L2328" s="61"/>
    </row>
    <row r="2329" spans="2:12" x14ac:dyDescent="0.25">
      <c r="B2329" s="60"/>
      <c r="H2329" s="61"/>
      <c r="I2329" s="61"/>
      <c r="J2329" s="61"/>
      <c r="K2329" s="61"/>
      <c r="L2329" s="61"/>
    </row>
    <row r="2330" spans="2:12" x14ac:dyDescent="0.25">
      <c r="B2330" s="60"/>
      <c r="H2330" s="61"/>
      <c r="I2330" s="61"/>
      <c r="J2330" s="61"/>
      <c r="K2330" s="61"/>
      <c r="L2330" s="61"/>
    </row>
    <row r="2331" spans="2:12" x14ac:dyDescent="0.25">
      <c r="B2331" s="60"/>
      <c r="H2331" s="61"/>
      <c r="I2331" s="61"/>
      <c r="J2331" s="61"/>
      <c r="K2331" s="61"/>
      <c r="L2331" s="61"/>
    </row>
    <row r="2332" spans="2:12" x14ac:dyDescent="0.25">
      <c r="B2332" s="60"/>
      <c r="H2332" s="61"/>
      <c r="I2332" s="61"/>
      <c r="J2332" s="61"/>
      <c r="K2332" s="61"/>
      <c r="L2332" s="61"/>
    </row>
    <row r="2333" spans="2:12" x14ac:dyDescent="0.25">
      <c r="B2333" s="60"/>
      <c r="H2333" s="61"/>
      <c r="I2333" s="61"/>
      <c r="J2333" s="61"/>
      <c r="K2333" s="61"/>
      <c r="L2333" s="61"/>
    </row>
    <row r="2334" spans="2:12" x14ac:dyDescent="0.25">
      <c r="B2334" s="60"/>
      <c r="H2334" s="61"/>
      <c r="I2334" s="61"/>
      <c r="J2334" s="61"/>
      <c r="K2334" s="61"/>
      <c r="L2334" s="61"/>
    </row>
    <row r="2335" spans="2:12" x14ac:dyDescent="0.25">
      <c r="B2335" s="60"/>
      <c r="H2335" s="61"/>
      <c r="I2335" s="61"/>
      <c r="J2335" s="61"/>
      <c r="K2335" s="61"/>
      <c r="L2335" s="61"/>
    </row>
    <row r="2336" spans="2:12" x14ac:dyDescent="0.25">
      <c r="B2336" s="60"/>
      <c r="H2336" s="61"/>
      <c r="I2336" s="61"/>
      <c r="J2336" s="61"/>
      <c r="K2336" s="61"/>
      <c r="L2336" s="61"/>
    </row>
    <row r="2337" spans="2:12" x14ac:dyDescent="0.25">
      <c r="B2337" s="60"/>
      <c r="H2337" s="61"/>
      <c r="I2337" s="61"/>
      <c r="J2337" s="61"/>
      <c r="K2337" s="61"/>
      <c r="L2337" s="61"/>
    </row>
    <row r="2338" spans="2:12" x14ac:dyDescent="0.25">
      <c r="B2338" s="60"/>
      <c r="H2338" s="61"/>
      <c r="I2338" s="61"/>
      <c r="J2338" s="61"/>
      <c r="K2338" s="61"/>
      <c r="L2338" s="61"/>
    </row>
    <row r="2339" spans="2:12" x14ac:dyDescent="0.25">
      <c r="B2339" s="60"/>
      <c r="H2339" s="61"/>
      <c r="I2339" s="61"/>
      <c r="J2339" s="61"/>
      <c r="K2339" s="61"/>
      <c r="L2339" s="61"/>
    </row>
    <row r="2340" spans="2:12" x14ac:dyDescent="0.25">
      <c r="B2340" s="60"/>
      <c r="H2340" s="61"/>
      <c r="I2340" s="61"/>
      <c r="J2340" s="61"/>
      <c r="K2340" s="61"/>
      <c r="L2340" s="61"/>
    </row>
    <row r="2341" spans="2:12" x14ac:dyDescent="0.25">
      <c r="B2341" s="60"/>
      <c r="H2341" s="61"/>
      <c r="I2341" s="61"/>
      <c r="J2341" s="61"/>
      <c r="K2341" s="61"/>
      <c r="L2341" s="61"/>
    </row>
    <row r="2342" spans="2:12" x14ac:dyDescent="0.25">
      <c r="B2342" s="60"/>
      <c r="H2342" s="61"/>
      <c r="I2342" s="61"/>
      <c r="J2342" s="61"/>
      <c r="K2342" s="61"/>
      <c r="L2342" s="61"/>
    </row>
    <row r="2343" spans="2:12" x14ac:dyDescent="0.25">
      <c r="B2343" s="60"/>
      <c r="H2343" s="61"/>
      <c r="I2343" s="61"/>
      <c r="J2343" s="61"/>
      <c r="K2343" s="61"/>
      <c r="L2343" s="61"/>
    </row>
    <row r="2344" spans="2:12" x14ac:dyDescent="0.25">
      <c r="B2344" s="60"/>
      <c r="H2344" s="61"/>
      <c r="I2344" s="61"/>
      <c r="J2344" s="61"/>
      <c r="K2344" s="61"/>
      <c r="L2344" s="61"/>
    </row>
    <row r="2345" spans="2:12" x14ac:dyDescent="0.25">
      <c r="B2345" s="60"/>
      <c r="H2345" s="61"/>
      <c r="I2345" s="61"/>
      <c r="J2345" s="61"/>
      <c r="K2345" s="61"/>
      <c r="L2345" s="61"/>
    </row>
    <row r="2346" spans="2:12" x14ac:dyDescent="0.25">
      <c r="B2346" s="60"/>
      <c r="H2346" s="61"/>
      <c r="I2346" s="61"/>
      <c r="J2346" s="61"/>
      <c r="K2346" s="61"/>
      <c r="L2346" s="61"/>
    </row>
    <row r="2347" spans="2:12" x14ac:dyDescent="0.25">
      <c r="B2347" s="60"/>
      <c r="H2347" s="61"/>
      <c r="I2347" s="61"/>
      <c r="J2347" s="61"/>
      <c r="K2347" s="61"/>
      <c r="L2347" s="61"/>
    </row>
    <row r="2348" spans="2:12" x14ac:dyDescent="0.25">
      <c r="B2348" s="60"/>
      <c r="H2348" s="61"/>
      <c r="I2348" s="61"/>
      <c r="J2348" s="61"/>
      <c r="K2348" s="61"/>
      <c r="L2348" s="61"/>
    </row>
    <row r="2349" spans="2:12" x14ac:dyDescent="0.25">
      <c r="B2349" s="60"/>
      <c r="H2349" s="61"/>
      <c r="I2349" s="61"/>
      <c r="J2349" s="61"/>
      <c r="K2349" s="61"/>
      <c r="L2349" s="61"/>
    </row>
    <row r="2350" spans="2:12" x14ac:dyDescent="0.25">
      <c r="B2350" s="60"/>
      <c r="H2350" s="61"/>
      <c r="I2350" s="61"/>
      <c r="J2350" s="61"/>
      <c r="K2350" s="61"/>
      <c r="L2350" s="61"/>
    </row>
    <row r="2351" spans="2:12" x14ac:dyDescent="0.25">
      <c r="B2351" s="60"/>
      <c r="H2351" s="61"/>
      <c r="I2351" s="61"/>
      <c r="J2351" s="61"/>
      <c r="K2351" s="61"/>
      <c r="L2351" s="61"/>
    </row>
    <row r="2352" spans="2:12" x14ac:dyDescent="0.25">
      <c r="B2352" s="60"/>
      <c r="H2352" s="61"/>
      <c r="I2352" s="61"/>
      <c r="J2352" s="61"/>
      <c r="K2352" s="61"/>
      <c r="L2352" s="61"/>
    </row>
    <row r="2353" spans="2:12" x14ac:dyDescent="0.25">
      <c r="B2353" s="60"/>
      <c r="H2353" s="61"/>
      <c r="I2353" s="61"/>
      <c r="J2353" s="61"/>
      <c r="K2353" s="61"/>
      <c r="L2353" s="61"/>
    </row>
    <row r="2354" spans="2:12" x14ac:dyDescent="0.25">
      <c r="B2354" s="60"/>
      <c r="H2354" s="61"/>
      <c r="I2354" s="61"/>
      <c r="J2354" s="61"/>
      <c r="K2354" s="61"/>
      <c r="L2354" s="61"/>
    </row>
    <row r="2355" spans="2:12" x14ac:dyDescent="0.25">
      <c r="B2355" s="60"/>
      <c r="H2355" s="61"/>
      <c r="I2355" s="61"/>
      <c r="J2355" s="61"/>
      <c r="K2355" s="61"/>
      <c r="L2355" s="61"/>
    </row>
    <row r="2356" spans="2:12" x14ac:dyDescent="0.25">
      <c r="B2356" s="60"/>
      <c r="H2356" s="61"/>
      <c r="I2356" s="61"/>
      <c r="J2356" s="61"/>
      <c r="K2356" s="61"/>
      <c r="L2356" s="61"/>
    </row>
    <row r="2357" spans="2:12" x14ac:dyDescent="0.25">
      <c r="B2357" s="60"/>
      <c r="H2357" s="61"/>
      <c r="I2357" s="61"/>
      <c r="J2357" s="61"/>
      <c r="K2357" s="61"/>
      <c r="L2357" s="61"/>
    </row>
    <row r="2358" spans="2:12" x14ac:dyDescent="0.25">
      <c r="B2358" s="60"/>
      <c r="H2358" s="61"/>
      <c r="I2358" s="61"/>
      <c r="J2358" s="61"/>
      <c r="K2358" s="61"/>
      <c r="L2358" s="61"/>
    </row>
    <row r="2359" spans="2:12" x14ac:dyDescent="0.25">
      <c r="B2359" s="60"/>
      <c r="H2359" s="61"/>
      <c r="I2359" s="61"/>
      <c r="J2359" s="61"/>
      <c r="K2359" s="61"/>
      <c r="L2359" s="61"/>
    </row>
    <row r="2360" spans="2:12" x14ac:dyDescent="0.25">
      <c r="B2360" s="60"/>
      <c r="H2360" s="61"/>
      <c r="I2360" s="61"/>
      <c r="J2360" s="61"/>
      <c r="K2360" s="61"/>
      <c r="L2360" s="61"/>
    </row>
    <row r="2361" spans="2:12" x14ac:dyDescent="0.25">
      <c r="B2361" s="60"/>
      <c r="H2361" s="61"/>
      <c r="I2361" s="61"/>
      <c r="J2361" s="61"/>
      <c r="K2361" s="61"/>
      <c r="L2361" s="61"/>
    </row>
    <row r="2362" spans="2:12" x14ac:dyDescent="0.25">
      <c r="B2362" s="60"/>
      <c r="H2362" s="61"/>
      <c r="I2362" s="61"/>
      <c r="J2362" s="61"/>
      <c r="K2362" s="61"/>
      <c r="L2362" s="61"/>
    </row>
    <row r="2363" spans="2:12" x14ac:dyDescent="0.25">
      <c r="B2363" s="60"/>
      <c r="H2363" s="61"/>
      <c r="I2363" s="61"/>
      <c r="J2363" s="61"/>
      <c r="K2363" s="61"/>
      <c r="L2363" s="61"/>
    </row>
    <row r="2364" spans="2:12" x14ac:dyDescent="0.25">
      <c r="B2364" s="60"/>
      <c r="H2364" s="61"/>
      <c r="I2364" s="61"/>
      <c r="J2364" s="61"/>
      <c r="K2364" s="61"/>
      <c r="L2364" s="61"/>
    </row>
    <row r="2365" spans="2:12" x14ac:dyDescent="0.25">
      <c r="B2365" s="60"/>
      <c r="H2365" s="61"/>
      <c r="I2365" s="61"/>
      <c r="J2365" s="61"/>
      <c r="K2365" s="61"/>
      <c r="L2365" s="61"/>
    </row>
    <row r="2366" spans="2:12" x14ac:dyDescent="0.25">
      <c r="B2366" s="60"/>
      <c r="H2366" s="61"/>
      <c r="I2366" s="61"/>
      <c r="J2366" s="61"/>
      <c r="K2366" s="61"/>
      <c r="L2366" s="61"/>
    </row>
    <row r="2367" spans="2:12" x14ac:dyDescent="0.25">
      <c r="B2367" s="60"/>
      <c r="H2367" s="61"/>
      <c r="I2367" s="61"/>
      <c r="J2367" s="61"/>
      <c r="K2367" s="61"/>
      <c r="L2367" s="61"/>
    </row>
    <row r="2368" spans="2:12" x14ac:dyDescent="0.25">
      <c r="B2368" s="60"/>
      <c r="H2368" s="61"/>
      <c r="I2368" s="61"/>
      <c r="J2368" s="61"/>
      <c r="K2368" s="61"/>
      <c r="L2368" s="61"/>
    </row>
    <row r="2369" spans="2:12" x14ac:dyDescent="0.25">
      <c r="B2369" s="60"/>
      <c r="H2369" s="61"/>
      <c r="I2369" s="61"/>
      <c r="J2369" s="61"/>
      <c r="K2369" s="61"/>
      <c r="L2369" s="61"/>
    </row>
    <row r="2370" spans="2:12" x14ac:dyDescent="0.25">
      <c r="B2370" s="60"/>
      <c r="H2370" s="61"/>
      <c r="I2370" s="61"/>
      <c r="J2370" s="61"/>
      <c r="K2370" s="61"/>
      <c r="L2370" s="61"/>
    </row>
    <row r="2371" spans="2:12" x14ac:dyDescent="0.25">
      <c r="B2371" s="60"/>
      <c r="H2371" s="61"/>
      <c r="I2371" s="61"/>
      <c r="J2371" s="61"/>
      <c r="K2371" s="61"/>
      <c r="L2371" s="61"/>
    </row>
    <row r="2372" spans="2:12" x14ac:dyDescent="0.25">
      <c r="B2372" s="60"/>
      <c r="H2372" s="61"/>
      <c r="I2372" s="61"/>
      <c r="J2372" s="61"/>
      <c r="K2372" s="61"/>
      <c r="L2372" s="61"/>
    </row>
    <row r="2373" spans="2:12" x14ac:dyDescent="0.25">
      <c r="B2373" s="60"/>
      <c r="H2373" s="61"/>
      <c r="I2373" s="61"/>
      <c r="J2373" s="61"/>
      <c r="K2373" s="61"/>
      <c r="L2373" s="61"/>
    </row>
    <row r="2374" spans="2:12" x14ac:dyDescent="0.25">
      <c r="B2374" s="60"/>
      <c r="H2374" s="61"/>
      <c r="I2374" s="61"/>
      <c r="J2374" s="61"/>
      <c r="K2374" s="61"/>
      <c r="L2374" s="61"/>
    </row>
    <row r="2375" spans="2:12" x14ac:dyDescent="0.25">
      <c r="B2375" s="60"/>
      <c r="H2375" s="61"/>
      <c r="I2375" s="61"/>
      <c r="J2375" s="61"/>
      <c r="K2375" s="61"/>
      <c r="L2375" s="61"/>
    </row>
    <row r="2376" spans="2:12" x14ac:dyDescent="0.25">
      <c r="B2376" s="60"/>
      <c r="H2376" s="61"/>
      <c r="I2376" s="61"/>
      <c r="J2376" s="61"/>
      <c r="K2376" s="61"/>
      <c r="L2376" s="61"/>
    </row>
    <row r="2377" spans="2:12" x14ac:dyDescent="0.25">
      <c r="B2377" s="60"/>
      <c r="H2377" s="61"/>
      <c r="I2377" s="61"/>
      <c r="J2377" s="61"/>
      <c r="K2377" s="61"/>
      <c r="L2377" s="61"/>
    </row>
    <row r="2378" spans="2:12" x14ac:dyDescent="0.25">
      <c r="B2378" s="60"/>
      <c r="H2378" s="61"/>
      <c r="I2378" s="61"/>
      <c r="J2378" s="61"/>
      <c r="K2378" s="61"/>
      <c r="L2378" s="61"/>
    </row>
    <row r="2379" spans="2:12" x14ac:dyDescent="0.25">
      <c r="B2379" s="60"/>
      <c r="H2379" s="61"/>
      <c r="I2379" s="61"/>
      <c r="J2379" s="61"/>
      <c r="K2379" s="61"/>
      <c r="L2379" s="61"/>
    </row>
    <row r="2380" spans="2:12" x14ac:dyDescent="0.25">
      <c r="B2380" s="60"/>
      <c r="H2380" s="61"/>
      <c r="I2380" s="61"/>
      <c r="J2380" s="61"/>
      <c r="K2380" s="61"/>
      <c r="L2380" s="61"/>
    </row>
    <row r="2381" spans="2:12" x14ac:dyDescent="0.25">
      <c r="B2381" s="60"/>
      <c r="H2381" s="61"/>
      <c r="I2381" s="61"/>
      <c r="J2381" s="61"/>
      <c r="K2381" s="61"/>
      <c r="L2381" s="61"/>
    </row>
    <row r="2382" spans="2:12" x14ac:dyDescent="0.25">
      <c r="B2382" s="60"/>
      <c r="H2382" s="61"/>
      <c r="I2382" s="61"/>
      <c r="J2382" s="61"/>
      <c r="K2382" s="61"/>
      <c r="L2382" s="61"/>
    </row>
    <row r="2383" spans="2:12" x14ac:dyDescent="0.25">
      <c r="B2383" s="60"/>
      <c r="H2383" s="61"/>
      <c r="I2383" s="61"/>
      <c r="J2383" s="61"/>
      <c r="K2383" s="61"/>
      <c r="L2383" s="61"/>
    </row>
    <row r="2384" spans="2:12" x14ac:dyDescent="0.25">
      <c r="B2384" s="60"/>
      <c r="H2384" s="61"/>
      <c r="I2384" s="61"/>
      <c r="J2384" s="61"/>
      <c r="K2384" s="61"/>
      <c r="L2384" s="61"/>
    </row>
    <row r="2385" spans="2:12" x14ac:dyDescent="0.25">
      <c r="B2385" s="60"/>
      <c r="H2385" s="61"/>
      <c r="I2385" s="61"/>
      <c r="J2385" s="61"/>
      <c r="K2385" s="61"/>
      <c r="L2385" s="61"/>
    </row>
    <row r="2386" spans="2:12" x14ac:dyDescent="0.25">
      <c r="B2386" s="60"/>
      <c r="H2386" s="61"/>
      <c r="I2386" s="61"/>
      <c r="J2386" s="61"/>
      <c r="K2386" s="61"/>
      <c r="L2386" s="61"/>
    </row>
    <row r="2387" spans="2:12" x14ac:dyDescent="0.25">
      <c r="B2387" s="60"/>
      <c r="H2387" s="61"/>
      <c r="I2387" s="61"/>
      <c r="J2387" s="61"/>
      <c r="K2387" s="61"/>
      <c r="L2387" s="61"/>
    </row>
    <row r="2388" spans="2:12" x14ac:dyDescent="0.25">
      <c r="B2388" s="60"/>
      <c r="H2388" s="61"/>
      <c r="I2388" s="61"/>
      <c r="J2388" s="61"/>
      <c r="K2388" s="61"/>
      <c r="L2388" s="61"/>
    </row>
    <row r="2389" spans="2:12" x14ac:dyDescent="0.25">
      <c r="B2389" s="60"/>
      <c r="H2389" s="61"/>
      <c r="I2389" s="61"/>
      <c r="J2389" s="61"/>
      <c r="K2389" s="61"/>
      <c r="L2389" s="61"/>
    </row>
    <row r="2390" spans="2:12" x14ac:dyDescent="0.25">
      <c r="B2390" s="60"/>
      <c r="H2390" s="61"/>
      <c r="I2390" s="61"/>
      <c r="J2390" s="61"/>
      <c r="K2390" s="61"/>
      <c r="L2390" s="61"/>
    </row>
    <row r="2391" spans="2:12" x14ac:dyDescent="0.25">
      <c r="B2391" s="60"/>
      <c r="H2391" s="61"/>
      <c r="I2391" s="61"/>
      <c r="J2391" s="61"/>
      <c r="K2391" s="61"/>
      <c r="L2391" s="61"/>
    </row>
    <row r="2392" spans="2:12" x14ac:dyDescent="0.25">
      <c r="B2392" s="60"/>
      <c r="H2392" s="61"/>
      <c r="I2392" s="61"/>
      <c r="J2392" s="61"/>
      <c r="K2392" s="61"/>
      <c r="L2392" s="61"/>
    </row>
    <row r="2393" spans="2:12" x14ac:dyDescent="0.25">
      <c r="B2393" s="60"/>
      <c r="H2393" s="61"/>
      <c r="I2393" s="61"/>
      <c r="J2393" s="61"/>
      <c r="K2393" s="61"/>
      <c r="L2393" s="61"/>
    </row>
    <row r="2394" spans="2:12" x14ac:dyDescent="0.25">
      <c r="B2394" s="60"/>
      <c r="H2394" s="61"/>
      <c r="I2394" s="61"/>
      <c r="J2394" s="61"/>
      <c r="K2394" s="61"/>
      <c r="L2394" s="61"/>
    </row>
    <row r="2395" spans="2:12" x14ac:dyDescent="0.25">
      <c r="B2395" s="60"/>
      <c r="H2395" s="61"/>
      <c r="I2395" s="61"/>
      <c r="J2395" s="61"/>
      <c r="K2395" s="61"/>
      <c r="L2395" s="61"/>
    </row>
    <row r="2396" spans="2:12" x14ac:dyDescent="0.25">
      <c r="B2396" s="60"/>
      <c r="H2396" s="61"/>
      <c r="I2396" s="61"/>
      <c r="J2396" s="61"/>
      <c r="K2396" s="61"/>
      <c r="L2396" s="61"/>
    </row>
    <row r="2397" spans="2:12" x14ac:dyDescent="0.25">
      <c r="B2397" s="60"/>
      <c r="H2397" s="61"/>
      <c r="I2397" s="61"/>
      <c r="J2397" s="61"/>
      <c r="K2397" s="61"/>
      <c r="L2397" s="61"/>
    </row>
    <row r="2398" spans="2:12" x14ac:dyDescent="0.25">
      <c r="B2398" s="60"/>
      <c r="H2398" s="61"/>
      <c r="I2398" s="61"/>
      <c r="J2398" s="61"/>
      <c r="K2398" s="61"/>
      <c r="L2398" s="61"/>
    </row>
    <row r="2399" spans="2:12" x14ac:dyDescent="0.25">
      <c r="B2399" s="60"/>
      <c r="H2399" s="61"/>
      <c r="I2399" s="61"/>
      <c r="J2399" s="61"/>
      <c r="K2399" s="61"/>
      <c r="L2399" s="61"/>
    </row>
    <row r="2400" spans="2:12" x14ac:dyDescent="0.25">
      <c r="B2400" s="60"/>
      <c r="H2400" s="61"/>
      <c r="I2400" s="61"/>
      <c r="J2400" s="61"/>
      <c r="K2400" s="61"/>
      <c r="L2400" s="61"/>
    </row>
    <row r="2401" spans="2:12" x14ac:dyDescent="0.25">
      <c r="B2401" s="60"/>
      <c r="H2401" s="61"/>
      <c r="I2401" s="61"/>
      <c r="J2401" s="61"/>
      <c r="K2401" s="61"/>
      <c r="L2401" s="61"/>
    </row>
    <row r="2402" spans="2:12" x14ac:dyDescent="0.25">
      <c r="B2402" s="60"/>
      <c r="H2402" s="61"/>
      <c r="I2402" s="61"/>
      <c r="J2402" s="61"/>
      <c r="K2402" s="61"/>
      <c r="L2402" s="61"/>
    </row>
    <row r="2403" spans="2:12" x14ac:dyDescent="0.25">
      <c r="B2403" s="60"/>
      <c r="H2403" s="61"/>
      <c r="I2403" s="61"/>
      <c r="J2403" s="61"/>
      <c r="K2403" s="61"/>
      <c r="L2403" s="61"/>
    </row>
    <row r="2404" spans="2:12" x14ac:dyDescent="0.25">
      <c r="B2404" s="60"/>
      <c r="H2404" s="61"/>
      <c r="I2404" s="61"/>
      <c r="J2404" s="61"/>
      <c r="K2404" s="61"/>
      <c r="L2404" s="61"/>
    </row>
    <row r="2405" spans="2:12" x14ac:dyDescent="0.25">
      <c r="B2405" s="60"/>
      <c r="H2405" s="61"/>
      <c r="I2405" s="61"/>
      <c r="J2405" s="61"/>
      <c r="K2405" s="61"/>
      <c r="L2405" s="61"/>
    </row>
    <row r="2406" spans="2:12" x14ac:dyDescent="0.25">
      <c r="B2406" s="60"/>
      <c r="H2406" s="61"/>
      <c r="I2406" s="61"/>
      <c r="J2406" s="61"/>
      <c r="K2406" s="61"/>
      <c r="L2406" s="61"/>
    </row>
    <row r="2407" spans="2:12" x14ac:dyDescent="0.25">
      <c r="B2407" s="60"/>
      <c r="H2407" s="61"/>
      <c r="I2407" s="61"/>
      <c r="J2407" s="61"/>
      <c r="K2407" s="61"/>
      <c r="L2407" s="61"/>
    </row>
    <row r="2408" spans="2:12" x14ac:dyDescent="0.25">
      <c r="B2408" s="60"/>
      <c r="H2408" s="61"/>
      <c r="I2408" s="61"/>
      <c r="J2408" s="61"/>
      <c r="K2408" s="61"/>
      <c r="L2408" s="61"/>
    </row>
    <row r="2409" spans="2:12" x14ac:dyDescent="0.25">
      <c r="B2409" s="60"/>
      <c r="H2409" s="61"/>
      <c r="I2409" s="61"/>
      <c r="J2409" s="61"/>
      <c r="K2409" s="61"/>
      <c r="L2409" s="61"/>
    </row>
    <row r="2410" spans="2:12" x14ac:dyDescent="0.25">
      <c r="B2410" s="60"/>
      <c r="H2410" s="61"/>
      <c r="I2410" s="61"/>
      <c r="J2410" s="61"/>
      <c r="K2410" s="61"/>
      <c r="L2410" s="61"/>
    </row>
    <row r="2411" spans="2:12" x14ac:dyDescent="0.25">
      <c r="B2411" s="60"/>
      <c r="H2411" s="61"/>
      <c r="I2411" s="61"/>
      <c r="J2411" s="61"/>
      <c r="K2411" s="61"/>
      <c r="L2411" s="61"/>
    </row>
    <row r="2412" spans="2:12" x14ac:dyDescent="0.25">
      <c r="B2412" s="60"/>
      <c r="H2412" s="61"/>
      <c r="I2412" s="61"/>
      <c r="J2412" s="61"/>
      <c r="K2412" s="61"/>
      <c r="L2412" s="61"/>
    </row>
    <row r="2413" spans="2:12" x14ac:dyDescent="0.25">
      <c r="B2413" s="60"/>
      <c r="H2413" s="61"/>
      <c r="I2413" s="61"/>
      <c r="J2413" s="61"/>
      <c r="K2413" s="61"/>
      <c r="L2413" s="61"/>
    </row>
    <row r="2414" spans="2:12" x14ac:dyDescent="0.25">
      <c r="B2414" s="60"/>
      <c r="H2414" s="61"/>
      <c r="I2414" s="61"/>
      <c r="J2414" s="61"/>
      <c r="K2414" s="61"/>
      <c r="L2414" s="61"/>
    </row>
    <row r="2415" spans="2:12" x14ac:dyDescent="0.25">
      <c r="B2415" s="60"/>
      <c r="H2415" s="61"/>
      <c r="I2415" s="61"/>
      <c r="J2415" s="61"/>
      <c r="K2415" s="61"/>
      <c r="L2415" s="61"/>
    </row>
    <row r="2416" spans="2:12" x14ac:dyDescent="0.25">
      <c r="B2416" s="60"/>
      <c r="H2416" s="61"/>
      <c r="I2416" s="61"/>
      <c r="J2416" s="61"/>
      <c r="K2416" s="61"/>
      <c r="L2416" s="61"/>
    </row>
    <row r="2417" spans="2:12" x14ac:dyDescent="0.25">
      <c r="B2417" s="60"/>
      <c r="H2417" s="61"/>
      <c r="I2417" s="61"/>
      <c r="J2417" s="61"/>
      <c r="K2417" s="61"/>
      <c r="L2417" s="61"/>
    </row>
    <row r="2418" spans="2:12" x14ac:dyDescent="0.25">
      <c r="B2418" s="60"/>
      <c r="H2418" s="61"/>
      <c r="I2418" s="61"/>
      <c r="J2418" s="61"/>
      <c r="K2418" s="61"/>
      <c r="L2418" s="61"/>
    </row>
    <row r="2419" spans="2:12" x14ac:dyDescent="0.25">
      <c r="B2419" s="60"/>
      <c r="H2419" s="61"/>
      <c r="I2419" s="61"/>
      <c r="J2419" s="61"/>
      <c r="K2419" s="61"/>
      <c r="L2419" s="61"/>
    </row>
    <row r="2420" spans="2:12" x14ac:dyDescent="0.25">
      <c r="B2420" s="60"/>
      <c r="H2420" s="61"/>
      <c r="I2420" s="61"/>
      <c r="J2420" s="61"/>
      <c r="K2420" s="61"/>
      <c r="L2420" s="61"/>
    </row>
    <row r="2421" spans="2:12" x14ac:dyDescent="0.25">
      <c r="B2421" s="60"/>
      <c r="H2421" s="61"/>
      <c r="I2421" s="61"/>
      <c r="J2421" s="61"/>
      <c r="K2421" s="61"/>
      <c r="L2421" s="61"/>
    </row>
    <row r="2422" spans="2:12" x14ac:dyDescent="0.25">
      <c r="B2422" s="60"/>
      <c r="H2422" s="61"/>
      <c r="I2422" s="61"/>
      <c r="J2422" s="61"/>
      <c r="K2422" s="61"/>
      <c r="L2422" s="61"/>
    </row>
    <row r="2423" spans="2:12" x14ac:dyDescent="0.25">
      <c r="B2423" s="60"/>
      <c r="H2423" s="61"/>
      <c r="I2423" s="61"/>
      <c r="J2423" s="61"/>
      <c r="K2423" s="61"/>
      <c r="L2423" s="61"/>
    </row>
    <row r="2424" spans="2:12" x14ac:dyDescent="0.25">
      <c r="B2424" s="60"/>
      <c r="H2424" s="61"/>
      <c r="I2424" s="61"/>
      <c r="J2424" s="61"/>
      <c r="K2424" s="61"/>
      <c r="L2424" s="61"/>
    </row>
    <row r="2425" spans="2:12" x14ac:dyDescent="0.25">
      <c r="B2425" s="60"/>
      <c r="H2425" s="61"/>
      <c r="I2425" s="61"/>
      <c r="J2425" s="61"/>
      <c r="K2425" s="61"/>
      <c r="L2425" s="61"/>
    </row>
    <row r="2426" spans="2:12" x14ac:dyDescent="0.25">
      <c r="B2426" s="60"/>
      <c r="H2426" s="61"/>
      <c r="I2426" s="61"/>
      <c r="J2426" s="61"/>
      <c r="K2426" s="61"/>
      <c r="L2426" s="61"/>
    </row>
    <row r="2427" spans="2:12" x14ac:dyDescent="0.25">
      <c r="B2427" s="60"/>
      <c r="H2427" s="61"/>
      <c r="I2427" s="61"/>
      <c r="J2427" s="61"/>
      <c r="K2427" s="61"/>
      <c r="L2427" s="61"/>
    </row>
    <row r="2428" spans="2:12" x14ac:dyDescent="0.25">
      <c r="B2428" s="60"/>
      <c r="H2428" s="61"/>
      <c r="I2428" s="61"/>
      <c r="J2428" s="61"/>
      <c r="K2428" s="61"/>
      <c r="L2428" s="61"/>
    </row>
    <row r="2429" spans="2:12" x14ac:dyDescent="0.25">
      <c r="B2429" s="60"/>
      <c r="H2429" s="61"/>
      <c r="I2429" s="61"/>
      <c r="J2429" s="61"/>
      <c r="K2429" s="61"/>
      <c r="L2429" s="61"/>
    </row>
    <row r="2430" spans="2:12" x14ac:dyDescent="0.25">
      <c r="B2430" s="60"/>
      <c r="H2430" s="61"/>
      <c r="I2430" s="61"/>
      <c r="J2430" s="61"/>
      <c r="K2430" s="61"/>
      <c r="L2430" s="61"/>
    </row>
    <row r="2431" spans="2:12" x14ac:dyDescent="0.25">
      <c r="B2431" s="60"/>
      <c r="H2431" s="61"/>
      <c r="I2431" s="61"/>
      <c r="J2431" s="61"/>
      <c r="K2431" s="61"/>
      <c r="L2431" s="61"/>
    </row>
    <row r="2432" spans="2:12" x14ac:dyDescent="0.25">
      <c r="B2432" s="60"/>
      <c r="H2432" s="61"/>
      <c r="I2432" s="61"/>
      <c r="J2432" s="61"/>
      <c r="K2432" s="61"/>
      <c r="L2432" s="61"/>
    </row>
    <row r="2433" spans="2:12" x14ac:dyDescent="0.25">
      <c r="B2433" s="60"/>
      <c r="H2433" s="61"/>
      <c r="I2433" s="61"/>
      <c r="J2433" s="61"/>
      <c r="K2433" s="61"/>
      <c r="L2433" s="61"/>
    </row>
    <row r="2434" spans="2:12" x14ac:dyDescent="0.25">
      <c r="B2434" s="60"/>
      <c r="H2434" s="61"/>
      <c r="I2434" s="61"/>
      <c r="J2434" s="61"/>
      <c r="K2434" s="61"/>
      <c r="L2434" s="61"/>
    </row>
    <row r="2435" spans="2:12" x14ac:dyDescent="0.25">
      <c r="B2435" s="60"/>
      <c r="H2435" s="61"/>
      <c r="I2435" s="61"/>
      <c r="J2435" s="61"/>
      <c r="K2435" s="61"/>
      <c r="L2435" s="61"/>
    </row>
    <row r="2436" spans="2:12" x14ac:dyDescent="0.25">
      <c r="B2436" s="60"/>
      <c r="H2436" s="61"/>
      <c r="I2436" s="61"/>
      <c r="J2436" s="61"/>
      <c r="K2436" s="61"/>
      <c r="L2436" s="61"/>
    </row>
    <row r="2437" spans="2:12" x14ac:dyDescent="0.25">
      <c r="B2437" s="60"/>
      <c r="H2437" s="61"/>
      <c r="I2437" s="61"/>
      <c r="J2437" s="61"/>
      <c r="K2437" s="61"/>
      <c r="L2437" s="61"/>
    </row>
    <row r="2438" spans="2:12" x14ac:dyDescent="0.25">
      <c r="B2438" s="60"/>
      <c r="H2438" s="61"/>
      <c r="I2438" s="61"/>
      <c r="J2438" s="61"/>
      <c r="K2438" s="61"/>
      <c r="L2438" s="61"/>
    </row>
    <row r="2439" spans="2:12" x14ac:dyDescent="0.25">
      <c r="B2439" s="60"/>
      <c r="H2439" s="61"/>
      <c r="I2439" s="61"/>
      <c r="J2439" s="61"/>
      <c r="K2439" s="61"/>
      <c r="L2439" s="61"/>
    </row>
    <row r="2440" spans="2:12" x14ac:dyDescent="0.25">
      <c r="B2440" s="60"/>
      <c r="H2440" s="61"/>
      <c r="I2440" s="61"/>
      <c r="J2440" s="61"/>
      <c r="K2440" s="61"/>
      <c r="L2440" s="61"/>
    </row>
    <row r="2441" spans="2:12" x14ac:dyDescent="0.25">
      <c r="B2441" s="60"/>
      <c r="H2441" s="61"/>
      <c r="I2441" s="61"/>
      <c r="J2441" s="61"/>
      <c r="K2441" s="61"/>
      <c r="L2441" s="61"/>
    </row>
    <row r="2442" spans="2:12" x14ac:dyDescent="0.25">
      <c r="B2442" s="60"/>
      <c r="H2442" s="61"/>
      <c r="I2442" s="61"/>
      <c r="J2442" s="61"/>
      <c r="K2442" s="61"/>
      <c r="L2442" s="61"/>
    </row>
    <row r="2443" spans="2:12" x14ac:dyDescent="0.25">
      <c r="B2443" s="60"/>
      <c r="H2443" s="61"/>
      <c r="I2443" s="61"/>
      <c r="J2443" s="61"/>
      <c r="K2443" s="61"/>
      <c r="L2443" s="61"/>
    </row>
    <row r="2444" spans="2:12" x14ac:dyDescent="0.25">
      <c r="B2444" s="60"/>
      <c r="H2444" s="61"/>
      <c r="I2444" s="61"/>
      <c r="J2444" s="61"/>
      <c r="K2444" s="61"/>
      <c r="L2444" s="61"/>
    </row>
    <row r="2445" spans="2:12" x14ac:dyDescent="0.25">
      <c r="B2445" s="60"/>
      <c r="H2445" s="61"/>
      <c r="I2445" s="61"/>
      <c r="J2445" s="61"/>
      <c r="K2445" s="61"/>
      <c r="L2445" s="61"/>
    </row>
    <row r="2446" spans="2:12" x14ac:dyDescent="0.25">
      <c r="B2446" s="60"/>
      <c r="H2446" s="61"/>
      <c r="I2446" s="61"/>
      <c r="J2446" s="61"/>
      <c r="K2446" s="61"/>
      <c r="L2446" s="61"/>
    </row>
    <row r="2447" spans="2:12" x14ac:dyDescent="0.25">
      <c r="B2447" s="60"/>
      <c r="H2447" s="61"/>
      <c r="I2447" s="61"/>
      <c r="J2447" s="61"/>
      <c r="K2447" s="61"/>
      <c r="L2447" s="61"/>
    </row>
    <row r="2448" spans="2:12" x14ac:dyDescent="0.25">
      <c r="B2448" s="60"/>
      <c r="H2448" s="61"/>
      <c r="I2448" s="61"/>
      <c r="J2448" s="61"/>
      <c r="K2448" s="61"/>
      <c r="L2448" s="61"/>
    </row>
    <row r="2449" spans="2:12" x14ac:dyDescent="0.25">
      <c r="B2449" s="60"/>
      <c r="H2449" s="61"/>
      <c r="I2449" s="61"/>
      <c r="J2449" s="61"/>
      <c r="K2449" s="61"/>
      <c r="L2449" s="61"/>
    </row>
    <row r="2450" spans="2:12" x14ac:dyDescent="0.25">
      <c r="B2450" s="60"/>
      <c r="H2450" s="61"/>
      <c r="I2450" s="61"/>
      <c r="J2450" s="61"/>
      <c r="K2450" s="61"/>
      <c r="L2450" s="61"/>
    </row>
    <row r="2451" spans="2:12" x14ac:dyDescent="0.25">
      <c r="B2451" s="60"/>
      <c r="H2451" s="61"/>
      <c r="I2451" s="61"/>
      <c r="J2451" s="61"/>
      <c r="K2451" s="61"/>
      <c r="L2451" s="61"/>
    </row>
    <row r="2452" spans="2:12" x14ac:dyDescent="0.25">
      <c r="B2452" s="60"/>
      <c r="H2452" s="61"/>
      <c r="I2452" s="61"/>
      <c r="J2452" s="61"/>
      <c r="K2452" s="61"/>
      <c r="L2452" s="61"/>
    </row>
    <row r="2453" spans="2:12" x14ac:dyDescent="0.25">
      <c r="B2453" s="60"/>
      <c r="H2453" s="61"/>
      <c r="I2453" s="61"/>
      <c r="J2453" s="61"/>
      <c r="K2453" s="61"/>
      <c r="L2453" s="61"/>
    </row>
    <row r="2454" spans="2:12" x14ac:dyDescent="0.25">
      <c r="B2454" s="60"/>
      <c r="H2454" s="61"/>
      <c r="I2454" s="61"/>
      <c r="J2454" s="61"/>
      <c r="K2454" s="61"/>
      <c r="L2454" s="61"/>
    </row>
    <row r="2455" spans="2:12" x14ac:dyDescent="0.25">
      <c r="B2455" s="60"/>
      <c r="H2455" s="61"/>
      <c r="I2455" s="61"/>
      <c r="J2455" s="61"/>
      <c r="K2455" s="61"/>
      <c r="L2455" s="61"/>
    </row>
    <row r="2456" spans="2:12" x14ac:dyDescent="0.25">
      <c r="B2456" s="60"/>
      <c r="H2456" s="61"/>
      <c r="I2456" s="61"/>
      <c r="J2456" s="61"/>
      <c r="K2456" s="61"/>
      <c r="L2456" s="61"/>
    </row>
    <row r="2457" spans="2:12" x14ac:dyDescent="0.25">
      <c r="B2457" s="60"/>
      <c r="H2457" s="61"/>
      <c r="I2457" s="61"/>
      <c r="J2457" s="61"/>
      <c r="K2457" s="61"/>
      <c r="L2457" s="61"/>
    </row>
    <row r="2458" spans="2:12" x14ac:dyDescent="0.25">
      <c r="B2458" s="60"/>
      <c r="H2458" s="61"/>
      <c r="I2458" s="61"/>
      <c r="J2458" s="61"/>
      <c r="K2458" s="61"/>
      <c r="L2458" s="61"/>
    </row>
    <row r="2459" spans="2:12" x14ac:dyDescent="0.25">
      <c r="B2459" s="60"/>
      <c r="H2459" s="61"/>
      <c r="I2459" s="61"/>
      <c r="J2459" s="61"/>
      <c r="K2459" s="61"/>
      <c r="L2459" s="61"/>
    </row>
    <row r="2460" spans="2:12" x14ac:dyDescent="0.25">
      <c r="B2460" s="60"/>
      <c r="H2460" s="61"/>
      <c r="I2460" s="61"/>
      <c r="J2460" s="61"/>
      <c r="K2460" s="61"/>
      <c r="L2460" s="61"/>
    </row>
    <row r="2461" spans="2:12" x14ac:dyDescent="0.25">
      <c r="B2461" s="60"/>
      <c r="H2461" s="61"/>
      <c r="I2461" s="61"/>
      <c r="J2461" s="61"/>
      <c r="K2461" s="61"/>
      <c r="L2461" s="61"/>
    </row>
    <row r="2462" spans="2:12" x14ac:dyDescent="0.25">
      <c r="B2462" s="60"/>
      <c r="H2462" s="61"/>
      <c r="I2462" s="61"/>
      <c r="J2462" s="61"/>
      <c r="K2462" s="61"/>
      <c r="L2462" s="61"/>
    </row>
    <row r="2463" spans="2:12" x14ac:dyDescent="0.25">
      <c r="B2463" s="60"/>
      <c r="H2463" s="61"/>
      <c r="I2463" s="61"/>
      <c r="J2463" s="61"/>
      <c r="K2463" s="61"/>
      <c r="L2463" s="61"/>
    </row>
    <row r="2464" spans="2:12" x14ac:dyDescent="0.25">
      <c r="B2464" s="60"/>
      <c r="H2464" s="61"/>
      <c r="I2464" s="61"/>
      <c r="J2464" s="61"/>
      <c r="K2464" s="61"/>
      <c r="L2464" s="61"/>
    </row>
    <row r="2465" spans="2:12" x14ac:dyDescent="0.25">
      <c r="B2465" s="60"/>
      <c r="H2465" s="61"/>
      <c r="I2465" s="61"/>
      <c r="J2465" s="61"/>
      <c r="K2465" s="61"/>
      <c r="L2465" s="61"/>
    </row>
    <row r="2466" spans="2:12" x14ac:dyDescent="0.25">
      <c r="B2466" s="60"/>
      <c r="H2466" s="61"/>
      <c r="I2466" s="61"/>
      <c r="J2466" s="61"/>
      <c r="K2466" s="61"/>
      <c r="L2466" s="61"/>
    </row>
    <row r="2467" spans="2:12" x14ac:dyDescent="0.25">
      <c r="B2467" s="60"/>
      <c r="H2467" s="61"/>
      <c r="I2467" s="61"/>
      <c r="J2467" s="61"/>
      <c r="K2467" s="61"/>
      <c r="L2467" s="61"/>
    </row>
    <row r="2468" spans="2:12" x14ac:dyDescent="0.25">
      <c r="B2468" s="60"/>
      <c r="H2468" s="61"/>
      <c r="I2468" s="61"/>
      <c r="J2468" s="61"/>
      <c r="K2468" s="61"/>
      <c r="L2468" s="61"/>
    </row>
    <row r="2469" spans="2:12" x14ac:dyDescent="0.25">
      <c r="B2469" s="60"/>
      <c r="H2469" s="61"/>
      <c r="I2469" s="61"/>
      <c r="J2469" s="61"/>
      <c r="K2469" s="61"/>
      <c r="L2469" s="61"/>
    </row>
    <row r="2470" spans="2:12" x14ac:dyDescent="0.25">
      <c r="B2470" s="60"/>
      <c r="H2470" s="61"/>
      <c r="I2470" s="61"/>
      <c r="J2470" s="61"/>
      <c r="K2470" s="61"/>
      <c r="L2470" s="61"/>
    </row>
    <row r="2471" spans="2:12" x14ac:dyDescent="0.25">
      <c r="B2471" s="60"/>
      <c r="H2471" s="61"/>
      <c r="I2471" s="61"/>
      <c r="J2471" s="61"/>
      <c r="K2471" s="61"/>
      <c r="L2471" s="61"/>
    </row>
    <row r="2472" spans="2:12" x14ac:dyDescent="0.25">
      <c r="B2472" s="60"/>
      <c r="H2472" s="61"/>
      <c r="I2472" s="61"/>
      <c r="J2472" s="61"/>
      <c r="K2472" s="61"/>
      <c r="L2472" s="61"/>
    </row>
    <row r="2473" spans="2:12" x14ac:dyDescent="0.25">
      <c r="B2473" s="60"/>
      <c r="H2473" s="61"/>
      <c r="I2473" s="61"/>
      <c r="J2473" s="61"/>
      <c r="K2473" s="61"/>
      <c r="L2473" s="61"/>
    </row>
    <row r="2474" spans="2:12" x14ac:dyDescent="0.25">
      <c r="B2474" s="60"/>
      <c r="H2474" s="61"/>
      <c r="I2474" s="61"/>
      <c r="J2474" s="61"/>
      <c r="K2474" s="61"/>
      <c r="L2474" s="61"/>
    </row>
    <row r="2475" spans="2:12" x14ac:dyDescent="0.25">
      <c r="B2475" s="60"/>
      <c r="H2475" s="61"/>
      <c r="I2475" s="61"/>
      <c r="J2475" s="61"/>
      <c r="K2475" s="61"/>
      <c r="L2475" s="61"/>
    </row>
    <row r="2476" spans="2:12" x14ac:dyDescent="0.25">
      <c r="B2476" s="60"/>
      <c r="H2476" s="61"/>
      <c r="I2476" s="61"/>
      <c r="J2476" s="61"/>
      <c r="K2476" s="61"/>
      <c r="L2476" s="61"/>
    </row>
    <row r="2477" spans="2:12" x14ac:dyDescent="0.25">
      <c r="B2477" s="60"/>
      <c r="H2477" s="61"/>
      <c r="I2477" s="61"/>
      <c r="J2477" s="61"/>
      <c r="K2477" s="61"/>
      <c r="L2477" s="61"/>
    </row>
    <row r="2478" spans="2:12" x14ac:dyDescent="0.25">
      <c r="B2478" s="60"/>
      <c r="H2478" s="61"/>
      <c r="I2478" s="61"/>
      <c r="J2478" s="61"/>
      <c r="K2478" s="61"/>
      <c r="L2478" s="61"/>
    </row>
    <row r="2479" spans="2:12" x14ac:dyDescent="0.25">
      <c r="B2479" s="60"/>
      <c r="H2479" s="61"/>
      <c r="I2479" s="61"/>
      <c r="J2479" s="61"/>
      <c r="K2479" s="61"/>
      <c r="L2479" s="61"/>
    </row>
    <row r="2480" spans="2:12" x14ac:dyDescent="0.25">
      <c r="B2480" s="60"/>
      <c r="H2480" s="61"/>
      <c r="I2480" s="61"/>
      <c r="J2480" s="61"/>
      <c r="K2480" s="61"/>
      <c r="L2480" s="61"/>
    </row>
    <row r="2481" spans="2:12" x14ac:dyDescent="0.25">
      <c r="B2481" s="60"/>
      <c r="H2481" s="61"/>
      <c r="I2481" s="61"/>
      <c r="J2481" s="61"/>
      <c r="K2481" s="61"/>
      <c r="L2481" s="61"/>
    </row>
    <row r="2482" spans="2:12" x14ac:dyDescent="0.25">
      <c r="B2482" s="60"/>
      <c r="H2482" s="61"/>
      <c r="I2482" s="61"/>
      <c r="J2482" s="61"/>
      <c r="K2482" s="61"/>
      <c r="L2482" s="61"/>
    </row>
    <row r="2483" spans="2:12" x14ac:dyDescent="0.25">
      <c r="B2483" s="60"/>
      <c r="H2483" s="61"/>
      <c r="I2483" s="61"/>
      <c r="J2483" s="61"/>
      <c r="K2483" s="61"/>
      <c r="L2483" s="61"/>
    </row>
    <row r="2484" spans="2:12" x14ac:dyDescent="0.25">
      <c r="B2484" s="60"/>
      <c r="H2484" s="61"/>
      <c r="I2484" s="61"/>
      <c r="J2484" s="61"/>
      <c r="K2484" s="61"/>
      <c r="L2484" s="61"/>
    </row>
    <row r="2485" spans="2:12" x14ac:dyDescent="0.25">
      <c r="B2485" s="60"/>
      <c r="H2485" s="61"/>
      <c r="I2485" s="61"/>
      <c r="J2485" s="61"/>
      <c r="K2485" s="61"/>
      <c r="L2485" s="61"/>
    </row>
    <row r="2486" spans="2:12" x14ac:dyDescent="0.25">
      <c r="B2486" s="60"/>
      <c r="H2486" s="61"/>
      <c r="I2486" s="61"/>
      <c r="J2486" s="61"/>
      <c r="K2486" s="61"/>
      <c r="L2486" s="61"/>
    </row>
    <row r="2487" spans="2:12" x14ac:dyDescent="0.25">
      <c r="B2487" s="60"/>
      <c r="H2487" s="61"/>
      <c r="I2487" s="61"/>
      <c r="J2487" s="61"/>
      <c r="K2487" s="61"/>
      <c r="L2487" s="61"/>
    </row>
    <row r="2488" spans="2:12" x14ac:dyDescent="0.25">
      <c r="B2488" s="60"/>
      <c r="H2488" s="61"/>
      <c r="I2488" s="61"/>
      <c r="J2488" s="61"/>
      <c r="K2488" s="61"/>
      <c r="L2488" s="61"/>
    </row>
    <row r="2489" spans="2:12" x14ac:dyDescent="0.25">
      <c r="B2489" s="60"/>
      <c r="H2489" s="61"/>
      <c r="I2489" s="61"/>
      <c r="J2489" s="61"/>
      <c r="K2489" s="61"/>
      <c r="L2489" s="61"/>
    </row>
    <row r="2490" spans="2:12" x14ac:dyDescent="0.25">
      <c r="B2490" s="60"/>
      <c r="H2490" s="61"/>
      <c r="I2490" s="61"/>
      <c r="J2490" s="61"/>
      <c r="K2490" s="61"/>
      <c r="L2490" s="61"/>
    </row>
    <row r="2491" spans="2:12" x14ac:dyDescent="0.25">
      <c r="B2491" s="60"/>
      <c r="H2491" s="61"/>
      <c r="I2491" s="61"/>
      <c r="J2491" s="61"/>
      <c r="K2491" s="61"/>
      <c r="L2491" s="61"/>
    </row>
    <row r="2492" spans="2:12" x14ac:dyDescent="0.25">
      <c r="B2492" s="60"/>
      <c r="H2492" s="61"/>
      <c r="I2492" s="61"/>
      <c r="J2492" s="61"/>
      <c r="K2492" s="61"/>
      <c r="L2492" s="61"/>
    </row>
    <row r="2493" spans="2:12" x14ac:dyDescent="0.25">
      <c r="B2493" s="60"/>
      <c r="H2493" s="61"/>
      <c r="I2493" s="61"/>
      <c r="J2493" s="61"/>
      <c r="K2493" s="61"/>
      <c r="L2493" s="61"/>
    </row>
    <row r="2494" spans="2:12" x14ac:dyDescent="0.25">
      <c r="B2494" s="60"/>
      <c r="H2494" s="61"/>
      <c r="I2494" s="61"/>
      <c r="J2494" s="61"/>
      <c r="K2494" s="61"/>
      <c r="L2494" s="61"/>
    </row>
    <row r="2495" spans="2:12" x14ac:dyDescent="0.25">
      <c r="B2495" s="60"/>
      <c r="H2495" s="61"/>
      <c r="I2495" s="61"/>
      <c r="J2495" s="61"/>
      <c r="K2495" s="61"/>
      <c r="L2495" s="61"/>
    </row>
    <row r="2496" spans="2:12" x14ac:dyDescent="0.25">
      <c r="B2496" s="60"/>
      <c r="H2496" s="61"/>
      <c r="I2496" s="61"/>
      <c r="J2496" s="61"/>
      <c r="K2496" s="61"/>
      <c r="L2496" s="61"/>
    </row>
    <row r="2497" spans="2:12" x14ac:dyDescent="0.25">
      <c r="B2497" s="60"/>
      <c r="H2497" s="61"/>
      <c r="I2497" s="61"/>
      <c r="J2497" s="61"/>
      <c r="K2497" s="61"/>
      <c r="L2497" s="61"/>
    </row>
    <row r="2498" spans="2:12" x14ac:dyDescent="0.25">
      <c r="B2498" s="60"/>
      <c r="H2498" s="61"/>
      <c r="I2498" s="61"/>
      <c r="J2498" s="61"/>
      <c r="K2498" s="61"/>
      <c r="L2498" s="61"/>
    </row>
    <row r="2499" spans="2:12" x14ac:dyDescent="0.25">
      <c r="B2499" s="60"/>
      <c r="H2499" s="61"/>
      <c r="I2499" s="61"/>
      <c r="J2499" s="61"/>
      <c r="K2499" s="61"/>
      <c r="L2499" s="61"/>
    </row>
    <row r="2500" spans="2:12" x14ac:dyDescent="0.25">
      <c r="B2500" s="60"/>
      <c r="H2500" s="61"/>
      <c r="I2500" s="61"/>
      <c r="J2500" s="61"/>
      <c r="K2500" s="61"/>
      <c r="L2500" s="61"/>
    </row>
    <row r="2501" spans="2:12" x14ac:dyDescent="0.25">
      <c r="B2501" s="60"/>
      <c r="H2501" s="61"/>
      <c r="I2501" s="61"/>
      <c r="J2501" s="61"/>
      <c r="K2501" s="61"/>
      <c r="L2501" s="61"/>
    </row>
    <row r="2502" spans="2:12" x14ac:dyDescent="0.25">
      <c r="B2502" s="60"/>
      <c r="H2502" s="61"/>
      <c r="I2502" s="61"/>
      <c r="J2502" s="61"/>
      <c r="K2502" s="61"/>
      <c r="L2502" s="61"/>
    </row>
    <row r="2503" spans="2:12" x14ac:dyDescent="0.25">
      <c r="B2503" s="60"/>
      <c r="H2503" s="61"/>
      <c r="I2503" s="61"/>
      <c r="J2503" s="61"/>
      <c r="K2503" s="61"/>
      <c r="L2503" s="61"/>
    </row>
    <row r="2504" spans="2:12" x14ac:dyDescent="0.25">
      <c r="B2504" s="60"/>
      <c r="H2504" s="61"/>
      <c r="I2504" s="61"/>
      <c r="J2504" s="61"/>
      <c r="K2504" s="61"/>
      <c r="L2504" s="61"/>
    </row>
    <row r="2505" spans="2:12" x14ac:dyDescent="0.25">
      <c r="B2505" s="60"/>
      <c r="H2505" s="61"/>
      <c r="I2505" s="61"/>
      <c r="J2505" s="61"/>
      <c r="K2505" s="61"/>
      <c r="L2505" s="61"/>
    </row>
    <row r="2506" spans="2:12" x14ac:dyDescent="0.25">
      <c r="B2506" s="60"/>
      <c r="H2506" s="61"/>
      <c r="I2506" s="61"/>
      <c r="J2506" s="61"/>
      <c r="K2506" s="61"/>
      <c r="L2506" s="61"/>
    </row>
    <row r="2507" spans="2:12" x14ac:dyDescent="0.25">
      <c r="B2507" s="60"/>
      <c r="H2507" s="61"/>
      <c r="I2507" s="61"/>
      <c r="J2507" s="61"/>
      <c r="K2507" s="61"/>
      <c r="L2507" s="61"/>
    </row>
    <row r="2508" spans="2:12" x14ac:dyDescent="0.25">
      <c r="B2508" s="60"/>
      <c r="H2508" s="61"/>
      <c r="I2508" s="61"/>
      <c r="J2508" s="61"/>
      <c r="K2508" s="61"/>
      <c r="L2508" s="61"/>
    </row>
    <row r="2509" spans="2:12" x14ac:dyDescent="0.25">
      <c r="B2509" s="60"/>
      <c r="H2509" s="61"/>
      <c r="I2509" s="61"/>
      <c r="J2509" s="61"/>
      <c r="K2509" s="61"/>
      <c r="L2509" s="61"/>
    </row>
    <row r="2510" spans="2:12" x14ac:dyDescent="0.25">
      <c r="B2510" s="60"/>
      <c r="H2510" s="61"/>
      <c r="I2510" s="61"/>
      <c r="J2510" s="61"/>
      <c r="K2510" s="61"/>
      <c r="L2510" s="61"/>
    </row>
    <row r="2511" spans="2:12" x14ac:dyDescent="0.25">
      <c r="B2511" s="60"/>
      <c r="H2511" s="61"/>
      <c r="I2511" s="61"/>
      <c r="J2511" s="61"/>
      <c r="K2511" s="61"/>
      <c r="L2511" s="61"/>
    </row>
    <row r="2512" spans="2:12" x14ac:dyDescent="0.25">
      <c r="B2512" s="60"/>
      <c r="H2512" s="61"/>
      <c r="I2512" s="61"/>
      <c r="J2512" s="61"/>
      <c r="K2512" s="61"/>
      <c r="L2512" s="61"/>
    </row>
    <row r="2513" spans="2:12" x14ac:dyDescent="0.25">
      <c r="B2513" s="60"/>
      <c r="H2513" s="61"/>
      <c r="I2513" s="61"/>
      <c r="J2513" s="61"/>
      <c r="K2513" s="61"/>
      <c r="L2513" s="61"/>
    </row>
    <row r="2514" spans="2:12" x14ac:dyDescent="0.25">
      <c r="B2514" s="60"/>
      <c r="H2514" s="61"/>
      <c r="I2514" s="61"/>
      <c r="J2514" s="61"/>
      <c r="K2514" s="61"/>
      <c r="L2514" s="61"/>
    </row>
    <row r="2515" spans="2:12" x14ac:dyDescent="0.25">
      <c r="B2515" s="60"/>
      <c r="H2515" s="61"/>
      <c r="I2515" s="61"/>
      <c r="J2515" s="61"/>
      <c r="K2515" s="61"/>
      <c r="L2515" s="61"/>
    </row>
    <row r="2516" spans="2:12" x14ac:dyDescent="0.25">
      <c r="B2516" s="60"/>
      <c r="H2516" s="61"/>
      <c r="I2516" s="61"/>
      <c r="J2516" s="61"/>
      <c r="K2516" s="61"/>
      <c r="L2516" s="61"/>
    </row>
    <row r="2517" spans="2:12" x14ac:dyDescent="0.25">
      <c r="B2517" s="60"/>
      <c r="H2517" s="61"/>
      <c r="I2517" s="61"/>
      <c r="J2517" s="61"/>
      <c r="K2517" s="61"/>
      <c r="L2517" s="61"/>
    </row>
    <row r="2518" spans="2:12" x14ac:dyDescent="0.25">
      <c r="B2518" s="60"/>
      <c r="H2518" s="61"/>
      <c r="I2518" s="61"/>
      <c r="J2518" s="61"/>
      <c r="K2518" s="61"/>
      <c r="L2518" s="61"/>
    </row>
    <row r="2519" spans="2:12" x14ac:dyDescent="0.25">
      <c r="B2519" s="60"/>
      <c r="H2519" s="61"/>
      <c r="I2519" s="61"/>
      <c r="J2519" s="61"/>
      <c r="K2519" s="61"/>
      <c r="L2519" s="61"/>
    </row>
    <row r="2520" spans="2:12" x14ac:dyDescent="0.25">
      <c r="B2520" s="60"/>
      <c r="H2520" s="61"/>
      <c r="I2520" s="61"/>
      <c r="J2520" s="61"/>
      <c r="K2520" s="61"/>
      <c r="L2520" s="61"/>
    </row>
    <row r="2521" spans="2:12" x14ac:dyDescent="0.25">
      <c r="B2521" s="60"/>
      <c r="H2521" s="61"/>
      <c r="I2521" s="61"/>
      <c r="J2521" s="61"/>
      <c r="K2521" s="61"/>
      <c r="L2521" s="61"/>
    </row>
    <row r="2522" spans="2:12" x14ac:dyDescent="0.25">
      <c r="B2522" s="60"/>
      <c r="H2522" s="61"/>
      <c r="I2522" s="61"/>
      <c r="J2522" s="61"/>
      <c r="K2522" s="61"/>
      <c r="L2522" s="61"/>
    </row>
    <row r="2523" spans="2:12" x14ac:dyDescent="0.25">
      <c r="B2523" s="60"/>
      <c r="H2523" s="61"/>
      <c r="I2523" s="61"/>
      <c r="J2523" s="61"/>
      <c r="K2523" s="61"/>
      <c r="L2523" s="61"/>
    </row>
    <row r="2524" spans="2:12" x14ac:dyDescent="0.25">
      <c r="B2524" s="60"/>
      <c r="H2524" s="61"/>
      <c r="I2524" s="61"/>
      <c r="J2524" s="61"/>
      <c r="K2524" s="61"/>
      <c r="L2524" s="61"/>
    </row>
    <row r="2525" spans="2:12" x14ac:dyDescent="0.25">
      <c r="B2525" s="60"/>
      <c r="H2525" s="61"/>
      <c r="I2525" s="61"/>
      <c r="J2525" s="61"/>
      <c r="K2525" s="61"/>
      <c r="L2525" s="61"/>
    </row>
    <row r="2526" spans="2:12" x14ac:dyDescent="0.25">
      <c r="B2526" s="60"/>
      <c r="H2526" s="61"/>
      <c r="I2526" s="61"/>
      <c r="J2526" s="61"/>
      <c r="K2526" s="61"/>
      <c r="L2526" s="61"/>
    </row>
    <row r="2527" spans="2:12" x14ac:dyDescent="0.25">
      <c r="B2527" s="60"/>
      <c r="H2527" s="61"/>
      <c r="I2527" s="61"/>
      <c r="J2527" s="61"/>
      <c r="K2527" s="61"/>
      <c r="L2527" s="61"/>
    </row>
    <row r="2528" spans="2:12" x14ac:dyDescent="0.25">
      <c r="B2528" s="60"/>
      <c r="H2528" s="61"/>
      <c r="I2528" s="61"/>
      <c r="J2528" s="61"/>
      <c r="K2528" s="61"/>
      <c r="L2528" s="61"/>
    </row>
    <row r="2529" spans="2:12" x14ac:dyDescent="0.25">
      <c r="B2529" s="60"/>
      <c r="H2529" s="61"/>
      <c r="I2529" s="61"/>
      <c r="J2529" s="61"/>
      <c r="K2529" s="61"/>
      <c r="L2529" s="61"/>
    </row>
    <row r="2530" spans="2:12" x14ac:dyDescent="0.25">
      <c r="B2530" s="60"/>
      <c r="H2530" s="61"/>
      <c r="I2530" s="61"/>
      <c r="J2530" s="61"/>
      <c r="K2530" s="61"/>
      <c r="L2530" s="61"/>
    </row>
    <row r="2531" spans="2:12" x14ac:dyDescent="0.25">
      <c r="B2531" s="60"/>
      <c r="H2531" s="61"/>
      <c r="I2531" s="61"/>
      <c r="J2531" s="61"/>
      <c r="K2531" s="61"/>
      <c r="L2531" s="61"/>
    </row>
    <row r="2532" spans="2:12" x14ac:dyDescent="0.25">
      <c r="B2532" s="60"/>
      <c r="H2532" s="61"/>
      <c r="I2532" s="61"/>
      <c r="J2532" s="61"/>
      <c r="K2532" s="61"/>
      <c r="L2532" s="61"/>
    </row>
    <row r="2533" spans="2:12" x14ac:dyDescent="0.25">
      <c r="B2533" s="60"/>
      <c r="H2533" s="61"/>
      <c r="I2533" s="61"/>
      <c r="J2533" s="61"/>
      <c r="K2533" s="61"/>
      <c r="L2533" s="61"/>
    </row>
    <row r="2534" spans="2:12" x14ac:dyDescent="0.25">
      <c r="B2534" s="60"/>
      <c r="H2534" s="61"/>
      <c r="I2534" s="61"/>
      <c r="J2534" s="61"/>
      <c r="K2534" s="61"/>
      <c r="L2534" s="61"/>
    </row>
    <row r="2535" spans="2:12" x14ac:dyDescent="0.25">
      <c r="B2535" s="60"/>
      <c r="H2535" s="61"/>
      <c r="I2535" s="61"/>
      <c r="J2535" s="61"/>
      <c r="K2535" s="61"/>
      <c r="L2535" s="61"/>
    </row>
    <row r="2536" spans="2:12" x14ac:dyDescent="0.25">
      <c r="B2536" s="60"/>
      <c r="H2536" s="61"/>
      <c r="I2536" s="61"/>
      <c r="J2536" s="61"/>
      <c r="K2536" s="61"/>
      <c r="L2536" s="61"/>
    </row>
    <row r="2537" spans="2:12" x14ac:dyDescent="0.25">
      <c r="B2537" s="60"/>
      <c r="H2537" s="61"/>
      <c r="I2537" s="61"/>
      <c r="J2537" s="61"/>
      <c r="K2537" s="61"/>
      <c r="L2537" s="61"/>
    </row>
    <row r="2538" spans="2:12" x14ac:dyDescent="0.25">
      <c r="B2538" s="60"/>
      <c r="H2538" s="61"/>
      <c r="I2538" s="61"/>
      <c r="J2538" s="61"/>
      <c r="K2538" s="61"/>
      <c r="L2538" s="61"/>
    </row>
    <row r="2539" spans="2:12" x14ac:dyDescent="0.25">
      <c r="B2539" s="60"/>
      <c r="H2539" s="61"/>
      <c r="I2539" s="61"/>
      <c r="J2539" s="61"/>
      <c r="K2539" s="61"/>
      <c r="L2539" s="61"/>
    </row>
    <row r="2540" spans="2:12" x14ac:dyDescent="0.25">
      <c r="B2540" s="60"/>
      <c r="H2540" s="61"/>
      <c r="I2540" s="61"/>
      <c r="J2540" s="61"/>
      <c r="K2540" s="61"/>
      <c r="L2540" s="61"/>
    </row>
    <row r="2541" spans="2:12" x14ac:dyDescent="0.25">
      <c r="B2541" s="60"/>
      <c r="H2541" s="61"/>
      <c r="I2541" s="61"/>
      <c r="J2541" s="61"/>
      <c r="K2541" s="61"/>
      <c r="L2541" s="61"/>
    </row>
    <row r="2542" spans="2:12" x14ac:dyDescent="0.25">
      <c r="B2542" s="60"/>
      <c r="H2542" s="61"/>
      <c r="I2542" s="61"/>
      <c r="J2542" s="61"/>
      <c r="K2542" s="61"/>
      <c r="L2542" s="61"/>
    </row>
    <row r="2543" spans="2:12" x14ac:dyDescent="0.25">
      <c r="B2543" s="60"/>
      <c r="H2543" s="61"/>
      <c r="I2543" s="61"/>
      <c r="J2543" s="61"/>
      <c r="K2543" s="61"/>
      <c r="L2543" s="61"/>
    </row>
    <row r="2544" spans="2:12" x14ac:dyDescent="0.25">
      <c r="B2544" s="60"/>
      <c r="H2544" s="61"/>
      <c r="I2544" s="61"/>
      <c r="J2544" s="61"/>
      <c r="K2544" s="61"/>
      <c r="L2544" s="61"/>
    </row>
    <row r="2545" spans="2:12" x14ac:dyDescent="0.25">
      <c r="B2545" s="60"/>
      <c r="H2545" s="61"/>
      <c r="I2545" s="61"/>
      <c r="J2545" s="61"/>
      <c r="K2545" s="61"/>
      <c r="L2545" s="61"/>
    </row>
    <row r="2546" spans="2:12" x14ac:dyDescent="0.25">
      <c r="B2546" s="60"/>
      <c r="H2546" s="61"/>
      <c r="I2546" s="61"/>
      <c r="J2546" s="61"/>
      <c r="K2546" s="61"/>
      <c r="L2546" s="61"/>
    </row>
    <row r="2547" spans="2:12" x14ac:dyDescent="0.25">
      <c r="B2547" s="60"/>
      <c r="H2547" s="61"/>
      <c r="I2547" s="61"/>
      <c r="J2547" s="61"/>
      <c r="K2547" s="61"/>
      <c r="L2547" s="61"/>
    </row>
    <row r="2548" spans="2:12" x14ac:dyDescent="0.25">
      <c r="B2548" s="60"/>
      <c r="H2548" s="61"/>
      <c r="I2548" s="61"/>
      <c r="J2548" s="61"/>
      <c r="K2548" s="61"/>
      <c r="L2548" s="61"/>
    </row>
    <row r="2549" spans="2:12" x14ac:dyDescent="0.25">
      <c r="B2549" s="60"/>
      <c r="H2549" s="61"/>
      <c r="I2549" s="61"/>
      <c r="J2549" s="61"/>
      <c r="K2549" s="61"/>
      <c r="L2549" s="61"/>
    </row>
    <row r="2550" spans="2:12" x14ac:dyDescent="0.25">
      <c r="B2550" s="60"/>
      <c r="H2550" s="61"/>
      <c r="I2550" s="61"/>
      <c r="J2550" s="61"/>
      <c r="K2550" s="61"/>
      <c r="L2550" s="61"/>
    </row>
    <row r="2551" spans="2:12" x14ac:dyDescent="0.25">
      <c r="B2551" s="60"/>
      <c r="H2551" s="61"/>
      <c r="I2551" s="61"/>
      <c r="J2551" s="61"/>
      <c r="K2551" s="61"/>
      <c r="L2551" s="61"/>
    </row>
    <row r="2552" spans="2:12" x14ac:dyDescent="0.25">
      <c r="B2552" s="60"/>
      <c r="H2552" s="61"/>
      <c r="I2552" s="61"/>
      <c r="J2552" s="61"/>
      <c r="K2552" s="61"/>
      <c r="L2552" s="61"/>
    </row>
    <row r="2553" spans="2:12" x14ac:dyDescent="0.25">
      <c r="B2553" s="60"/>
      <c r="H2553" s="61"/>
      <c r="I2553" s="61"/>
      <c r="J2553" s="61"/>
      <c r="K2553" s="61"/>
      <c r="L2553" s="61"/>
    </row>
    <row r="2554" spans="2:12" x14ac:dyDescent="0.25">
      <c r="B2554" s="60"/>
      <c r="H2554" s="61"/>
      <c r="I2554" s="61"/>
      <c r="J2554" s="61"/>
      <c r="K2554" s="61"/>
      <c r="L2554" s="61"/>
    </row>
    <row r="2555" spans="2:12" x14ac:dyDescent="0.25">
      <c r="B2555" s="60"/>
      <c r="H2555" s="61"/>
      <c r="I2555" s="61"/>
      <c r="J2555" s="61"/>
      <c r="K2555" s="61"/>
      <c r="L2555" s="61"/>
    </row>
    <row r="2556" spans="2:12" x14ac:dyDescent="0.25">
      <c r="B2556" s="60"/>
      <c r="H2556" s="61"/>
      <c r="I2556" s="61"/>
      <c r="J2556" s="61"/>
      <c r="K2556" s="61"/>
      <c r="L2556" s="61"/>
    </row>
    <row r="2557" spans="2:12" x14ac:dyDescent="0.25">
      <c r="B2557" s="60"/>
      <c r="H2557" s="61"/>
      <c r="I2557" s="61"/>
      <c r="J2557" s="61"/>
      <c r="K2557" s="61"/>
      <c r="L2557" s="61"/>
    </row>
    <row r="2558" spans="2:12" x14ac:dyDescent="0.25">
      <c r="B2558" s="60"/>
      <c r="H2558" s="61"/>
      <c r="I2558" s="61"/>
      <c r="J2558" s="61"/>
      <c r="K2558" s="61"/>
      <c r="L2558" s="61"/>
    </row>
    <row r="2559" spans="2:12" x14ac:dyDescent="0.25">
      <c r="B2559" s="60"/>
      <c r="H2559" s="61"/>
      <c r="I2559" s="61"/>
      <c r="J2559" s="61"/>
      <c r="K2559" s="61"/>
      <c r="L2559" s="61"/>
    </row>
    <row r="2560" spans="2:12" x14ac:dyDescent="0.25">
      <c r="B2560" s="60"/>
      <c r="H2560" s="61"/>
      <c r="I2560" s="61"/>
      <c r="J2560" s="61"/>
      <c r="K2560" s="61"/>
      <c r="L2560" s="61"/>
    </row>
    <row r="2561" spans="2:12" x14ac:dyDescent="0.25">
      <c r="B2561" s="60"/>
      <c r="H2561" s="61"/>
      <c r="I2561" s="61"/>
      <c r="J2561" s="61"/>
      <c r="K2561" s="61"/>
      <c r="L2561" s="61"/>
    </row>
    <row r="2562" spans="2:12" x14ac:dyDescent="0.25">
      <c r="B2562" s="60"/>
      <c r="H2562" s="61"/>
      <c r="I2562" s="61"/>
      <c r="J2562" s="61"/>
      <c r="K2562" s="61"/>
      <c r="L2562" s="61"/>
    </row>
    <row r="2563" spans="2:12" x14ac:dyDescent="0.25">
      <c r="B2563" s="60"/>
      <c r="H2563" s="61"/>
      <c r="I2563" s="61"/>
      <c r="J2563" s="61"/>
      <c r="K2563" s="61"/>
      <c r="L2563" s="61"/>
    </row>
    <row r="2564" spans="2:12" x14ac:dyDescent="0.25">
      <c r="B2564" s="60"/>
      <c r="H2564" s="61"/>
      <c r="I2564" s="61"/>
      <c r="J2564" s="61"/>
      <c r="K2564" s="61"/>
      <c r="L2564" s="61"/>
    </row>
    <row r="2565" spans="2:12" x14ac:dyDescent="0.25">
      <c r="B2565" s="60"/>
      <c r="H2565" s="61"/>
      <c r="I2565" s="61"/>
      <c r="J2565" s="61"/>
      <c r="K2565" s="61"/>
      <c r="L2565" s="61"/>
    </row>
    <row r="2566" spans="2:12" x14ac:dyDescent="0.25">
      <c r="B2566" s="60"/>
      <c r="H2566" s="61"/>
      <c r="I2566" s="61"/>
      <c r="J2566" s="61"/>
      <c r="K2566" s="61"/>
      <c r="L2566" s="61"/>
    </row>
    <row r="2567" spans="2:12" x14ac:dyDescent="0.25">
      <c r="B2567" s="60"/>
      <c r="H2567" s="61"/>
      <c r="I2567" s="61"/>
      <c r="J2567" s="61"/>
      <c r="K2567" s="61"/>
      <c r="L2567" s="61"/>
    </row>
    <row r="2568" spans="2:12" x14ac:dyDescent="0.25">
      <c r="B2568" s="60"/>
      <c r="H2568" s="61"/>
      <c r="I2568" s="61"/>
      <c r="J2568" s="61"/>
      <c r="K2568" s="61"/>
      <c r="L2568" s="61"/>
    </row>
    <row r="2569" spans="2:12" x14ac:dyDescent="0.25">
      <c r="B2569" s="60"/>
      <c r="H2569" s="61"/>
      <c r="I2569" s="61"/>
      <c r="J2569" s="61"/>
      <c r="K2569" s="61"/>
      <c r="L2569" s="61"/>
    </row>
    <row r="2570" spans="2:12" x14ac:dyDescent="0.25">
      <c r="B2570" s="60"/>
      <c r="H2570" s="61"/>
      <c r="I2570" s="61"/>
      <c r="J2570" s="61"/>
      <c r="K2570" s="61"/>
      <c r="L2570" s="61"/>
    </row>
    <row r="2571" spans="2:12" x14ac:dyDescent="0.25">
      <c r="B2571" s="60"/>
      <c r="H2571" s="61"/>
      <c r="I2571" s="61"/>
      <c r="J2571" s="61"/>
      <c r="K2571" s="61"/>
      <c r="L2571" s="61"/>
    </row>
    <row r="2572" spans="2:12" x14ac:dyDescent="0.25">
      <c r="B2572" s="60"/>
      <c r="H2572" s="61"/>
      <c r="I2572" s="61"/>
      <c r="J2572" s="61"/>
      <c r="K2572" s="61"/>
      <c r="L2572" s="61"/>
    </row>
    <row r="2573" spans="2:12" x14ac:dyDescent="0.25">
      <c r="B2573" s="60"/>
      <c r="H2573" s="61"/>
      <c r="I2573" s="61"/>
      <c r="J2573" s="61"/>
      <c r="K2573" s="61"/>
      <c r="L2573" s="61"/>
    </row>
    <row r="2574" spans="2:12" x14ac:dyDescent="0.25">
      <c r="B2574" s="60"/>
      <c r="H2574" s="61"/>
      <c r="I2574" s="61"/>
      <c r="J2574" s="61"/>
      <c r="K2574" s="61"/>
      <c r="L2574" s="61"/>
    </row>
    <row r="2575" spans="2:12" x14ac:dyDescent="0.25">
      <c r="B2575" s="60"/>
      <c r="H2575" s="61"/>
      <c r="I2575" s="61"/>
      <c r="J2575" s="61"/>
      <c r="K2575" s="61"/>
      <c r="L2575" s="61"/>
    </row>
    <row r="2576" spans="2:12" x14ac:dyDescent="0.25">
      <c r="B2576" s="60"/>
      <c r="H2576" s="61"/>
      <c r="I2576" s="61"/>
      <c r="J2576" s="61"/>
      <c r="K2576" s="61"/>
      <c r="L2576" s="61"/>
    </row>
    <row r="2577" spans="2:12" x14ac:dyDescent="0.25">
      <c r="B2577" s="60"/>
      <c r="H2577" s="61"/>
      <c r="I2577" s="61"/>
      <c r="J2577" s="61"/>
      <c r="K2577" s="61"/>
      <c r="L2577" s="61"/>
    </row>
    <row r="2578" spans="2:12" x14ac:dyDescent="0.25">
      <c r="B2578" s="60"/>
      <c r="H2578" s="61"/>
      <c r="I2578" s="61"/>
      <c r="J2578" s="61"/>
      <c r="K2578" s="61"/>
      <c r="L2578" s="61"/>
    </row>
    <row r="2579" spans="2:12" x14ac:dyDescent="0.25">
      <c r="B2579" s="60"/>
      <c r="H2579" s="61"/>
      <c r="I2579" s="61"/>
      <c r="J2579" s="61"/>
      <c r="K2579" s="61"/>
      <c r="L2579" s="61"/>
    </row>
    <row r="2580" spans="2:12" x14ac:dyDescent="0.25">
      <c r="B2580" s="60"/>
      <c r="H2580" s="61"/>
      <c r="I2580" s="61"/>
      <c r="J2580" s="61"/>
      <c r="K2580" s="61"/>
      <c r="L2580" s="61"/>
    </row>
    <row r="2581" spans="2:12" x14ac:dyDescent="0.25">
      <c r="B2581" s="60"/>
      <c r="H2581" s="61"/>
      <c r="I2581" s="61"/>
      <c r="J2581" s="61"/>
      <c r="K2581" s="61"/>
      <c r="L2581" s="61"/>
    </row>
    <row r="2582" spans="2:12" x14ac:dyDescent="0.25">
      <c r="B2582" s="60"/>
      <c r="H2582" s="61"/>
      <c r="I2582" s="61"/>
      <c r="J2582" s="61"/>
      <c r="K2582" s="61"/>
      <c r="L2582" s="61"/>
    </row>
    <row r="2583" spans="2:12" x14ac:dyDescent="0.25">
      <c r="B2583" s="60"/>
      <c r="H2583" s="61"/>
      <c r="I2583" s="61"/>
      <c r="J2583" s="61"/>
      <c r="K2583" s="61"/>
      <c r="L2583" s="61"/>
    </row>
    <row r="2584" spans="2:12" x14ac:dyDescent="0.25">
      <c r="B2584" s="60"/>
      <c r="H2584" s="61"/>
      <c r="I2584" s="61"/>
      <c r="J2584" s="61"/>
      <c r="K2584" s="61"/>
      <c r="L2584" s="61"/>
    </row>
    <row r="2585" spans="2:12" x14ac:dyDescent="0.25">
      <c r="B2585" s="60"/>
      <c r="H2585" s="61"/>
      <c r="I2585" s="61"/>
      <c r="J2585" s="61"/>
      <c r="K2585" s="61"/>
      <c r="L2585" s="61"/>
    </row>
    <row r="2586" spans="2:12" x14ac:dyDescent="0.25">
      <c r="B2586" s="60"/>
      <c r="H2586" s="61"/>
      <c r="I2586" s="61"/>
      <c r="J2586" s="61"/>
      <c r="K2586" s="61"/>
      <c r="L2586" s="61"/>
    </row>
    <row r="2587" spans="2:12" x14ac:dyDescent="0.25">
      <c r="B2587" s="60"/>
      <c r="H2587" s="61"/>
      <c r="I2587" s="61"/>
      <c r="J2587" s="61"/>
      <c r="K2587" s="61"/>
      <c r="L2587" s="61"/>
    </row>
    <row r="2588" spans="2:12" x14ac:dyDescent="0.25">
      <c r="B2588" s="60"/>
      <c r="H2588" s="61"/>
      <c r="I2588" s="61"/>
      <c r="J2588" s="61"/>
      <c r="K2588" s="61"/>
      <c r="L2588" s="61"/>
    </row>
    <row r="2589" spans="2:12" x14ac:dyDescent="0.25">
      <c r="B2589" s="60"/>
      <c r="H2589" s="61"/>
      <c r="I2589" s="61"/>
      <c r="J2589" s="61"/>
      <c r="K2589" s="61"/>
      <c r="L2589" s="61"/>
    </row>
    <row r="2590" spans="2:12" x14ac:dyDescent="0.25">
      <c r="B2590" s="60"/>
      <c r="H2590" s="61"/>
      <c r="I2590" s="61"/>
      <c r="J2590" s="61"/>
      <c r="K2590" s="61"/>
      <c r="L2590" s="61"/>
    </row>
    <row r="2591" spans="2:12" x14ac:dyDescent="0.25">
      <c r="B2591" s="60"/>
      <c r="H2591" s="61"/>
      <c r="I2591" s="61"/>
      <c r="J2591" s="61"/>
      <c r="K2591" s="61"/>
      <c r="L2591" s="61"/>
    </row>
    <row r="2592" spans="2:12" x14ac:dyDescent="0.25">
      <c r="B2592" s="60"/>
      <c r="H2592" s="61"/>
      <c r="I2592" s="61"/>
      <c r="J2592" s="61"/>
      <c r="K2592" s="61"/>
      <c r="L2592" s="61"/>
    </row>
    <row r="2593" spans="2:12" x14ac:dyDescent="0.25">
      <c r="B2593" s="60"/>
      <c r="H2593" s="61"/>
      <c r="I2593" s="61"/>
      <c r="J2593" s="61"/>
      <c r="K2593" s="61"/>
      <c r="L2593" s="61"/>
    </row>
    <row r="2594" spans="2:12" x14ac:dyDescent="0.25">
      <c r="B2594" s="60"/>
      <c r="H2594" s="61"/>
      <c r="I2594" s="61"/>
      <c r="J2594" s="61"/>
      <c r="K2594" s="61"/>
      <c r="L2594" s="61"/>
    </row>
    <row r="2595" spans="2:12" x14ac:dyDescent="0.25">
      <c r="B2595" s="60"/>
      <c r="H2595" s="61"/>
      <c r="I2595" s="61"/>
      <c r="J2595" s="61"/>
      <c r="K2595" s="61"/>
      <c r="L2595" s="61"/>
    </row>
    <row r="2596" spans="2:12" x14ac:dyDescent="0.25">
      <c r="B2596" s="60"/>
      <c r="H2596" s="61"/>
      <c r="I2596" s="61"/>
      <c r="J2596" s="61"/>
      <c r="K2596" s="61"/>
      <c r="L2596" s="61"/>
    </row>
    <row r="2597" spans="2:12" x14ac:dyDescent="0.25">
      <c r="B2597" s="60"/>
      <c r="H2597" s="61"/>
      <c r="I2597" s="61"/>
      <c r="J2597" s="61"/>
      <c r="K2597" s="61"/>
      <c r="L2597" s="61"/>
    </row>
    <row r="2598" spans="2:12" x14ac:dyDescent="0.25">
      <c r="B2598" s="60"/>
      <c r="H2598" s="61"/>
      <c r="I2598" s="61"/>
      <c r="J2598" s="61"/>
      <c r="K2598" s="61"/>
      <c r="L2598" s="61"/>
    </row>
    <row r="2599" spans="2:12" x14ac:dyDescent="0.25">
      <c r="B2599" s="60"/>
      <c r="H2599" s="61"/>
      <c r="I2599" s="61"/>
      <c r="J2599" s="61"/>
      <c r="K2599" s="61"/>
      <c r="L2599" s="61"/>
    </row>
    <row r="2600" spans="2:12" x14ac:dyDescent="0.25">
      <c r="B2600" s="60"/>
      <c r="H2600" s="61"/>
      <c r="I2600" s="61"/>
      <c r="J2600" s="61"/>
      <c r="K2600" s="61"/>
      <c r="L2600" s="61"/>
    </row>
    <row r="2601" spans="2:12" x14ac:dyDescent="0.25">
      <c r="B2601" s="60"/>
      <c r="H2601" s="61"/>
      <c r="I2601" s="61"/>
      <c r="J2601" s="61"/>
      <c r="K2601" s="61"/>
      <c r="L2601" s="61"/>
    </row>
    <row r="2602" spans="2:12" x14ac:dyDescent="0.25">
      <c r="B2602" s="60"/>
      <c r="H2602" s="61"/>
      <c r="I2602" s="61"/>
      <c r="J2602" s="61"/>
      <c r="K2602" s="61"/>
      <c r="L2602" s="61"/>
    </row>
    <row r="2603" spans="2:12" x14ac:dyDescent="0.25">
      <c r="B2603" s="60"/>
      <c r="H2603" s="61"/>
      <c r="I2603" s="61"/>
      <c r="J2603" s="61"/>
      <c r="K2603" s="61"/>
      <c r="L2603" s="61"/>
    </row>
    <row r="2604" spans="2:12" x14ac:dyDescent="0.25">
      <c r="B2604" s="60"/>
      <c r="H2604" s="61"/>
      <c r="I2604" s="61"/>
      <c r="J2604" s="61"/>
      <c r="K2604" s="61"/>
      <c r="L2604" s="61"/>
    </row>
    <row r="2605" spans="2:12" x14ac:dyDescent="0.25">
      <c r="B2605" s="60"/>
      <c r="H2605" s="61"/>
      <c r="I2605" s="61"/>
      <c r="J2605" s="61"/>
      <c r="K2605" s="61"/>
      <c r="L2605" s="61"/>
    </row>
    <row r="2606" spans="2:12" x14ac:dyDescent="0.25">
      <c r="B2606" s="60"/>
      <c r="H2606" s="61"/>
      <c r="I2606" s="61"/>
      <c r="J2606" s="61"/>
      <c r="K2606" s="61"/>
      <c r="L2606" s="61"/>
    </row>
    <row r="2607" spans="2:12" x14ac:dyDescent="0.25">
      <c r="B2607" s="60"/>
      <c r="H2607" s="61"/>
      <c r="I2607" s="61"/>
      <c r="J2607" s="61"/>
      <c r="K2607" s="61"/>
      <c r="L2607" s="61"/>
    </row>
    <row r="2608" spans="2:12" x14ac:dyDescent="0.25">
      <c r="B2608" s="60"/>
      <c r="H2608" s="61"/>
      <c r="I2608" s="61"/>
      <c r="J2608" s="61"/>
      <c r="K2608" s="61"/>
      <c r="L2608" s="61"/>
    </row>
    <row r="2609" spans="2:12" x14ac:dyDescent="0.25">
      <c r="B2609" s="60"/>
      <c r="H2609" s="61"/>
      <c r="I2609" s="61"/>
      <c r="J2609" s="61"/>
      <c r="K2609" s="61"/>
      <c r="L2609" s="61"/>
    </row>
    <row r="2610" spans="2:12" x14ac:dyDescent="0.25">
      <c r="B2610" s="60"/>
      <c r="H2610" s="61"/>
      <c r="I2610" s="61"/>
      <c r="J2610" s="61"/>
      <c r="K2610" s="61"/>
      <c r="L2610" s="61"/>
    </row>
    <row r="2611" spans="2:12" x14ac:dyDescent="0.25">
      <c r="B2611" s="60"/>
      <c r="H2611" s="61"/>
      <c r="I2611" s="61"/>
      <c r="J2611" s="61"/>
      <c r="K2611" s="61"/>
      <c r="L2611" s="61"/>
    </row>
    <row r="2612" spans="2:12" x14ac:dyDescent="0.25">
      <c r="B2612" s="60"/>
      <c r="H2612" s="61"/>
      <c r="I2612" s="61"/>
      <c r="J2612" s="61"/>
      <c r="K2612" s="61"/>
      <c r="L2612" s="61"/>
    </row>
    <row r="2613" spans="2:12" x14ac:dyDescent="0.25">
      <c r="B2613" s="60"/>
      <c r="H2613" s="61"/>
      <c r="I2613" s="61"/>
      <c r="J2613" s="61"/>
      <c r="K2613" s="61"/>
      <c r="L2613" s="61"/>
    </row>
    <row r="2614" spans="2:12" x14ac:dyDescent="0.25">
      <c r="B2614" s="60"/>
      <c r="H2614" s="61"/>
      <c r="I2614" s="61"/>
      <c r="J2614" s="61"/>
      <c r="K2614" s="61"/>
      <c r="L2614" s="61"/>
    </row>
    <row r="2615" spans="2:12" x14ac:dyDescent="0.25">
      <c r="B2615" s="60"/>
      <c r="H2615" s="61"/>
      <c r="I2615" s="61"/>
      <c r="J2615" s="61"/>
      <c r="K2615" s="61"/>
      <c r="L2615" s="61"/>
    </row>
    <row r="2616" spans="2:12" x14ac:dyDescent="0.25">
      <c r="B2616" s="60"/>
      <c r="H2616" s="61"/>
      <c r="I2616" s="61"/>
      <c r="J2616" s="61"/>
      <c r="K2616" s="61"/>
      <c r="L2616" s="61"/>
    </row>
    <row r="2617" spans="2:12" x14ac:dyDescent="0.25">
      <c r="B2617" s="60"/>
      <c r="H2617" s="61"/>
      <c r="I2617" s="61"/>
      <c r="J2617" s="61"/>
      <c r="K2617" s="61"/>
      <c r="L2617" s="61"/>
    </row>
    <row r="2618" spans="2:12" x14ac:dyDescent="0.25">
      <c r="B2618" s="60"/>
      <c r="H2618" s="61"/>
      <c r="I2618" s="61"/>
      <c r="J2618" s="61"/>
      <c r="K2618" s="61"/>
      <c r="L2618" s="61"/>
    </row>
    <row r="2619" spans="2:12" x14ac:dyDescent="0.25">
      <c r="B2619" s="60"/>
      <c r="H2619" s="61"/>
      <c r="I2619" s="61"/>
      <c r="J2619" s="61"/>
      <c r="K2619" s="61"/>
      <c r="L2619" s="61"/>
    </row>
    <row r="2620" spans="2:12" x14ac:dyDescent="0.25">
      <c r="B2620" s="60"/>
      <c r="H2620" s="61"/>
      <c r="I2620" s="61"/>
      <c r="J2620" s="61"/>
      <c r="K2620" s="61"/>
      <c r="L2620" s="61"/>
    </row>
    <row r="2621" spans="2:12" x14ac:dyDescent="0.25">
      <c r="B2621" s="60"/>
      <c r="H2621" s="61"/>
      <c r="I2621" s="61"/>
      <c r="J2621" s="61"/>
      <c r="K2621" s="61"/>
      <c r="L2621" s="61"/>
    </row>
    <row r="2622" spans="2:12" x14ac:dyDescent="0.25">
      <c r="B2622" s="60"/>
      <c r="H2622" s="61"/>
      <c r="I2622" s="61"/>
      <c r="J2622" s="61"/>
      <c r="K2622" s="61"/>
      <c r="L2622" s="61"/>
    </row>
    <row r="2623" spans="2:12" x14ac:dyDescent="0.25">
      <c r="B2623" s="60"/>
      <c r="H2623" s="61"/>
      <c r="I2623" s="61"/>
      <c r="J2623" s="61"/>
      <c r="K2623" s="61"/>
      <c r="L2623" s="61"/>
    </row>
    <row r="2624" spans="2:12" x14ac:dyDescent="0.25">
      <c r="B2624" s="60"/>
      <c r="H2624" s="61"/>
      <c r="I2624" s="61"/>
      <c r="J2624" s="61"/>
      <c r="K2624" s="61"/>
      <c r="L2624" s="61"/>
    </row>
    <row r="2625" spans="2:12" x14ac:dyDescent="0.25">
      <c r="B2625" s="60"/>
      <c r="H2625" s="61"/>
      <c r="I2625" s="61"/>
      <c r="J2625" s="61"/>
      <c r="K2625" s="61"/>
      <c r="L2625" s="61"/>
    </row>
    <row r="2626" spans="2:12" x14ac:dyDescent="0.25">
      <c r="B2626" s="60"/>
      <c r="H2626" s="61"/>
      <c r="I2626" s="61"/>
      <c r="J2626" s="61"/>
      <c r="K2626" s="61"/>
      <c r="L2626" s="61"/>
    </row>
    <row r="2627" spans="2:12" x14ac:dyDescent="0.25">
      <c r="B2627" s="60"/>
      <c r="H2627" s="61"/>
      <c r="I2627" s="61"/>
      <c r="J2627" s="61"/>
      <c r="K2627" s="61"/>
      <c r="L2627" s="61"/>
    </row>
    <row r="2628" spans="2:12" x14ac:dyDescent="0.25">
      <c r="B2628" s="60"/>
      <c r="H2628" s="61"/>
      <c r="I2628" s="61"/>
      <c r="J2628" s="61"/>
      <c r="K2628" s="61"/>
      <c r="L2628" s="61"/>
    </row>
    <row r="2629" spans="2:12" x14ac:dyDescent="0.25">
      <c r="B2629" s="60"/>
      <c r="H2629" s="61"/>
      <c r="I2629" s="61"/>
      <c r="J2629" s="61"/>
      <c r="K2629" s="61"/>
      <c r="L2629" s="61"/>
    </row>
    <row r="2630" spans="2:12" x14ac:dyDescent="0.25">
      <c r="B2630" s="60"/>
      <c r="H2630" s="61"/>
      <c r="I2630" s="61"/>
      <c r="J2630" s="61"/>
      <c r="K2630" s="61"/>
      <c r="L2630" s="61"/>
    </row>
    <row r="2631" spans="2:12" x14ac:dyDescent="0.25">
      <c r="B2631" s="60"/>
      <c r="H2631" s="61"/>
      <c r="I2631" s="61"/>
      <c r="J2631" s="61"/>
      <c r="K2631" s="61"/>
      <c r="L2631" s="61"/>
    </row>
    <row r="2632" spans="2:12" x14ac:dyDescent="0.25">
      <c r="B2632" s="60"/>
      <c r="H2632" s="61"/>
      <c r="I2632" s="61"/>
      <c r="J2632" s="61"/>
      <c r="K2632" s="61"/>
      <c r="L2632" s="61"/>
    </row>
    <row r="2633" spans="2:12" x14ac:dyDescent="0.25">
      <c r="B2633" s="60"/>
      <c r="H2633" s="61"/>
      <c r="I2633" s="61"/>
      <c r="J2633" s="61"/>
      <c r="K2633" s="61"/>
      <c r="L2633" s="61"/>
    </row>
    <row r="2634" spans="2:12" x14ac:dyDescent="0.25">
      <c r="B2634" s="60"/>
      <c r="H2634" s="61"/>
      <c r="I2634" s="61"/>
      <c r="J2634" s="61"/>
      <c r="K2634" s="61"/>
      <c r="L2634" s="61"/>
    </row>
    <row r="2635" spans="2:12" x14ac:dyDescent="0.25">
      <c r="B2635" s="60"/>
      <c r="H2635" s="61"/>
      <c r="I2635" s="61"/>
      <c r="J2635" s="61"/>
      <c r="K2635" s="61"/>
      <c r="L2635" s="61"/>
    </row>
    <row r="2636" spans="2:12" x14ac:dyDescent="0.25">
      <c r="B2636" s="60"/>
      <c r="H2636" s="61"/>
      <c r="I2636" s="61"/>
      <c r="J2636" s="61"/>
      <c r="K2636" s="61"/>
      <c r="L2636" s="61"/>
    </row>
    <row r="2637" spans="2:12" x14ac:dyDescent="0.25">
      <c r="B2637" s="60"/>
      <c r="H2637" s="61"/>
      <c r="I2637" s="61"/>
      <c r="J2637" s="61"/>
      <c r="K2637" s="61"/>
      <c r="L2637" s="61"/>
    </row>
    <row r="2638" spans="2:12" x14ac:dyDescent="0.25">
      <c r="B2638" s="60"/>
      <c r="H2638" s="61"/>
      <c r="I2638" s="61"/>
      <c r="J2638" s="61"/>
      <c r="K2638" s="61"/>
      <c r="L2638" s="61"/>
    </row>
    <row r="2639" spans="2:12" x14ac:dyDescent="0.25">
      <c r="B2639" s="60"/>
      <c r="H2639" s="61"/>
      <c r="I2639" s="61"/>
      <c r="J2639" s="61"/>
      <c r="K2639" s="61"/>
      <c r="L2639" s="61"/>
    </row>
    <row r="2640" spans="2:12" x14ac:dyDescent="0.25">
      <c r="B2640" s="60"/>
      <c r="H2640" s="61"/>
      <c r="I2640" s="61"/>
      <c r="J2640" s="61"/>
      <c r="K2640" s="61"/>
      <c r="L2640" s="61"/>
    </row>
    <row r="2641" spans="2:12" x14ac:dyDescent="0.25">
      <c r="B2641" s="60"/>
      <c r="H2641" s="61"/>
      <c r="I2641" s="61"/>
      <c r="J2641" s="61"/>
      <c r="K2641" s="61"/>
      <c r="L2641" s="61"/>
    </row>
    <row r="2642" spans="2:12" x14ac:dyDescent="0.25">
      <c r="B2642" s="60"/>
      <c r="H2642" s="61"/>
      <c r="I2642" s="61"/>
      <c r="J2642" s="61"/>
      <c r="K2642" s="61"/>
      <c r="L2642" s="61"/>
    </row>
    <row r="2643" spans="2:12" x14ac:dyDescent="0.25">
      <c r="B2643" s="60"/>
      <c r="H2643" s="61"/>
      <c r="I2643" s="61"/>
      <c r="J2643" s="61"/>
      <c r="K2643" s="61"/>
      <c r="L2643" s="61"/>
    </row>
    <row r="2644" spans="2:12" x14ac:dyDescent="0.25">
      <c r="B2644" s="60"/>
      <c r="H2644" s="61"/>
      <c r="I2644" s="61"/>
      <c r="J2644" s="61"/>
      <c r="K2644" s="61"/>
      <c r="L2644" s="61"/>
    </row>
    <row r="2645" spans="2:12" x14ac:dyDescent="0.25">
      <c r="B2645" s="60"/>
      <c r="H2645" s="61"/>
      <c r="I2645" s="61"/>
      <c r="J2645" s="61"/>
      <c r="K2645" s="61"/>
      <c r="L2645" s="61"/>
    </row>
    <row r="2646" spans="2:12" x14ac:dyDescent="0.25">
      <c r="B2646" s="60"/>
      <c r="H2646" s="61"/>
      <c r="I2646" s="61"/>
      <c r="J2646" s="61"/>
      <c r="K2646" s="61"/>
      <c r="L2646" s="61"/>
    </row>
    <row r="2647" spans="2:12" x14ac:dyDescent="0.25">
      <c r="B2647" s="60"/>
      <c r="H2647" s="61"/>
      <c r="I2647" s="61"/>
      <c r="J2647" s="61"/>
      <c r="K2647" s="61"/>
      <c r="L2647" s="61"/>
    </row>
    <row r="2648" spans="2:12" x14ac:dyDescent="0.25">
      <c r="B2648" s="60"/>
      <c r="H2648" s="61"/>
      <c r="I2648" s="61"/>
      <c r="J2648" s="61"/>
      <c r="K2648" s="61"/>
      <c r="L2648" s="61"/>
    </row>
    <row r="2649" spans="2:12" x14ac:dyDescent="0.25">
      <c r="B2649" s="60"/>
      <c r="H2649" s="61"/>
      <c r="I2649" s="61"/>
      <c r="J2649" s="61"/>
      <c r="K2649" s="61"/>
      <c r="L2649" s="61"/>
    </row>
    <row r="2650" spans="2:12" x14ac:dyDescent="0.25">
      <c r="B2650" s="60"/>
      <c r="H2650" s="61"/>
      <c r="I2650" s="61"/>
      <c r="J2650" s="61"/>
      <c r="K2650" s="61"/>
      <c r="L2650" s="61"/>
    </row>
    <row r="2651" spans="2:12" x14ac:dyDescent="0.25">
      <c r="B2651" s="60"/>
      <c r="H2651" s="61"/>
      <c r="I2651" s="61"/>
      <c r="J2651" s="61"/>
      <c r="K2651" s="61"/>
      <c r="L2651" s="61"/>
    </row>
    <row r="2652" spans="2:12" x14ac:dyDescent="0.25">
      <c r="B2652" s="60"/>
      <c r="H2652" s="61"/>
      <c r="I2652" s="61"/>
      <c r="J2652" s="61"/>
      <c r="K2652" s="61"/>
      <c r="L2652" s="61"/>
    </row>
    <row r="2653" spans="2:12" x14ac:dyDescent="0.25">
      <c r="B2653" s="60"/>
      <c r="H2653" s="61"/>
      <c r="I2653" s="61"/>
      <c r="J2653" s="61"/>
      <c r="K2653" s="61"/>
      <c r="L2653" s="61"/>
    </row>
    <row r="2654" spans="2:12" x14ac:dyDescent="0.25">
      <c r="B2654" s="60"/>
      <c r="H2654" s="61"/>
      <c r="I2654" s="61"/>
      <c r="J2654" s="61"/>
      <c r="K2654" s="61"/>
      <c r="L2654" s="61"/>
    </row>
    <row r="2655" spans="2:12" x14ac:dyDescent="0.25">
      <c r="B2655" s="60"/>
      <c r="H2655" s="61"/>
      <c r="I2655" s="61"/>
      <c r="J2655" s="61"/>
      <c r="K2655" s="61"/>
      <c r="L2655" s="61"/>
    </row>
    <row r="2656" spans="2:12" x14ac:dyDescent="0.25">
      <c r="B2656" s="60"/>
      <c r="H2656" s="61"/>
      <c r="I2656" s="61"/>
      <c r="J2656" s="61"/>
      <c r="K2656" s="61"/>
      <c r="L2656" s="61"/>
    </row>
    <row r="2657" spans="2:12" x14ac:dyDescent="0.25">
      <c r="B2657" s="60"/>
      <c r="H2657" s="61"/>
      <c r="I2657" s="61"/>
      <c r="J2657" s="61"/>
      <c r="K2657" s="61"/>
      <c r="L2657" s="61"/>
    </row>
    <row r="2658" spans="2:12" x14ac:dyDescent="0.25">
      <c r="B2658" s="60"/>
      <c r="H2658" s="61"/>
      <c r="I2658" s="61"/>
      <c r="J2658" s="61"/>
      <c r="K2658" s="61"/>
      <c r="L2658" s="61"/>
    </row>
    <row r="2659" spans="2:12" x14ac:dyDescent="0.25">
      <c r="B2659" s="60"/>
      <c r="H2659" s="61"/>
      <c r="I2659" s="61"/>
      <c r="J2659" s="61"/>
      <c r="K2659" s="61"/>
      <c r="L2659" s="61"/>
    </row>
    <row r="2660" spans="2:12" x14ac:dyDescent="0.25">
      <c r="B2660" s="60"/>
      <c r="H2660" s="61"/>
      <c r="I2660" s="61"/>
      <c r="J2660" s="61"/>
      <c r="K2660" s="61"/>
      <c r="L2660" s="61"/>
    </row>
    <row r="2661" spans="2:12" x14ac:dyDescent="0.25">
      <c r="B2661" s="60"/>
      <c r="H2661" s="61"/>
      <c r="I2661" s="61"/>
      <c r="J2661" s="61"/>
      <c r="K2661" s="61"/>
      <c r="L2661" s="61"/>
    </row>
    <row r="2662" spans="2:12" x14ac:dyDescent="0.25">
      <c r="B2662" s="60"/>
      <c r="H2662" s="61"/>
      <c r="I2662" s="61"/>
      <c r="J2662" s="61"/>
      <c r="K2662" s="61"/>
      <c r="L2662" s="61"/>
    </row>
    <row r="2663" spans="2:12" x14ac:dyDescent="0.25">
      <c r="B2663" s="60"/>
      <c r="H2663" s="61"/>
      <c r="I2663" s="61"/>
      <c r="J2663" s="61"/>
      <c r="K2663" s="61"/>
      <c r="L2663" s="61"/>
    </row>
    <row r="2664" spans="2:12" x14ac:dyDescent="0.25">
      <c r="B2664" s="60"/>
      <c r="H2664" s="61"/>
      <c r="I2664" s="61"/>
      <c r="J2664" s="61"/>
      <c r="K2664" s="61"/>
      <c r="L2664" s="61"/>
    </row>
    <row r="2665" spans="2:12" x14ac:dyDescent="0.25">
      <c r="B2665" s="60"/>
      <c r="H2665" s="61"/>
      <c r="I2665" s="61"/>
      <c r="J2665" s="61"/>
      <c r="K2665" s="61"/>
      <c r="L2665" s="61"/>
    </row>
    <row r="2666" spans="2:12" x14ac:dyDescent="0.25">
      <c r="B2666" s="60"/>
      <c r="H2666" s="61"/>
      <c r="I2666" s="61"/>
      <c r="J2666" s="61"/>
      <c r="K2666" s="61"/>
      <c r="L2666" s="61"/>
    </row>
    <row r="2667" spans="2:12" x14ac:dyDescent="0.25">
      <c r="B2667" s="60"/>
      <c r="H2667" s="61"/>
      <c r="I2667" s="61"/>
      <c r="J2667" s="61"/>
      <c r="K2667" s="61"/>
      <c r="L2667" s="61"/>
    </row>
    <row r="2668" spans="2:12" x14ac:dyDescent="0.25">
      <c r="B2668" s="60"/>
      <c r="H2668" s="61"/>
      <c r="I2668" s="61"/>
      <c r="J2668" s="61"/>
      <c r="K2668" s="61"/>
      <c r="L2668" s="61"/>
    </row>
    <row r="2669" spans="2:12" x14ac:dyDescent="0.25">
      <c r="B2669" s="60"/>
      <c r="H2669" s="61"/>
      <c r="I2669" s="61"/>
      <c r="J2669" s="61"/>
      <c r="K2669" s="61"/>
      <c r="L2669" s="61"/>
    </row>
    <row r="2670" spans="2:12" x14ac:dyDescent="0.25">
      <c r="B2670" s="60"/>
      <c r="H2670" s="61"/>
      <c r="I2670" s="61"/>
      <c r="J2670" s="61"/>
      <c r="K2670" s="61"/>
      <c r="L2670" s="61"/>
    </row>
    <row r="2671" spans="2:12" x14ac:dyDescent="0.25">
      <c r="B2671" s="60"/>
      <c r="H2671" s="61"/>
      <c r="I2671" s="61"/>
      <c r="J2671" s="61"/>
      <c r="K2671" s="61"/>
      <c r="L2671" s="61"/>
    </row>
    <row r="2672" spans="2:12" x14ac:dyDescent="0.25">
      <c r="B2672" s="60"/>
      <c r="H2672" s="61"/>
      <c r="I2672" s="61"/>
      <c r="J2672" s="61"/>
      <c r="K2672" s="61"/>
      <c r="L2672" s="61"/>
    </row>
    <row r="2673" spans="2:12" x14ac:dyDescent="0.25">
      <c r="B2673" s="60"/>
      <c r="H2673" s="61"/>
      <c r="I2673" s="61"/>
      <c r="J2673" s="61"/>
      <c r="K2673" s="61"/>
      <c r="L2673" s="61"/>
    </row>
    <row r="2674" spans="2:12" x14ac:dyDescent="0.25">
      <c r="B2674" s="60"/>
      <c r="H2674" s="61"/>
      <c r="I2674" s="61"/>
      <c r="J2674" s="61"/>
      <c r="K2674" s="61"/>
      <c r="L2674" s="61"/>
    </row>
    <row r="2675" spans="2:12" x14ac:dyDescent="0.25">
      <c r="B2675" s="60"/>
      <c r="H2675" s="61"/>
      <c r="I2675" s="61"/>
      <c r="J2675" s="61"/>
      <c r="K2675" s="61"/>
      <c r="L2675" s="61"/>
    </row>
    <row r="2676" spans="2:12" x14ac:dyDescent="0.25">
      <c r="B2676" s="60"/>
      <c r="H2676" s="61"/>
      <c r="I2676" s="61"/>
      <c r="J2676" s="61"/>
      <c r="K2676" s="61"/>
      <c r="L2676" s="61"/>
    </row>
    <row r="2677" spans="2:12" x14ac:dyDescent="0.25">
      <c r="B2677" s="60"/>
      <c r="H2677" s="61"/>
      <c r="I2677" s="61"/>
      <c r="J2677" s="61"/>
      <c r="K2677" s="61"/>
      <c r="L2677" s="61"/>
    </row>
    <row r="2678" spans="2:12" x14ac:dyDescent="0.25">
      <c r="B2678" s="60"/>
      <c r="H2678" s="61"/>
      <c r="I2678" s="61"/>
      <c r="J2678" s="61"/>
      <c r="K2678" s="61"/>
      <c r="L2678" s="61"/>
    </row>
    <row r="2679" spans="2:12" x14ac:dyDescent="0.25">
      <c r="B2679" s="60"/>
      <c r="H2679" s="61"/>
      <c r="I2679" s="61"/>
      <c r="J2679" s="61"/>
      <c r="K2679" s="61"/>
      <c r="L2679" s="61"/>
    </row>
    <row r="2680" spans="2:12" x14ac:dyDescent="0.25">
      <c r="B2680" s="60"/>
      <c r="H2680" s="61"/>
      <c r="I2680" s="61"/>
      <c r="J2680" s="61"/>
      <c r="K2680" s="61"/>
      <c r="L2680" s="61"/>
    </row>
    <row r="2681" spans="2:12" x14ac:dyDescent="0.25">
      <c r="B2681" s="60"/>
      <c r="H2681" s="61"/>
      <c r="I2681" s="61"/>
      <c r="J2681" s="61"/>
      <c r="K2681" s="61"/>
      <c r="L2681" s="61"/>
    </row>
    <row r="2682" spans="2:12" x14ac:dyDescent="0.25">
      <c r="B2682" s="60"/>
      <c r="H2682" s="61"/>
      <c r="I2682" s="61"/>
      <c r="J2682" s="61"/>
      <c r="K2682" s="61"/>
      <c r="L2682" s="61"/>
    </row>
    <row r="2683" spans="2:12" x14ac:dyDescent="0.25">
      <c r="B2683" s="60"/>
      <c r="H2683" s="61"/>
      <c r="I2683" s="61"/>
      <c r="J2683" s="61"/>
      <c r="K2683" s="61"/>
      <c r="L2683" s="61"/>
    </row>
    <row r="2684" spans="2:12" x14ac:dyDescent="0.25">
      <c r="B2684" s="60"/>
      <c r="H2684" s="61"/>
      <c r="I2684" s="61"/>
      <c r="J2684" s="61"/>
      <c r="K2684" s="61"/>
      <c r="L2684" s="61"/>
    </row>
    <row r="2685" spans="2:12" x14ac:dyDescent="0.25">
      <c r="B2685" s="60"/>
      <c r="H2685" s="61"/>
      <c r="I2685" s="61"/>
      <c r="J2685" s="61"/>
      <c r="K2685" s="61"/>
      <c r="L2685" s="61"/>
    </row>
    <row r="2686" spans="2:12" x14ac:dyDescent="0.25">
      <c r="B2686" s="60"/>
      <c r="H2686" s="61"/>
      <c r="I2686" s="61"/>
      <c r="J2686" s="61"/>
      <c r="K2686" s="61"/>
      <c r="L2686" s="61"/>
    </row>
    <row r="2687" spans="2:12" x14ac:dyDescent="0.25">
      <c r="B2687" s="60"/>
      <c r="H2687" s="61"/>
      <c r="I2687" s="61"/>
      <c r="J2687" s="61"/>
      <c r="K2687" s="61"/>
      <c r="L2687" s="61"/>
    </row>
    <row r="2688" spans="2:12" x14ac:dyDescent="0.25">
      <c r="B2688" s="60"/>
      <c r="H2688" s="61"/>
      <c r="I2688" s="61"/>
      <c r="J2688" s="61"/>
      <c r="K2688" s="61"/>
      <c r="L2688" s="61"/>
    </row>
    <row r="2689" spans="2:12" x14ac:dyDescent="0.25">
      <c r="B2689" s="60"/>
      <c r="H2689" s="61"/>
      <c r="I2689" s="61"/>
      <c r="J2689" s="61"/>
      <c r="K2689" s="61"/>
      <c r="L2689" s="61"/>
    </row>
    <row r="2690" spans="2:12" x14ac:dyDescent="0.25">
      <c r="B2690" s="60"/>
      <c r="H2690" s="61"/>
      <c r="I2690" s="61"/>
      <c r="J2690" s="61"/>
      <c r="K2690" s="61"/>
      <c r="L2690" s="61"/>
    </row>
    <row r="2691" spans="2:12" x14ac:dyDescent="0.25">
      <c r="B2691" s="60"/>
      <c r="H2691" s="61"/>
      <c r="I2691" s="61"/>
      <c r="J2691" s="61"/>
      <c r="K2691" s="61"/>
      <c r="L2691" s="61"/>
    </row>
    <row r="2692" spans="2:12" x14ac:dyDescent="0.25">
      <c r="B2692" s="60"/>
      <c r="H2692" s="61"/>
      <c r="I2692" s="61"/>
      <c r="J2692" s="61"/>
      <c r="K2692" s="61"/>
      <c r="L2692" s="61"/>
    </row>
    <row r="2693" spans="2:12" x14ac:dyDescent="0.25">
      <c r="B2693" s="60"/>
      <c r="H2693" s="61"/>
      <c r="I2693" s="61"/>
      <c r="J2693" s="61"/>
      <c r="K2693" s="61"/>
      <c r="L2693" s="61"/>
    </row>
    <row r="2694" spans="2:12" x14ac:dyDescent="0.25">
      <c r="B2694" s="60"/>
      <c r="H2694" s="61"/>
      <c r="I2694" s="61"/>
      <c r="J2694" s="61"/>
      <c r="K2694" s="61"/>
      <c r="L2694" s="61"/>
    </row>
    <row r="2695" spans="2:12" x14ac:dyDescent="0.25">
      <c r="B2695" s="60"/>
      <c r="H2695" s="61"/>
      <c r="I2695" s="61"/>
      <c r="J2695" s="61"/>
      <c r="K2695" s="61"/>
      <c r="L2695" s="61"/>
    </row>
    <row r="2696" spans="2:12" x14ac:dyDescent="0.25">
      <c r="B2696" s="60"/>
      <c r="H2696" s="61"/>
      <c r="I2696" s="61"/>
      <c r="J2696" s="61"/>
      <c r="K2696" s="61"/>
      <c r="L2696" s="61"/>
    </row>
    <row r="2697" spans="2:12" x14ac:dyDescent="0.25">
      <c r="B2697" s="60"/>
      <c r="H2697" s="61"/>
      <c r="I2697" s="61"/>
      <c r="J2697" s="61"/>
      <c r="K2697" s="61"/>
      <c r="L2697" s="61"/>
    </row>
    <row r="2698" spans="2:12" x14ac:dyDescent="0.25">
      <c r="B2698" s="60"/>
      <c r="H2698" s="61"/>
      <c r="I2698" s="61"/>
      <c r="J2698" s="61"/>
      <c r="K2698" s="61"/>
      <c r="L2698" s="61"/>
    </row>
    <row r="2699" spans="2:12" x14ac:dyDescent="0.25">
      <c r="B2699" s="60"/>
      <c r="H2699" s="61"/>
      <c r="I2699" s="61"/>
      <c r="J2699" s="61"/>
      <c r="K2699" s="61"/>
      <c r="L2699" s="61"/>
    </row>
    <row r="2700" spans="2:12" x14ac:dyDescent="0.25">
      <c r="B2700" s="60"/>
      <c r="H2700" s="61"/>
      <c r="I2700" s="61"/>
      <c r="J2700" s="61"/>
      <c r="K2700" s="61"/>
      <c r="L2700" s="61"/>
    </row>
    <row r="2701" spans="2:12" x14ac:dyDescent="0.25">
      <c r="B2701" s="60"/>
      <c r="H2701" s="61"/>
      <c r="I2701" s="61"/>
      <c r="J2701" s="61"/>
      <c r="K2701" s="61"/>
      <c r="L2701" s="61"/>
    </row>
    <row r="2702" spans="2:12" x14ac:dyDescent="0.25">
      <c r="B2702" s="60"/>
      <c r="H2702" s="61"/>
      <c r="I2702" s="61"/>
      <c r="J2702" s="61"/>
      <c r="K2702" s="61"/>
      <c r="L2702" s="61"/>
    </row>
    <row r="2703" spans="2:12" x14ac:dyDescent="0.25">
      <c r="B2703" s="60"/>
      <c r="H2703" s="61"/>
      <c r="I2703" s="61"/>
      <c r="J2703" s="61"/>
      <c r="K2703" s="61"/>
      <c r="L2703" s="61"/>
    </row>
    <row r="2704" spans="2:12" x14ac:dyDescent="0.25">
      <c r="B2704" s="60"/>
      <c r="H2704" s="61"/>
      <c r="I2704" s="61"/>
      <c r="J2704" s="61"/>
      <c r="K2704" s="61"/>
      <c r="L2704" s="61"/>
    </row>
    <row r="2705" spans="2:12" x14ac:dyDescent="0.25">
      <c r="B2705" s="60"/>
      <c r="H2705" s="61"/>
      <c r="I2705" s="61"/>
      <c r="J2705" s="61"/>
      <c r="K2705" s="61"/>
      <c r="L2705" s="61"/>
    </row>
    <row r="2706" spans="2:12" x14ac:dyDescent="0.25">
      <c r="B2706" s="60"/>
      <c r="H2706" s="61"/>
      <c r="I2706" s="61"/>
      <c r="J2706" s="61"/>
      <c r="K2706" s="61"/>
      <c r="L2706" s="61"/>
    </row>
    <row r="2707" spans="2:12" x14ac:dyDescent="0.25">
      <c r="B2707" s="60"/>
      <c r="H2707" s="61"/>
      <c r="I2707" s="61"/>
      <c r="J2707" s="61"/>
      <c r="K2707" s="61"/>
      <c r="L2707" s="61"/>
    </row>
    <row r="2708" spans="2:12" x14ac:dyDescent="0.25">
      <c r="B2708" s="60"/>
      <c r="H2708" s="61"/>
      <c r="I2708" s="61"/>
      <c r="J2708" s="61"/>
      <c r="K2708" s="61"/>
      <c r="L2708" s="61"/>
    </row>
    <row r="2709" spans="2:12" x14ac:dyDescent="0.25">
      <c r="B2709" s="60"/>
      <c r="H2709" s="61"/>
      <c r="I2709" s="61"/>
      <c r="J2709" s="61"/>
      <c r="K2709" s="61"/>
      <c r="L2709" s="61"/>
    </row>
    <row r="2710" spans="2:12" x14ac:dyDescent="0.25">
      <c r="B2710" s="60"/>
      <c r="H2710" s="61"/>
      <c r="I2710" s="61"/>
      <c r="J2710" s="61"/>
      <c r="K2710" s="61"/>
      <c r="L2710" s="61"/>
    </row>
    <row r="2711" spans="2:12" x14ac:dyDescent="0.25">
      <c r="B2711" s="60"/>
      <c r="H2711" s="61"/>
      <c r="I2711" s="61"/>
      <c r="J2711" s="61"/>
      <c r="K2711" s="61"/>
      <c r="L2711" s="61"/>
    </row>
    <row r="2712" spans="2:12" x14ac:dyDescent="0.25">
      <c r="B2712" s="60"/>
      <c r="H2712" s="61"/>
      <c r="I2712" s="61"/>
      <c r="J2712" s="61"/>
      <c r="K2712" s="61"/>
      <c r="L2712" s="61"/>
    </row>
    <row r="2713" spans="2:12" x14ac:dyDescent="0.25">
      <c r="B2713" s="60"/>
      <c r="H2713" s="61"/>
      <c r="I2713" s="61"/>
      <c r="J2713" s="61"/>
      <c r="K2713" s="61"/>
      <c r="L2713" s="61"/>
    </row>
    <row r="2714" spans="2:12" x14ac:dyDescent="0.25">
      <c r="B2714" s="60"/>
      <c r="H2714" s="61"/>
      <c r="I2714" s="61"/>
      <c r="J2714" s="61"/>
      <c r="K2714" s="61"/>
      <c r="L2714" s="61"/>
    </row>
    <row r="2715" spans="2:12" x14ac:dyDescent="0.25">
      <c r="B2715" s="60"/>
      <c r="H2715" s="61"/>
      <c r="I2715" s="61"/>
      <c r="J2715" s="61"/>
      <c r="K2715" s="61"/>
      <c r="L2715" s="61"/>
    </row>
    <row r="2716" spans="2:12" x14ac:dyDescent="0.25">
      <c r="B2716" s="60"/>
      <c r="H2716" s="61"/>
      <c r="I2716" s="61"/>
      <c r="J2716" s="61"/>
      <c r="K2716" s="61"/>
      <c r="L2716" s="61"/>
    </row>
    <row r="2717" spans="2:12" x14ac:dyDescent="0.25">
      <c r="B2717" s="60"/>
      <c r="H2717" s="61"/>
      <c r="I2717" s="61"/>
      <c r="J2717" s="61"/>
      <c r="K2717" s="61"/>
      <c r="L2717" s="61"/>
    </row>
    <row r="2718" spans="2:12" x14ac:dyDescent="0.25">
      <c r="B2718" s="60"/>
      <c r="H2718" s="61"/>
      <c r="I2718" s="61"/>
      <c r="J2718" s="61"/>
      <c r="K2718" s="61"/>
      <c r="L2718" s="61"/>
    </row>
    <row r="2719" spans="2:12" x14ac:dyDescent="0.25">
      <c r="B2719" s="60"/>
      <c r="H2719" s="61"/>
      <c r="I2719" s="61"/>
      <c r="J2719" s="61"/>
      <c r="K2719" s="61"/>
      <c r="L2719" s="61"/>
    </row>
    <row r="2720" spans="2:12" x14ac:dyDescent="0.25">
      <c r="B2720" s="60"/>
      <c r="H2720" s="61"/>
      <c r="I2720" s="61"/>
      <c r="J2720" s="61"/>
      <c r="K2720" s="61"/>
      <c r="L2720" s="61"/>
    </row>
    <row r="2721" spans="2:12" x14ac:dyDescent="0.25">
      <c r="B2721" s="60"/>
      <c r="H2721" s="61"/>
      <c r="I2721" s="61"/>
      <c r="J2721" s="61"/>
      <c r="K2721" s="61"/>
      <c r="L2721" s="61"/>
    </row>
    <row r="2722" spans="2:12" x14ac:dyDescent="0.25">
      <c r="B2722" s="60"/>
      <c r="H2722" s="61"/>
      <c r="I2722" s="61"/>
      <c r="J2722" s="61"/>
      <c r="K2722" s="61"/>
      <c r="L2722" s="61"/>
    </row>
    <row r="2723" spans="2:12" x14ac:dyDescent="0.25">
      <c r="B2723" s="60"/>
      <c r="H2723" s="61"/>
      <c r="I2723" s="61"/>
      <c r="J2723" s="61"/>
      <c r="K2723" s="61"/>
      <c r="L2723" s="61"/>
    </row>
    <row r="2724" spans="2:12" x14ac:dyDescent="0.25">
      <c r="B2724" s="60"/>
      <c r="H2724" s="61"/>
      <c r="I2724" s="61"/>
      <c r="J2724" s="61"/>
      <c r="K2724" s="61"/>
      <c r="L2724" s="61"/>
    </row>
    <row r="2725" spans="2:12" x14ac:dyDescent="0.25">
      <c r="B2725" s="60"/>
      <c r="H2725" s="61"/>
      <c r="I2725" s="61"/>
      <c r="J2725" s="61"/>
      <c r="K2725" s="61"/>
      <c r="L2725" s="61"/>
    </row>
    <row r="2726" spans="2:12" x14ac:dyDescent="0.25">
      <c r="B2726" s="60"/>
      <c r="H2726" s="61"/>
      <c r="I2726" s="61"/>
      <c r="J2726" s="61"/>
      <c r="K2726" s="61"/>
      <c r="L2726" s="61"/>
    </row>
    <row r="2727" spans="2:12" x14ac:dyDescent="0.25">
      <c r="B2727" s="60"/>
      <c r="H2727" s="61"/>
      <c r="I2727" s="61"/>
      <c r="J2727" s="61"/>
      <c r="K2727" s="61"/>
      <c r="L2727" s="61"/>
    </row>
    <row r="2728" spans="2:12" x14ac:dyDescent="0.25">
      <c r="B2728" s="60"/>
      <c r="H2728" s="61"/>
      <c r="I2728" s="61"/>
      <c r="J2728" s="61"/>
      <c r="K2728" s="61"/>
      <c r="L2728" s="61"/>
    </row>
    <row r="2729" spans="2:12" x14ac:dyDescent="0.25">
      <c r="B2729" s="60"/>
      <c r="H2729" s="61"/>
      <c r="I2729" s="61"/>
      <c r="J2729" s="61"/>
      <c r="K2729" s="61"/>
      <c r="L2729" s="61"/>
    </row>
    <row r="2730" spans="2:12" x14ac:dyDescent="0.25">
      <c r="B2730" s="60"/>
      <c r="H2730" s="61"/>
      <c r="I2730" s="61"/>
      <c r="J2730" s="61"/>
      <c r="K2730" s="61"/>
      <c r="L2730" s="61"/>
    </row>
    <row r="2731" spans="2:12" x14ac:dyDescent="0.25">
      <c r="B2731" s="60"/>
      <c r="H2731" s="61"/>
      <c r="I2731" s="61"/>
      <c r="J2731" s="61"/>
      <c r="K2731" s="61"/>
      <c r="L2731" s="61"/>
    </row>
    <row r="2732" spans="2:12" x14ac:dyDescent="0.25">
      <c r="B2732" s="60"/>
      <c r="H2732" s="61"/>
      <c r="I2732" s="61"/>
      <c r="J2732" s="61"/>
      <c r="K2732" s="61"/>
      <c r="L2732" s="61"/>
    </row>
    <row r="2733" spans="2:12" x14ac:dyDescent="0.25">
      <c r="B2733" s="60"/>
      <c r="H2733" s="61"/>
      <c r="I2733" s="61"/>
      <c r="J2733" s="61"/>
      <c r="K2733" s="61"/>
      <c r="L2733" s="61"/>
    </row>
    <row r="2734" spans="2:12" x14ac:dyDescent="0.25">
      <c r="B2734" s="60"/>
      <c r="H2734" s="61"/>
      <c r="I2734" s="61"/>
      <c r="J2734" s="61"/>
      <c r="K2734" s="61"/>
      <c r="L2734" s="61"/>
    </row>
    <row r="2735" spans="2:12" x14ac:dyDescent="0.25">
      <c r="B2735" s="60"/>
      <c r="H2735" s="61"/>
      <c r="I2735" s="61"/>
      <c r="J2735" s="61"/>
      <c r="K2735" s="61"/>
      <c r="L2735" s="61"/>
    </row>
    <row r="2736" spans="2:12" x14ac:dyDescent="0.25">
      <c r="B2736" s="60"/>
      <c r="H2736" s="61"/>
      <c r="I2736" s="61"/>
      <c r="J2736" s="61"/>
      <c r="K2736" s="61"/>
      <c r="L2736" s="61"/>
    </row>
    <row r="2737" spans="2:12" x14ac:dyDescent="0.25">
      <c r="B2737" s="60"/>
      <c r="H2737" s="61"/>
      <c r="I2737" s="61"/>
      <c r="J2737" s="61"/>
      <c r="K2737" s="61"/>
      <c r="L2737" s="61"/>
    </row>
    <row r="2738" spans="2:12" x14ac:dyDescent="0.25">
      <c r="B2738" s="60"/>
      <c r="H2738" s="61"/>
      <c r="I2738" s="61"/>
      <c r="J2738" s="61"/>
      <c r="K2738" s="61"/>
      <c r="L2738" s="61"/>
    </row>
    <row r="2739" spans="2:12" x14ac:dyDescent="0.25">
      <c r="B2739" s="60"/>
      <c r="H2739" s="61"/>
      <c r="I2739" s="61"/>
      <c r="J2739" s="61"/>
      <c r="K2739" s="61"/>
      <c r="L2739" s="61"/>
    </row>
    <row r="2740" spans="2:12" x14ac:dyDescent="0.25">
      <c r="B2740" s="60"/>
      <c r="H2740" s="61"/>
      <c r="I2740" s="61"/>
      <c r="J2740" s="61"/>
      <c r="K2740" s="61"/>
      <c r="L2740" s="61"/>
    </row>
    <row r="2741" spans="2:12" x14ac:dyDescent="0.25">
      <c r="B2741" s="60"/>
      <c r="H2741" s="61"/>
      <c r="I2741" s="61"/>
      <c r="J2741" s="61"/>
      <c r="K2741" s="61"/>
      <c r="L2741" s="61"/>
    </row>
    <row r="2742" spans="2:12" x14ac:dyDescent="0.25">
      <c r="B2742" s="60"/>
      <c r="H2742" s="61"/>
      <c r="I2742" s="61"/>
      <c r="J2742" s="61"/>
      <c r="K2742" s="61"/>
      <c r="L2742" s="61"/>
    </row>
    <row r="2743" spans="2:12" x14ac:dyDescent="0.25">
      <c r="B2743" s="60"/>
      <c r="H2743" s="61"/>
      <c r="I2743" s="61"/>
      <c r="J2743" s="61"/>
      <c r="K2743" s="61"/>
      <c r="L2743" s="61"/>
    </row>
    <row r="2744" spans="2:12" x14ac:dyDescent="0.25">
      <c r="B2744" s="60"/>
      <c r="H2744" s="61"/>
      <c r="I2744" s="61"/>
      <c r="J2744" s="61"/>
      <c r="K2744" s="61"/>
      <c r="L2744" s="61"/>
    </row>
    <row r="2745" spans="2:12" x14ac:dyDescent="0.25">
      <c r="B2745" s="60"/>
      <c r="H2745" s="61"/>
      <c r="I2745" s="61"/>
      <c r="J2745" s="61"/>
      <c r="K2745" s="61"/>
      <c r="L2745" s="61"/>
    </row>
    <row r="2746" spans="2:12" x14ac:dyDescent="0.25">
      <c r="B2746" s="60"/>
      <c r="H2746" s="61"/>
      <c r="I2746" s="61"/>
      <c r="J2746" s="61"/>
      <c r="K2746" s="61"/>
      <c r="L2746" s="61"/>
    </row>
    <row r="2747" spans="2:12" x14ac:dyDescent="0.25">
      <c r="B2747" s="60"/>
      <c r="H2747" s="61"/>
      <c r="I2747" s="61"/>
      <c r="J2747" s="61"/>
      <c r="K2747" s="61"/>
      <c r="L2747" s="61"/>
    </row>
    <row r="2748" spans="2:12" x14ac:dyDescent="0.25">
      <c r="B2748" s="60"/>
      <c r="H2748" s="61"/>
      <c r="I2748" s="61"/>
      <c r="J2748" s="61"/>
      <c r="K2748" s="61"/>
      <c r="L2748" s="61"/>
    </row>
    <row r="2749" spans="2:12" x14ac:dyDescent="0.25">
      <c r="B2749" s="60"/>
      <c r="H2749" s="61"/>
      <c r="I2749" s="61"/>
      <c r="J2749" s="61"/>
      <c r="K2749" s="61"/>
      <c r="L2749" s="61"/>
    </row>
    <row r="2750" spans="2:12" x14ac:dyDescent="0.25">
      <c r="B2750" s="60"/>
      <c r="H2750" s="61"/>
      <c r="I2750" s="61"/>
      <c r="J2750" s="61"/>
      <c r="K2750" s="61"/>
      <c r="L2750" s="61"/>
    </row>
    <row r="2751" spans="2:12" x14ac:dyDescent="0.25">
      <c r="B2751" s="60"/>
      <c r="H2751" s="61"/>
      <c r="I2751" s="61"/>
      <c r="J2751" s="61"/>
      <c r="K2751" s="61"/>
      <c r="L2751" s="61"/>
    </row>
    <row r="2752" spans="2:12" x14ac:dyDescent="0.25">
      <c r="B2752" s="60"/>
      <c r="H2752" s="61"/>
      <c r="I2752" s="61"/>
      <c r="J2752" s="61"/>
      <c r="K2752" s="61"/>
      <c r="L2752" s="61"/>
    </row>
    <row r="2753" spans="2:12" x14ac:dyDescent="0.25">
      <c r="B2753" s="60"/>
      <c r="H2753" s="61"/>
      <c r="I2753" s="61"/>
      <c r="J2753" s="61"/>
      <c r="K2753" s="61"/>
      <c r="L2753" s="61"/>
    </row>
    <row r="2754" spans="2:12" x14ac:dyDescent="0.25">
      <c r="B2754" s="60"/>
      <c r="H2754" s="61"/>
      <c r="I2754" s="61"/>
      <c r="J2754" s="61"/>
      <c r="K2754" s="61"/>
      <c r="L2754" s="61"/>
    </row>
    <row r="2755" spans="2:12" x14ac:dyDescent="0.25">
      <c r="B2755" s="60"/>
      <c r="H2755" s="61"/>
      <c r="I2755" s="61"/>
      <c r="J2755" s="61"/>
      <c r="K2755" s="61"/>
      <c r="L2755" s="61"/>
    </row>
    <row r="2756" spans="2:12" x14ac:dyDescent="0.25">
      <c r="B2756" s="60"/>
      <c r="H2756" s="61"/>
      <c r="I2756" s="61"/>
      <c r="J2756" s="61"/>
      <c r="K2756" s="61"/>
      <c r="L2756" s="61"/>
    </row>
    <row r="2757" spans="2:12" x14ac:dyDescent="0.25">
      <c r="B2757" s="60"/>
      <c r="H2757" s="61"/>
      <c r="I2757" s="61"/>
      <c r="J2757" s="61"/>
      <c r="K2757" s="61"/>
      <c r="L2757" s="61"/>
    </row>
    <row r="2758" spans="2:12" x14ac:dyDescent="0.25">
      <c r="B2758" s="60"/>
      <c r="H2758" s="61"/>
      <c r="I2758" s="61"/>
      <c r="J2758" s="61"/>
      <c r="K2758" s="61"/>
      <c r="L2758" s="61"/>
    </row>
    <row r="2759" spans="2:12" x14ac:dyDescent="0.25">
      <c r="B2759" s="60"/>
      <c r="H2759" s="61"/>
      <c r="I2759" s="61"/>
      <c r="J2759" s="61"/>
      <c r="K2759" s="61"/>
      <c r="L2759" s="61"/>
    </row>
    <row r="2760" spans="2:12" x14ac:dyDescent="0.25">
      <c r="B2760" s="60"/>
      <c r="H2760" s="61"/>
      <c r="I2760" s="61"/>
      <c r="J2760" s="61"/>
      <c r="K2760" s="61"/>
      <c r="L2760" s="61"/>
    </row>
    <row r="2761" spans="2:12" x14ac:dyDescent="0.25">
      <c r="B2761" s="60"/>
      <c r="H2761" s="61"/>
      <c r="I2761" s="61"/>
      <c r="J2761" s="61"/>
      <c r="K2761" s="61"/>
      <c r="L2761" s="61"/>
    </row>
    <row r="2762" spans="2:12" x14ac:dyDescent="0.25">
      <c r="B2762" s="60"/>
      <c r="H2762" s="61"/>
      <c r="I2762" s="61"/>
      <c r="J2762" s="61"/>
      <c r="K2762" s="61"/>
      <c r="L2762" s="61"/>
    </row>
    <row r="2763" spans="2:12" x14ac:dyDescent="0.25">
      <c r="B2763" s="60"/>
      <c r="H2763" s="61"/>
      <c r="I2763" s="61"/>
      <c r="J2763" s="61"/>
      <c r="K2763" s="61"/>
      <c r="L2763" s="61"/>
    </row>
    <row r="2764" spans="2:12" x14ac:dyDescent="0.25">
      <c r="B2764" s="60"/>
      <c r="H2764" s="61"/>
      <c r="I2764" s="61"/>
      <c r="J2764" s="61"/>
      <c r="K2764" s="61"/>
      <c r="L2764" s="61"/>
    </row>
    <row r="2765" spans="2:12" x14ac:dyDescent="0.25">
      <c r="B2765" s="60"/>
      <c r="H2765" s="61"/>
      <c r="I2765" s="61"/>
      <c r="J2765" s="61"/>
      <c r="K2765" s="61"/>
      <c r="L2765" s="61"/>
    </row>
    <row r="2766" spans="2:12" x14ac:dyDescent="0.25">
      <c r="B2766" s="60"/>
      <c r="H2766" s="61"/>
      <c r="I2766" s="61"/>
      <c r="J2766" s="61"/>
      <c r="K2766" s="61"/>
      <c r="L2766" s="61"/>
    </row>
    <row r="2767" spans="2:12" x14ac:dyDescent="0.25">
      <c r="B2767" s="60"/>
      <c r="H2767" s="61"/>
      <c r="I2767" s="61"/>
      <c r="J2767" s="61"/>
      <c r="K2767" s="61"/>
      <c r="L2767" s="61"/>
    </row>
    <row r="2768" spans="2:12" x14ac:dyDescent="0.25">
      <c r="B2768" s="60"/>
      <c r="H2768" s="61"/>
      <c r="I2768" s="61"/>
      <c r="J2768" s="61"/>
      <c r="K2768" s="61"/>
      <c r="L2768" s="61"/>
    </row>
    <row r="2769" spans="2:12" x14ac:dyDescent="0.25">
      <c r="B2769" s="60"/>
      <c r="H2769" s="61"/>
      <c r="I2769" s="61"/>
      <c r="J2769" s="61"/>
      <c r="K2769" s="61"/>
      <c r="L2769" s="61"/>
    </row>
    <row r="2770" spans="2:12" x14ac:dyDescent="0.25">
      <c r="B2770" s="60"/>
      <c r="H2770" s="61"/>
      <c r="I2770" s="61"/>
      <c r="J2770" s="61"/>
      <c r="K2770" s="61"/>
      <c r="L2770" s="61"/>
    </row>
    <row r="2771" spans="2:12" x14ac:dyDescent="0.25">
      <c r="B2771" s="60"/>
      <c r="H2771" s="61"/>
      <c r="I2771" s="61"/>
      <c r="J2771" s="61"/>
      <c r="K2771" s="61"/>
      <c r="L2771" s="61"/>
    </row>
    <row r="2772" spans="2:12" x14ac:dyDescent="0.25">
      <c r="B2772" s="60"/>
      <c r="H2772" s="61"/>
      <c r="I2772" s="61"/>
      <c r="J2772" s="61"/>
      <c r="K2772" s="61"/>
      <c r="L2772" s="61"/>
    </row>
    <row r="2773" spans="2:12" x14ac:dyDescent="0.25">
      <c r="B2773" s="60"/>
      <c r="H2773" s="61"/>
      <c r="I2773" s="61"/>
      <c r="J2773" s="61"/>
      <c r="K2773" s="61"/>
      <c r="L2773" s="61"/>
    </row>
    <row r="2774" spans="2:12" x14ac:dyDescent="0.25">
      <c r="B2774" s="60"/>
      <c r="H2774" s="61"/>
      <c r="I2774" s="61"/>
      <c r="J2774" s="61"/>
      <c r="K2774" s="61"/>
      <c r="L2774" s="61"/>
    </row>
    <row r="2775" spans="2:12" x14ac:dyDescent="0.25">
      <c r="B2775" s="60"/>
      <c r="H2775" s="61"/>
      <c r="I2775" s="61"/>
      <c r="J2775" s="61"/>
      <c r="K2775" s="61"/>
      <c r="L2775" s="61"/>
    </row>
    <row r="2776" spans="2:12" x14ac:dyDescent="0.25">
      <c r="B2776" s="60"/>
      <c r="H2776" s="61"/>
      <c r="I2776" s="61"/>
      <c r="J2776" s="61"/>
      <c r="K2776" s="61"/>
      <c r="L2776" s="61"/>
    </row>
    <row r="2777" spans="2:12" x14ac:dyDescent="0.25">
      <c r="B2777" s="60"/>
      <c r="H2777" s="61"/>
      <c r="I2777" s="61"/>
      <c r="J2777" s="61"/>
      <c r="K2777" s="61"/>
      <c r="L2777" s="61"/>
    </row>
    <row r="2778" spans="2:12" x14ac:dyDescent="0.25">
      <c r="B2778" s="60"/>
      <c r="H2778" s="61"/>
      <c r="I2778" s="61"/>
      <c r="J2778" s="61"/>
      <c r="K2778" s="61"/>
      <c r="L2778" s="61"/>
    </row>
    <row r="2779" spans="2:12" x14ac:dyDescent="0.25">
      <c r="B2779" s="60"/>
      <c r="H2779" s="61"/>
      <c r="I2779" s="61"/>
      <c r="J2779" s="61"/>
      <c r="K2779" s="61"/>
      <c r="L2779" s="61"/>
    </row>
    <row r="2780" spans="2:12" x14ac:dyDescent="0.25">
      <c r="B2780" s="60"/>
      <c r="H2780" s="61"/>
      <c r="I2780" s="61"/>
      <c r="J2780" s="61"/>
      <c r="K2780" s="61"/>
      <c r="L2780" s="61"/>
    </row>
    <row r="2781" spans="2:12" x14ac:dyDescent="0.25">
      <c r="B2781" s="60"/>
      <c r="H2781" s="61"/>
      <c r="I2781" s="61"/>
      <c r="J2781" s="61"/>
      <c r="K2781" s="61"/>
      <c r="L2781" s="61"/>
    </row>
    <row r="2782" spans="2:12" x14ac:dyDescent="0.25">
      <c r="B2782" s="60"/>
      <c r="H2782" s="61"/>
      <c r="I2782" s="61"/>
      <c r="J2782" s="61"/>
      <c r="K2782" s="61"/>
      <c r="L2782" s="61"/>
    </row>
    <row r="2783" spans="2:12" x14ac:dyDescent="0.25">
      <c r="B2783" s="60"/>
      <c r="H2783" s="61"/>
      <c r="I2783" s="61"/>
      <c r="J2783" s="61"/>
      <c r="K2783" s="61"/>
      <c r="L2783" s="61"/>
    </row>
    <row r="2784" spans="2:12" x14ac:dyDescent="0.25">
      <c r="B2784" s="60"/>
      <c r="H2784" s="61"/>
      <c r="I2784" s="61"/>
      <c r="J2784" s="61"/>
      <c r="K2784" s="61"/>
      <c r="L2784" s="61"/>
    </row>
    <row r="2785" spans="2:12" x14ac:dyDescent="0.25">
      <c r="B2785" s="60"/>
      <c r="H2785" s="61"/>
      <c r="I2785" s="61"/>
      <c r="J2785" s="61"/>
      <c r="K2785" s="61"/>
      <c r="L2785" s="61"/>
    </row>
    <row r="2786" spans="2:12" x14ac:dyDescent="0.25">
      <c r="B2786" s="60"/>
      <c r="H2786" s="61"/>
      <c r="I2786" s="61"/>
      <c r="J2786" s="61"/>
      <c r="K2786" s="61"/>
      <c r="L2786" s="61"/>
    </row>
    <row r="2787" spans="2:12" x14ac:dyDescent="0.25">
      <c r="B2787" s="60"/>
      <c r="H2787" s="61"/>
      <c r="I2787" s="61"/>
      <c r="J2787" s="61"/>
      <c r="K2787" s="61"/>
      <c r="L2787" s="61"/>
    </row>
    <row r="2788" spans="2:12" x14ac:dyDescent="0.25">
      <c r="B2788" s="60"/>
      <c r="H2788" s="61"/>
      <c r="I2788" s="61"/>
      <c r="J2788" s="61"/>
      <c r="K2788" s="61"/>
      <c r="L2788" s="61"/>
    </row>
    <row r="2789" spans="2:12" x14ac:dyDescent="0.25">
      <c r="B2789" s="60"/>
      <c r="H2789" s="61"/>
      <c r="I2789" s="61"/>
      <c r="J2789" s="61"/>
      <c r="K2789" s="61"/>
      <c r="L2789" s="61"/>
    </row>
    <row r="2790" spans="2:12" x14ac:dyDescent="0.25">
      <c r="B2790" s="60"/>
      <c r="H2790" s="61"/>
      <c r="I2790" s="61"/>
      <c r="J2790" s="61"/>
      <c r="K2790" s="61"/>
      <c r="L2790" s="61"/>
    </row>
    <row r="2791" spans="2:12" x14ac:dyDescent="0.25">
      <c r="B2791" s="60"/>
      <c r="H2791" s="61"/>
      <c r="I2791" s="61"/>
      <c r="J2791" s="61"/>
      <c r="K2791" s="61"/>
      <c r="L2791" s="61"/>
    </row>
    <row r="2792" spans="2:12" x14ac:dyDescent="0.25">
      <c r="B2792" s="60"/>
      <c r="H2792" s="61"/>
      <c r="I2792" s="61"/>
      <c r="J2792" s="61"/>
      <c r="K2792" s="61"/>
      <c r="L2792" s="61"/>
    </row>
    <row r="2793" spans="2:12" x14ac:dyDescent="0.25">
      <c r="B2793" s="60"/>
      <c r="H2793" s="61"/>
      <c r="I2793" s="61"/>
      <c r="J2793" s="61"/>
      <c r="K2793" s="61"/>
      <c r="L2793" s="61"/>
    </row>
    <row r="2794" spans="2:12" x14ac:dyDescent="0.25">
      <c r="B2794" s="60"/>
      <c r="H2794" s="61"/>
      <c r="I2794" s="61"/>
      <c r="J2794" s="61"/>
      <c r="K2794" s="61"/>
      <c r="L2794" s="61"/>
    </row>
    <row r="2795" spans="2:12" x14ac:dyDescent="0.25">
      <c r="B2795" s="60"/>
      <c r="H2795" s="61"/>
      <c r="I2795" s="61"/>
      <c r="J2795" s="61"/>
      <c r="K2795" s="61"/>
      <c r="L2795" s="61"/>
    </row>
    <row r="2796" spans="2:12" x14ac:dyDescent="0.25">
      <c r="B2796" s="60"/>
      <c r="H2796" s="61"/>
      <c r="I2796" s="61"/>
      <c r="J2796" s="61"/>
      <c r="K2796" s="61"/>
      <c r="L2796" s="61"/>
    </row>
    <row r="2797" spans="2:12" x14ac:dyDescent="0.25">
      <c r="B2797" s="60"/>
      <c r="H2797" s="61"/>
      <c r="I2797" s="61"/>
      <c r="J2797" s="61"/>
      <c r="K2797" s="61"/>
      <c r="L2797" s="61"/>
    </row>
    <row r="2798" spans="2:12" x14ac:dyDescent="0.25">
      <c r="B2798" s="60"/>
      <c r="H2798" s="61"/>
      <c r="I2798" s="61"/>
      <c r="J2798" s="61"/>
      <c r="K2798" s="61"/>
      <c r="L2798" s="61"/>
    </row>
    <row r="2799" spans="2:12" x14ac:dyDescent="0.25">
      <c r="B2799" s="60"/>
      <c r="H2799" s="61"/>
      <c r="I2799" s="61"/>
      <c r="J2799" s="61"/>
      <c r="K2799" s="61"/>
      <c r="L2799" s="61"/>
    </row>
    <row r="2800" spans="2:12" x14ac:dyDescent="0.25">
      <c r="B2800" s="60"/>
      <c r="H2800" s="61"/>
      <c r="I2800" s="61"/>
      <c r="J2800" s="61"/>
      <c r="K2800" s="61"/>
      <c r="L2800" s="61"/>
    </row>
    <row r="2801" spans="2:12" x14ac:dyDescent="0.25">
      <c r="B2801" s="60"/>
      <c r="H2801" s="61"/>
      <c r="I2801" s="61"/>
      <c r="J2801" s="61"/>
      <c r="K2801" s="61"/>
      <c r="L2801" s="61"/>
    </row>
    <row r="2802" spans="2:12" x14ac:dyDescent="0.25">
      <c r="B2802" s="60"/>
      <c r="H2802" s="61"/>
      <c r="I2802" s="61"/>
      <c r="J2802" s="61"/>
      <c r="K2802" s="61"/>
      <c r="L2802" s="61"/>
    </row>
    <row r="2803" spans="2:12" x14ac:dyDescent="0.25">
      <c r="B2803" s="60"/>
      <c r="H2803" s="61"/>
      <c r="I2803" s="61"/>
      <c r="J2803" s="61"/>
      <c r="K2803" s="61"/>
      <c r="L2803" s="61"/>
    </row>
    <row r="2804" spans="2:12" x14ac:dyDescent="0.25">
      <c r="B2804" s="60"/>
      <c r="H2804" s="61"/>
      <c r="I2804" s="61"/>
      <c r="J2804" s="61"/>
      <c r="K2804" s="61"/>
      <c r="L2804" s="61"/>
    </row>
    <row r="2805" spans="2:12" x14ac:dyDescent="0.25">
      <c r="B2805" s="60"/>
      <c r="H2805" s="61"/>
      <c r="I2805" s="61"/>
      <c r="J2805" s="61"/>
      <c r="K2805" s="61"/>
      <c r="L2805" s="61"/>
    </row>
    <row r="2806" spans="2:12" x14ac:dyDescent="0.25">
      <c r="B2806" s="60"/>
      <c r="H2806" s="61"/>
      <c r="I2806" s="61"/>
      <c r="J2806" s="61"/>
      <c r="K2806" s="61"/>
      <c r="L2806" s="61"/>
    </row>
    <row r="2807" spans="2:12" x14ac:dyDescent="0.25">
      <c r="B2807" s="60"/>
      <c r="H2807" s="61"/>
      <c r="I2807" s="61"/>
      <c r="J2807" s="61"/>
      <c r="K2807" s="61"/>
      <c r="L2807" s="61"/>
    </row>
    <row r="2808" spans="2:12" x14ac:dyDescent="0.25">
      <c r="B2808" s="60"/>
      <c r="H2808" s="61"/>
      <c r="I2808" s="61"/>
      <c r="J2808" s="61"/>
      <c r="K2808" s="61"/>
      <c r="L2808" s="61"/>
    </row>
    <row r="2809" spans="2:12" x14ac:dyDescent="0.25">
      <c r="B2809" s="60"/>
      <c r="H2809" s="61"/>
      <c r="I2809" s="61"/>
      <c r="J2809" s="61"/>
      <c r="K2809" s="61"/>
      <c r="L2809" s="61"/>
    </row>
    <row r="2810" spans="2:12" x14ac:dyDescent="0.25">
      <c r="B2810" s="60"/>
      <c r="H2810" s="61"/>
      <c r="I2810" s="61"/>
      <c r="J2810" s="61"/>
      <c r="K2810" s="61"/>
      <c r="L2810" s="61"/>
    </row>
    <row r="2811" spans="2:12" x14ac:dyDescent="0.25">
      <c r="B2811" s="60"/>
      <c r="H2811" s="61"/>
      <c r="I2811" s="61"/>
      <c r="J2811" s="61"/>
      <c r="K2811" s="61"/>
      <c r="L2811" s="61"/>
    </row>
    <row r="2812" spans="2:12" x14ac:dyDescent="0.25">
      <c r="B2812" s="60"/>
      <c r="H2812" s="61"/>
      <c r="I2812" s="61"/>
      <c r="J2812" s="61"/>
      <c r="K2812" s="61"/>
      <c r="L2812" s="61"/>
    </row>
    <row r="2813" spans="2:12" x14ac:dyDescent="0.25">
      <c r="B2813" s="60"/>
      <c r="H2813" s="61"/>
      <c r="I2813" s="61"/>
      <c r="J2813" s="61"/>
      <c r="K2813" s="61"/>
      <c r="L2813" s="61"/>
    </row>
    <row r="2814" spans="2:12" x14ac:dyDescent="0.25">
      <c r="B2814" s="60"/>
      <c r="H2814" s="61"/>
      <c r="I2814" s="61"/>
      <c r="J2814" s="61"/>
      <c r="K2814" s="61"/>
      <c r="L2814" s="61"/>
    </row>
    <row r="2815" spans="2:12" x14ac:dyDescent="0.25">
      <c r="B2815" s="60"/>
      <c r="H2815" s="61"/>
      <c r="I2815" s="61"/>
      <c r="J2815" s="61"/>
      <c r="K2815" s="61"/>
      <c r="L2815" s="61"/>
    </row>
    <row r="2816" spans="2:12" x14ac:dyDescent="0.25">
      <c r="B2816" s="60"/>
      <c r="H2816" s="61"/>
      <c r="I2816" s="61"/>
      <c r="J2816" s="61"/>
      <c r="K2816" s="61"/>
      <c r="L2816" s="61"/>
    </row>
    <row r="2817" spans="2:12" x14ac:dyDescent="0.25">
      <c r="B2817" s="60"/>
      <c r="H2817" s="61"/>
      <c r="I2817" s="61"/>
      <c r="J2817" s="61"/>
      <c r="K2817" s="61"/>
      <c r="L2817" s="61"/>
    </row>
    <row r="2818" spans="2:12" x14ac:dyDescent="0.25">
      <c r="B2818" s="60"/>
      <c r="H2818" s="61"/>
      <c r="I2818" s="61"/>
      <c r="J2818" s="61"/>
      <c r="K2818" s="61"/>
      <c r="L2818" s="61"/>
    </row>
    <row r="2819" spans="2:12" x14ac:dyDescent="0.25">
      <c r="B2819" s="60"/>
      <c r="H2819" s="61"/>
      <c r="I2819" s="61"/>
      <c r="J2819" s="61"/>
      <c r="K2819" s="61"/>
      <c r="L2819" s="61"/>
    </row>
    <row r="2820" spans="2:12" x14ac:dyDescent="0.25">
      <c r="B2820" s="60"/>
      <c r="H2820" s="61"/>
      <c r="I2820" s="61"/>
      <c r="J2820" s="61"/>
      <c r="K2820" s="61"/>
      <c r="L2820" s="61"/>
    </row>
    <row r="2821" spans="2:12" x14ac:dyDescent="0.25">
      <c r="B2821" s="60"/>
      <c r="H2821" s="61"/>
      <c r="I2821" s="61"/>
      <c r="J2821" s="61"/>
      <c r="K2821" s="61"/>
      <c r="L2821" s="61"/>
    </row>
    <row r="2822" spans="2:12" x14ac:dyDescent="0.25">
      <c r="B2822" s="60"/>
      <c r="H2822" s="61"/>
      <c r="I2822" s="61"/>
      <c r="J2822" s="61"/>
      <c r="K2822" s="61"/>
      <c r="L2822" s="61"/>
    </row>
    <row r="2823" spans="2:12" x14ac:dyDescent="0.25">
      <c r="B2823" s="60"/>
      <c r="H2823" s="61"/>
      <c r="I2823" s="61"/>
      <c r="J2823" s="61"/>
      <c r="K2823" s="61"/>
      <c r="L2823" s="61"/>
    </row>
    <row r="2824" spans="2:12" x14ac:dyDescent="0.25">
      <c r="B2824" s="60"/>
      <c r="H2824" s="61"/>
      <c r="I2824" s="61"/>
      <c r="J2824" s="61"/>
      <c r="K2824" s="61"/>
      <c r="L2824" s="61"/>
    </row>
    <row r="2825" spans="2:12" x14ac:dyDescent="0.25">
      <c r="B2825" s="60"/>
      <c r="H2825" s="61"/>
      <c r="I2825" s="61"/>
      <c r="J2825" s="61"/>
      <c r="K2825" s="61"/>
      <c r="L2825" s="61"/>
    </row>
    <row r="2826" spans="2:12" x14ac:dyDescent="0.25">
      <c r="B2826" s="60"/>
      <c r="H2826" s="61"/>
      <c r="I2826" s="61"/>
      <c r="J2826" s="61"/>
      <c r="K2826" s="61"/>
      <c r="L2826" s="61"/>
    </row>
    <row r="2827" spans="2:12" x14ac:dyDescent="0.25">
      <c r="B2827" s="60"/>
      <c r="H2827" s="61"/>
      <c r="I2827" s="61"/>
      <c r="J2827" s="61"/>
      <c r="K2827" s="61"/>
      <c r="L2827" s="61"/>
    </row>
    <row r="2828" spans="2:12" x14ac:dyDescent="0.25">
      <c r="B2828" s="60"/>
      <c r="H2828" s="61"/>
      <c r="I2828" s="61"/>
      <c r="J2828" s="61"/>
      <c r="K2828" s="61"/>
      <c r="L2828" s="61"/>
    </row>
    <row r="2829" spans="2:12" x14ac:dyDescent="0.25">
      <c r="B2829" s="60"/>
      <c r="H2829" s="61"/>
      <c r="I2829" s="61"/>
      <c r="J2829" s="61"/>
      <c r="K2829" s="61"/>
      <c r="L2829" s="61"/>
    </row>
    <row r="2830" spans="2:12" x14ac:dyDescent="0.25">
      <c r="B2830" s="60"/>
      <c r="H2830" s="61"/>
      <c r="I2830" s="61"/>
      <c r="J2830" s="61"/>
      <c r="K2830" s="61"/>
      <c r="L2830" s="61"/>
    </row>
    <row r="2831" spans="2:12" x14ac:dyDescent="0.25">
      <c r="B2831" s="60"/>
      <c r="H2831" s="61"/>
      <c r="I2831" s="61"/>
      <c r="J2831" s="61"/>
      <c r="K2831" s="61"/>
      <c r="L2831" s="61"/>
    </row>
    <row r="2832" spans="2:12" x14ac:dyDescent="0.25">
      <c r="B2832" s="60"/>
      <c r="H2832" s="61"/>
      <c r="I2832" s="61"/>
      <c r="J2832" s="61"/>
      <c r="K2832" s="61"/>
      <c r="L2832" s="61"/>
    </row>
    <row r="2833" spans="2:12" x14ac:dyDescent="0.25">
      <c r="B2833" s="60"/>
      <c r="H2833" s="61"/>
      <c r="I2833" s="61"/>
      <c r="J2833" s="61"/>
      <c r="K2833" s="61"/>
      <c r="L2833" s="61"/>
    </row>
    <row r="2834" spans="2:12" x14ac:dyDescent="0.25">
      <c r="B2834" s="60"/>
      <c r="H2834" s="61"/>
      <c r="I2834" s="61"/>
      <c r="J2834" s="61"/>
      <c r="K2834" s="61"/>
      <c r="L2834" s="61"/>
    </row>
    <row r="2835" spans="2:12" x14ac:dyDescent="0.25">
      <c r="B2835" s="60"/>
      <c r="H2835" s="61"/>
      <c r="I2835" s="61"/>
      <c r="J2835" s="61"/>
      <c r="K2835" s="61"/>
      <c r="L2835" s="61"/>
    </row>
    <row r="2836" spans="2:12" x14ac:dyDescent="0.25">
      <c r="B2836" s="60"/>
      <c r="H2836" s="61"/>
      <c r="I2836" s="61"/>
      <c r="J2836" s="61"/>
      <c r="K2836" s="61"/>
      <c r="L2836" s="61"/>
    </row>
    <row r="2837" spans="2:12" x14ac:dyDescent="0.25">
      <c r="B2837" s="60"/>
      <c r="H2837" s="61"/>
      <c r="I2837" s="61"/>
      <c r="J2837" s="61"/>
      <c r="K2837" s="61"/>
      <c r="L2837" s="61"/>
    </row>
    <row r="2838" spans="2:12" x14ac:dyDescent="0.25">
      <c r="B2838" s="60"/>
      <c r="H2838" s="61"/>
      <c r="I2838" s="61"/>
      <c r="J2838" s="61"/>
      <c r="K2838" s="61"/>
      <c r="L2838" s="61"/>
    </row>
    <row r="2839" spans="2:12" x14ac:dyDescent="0.25">
      <c r="B2839" s="60"/>
      <c r="H2839" s="61"/>
      <c r="I2839" s="61"/>
      <c r="J2839" s="61"/>
      <c r="K2839" s="61"/>
      <c r="L2839" s="61"/>
    </row>
    <row r="2840" spans="2:12" x14ac:dyDescent="0.25">
      <c r="B2840" s="60"/>
      <c r="H2840" s="61"/>
      <c r="I2840" s="61"/>
      <c r="J2840" s="61"/>
      <c r="K2840" s="61"/>
      <c r="L2840" s="61"/>
    </row>
    <row r="2841" spans="2:12" x14ac:dyDescent="0.25">
      <c r="B2841" s="60"/>
      <c r="H2841" s="61"/>
      <c r="I2841" s="61"/>
      <c r="J2841" s="61"/>
      <c r="K2841" s="61"/>
      <c r="L2841" s="61"/>
    </row>
    <row r="2842" spans="2:12" x14ac:dyDescent="0.25">
      <c r="B2842" s="60"/>
      <c r="H2842" s="61"/>
      <c r="I2842" s="61"/>
      <c r="J2842" s="61"/>
      <c r="K2842" s="61"/>
      <c r="L2842" s="61"/>
    </row>
    <row r="2843" spans="2:12" x14ac:dyDescent="0.25">
      <c r="B2843" s="60"/>
      <c r="H2843" s="61"/>
      <c r="I2843" s="61"/>
      <c r="J2843" s="61"/>
      <c r="K2843" s="61"/>
      <c r="L2843" s="61"/>
    </row>
    <row r="2844" spans="2:12" x14ac:dyDescent="0.25">
      <c r="B2844" s="60"/>
      <c r="H2844" s="61"/>
      <c r="I2844" s="61"/>
      <c r="J2844" s="61"/>
      <c r="K2844" s="61"/>
      <c r="L2844" s="61"/>
    </row>
    <row r="2845" spans="2:12" x14ac:dyDescent="0.25">
      <c r="B2845" s="60"/>
      <c r="H2845" s="61"/>
      <c r="I2845" s="61"/>
      <c r="J2845" s="61"/>
      <c r="K2845" s="61"/>
      <c r="L2845" s="61"/>
    </row>
    <row r="2846" spans="2:12" x14ac:dyDescent="0.25">
      <c r="B2846" s="60"/>
      <c r="H2846" s="61"/>
      <c r="I2846" s="61"/>
      <c r="J2846" s="61"/>
      <c r="K2846" s="61"/>
      <c r="L2846" s="61"/>
    </row>
    <row r="2847" spans="2:12" x14ac:dyDescent="0.25">
      <c r="B2847" s="60"/>
      <c r="H2847" s="61"/>
      <c r="I2847" s="61"/>
      <c r="J2847" s="61"/>
      <c r="K2847" s="61"/>
      <c r="L2847" s="61"/>
    </row>
    <row r="2848" spans="2:12" x14ac:dyDescent="0.25">
      <c r="B2848" s="60"/>
      <c r="H2848" s="61"/>
      <c r="I2848" s="61"/>
      <c r="J2848" s="61"/>
      <c r="K2848" s="61"/>
      <c r="L2848" s="61"/>
    </row>
    <row r="2849" spans="2:12" x14ac:dyDescent="0.25">
      <c r="B2849" s="60"/>
      <c r="H2849" s="61"/>
      <c r="I2849" s="61"/>
      <c r="J2849" s="61"/>
      <c r="K2849" s="61"/>
      <c r="L2849" s="61"/>
    </row>
    <row r="2850" spans="2:12" x14ac:dyDescent="0.25">
      <c r="B2850" s="60"/>
      <c r="H2850" s="61"/>
      <c r="I2850" s="61"/>
      <c r="J2850" s="61"/>
      <c r="K2850" s="61"/>
      <c r="L2850" s="61"/>
    </row>
    <row r="2851" spans="2:12" x14ac:dyDescent="0.25">
      <c r="B2851" s="60"/>
      <c r="H2851" s="61"/>
      <c r="I2851" s="61"/>
      <c r="J2851" s="61"/>
      <c r="K2851" s="61"/>
      <c r="L2851" s="61"/>
    </row>
    <row r="2852" spans="2:12" x14ac:dyDescent="0.25">
      <c r="B2852" s="60"/>
      <c r="H2852" s="61"/>
      <c r="I2852" s="61"/>
      <c r="J2852" s="61"/>
      <c r="K2852" s="61"/>
      <c r="L2852" s="61"/>
    </row>
    <row r="2853" spans="2:12" x14ac:dyDescent="0.25">
      <c r="B2853" s="60"/>
      <c r="H2853" s="61"/>
      <c r="I2853" s="61"/>
      <c r="J2853" s="61"/>
      <c r="K2853" s="61"/>
      <c r="L2853" s="61"/>
    </row>
    <row r="2854" spans="2:12" x14ac:dyDescent="0.25">
      <c r="B2854" s="60"/>
      <c r="H2854" s="61"/>
      <c r="I2854" s="61"/>
      <c r="J2854" s="61"/>
      <c r="K2854" s="61"/>
      <c r="L2854" s="61"/>
    </row>
    <row r="2855" spans="2:12" x14ac:dyDescent="0.25">
      <c r="B2855" s="60"/>
      <c r="H2855" s="61"/>
      <c r="I2855" s="61"/>
      <c r="J2855" s="61"/>
      <c r="K2855" s="61"/>
      <c r="L2855" s="61"/>
    </row>
    <row r="2856" spans="2:12" x14ac:dyDescent="0.25">
      <c r="B2856" s="60"/>
      <c r="H2856" s="61"/>
      <c r="I2856" s="61"/>
      <c r="J2856" s="61"/>
      <c r="K2856" s="61"/>
      <c r="L2856" s="61"/>
    </row>
    <row r="2857" spans="2:12" x14ac:dyDescent="0.25">
      <c r="B2857" s="60"/>
      <c r="H2857" s="61"/>
      <c r="I2857" s="61"/>
      <c r="J2857" s="61"/>
      <c r="K2857" s="61"/>
      <c r="L2857" s="61"/>
    </row>
    <row r="2858" spans="2:12" x14ac:dyDescent="0.25">
      <c r="B2858" s="60"/>
      <c r="H2858" s="61"/>
      <c r="I2858" s="61"/>
      <c r="J2858" s="61"/>
      <c r="K2858" s="61"/>
      <c r="L2858" s="61"/>
    </row>
    <row r="2859" spans="2:12" x14ac:dyDescent="0.25">
      <c r="B2859" s="60"/>
      <c r="H2859" s="61"/>
      <c r="I2859" s="61"/>
      <c r="J2859" s="61"/>
      <c r="K2859" s="61"/>
      <c r="L2859" s="61"/>
    </row>
    <row r="2860" spans="2:12" x14ac:dyDescent="0.25">
      <c r="B2860" s="60"/>
      <c r="H2860" s="61"/>
      <c r="I2860" s="61"/>
      <c r="J2860" s="61"/>
      <c r="K2860" s="61"/>
      <c r="L2860" s="61"/>
    </row>
    <row r="2861" spans="2:12" x14ac:dyDescent="0.25">
      <c r="B2861" s="60"/>
      <c r="H2861" s="61"/>
      <c r="I2861" s="61"/>
      <c r="J2861" s="61"/>
      <c r="K2861" s="61"/>
      <c r="L2861" s="61"/>
    </row>
    <row r="2862" spans="2:12" x14ac:dyDescent="0.25">
      <c r="B2862" s="60"/>
      <c r="H2862" s="61"/>
      <c r="I2862" s="61"/>
      <c r="J2862" s="61"/>
      <c r="K2862" s="61"/>
      <c r="L2862" s="61"/>
    </row>
    <row r="2863" spans="2:12" x14ac:dyDescent="0.25">
      <c r="B2863" s="60"/>
      <c r="H2863" s="61"/>
      <c r="I2863" s="61"/>
      <c r="J2863" s="61"/>
      <c r="K2863" s="61"/>
      <c r="L2863" s="61"/>
    </row>
    <row r="2864" spans="2:12" x14ac:dyDescent="0.25">
      <c r="B2864" s="60"/>
      <c r="H2864" s="61"/>
      <c r="I2864" s="61"/>
      <c r="J2864" s="61"/>
      <c r="K2864" s="61"/>
      <c r="L2864" s="61"/>
    </row>
    <row r="2865" spans="2:12" x14ac:dyDescent="0.25">
      <c r="B2865" s="60"/>
      <c r="H2865" s="61"/>
      <c r="I2865" s="61"/>
      <c r="J2865" s="61"/>
      <c r="K2865" s="61"/>
      <c r="L2865" s="61"/>
    </row>
    <row r="2866" spans="2:12" x14ac:dyDescent="0.25">
      <c r="B2866" s="60"/>
      <c r="H2866" s="61"/>
      <c r="I2866" s="61"/>
      <c r="J2866" s="61"/>
      <c r="K2866" s="61"/>
      <c r="L2866" s="61"/>
    </row>
    <row r="2867" spans="2:12" x14ac:dyDescent="0.25">
      <c r="B2867" s="60"/>
      <c r="H2867" s="61"/>
      <c r="I2867" s="61"/>
      <c r="J2867" s="61"/>
      <c r="K2867" s="61"/>
      <c r="L2867" s="61"/>
    </row>
    <row r="2868" spans="2:12" x14ac:dyDescent="0.25">
      <c r="B2868" s="60"/>
      <c r="H2868" s="61"/>
      <c r="I2868" s="61"/>
      <c r="J2868" s="61"/>
      <c r="K2868" s="61"/>
      <c r="L2868" s="61"/>
    </row>
    <row r="2869" spans="2:12" x14ac:dyDescent="0.25">
      <c r="B2869" s="60"/>
      <c r="H2869" s="61"/>
      <c r="I2869" s="61"/>
      <c r="J2869" s="61"/>
      <c r="K2869" s="61"/>
      <c r="L2869" s="61"/>
    </row>
    <row r="2870" spans="2:12" x14ac:dyDescent="0.25">
      <c r="B2870" s="60"/>
      <c r="H2870" s="61"/>
      <c r="I2870" s="61"/>
      <c r="J2870" s="61"/>
      <c r="K2870" s="61"/>
      <c r="L2870" s="61"/>
    </row>
    <row r="2871" spans="2:12" x14ac:dyDescent="0.25">
      <c r="B2871" s="60"/>
      <c r="H2871" s="61"/>
      <c r="I2871" s="61"/>
      <c r="J2871" s="61"/>
      <c r="K2871" s="61"/>
      <c r="L2871" s="61"/>
    </row>
    <row r="2872" spans="2:12" x14ac:dyDescent="0.25">
      <c r="B2872" s="60"/>
      <c r="H2872" s="61"/>
      <c r="I2872" s="61"/>
      <c r="J2872" s="61"/>
      <c r="K2872" s="61"/>
      <c r="L2872" s="61"/>
    </row>
    <row r="2873" spans="2:12" x14ac:dyDescent="0.25">
      <c r="B2873" s="60"/>
      <c r="H2873" s="61"/>
      <c r="I2873" s="61"/>
      <c r="J2873" s="61"/>
      <c r="K2873" s="61"/>
      <c r="L2873" s="61"/>
    </row>
    <row r="2874" spans="2:12" x14ac:dyDescent="0.25">
      <c r="B2874" s="60"/>
      <c r="H2874" s="61"/>
      <c r="I2874" s="61"/>
      <c r="J2874" s="61"/>
      <c r="K2874" s="61"/>
      <c r="L2874" s="61"/>
    </row>
    <row r="2875" spans="2:12" x14ac:dyDescent="0.25">
      <c r="B2875" s="60"/>
      <c r="H2875" s="61"/>
      <c r="I2875" s="61"/>
      <c r="J2875" s="61"/>
      <c r="K2875" s="61"/>
      <c r="L2875" s="61"/>
    </row>
    <row r="2876" spans="2:12" x14ac:dyDescent="0.25">
      <c r="B2876" s="60"/>
      <c r="H2876" s="61"/>
      <c r="I2876" s="61"/>
      <c r="J2876" s="61"/>
      <c r="K2876" s="61"/>
      <c r="L2876" s="61"/>
    </row>
    <row r="2877" spans="2:12" x14ac:dyDescent="0.25">
      <c r="B2877" s="60"/>
      <c r="H2877" s="61"/>
      <c r="I2877" s="61"/>
      <c r="J2877" s="61"/>
      <c r="K2877" s="61"/>
      <c r="L2877" s="61"/>
    </row>
    <row r="2878" spans="2:12" x14ac:dyDescent="0.25">
      <c r="B2878" s="60"/>
      <c r="H2878" s="61"/>
      <c r="I2878" s="61"/>
      <c r="J2878" s="61"/>
      <c r="K2878" s="61"/>
      <c r="L2878" s="61"/>
    </row>
    <row r="2879" spans="2:12" x14ac:dyDescent="0.25">
      <c r="B2879" s="60"/>
      <c r="H2879" s="61"/>
      <c r="I2879" s="61"/>
      <c r="J2879" s="61"/>
      <c r="K2879" s="61"/>
      <c r="L2879" s="61"/>
    </row>
    <row r="2880" spans="2:12" x14ac:dyDescent="0.25">
      <c r="B2880" s="60"/>
      <c r="H2880" s="61"/>
      <c r="I2880" s="61"/>
      <c r="J2880" s="61"/>
      <c r="K2880" s="61"/>
      <c r="L2880" s="61"/>
    </row>
    <row r="2881" spans="2:12" x14ac:dyDescent="0.25">
      <c r="B2881" s="60"/>
      <c r="H2881" s="61"/>
      <c r="I2881" s="61"/>
      <c r="J2881" s="61"/>
      <c r="K2881" s="61"/>
      <c r="L2881" s="61"/>
    </row>
    <row r="2882" spans="2:12" x14ac:dyDescent="0.25">
      <c r="B2882" s="60"/>
      <c r="H2882" s="61"/>
      <c r="I2882" s="61"/>
      <c r="J2882" s="61"/>
      <c r="K2882" s="61"/>
      <c r="L2882" s="61"/>
    </row>
    <row r="2883" spans="2:12" x14ac:dyDescent="0.25">
      <c r="B2883" s="60"/>
      <c r="H2883" s="61"/>
      <c r="I2883" s="61"/>
      <c r="J2883" s="61"/>
      <c r="K2883" s="61"/>
      <c r="L2883" s="61"/>
    </row>
    <row r="2884" spans="2:12" x14ac:dyDescent="0.25">
      <c r="B2884" s="60"/>
      <c r="H2884" s="61"/>
      <c r="I2884" s="61"/>
      <c r="J2884" s="61"/>
      <c r="K2884" s="61"/>
      <c r="L2884" s="61"/>
    </row>
    <row r="2885" spans="2:12" x14ac:dyDescent="0.25">
      <c r="B2885" s="60"/>
      <c r="H2885" s="61"/>
      <c r="I2885" s="61"/>
      <c r="J2885" s="61"/>
      <c r="K2885" s="61"/>
      <c r="L2885" s="61"/>
    </row>
    <row r="2886" spans="2:12" x14ac:dyDescent="0.25">
      <c r="B2886" s="60"/>
      <c r="H2886" s="61"/>
      <c r="I2886" s="61"/>
      <c r="J2886" s="61"/>
      <c r="K2886" s="61"/>
      <c r="L2886" s="61"/>
    </row>
    <row r="2887" spans="2:12" x14ac:dyDescent="0.25">
      <c r="B2887" s="60"/>
      <c r="H2887" s="61"/>
      <c r="I2887" s="61"/>
      <c r="J2887" s="61"/>
      <c r="K2887" s="61"/>
      <c r="L2887" s="61"/>
    </row>
    <row r="2888" spans="2:12" x14ac:dyDescent="0.25">
      <c r="B2888" s="60"/>
      <c r="H2888" s="61"/>
      <c r="I2888" s="61"/>
      <c r="J2888" s="61"/>
      <c r="K2888" s="61"/>
      <c r="L2888" s="61"/>
    </row>
    <row r="2889" spans="2:12" x14ac:dyDescent="0.25">
      <c r="B2889" s="60"/>
      <c r="H2889" s="61"/>
      <c r="I2889" s="61"/>
      <c r="J2889" s="61"/>
      <c r="K2889" s="61"/>
      <c r="L2889" s="61"/>
    </row>
    <row r="2890" spans="2:12" x14ac:dyDescent="0.25">
      <c r="B2890" s="60"/>
      <c r="H2890" s="61"/>
      <c r="I2890" s="61"/>
      <c r="J2890" s="61"/>
      <c r="K2890" s="61"/>
      <c r="L2890" s="61"/>
    </row>
    <row r="2891" spans="2:12" x14ac:dyDescent="0.25">
      <c r="B2891" s="60"/>
      <c r="H2891" s="61"/>
      <c r="I2891" s="61"/>
      <c r="J2891" s="61"/>
      <c r="K2891" s="61"/>
      <c r="L2891" s="61"/>
    </row>
    <row r="2892" spans="2:12" x14ac:dyDescent="0.25">
      <c r="B2892" s="60"/>
      <c r="H2892" s="61"/>
      <c r="I2892" s="61"/>
      <c r="J2892" s="61"/>
      <c r="K2892" s="61"/>
      <c r="L2892" s="61"/>
    </row>
    <row r="2893" spans="2:12" x14ac:dyDescent="0.25">
      <c r="B2893" s="60"/>
      <c r="H2893" s="61"/>
      <c r="I2893" s="61"/>
      <c r="J2893" s="61"/>
      <c r="K2893" s="61"/>
      <c r="L2893" s="61"/>
    </row>
    <row r="2894" spans="2:12" x14ac:dyDescent="0.25">
      <c r="B2894" s="60"/>
      <c r="H2894" s="61"/>
      <c r="I2894" s="61"/>
      <c r="J2894" s="61"/>
      <c r="K2894" s="61"/>
      <c r="L2894" s="61"/>
    </row>
    <row r="2895" spans="2:12" x14ac:dyDescent="0.25">
      <c r="B2895" s="60"/>
      <c r="H2895" s="61"/>
      <c r="I2895" s="61"/>
      <c r="J2895" s="61"/>
      <c r="K2895" s="61"/>
      <c r="L2895" s="61"/>
    </row>
    <row r="2896" spans="2:12" x14ac:dyDescent="0.25">
      <c r="B2896" s="60"/>
      <c r="H2896" s="61"/>
      <c r="I2896" s="61"/>
      <c r="J2896" s="61"/>
      <c r="K2896" s="61"/>
      <c r="L2896" s="61"/>
    </row>
    <row r="2897" spans="2:12" x14ac:dyDescent="0.25">
      <c r="B2897" s="60"/>
      <c r="H2897" s="61"/>
      <c r="I2897" s="61"/>
      <c r="J2897" s="61"/>
      <c r="K2897" s="61"/>
      <c r="L2897" s="61"/>
    </row>
    <row r="2898" spans="2:12" x14ac:dyDescent="0.25">
      <c r="B2898" s="60"/>
      <c r="H2898" s="61"/>
      <c r="I2898" s="61"/>
      <c r="J2898" s="61"/>
      <c r="K2898" s="61"/>
      <c r="L2898" s="61"/>
    </row>
    <row r="2899" spans="2:12" x14ac:dyDescent="0.25">
      <c r="B2899" s="60"/>
      <c r="H2899" s="61"/>
      <c r="I2899" s="61"/>
      <c r="J2899" s="61"/>
      <c r="K2899" s="61"/>
      <c r="L2899" s="61"/>
    </row>
    <row r="2900" spans="2:12" x14ac:dyDescent="0.25">
      <c r="B2900" s="60"/>
      <c r="H2900" s="61"/>
      <c r="I2900" s="61"/>
      <c r="J2900" s="61"/>
      <c r="K2900" s="61"/>
      <c r="L2900" s="61"/>
    </row>
    <row r="2901" spans="2:12" x14ac:dyDescent="0.25">
      <c r="B2901" s="60"/>
      <c r="H2901" s="61"/>
      <c r="I2901" s="61"/>
      <c r="J2901" s="61"/>
      <c r="K2901" s="61"/>
      <c r="L2901" s="61"/>
    </row>
    <row r="2902" spans="2:12" x14ac:dyDescent="0.25">
      <c r="B2902" s="60"/>
      <c r="H2902" s="61"/>
      <c r="I2902" s="61"/>
      <c r="J2902" s="61"/>
      <c r="K2902" s="61"/>
      <c r="L2902" s="61"/>
    </row>
    <row r="2903" spans="2:12" x14ac:dyDescent="0.25">
      <c r="B2903" s="60"/>
      <c r="H2903" s="61"/>
      <c r="I2903" s="61"/>
      <c r="J2903" s="61"/>
      <c r="K2903" s="61"/>
      <c r="L2903" s="61"/>
    </row>
    <row r="2904" spans="2:12" x14ac:dyDescent="0.25">
      <c r="B2904" s="60"/>
      <c r="H2904" s="61"/>
      <c r="I2904" s="61"/>
      <c r="J2904" s="61"/>
      <c r="K2904" s="61"/>
      <c r="L2904" s="61"/>
    </row>
    <row r="2905" spans="2:12" x14ac:dyDescent="0.25">
      <c r="B2905" s="60"/>
      <c r="H2905" s="61"/>
      <c r="I2905" s="61"/>
      <c r="J2905" s="61"/>
      <c r="K2905" s="61"/>
      <c r="L2905" s="61"/>
    </row>
    <row r="2906" spans="2:12" x14ac:dyDescent="0.25">
      <c r="B2906" s="60"/>
      <c r="H2906" s="61"/>
      <c r="I2906" s="61"/>
      <c r="J2906" s="61"/>
      <c r="K2906" s="61"/>
      <c r="L2906" s="61"/>
    </row>
    <row r="2907" spans="2:12" x14ac:dyDescent="0.25">
      <c r="B2907" s="60"/>
      <c r="H2907" s="61"/>
      <c r="I2907" s="61"/>
      <c r="J2907" s="61"/>
      <c r="K2907" s="61"/>
      <c r="L2907" s="61"/>
    </row>
    <row r="2908" spans="2:12" x14ac:dyDescent="0.25">
      <c r="B2908" s="60"/>
      <c r="H2908" s="61"/>
      <c r="I2908" s="61"/>
      <c r="J2908" s="61"/>
      <c r="K2908" s="61"/>
      <c r="L2908" s="61"/>
    </row>
    <row r="2909" spans="2:12" x14ac:dyDescent="0.25">
      <c r="B2909" s="60"/>
      <c r="H2909" s="61"/>
      <c r="I2909" s="61"/>
      <c r="J2909" s="61"/>
      <c r="K2909" s="61"/>
      <c r="L2909" s="61"/>
    </row>
    <row r="2910" spans="2:12" x14ac:dyDescent="0.25">
      <c r="B2910" s="60"/>
      <c r="H2910" s="61"/>
      <c r="I2910" s="61"/>
      <c r="J2910" s="61"/>
      <c r="K2910" s="61"/>
      <c r="L2910" s="61"/>
    </row>
    <row r="2911" spans="2:12" x14ac:dyDescent="0.25">
      <c r="B2911" s="60"/>
      <c r="H2911" s="61"/>
      <c r="I2911" s="61"/>
      <c r="J2911" s="61"/>
      <c r="K2911" s="61"/>
      <c r="L2911" s="61"/>
    </row>
    <row r="2912" spans="2:12" x14ac:dyDescent="0.25">
      <c r="B2912" s="60"/>
      <c r="H2912" s="61"/>
      <c r="I2912" s="61"/>
      <c r="J2912" s="61"/>
      <c r="K2912" s="61"/>
      <c r="L2912" s="61"/>
    </row>
    <row r="2913" spans="2:12" x14ac:dyDescent="0.25">
      <c r="B2913" s="60"/>
      <c r="H2913" s="61"/>
      <c r="I2913" s="61"/>
      <c r="J2913" s="61"/>
      <c r="K2913" s="61"/>
      <c r="L2913" s="61"/>
    </row>
    <row r="2914" spans="2:12" x14ac:dyDescent="0.25">
      <c r="B2914" s="60"/>
      <c r="H2914" s="61"/>
      <c r="I2914" s="61"/>
      <c r="J2914" s="61"/>
      <c r="K2914" s="61"/>
      <c r="L2914" s="61"/>
    </row>
    <row r="2915" spans="2:12" x14ac:dyDescent="0.25">
      <c r="B2915" s="60"/>
      <c r="H2915" s="61"/>
      <c r="I2915" s="61"/>
      <c r="J2915" s="61"/>
      <c r="K2915" s="61"/>
      <c r="L2915" s="61"/>
    </row>
    <row r="2916" spans="2:12" x14ac:dyDescent="0.25">
      <c r="B2916" s="60"/>
      <c r="H2916" s="61"/>
      <c r="I2916" s="61"/>
      <c r="J2916" s="61"/>
      <c r="K2916" s="61"/>
      <c r="L2916" s="61"/>
    </row>
    <row r="2917" spans="2:12" x14ac:dyDescent="0.25">
      <c r="B2917" s="60"/>
      <c r="H2917" s="61"/>
      <c r="I2917" s="61"/>
      <c r="J2917" s="61"/>
      <c r="K2917" s="61"/>
      <c r="L2917" s="61"/>
    </row>
    <row r="2918" spans="2:12" x14ac:dyDescent="0.25">
      <c r="B2918" s="60"/>
      <c r="H2918" s="61"/>
      <c r="I2918" s="61"/>
      <c r="J2918" s="61"/>
      <c r="K2918" s="61"/>
      <c r="L2918" s="61"/>
    </row>
    <row r="2919" spans="2:12" x14ac:dyDescent="0.25">
      <c r="B2919" s="60"/>
      <c r="H2919" s="61"/>
      <c r="I2919" s="61"/>
      <c r="J2919" s="61"/>
      <c r="K2919" s="61"/>
      <c r="L2919" s="61"/>
    </row>
    <row r="2920" spans="2:12" x14ac:dyDescent="0.25">
      <c r="B2920" s="60"/>
      <c r="H2920" s="61"/>
      <c r="I2920" s="61"/>
      <c r="J2920" s="61"/>
      <c r="K2920" s="61"/>
      <c r="L2920" s="61"/>
    </row>
    <row r="2921" spans="2:12" x14ac:dyDescent="0.25">
      <c r="B2921" s="60"/>
      <c r="H2921" s="61"/>
      <c r="I2921" s="61"/>
      <c r="J2921" s="61"/>
      <c r="K2921" s="61"/>
      <c r="L2921" s="61"/>
    </row>
    <row r="2922" spans="2:12" x14ac:dyDescent="0.25">
      <c r="B2922" s="60"/>
      <c r="H2922" s="61"/>
      <c r="I2922" s="61"/>
      <c r="J2922" s="61"/>
      <c r="K2922" s="61"/>
      <c r="L2922" s="61"/>
    </row>
    <row r="2923" spans="2:12" x14ac:dyDescent="0.25">
      <c r="B2923" s="60"/>
      <c r="H2923" s="61"/>
      <c r="I2923" s="61"/>
      <c r="J2923" s="61"/>
      <c r="K2923" s="61"/>
      <c r="L2923" s="61"/>
    </row>
    <row r="2924" spans="2:12" x14ac:dyDescent="0.25">
      <c r="B2924" s="60"/>
      <c r="H2924" s="61"/>
      <c r="I2924" s="61"/>
      <c r="J2924" s="61"/>
      <c r="K2924" s="61"/>
      <c r="L2924" s="61"/>
    </row>
    <row r="2925" spans="2:12" x14ac:dyDescent="0.25">
      <c r="B2925" s="60"/>
      <c r="H2925" s="61"/>
      <c r="I2925" s="61"/>
      <c r="J2925" s="61"/>
      <c r="K2925" s="61"/>
      <c r="L2925" s="61"/>
    </row>
    <row r="2926" spans="2:12" x14ac:dyDescent="0.25">
      <c r="B2926" s="60"/>
      <c r="H2926" s="61"/>
      <c r="I2926" s="61"/>
      <c r="J2926" s="61"/>
      <c r="K2926" s="61"/>
      <c r="L2926" s="61"/>
    </row>
    <row r="2927" spans="2:12" x14ac:dyDescent="0.25">
      <c r="B2927" s="60"/>
      <c r="H2927" s="61"/>
      <c r="I2927" s="61"/>
      <c r="J2927" s="61"/>
      <c r="K2927" s="61"/>
      <c r="L2927" s="61"/>
    </row>
    <row r="2928" spans="2:12" x14ac:dyDescent="0.25">
      <c r="B2928" s="60"/>
      <c r="H2928" s="61"/>
      <c r="I2928" s="61"/>
      <c r="J2928" s="61"/>
      <c r="K2928" s="61"/>
      <c r="L2928" s="61"/>
    </row>
    <row r="2929" spans="2:12" x14ac:dyDescent="0.25">
      <c r="B2929" s="60"/>
      <c r="H2929" s="61"/>
      <c r="I2929" s="61"/>
      <c r="J2929" s="61"/>
      <c r="K2929" s="61"/>
      <c r="L2929" s="61"/>
    </row>
    <row r="2930" spans="2:12" x14ac:dyDescent="0.25">
      <c r="B2930" s="60"/>
      <c r="H2930" s="61"/>
      <c r="I2930" s="61"/>
      <c r="J2930" s="61"/>
      <c r="K2930" s="61"/>
      <c r="L2930" s="61"/>
    </row>
    <row r="2931" spans="2:12" x14ac:dyDescent="0.25">
      <c r="B2931" s="60"/>
      <c r="H2931" s="61"/>
      <c r="I2931" s="61"/>
      <c r="J2931" s="61"/>
      <c r="K2931" s="61"/>
      <c r="L2931" s="61"/>
    </row>
    <row r="2932" spans="2:12" x14ac:dyDescent="0.25">
      <c r="B2932" s="60"/>
      <c r="H2932" s="61"/>
      <c r="I2932" s="61"/>
      <c r="J2932" s="61"/>
      <c r="K2932" s="61"/>
      <c r="L2932" s="61"/>
    </row>
    <row r="2933" spans="2:12" x14ac:dyDescent="0.25">
      <c r="B2933" s="60"/>
      <c r="H2933" s="61"/>
      <c r="I2933" s="61"/>
      <c r="J2933" s="61"/>
      <c r="K2933" s="61"/>
      <c r="L2933" s="61"/>
    </row>
    <row r="2934" spans="2:12" x14ac:dyDescent="0.25">
      <c r="B2934" s="60"/>
      <c r="H2934" s="61"/>
      <c r="I2934" s="61"/>
      <c r="J2934" s="61"/>
      <c r="K2934" s="61"/>
      <c r="L2934" s="61"/>
    </row>
    <row r="2935" spans="2:12" x14ac:dyDescent="0.25">
      <c r="B2935" s="60"/>
      <c r="H2935" s="61"/>
      <c r="I2935" s="61"/>
      <c r="J2935" s="61"/>
      <c r="K2935" s="61"/>
      <c r="L2935" s="61"/>
    </row>
    <row r="2936" spans="2:12" x14ac:dyDescent="0.25">
      <c r="B2936" s="60"/>
      <c r="H2936" s="61"/>
      <c r="I2936" s="61"/>
      <c r="J2936" s="61"/>
      <c r="K2936" s="61"/>
      <c r="L2936" s="61"/>
    </row>
    <row r="2937" spans="2:12" x14ac:dyDescent="0.25">
      <c r="B2937" s="60"/>
      <c r="H2937" s="61"/>
      <c r="I2937" s="61"/>
      <c r="J2937" s="61"/>
      <c r="K2937" s="61"/>
      <c r="L2937" s="61"/>
    </row>
    <row r="2938" spans="2:12" x14ac:dyDescent="0.25">
      <c r="B2938" s="60"/>
      <c r="H2938" s="61"/>
      <c r="I2938" s="61"/>
      <c r="J2938" s="61"/>
      <c r="K2938" s="61"/>
      <c r="L2938" s="61"/>
    </row>
    <row r="2939" spans="2:12" x14ac:dyDescent="0.25">
      <c r="B2939" s="60"/>
      <c r="H2939" s="61"/>
      <c r="I2939" s="61"/>
      <c r="J2939" s="61"/>
      <c r="K2939" s="61"/>
      <c r="L2939" s="61"/>
    </row>
    <row r="2940" spans="2:12" x14ac:dyDescent="0.25">
      <c r="B2940" s="60"/>
      <c r="H2940" s="61"/>
      <c r="I2940" s="61"/>
      <c r="J2940" s="61"/>
      <c r="K2940" s="61"/>
      <c r="L2940" s="61"/>
    </row>
    <row r="2941" spans="2:12" x14ac:dyDescent="0.25">
      <c r="B2941" s="60"/>
      <c r="H2941" s="61"/>
      <c r="I2941" s="61"/>
      <c r="J2941" s="61"/>
      <c r="K2941" s="61"/>
      <c r="L2941" s="61"/>
    </row>
    <row r="2942" spans="2:12" x14ac:dyDescent="0.25">
      <c r="B2942" s="60"/>
      <c r="H2942" s="61"/>
      <c r="I2942" s="61"/>
      <c r="J2942" s="61"/>
      <c r="K2942" s="61"/>
      <c r="L2942" s="61"/>
    </row>
    <row r="2943" spans="2:12" x14ac:dyDescent="0.25">
      <c r="B2943" s="60"/>
      <c r="H2943" s="61"/>
      <c r="I2943" s="61"/>
      <c r="J2943" s="61"/>
      <c r="K2943" s="61"/>
      <c r="L2943" s="61"/>
    </row>
    <row r="2944" spans="2:12" x14ac:dyDescent="0.25">
      <c r="B2944" s="60"/>
      <c r="H2944" s="61"/>
      <c r="I2944" s="61"/>
      <c r="J2944" s="61"/>
      <c r="K2944" s="61"/>
      <c r="L2944" s="61"/>
    </row>
    <row r="2945" spans="2:12" x14ac:dyDescent="0.25">
      <c r="B2945" s="60"/>
      <c r="H2945" s="61"/>
      <c r="I2945" s="61"/>
      <c r="J2945" s="61"/>
      <c r="K2945" s="61"/>
      <c r="L2945" s="61"/>
    </row>
    <row r="2946" spans="2:12" x14ac:dyDescent="0.25">
      <c r="B2946" s="60"/>
      <c r="H2946" s="61"/>
      <c r="I2946" s="61"/>
      <c r="J2946" s="61"/>
      <c r="K2946" s="61"/>
      <c r="L2946" s="61"/>
    </row>
    <row r="2947" spans="2:12" x14ac:dyDescent="0.25">
      <c r="B2947" s="60"/>
      <c r="H2947" s="61"/>
      <c r="I2947" s="61"/>
      <c r="J2947" s="61"/>
      <c r="K2947" s="61"/>
      <c r="L2947" s="61"/>
    </row>
    <row r="2948" spans="2:12" x14ac:dyDescent="0.25">
      <c r="B2948" s="60"/>
      <c r="H2948" s="61"/>
      <c r="I2948" s="61"/>
      <c r="J2948" s="61"/>
      <c r="K2948" s="61"/>
      <c r="L2948" s="61"/>
    </row>
    <row r="2949" spans="2:12" x14ac:dyDescent="0.25">
      <c r="B2949" s="60"/>
      <c r="H2949" s="61"/>
      <c r="I2949" s="61"/>
      <c r="J2949" s="61"/>
      <c r="K2949" s="61"/>
      <c r="L2949" s="61"/>
    </row>
    <row r="2950" spans="2:12" x14ac:dyDescent="0.25">
      <c r="B2950" s="60"/>
      <c r="H2950" s="61"/>
      <c r="I2950" s="61"/>
      <c r="J2950" s="61"/>
      <c r="K2950" s="61"/>
      <c r="L2950" s="61"/>
    </row>
    <row r="2951" spans="2:12" x14ac:dyDescent="0.25">
      <c r="B2951" s="60"/>
      <c r="H2951" s="61"/>
      <c r="I2951" s="61"/>
      <c r="J2951" s="61"/>
      <c r="K2951" s="61"/>
      <c r="L2951" s="61"/>
    </row>
    <row r="2952" spans="2:12" x14ac:dyDescent="0.25">
      <c r="B2952" s="60"/>
      <c r="H2952" s="61"/>
      <c r="I2952" s="61"/>
      <c r="J2952" s="61"/>
      <c r="K2952" s="61"/>
      <c r="L2952" s="61"/>
    </row>
    <row r="2953" spans="2:12" x14ac:dyDescent="0.25">
      <c r="B2953" s="60"/>
      <c r="H2953" s="61"/>
      <c r="I2953" s="61"/>
      <c r="J2953" s="61"/>
      <c r="K2953" s="61"/>
      <c r="L2953" s="61"/>
    </row>
    <row r="2954" spans="2:12" x14ac:dyDescent="0.25">
      <c r="B2954" s="60"/>
      <c r="H2954" s="61"/>
      <c r="I2954" s="61"/>
      <c r="J2954" s="61"/>
      <c r="K2954" s="61"/>
      <c r="L2954" s="61"/>
    </row>
    <row r="2955" spans="2:12" x14ac:dyDescent="0.25">
      <c r="B2955" s="60"/>
      <c r="H2955" s="61"/>
      <c r="I2955" s="61"/>
      <c r="J2955" s="61"/>
      <c r="K2955" s="61"/>
      <c r="L2955" s="61"/>
    </row>
    <row r="2956" spans="2:12" x14ac:dyDescent="0.25">
      <c r="B2956" s="60"/>
      <c r="H2956" s="61"/>
      <c r="I2956" s="61"/>
      <c r="J2956" s="61"/>
      <c r="K2956" s="61"/>
      <c r="L2956" s="61"/>
    </row>
    <row r="2957" spans="2:12" x14ac:dyDescent="0.25">
      <c r="B2957" s="60"/>
      <c r="H2957" s="61"/>
      <c r="I2957" s="61"/>
      <c r="J2957" s="61"/>
      <c r="K2957" s="61"/>
      <c r="L2957" s="61"/>
    </row>
    <row r="2958" spans="2:12" x14ac:dyDescent="0.25">
      <c r="B2958" s="60"/>
      <c r="H2958" s="61"/>
      <c r="I2958" s="61"/>
      <c r="J2958" s="61"/>
      <c r="K2958" s="61"/>
      <c r="L2958" s="61"/>
    </row>
    <row r="2959" spans="2:12" x14ac:dyDescent="0.25">
      <c r="B2959" s="60"/>
      <c r="H2959" s="61"/>
      <c r="I2959" s="61"/>
      <c r="J2959" s="61"/>
      <c r="K2959" s="61"/>
      <c r="L2959" s="61"/>
    </row>
    <row r="2960" spans="2:12" x14ac:dyDescent="0.25">
      <c r="B2960" s="60"/>
      <c r="H2960" s="61"/>
      <c r="I2960" s="61"/>
      <c r="J2960" s="61"/>
      <c r="K2960" s="61"/>
      <c r="L2960" s="61"/>
    </row>
    <row r="2961" spans="2:12" x14ac:dyDescent="0.25">
      <c r="B2961" s="60"/>
      <c r="H2961" s="61"/>
      <c r="I2961" s="61"/>
      <c r="J2961" s="61"/>
      <c r="K2961" s="61"/>
      <c r="L2961" s="61"/>
    </row>
    <row r="2962" spans="2:12" x14ac:dyDescent="0.25">
      <c r="B2962" s="60"/>
      <c r="H2962" s="61"/>
      <c r="I2962" s="61"/>
      <c r="J2962" s="61"/>
      <c r="K2962" s="61"/>
      <c r="L2962" s="61"/>
    </row>
    <row r="2963" spans="2:12" x14ac:dyDescent="0.25">
      <c r="B2963" s="60"/>
      <c r="H2963" s="61"/>
      <c r="I2963" s="61"/>
      <c r="J2963" s="61"/>
      <c r="K2963" s="61"/>
      <c r="L2963" s="61"/>
    </row>
    <row r="2964" spans="2:12" x14ac:dyDescent="0.25">
      <c r="B2964" s="60"/>
      <c r="H2964" s="61"/>
      <c r="I2964" s="61"/>
      <c r="J2964" s="61"/>
      <c r="K2964" s="61"/>
      <c r="L2964" s="61"/>
    </row>
    <row r="2965" spans="2:12" x14ac:dyDescent="0.25">
      <c r="B2965" s="60"/>
      <c r="H2965" s="61"/>
      <c r="I2965" s="61"/>
      <c r="J2965" s="61"/>
      <c r="K2965" s="61"/>
      <c r="L2965" s="61"/>
    </row>
    <row r="2966" spans="2:12" x14ac:dyDescent="0.25">
      <c r="B2966" s="60"/>
      <c r="H2966" s="61"/>
      <c r="I2966" s="61"/>
      <c r="J2966" s="61"/>
      <c r="K2966" s="61"/>
      <c r="L2966" s="61"/>
    </row>
    <row r="2967" spans="2:12" x14ac:dyDescent="0.25">
      <c r="B2967" s="60"/>
      <c r="H2967" s="61"/>
      <c r="I2967" s="61"/>
      <c r="J2967" s="61"/>
      <c r="K2967" s="61"/>
      <c r="L2967" s="61"/>
    </row>
    <row r="2968" spans="2:12" x14ac:dyDescent="0.25">
      <c r="B2968" s="60"/>
      <c r="H2968" s="61"/>
      <c r="I2968" s="61"/>
      <c r="J2968" s="61"/>
      <c r="K2968" s="61"/>
      <c r="L2968" s="61"/>
    </row>
    <row r="2969" spans="2:12" x14ac:dyDescent="0.25">
      <c r="B2969" s="60"/>
      <c r="H2969" s="61"/>
      <c r="I2969" s="61"/>
      <c r="J2969" s="61"/>
      <c r="K2969" s="61"/>
      <c r="L2969" s="61"/>
    </row>
    <row r="2970" spans="2:12" x14ac:dyDescent="0.25">
      <c r="B2970" s="60"/>
      <c r="H2970" s="61"/>
      <c r="I2970" s="61"/>
      <c r="J2970" s="61"/>
      <c r="K2970" s="61"/>
      <c r="L2970" s="61"/>
    </row>
    <row r="2971" spans="2:12" x14ac:dyDescent="0.25">
      <c r="B2971" s="60"/>
      <c r="H2971" s="61"/>
      <c r="I2971" s="61"/>
      <c r="J2971" s="61"/>
      <c r="K2971" s="61"/>
      <c r="L2971" s="61"/>
    </row>
    <row r="2972" spans="2:12" x14ac:dyDescent="0.25">
      <c r="B2972" s="60"/>
      <c r="H2972" s="61"/>
      <c r="I2972" s="61"/>
      <c r="J2972" s="61"/>
      <c r="K2972" s="61"/>
      <c r="L2972" s="61"/>
    </row>
    <row r="2973" spans="2:12" x14ac:dyDescent="0.25">
      <c r="B2973" s="60"/>
      <c r="H2973" s="61"/>
      <c r="I2973" s="61"/>
      <c r="J2973" s="61"/>
      <c r="K2973" s="61"/>
      <c r="L2973" s="61"/>
    </row>
    <row r="2974" spans="2:12" x14ac:dyDescent="0.25">
      <c r="B2974" s="60"/>
      <c r="H2974" s="61"/>
      <c r="I2974" s="61"/>
      <c r="J2974" s="61"/>
      <c r="K2974" s="61"/>
      <c r="L2974" s="61"/>
    </row>
    <row r="2975" spans="2:12" x14ac:dyDescent="0.25">
      <c r="B2975" s="60"/>
      <c r="H2975" s="61"/>
      <c r="I2975" s="61"/>
      <c r="J2975" s="61"/>
      <c r="K2975" s="61"/>
      <c r="L2975" s="61"/>
    </row>
    <row r="2976" spans="2:12" x14ac:dyDescent="0.25">
      <c r="B2976" s="60"/>
      <c r="H2976" s="61"/>
      <c r="I2976" s="61"/>
      <c r="J2976" s="61"/>
      <c r="K2976" s="61"/>
      <c r="L2976" s="61"/>
    </row>
    <row r="2977" spans="2:12" x14ac:dyDescent="0.25">
      <c r="B2977" s="60"/>
      <c r="H2977" s="61"/>
      <c r="I2977" s="61"/>
      <c r="J2977" s="61"/>
      <c r="K2977" s="61"/>
      <c r="L2977" s="61"/>
    </row>
    <row r="2978" spans="2:12" x14ac:dyDescent="0.25">
      <c r="B2978" s="60"/>
      <c r="H2978" s="61"/>
      <c r="I2978" s="61"/>
      <c r="J2978" s="61"/>
      <c r="K2978" s="61"/>
      <c r="L2978" s="61"/>
    </row>
    <row r="2979" spans="2:12" x14ac:dyDescent="0.25">
      <c r="B2979" s="60"/>
      <c r="H2979" s="61"/>
      <c r="I2979" s="61"/>
      <c r="J2979" s="61"/>
      <c r="K2979" s="61"/>
      <c r="L2979" s="61"/>
    </row>
    <row r="2980" spans="2:12" x14ac:dyDescent="0.25">
      <c r="B2980" s="60"/>
      <c r="H2980" s="61"/>
      <c r="I2980" s="61"/>
      <c r="J2980" s="61"/>
      <c r="K2980" s="61"/>
      <c r="L2980" s="61"/>
    </row>
    <row r="2981" spans="2:12" x14ac:dyDescent="0.25">
      <c r="B2981" s="60"/>
      <c r="H2981" s="61"/>
      <c r="I2981" s="61"/>
      <c r="J2981" s="61"/>
      <c r="K2981" s="61"/>
      <c r="L2981" s="61"/>
    </row>
    <row r="2982" spans="2:12" x14ac:dyDescent="0.25">
      <c r="B2982" s="60"/>
      <c r="H2982" s="61"/>
      <c r="I2982" s="61"/>
      <c r="J2982" s="61"/>
      <c r="K2982" s="61"/>
      <c r="L2982" s="61"/>
    </row>
    <row r="2983" spans="2:12" x14ac:dyDescent="0.25">
      <c r="B2983" s="60"/>
      <c r="H2983" s="61"/>
      <c r="I2983" s="61"/>
      <c r="J2983" s="61"/>
      <c r="K2983" s="61"/>
      <c r="L2983" s="61"/>
    </row>
    <row r="2984" spans="2:12" x14ac:dyDescent="0.25">
      <c r="B2984" s="60"/>
      <c r="H2984" s="61"/>
      <c r="I2984" s="61"/>
      <c r="J2984" s="61"/>
      <c r="K2984" s="61"/>
      <c r="L2984" s="61"/>
    </row>
    <row r="2985" spans="2:12" x14ac:dyDescent="0.25">
      <c r="B2985" s="60"/>
      <c r="H2985" s="61"/>
      <c r="I2985" s="61"/>
      <c r="J2985" s="61"/>
      <c r="K2985" s="61"/>
      <c r="L2985" s="61"/>
    </row>
    <row r="2986" spans="2:12" x14ac:dyDescent="0.25">
      <c r="B2986" s="60"/>
      <c r="H2986" s="61"/>
      <c r="I2986" s="61"/>
      <c r="J2986" s="61"/>
      <c r="K2986" s="61"/>
      <c r="L2986" s="61"/>
    </row>
    <row r="2987" spans="2:12" x14ac:dyDescent="0.25">
      <c r="B2987" s="60"/>
      <c r="H2987" s="61"/>
      <c r="I2987" s="61"/>
      <c r="J2987" s="61"/>
      <c r="K2987" s="61"/>
      <c r="L2987" s="61"/>
    </row>
    <row r="2988" spans="2:12" x14ac:dyDescent="0.25">
      <c r="B2988" s="60"/>
      <c r="H2988" s="61"/>
      <c r="I2988" s="61"/>
      <c r="J2988" s="61"/>
      <c r="K2988" s="61"/>
      <c r="L2988" s="61"/>
    </row>
    <row r="2989" spans="2:12" x14ac:dyDescent="0.25">
      <c r="B2989" s="60"/>
      <c r="H2989" s="61"/>
      <c r="I2989" s="61"/>
      <c r="J2989" s="61"/>
      <c r="K2989" s="61"/>
      <c r="L2989" s="61"/>
    </row>
    <row r="2990" spans="2:12" x14ac:dyDescent="0.25">
      <c r="B2990" s="60"/>
      <c r="H2990" s="61"/>
      <c r="I2990" s="61"/>
      <c r="J2990" s="61"/>
      <c r="K2990" s="61"/>
      <c r="L2990" s="61"/>
    </row>
    <row r="2991" spans="2:12" x14ac:dyDescent="0.25">
      <c r="B2991" s="60"/>
      <c r="H2991" s="61"/>
      <c r="I2991" s="61"/>
      <c r="J2991" s="61"/>
      <c r="K2991" s="61"/>
      <c r="L2991" s="61"/>
    </row>
    <row r="2992" spans="2:12" x14ac:dyDescent="0.25">
      <c r="B2992" s="60"/>
      <c r="H2992" s="61"/>
      <c r="I2992" s="61"/>
      <c r="J2992" s="61"/>
      <c r="K2992" s="61"/>
      <c r="L2992" s="61"/>
    </row>
    <row r="2993" spans="2:12" x14ac:dyDescent="0.25">
      <c r="B2993" s="60"/>
      <c r="H2993" s="61"/>
      <c r="I2993" s="61"/>
      <c r="J2993" s="61"/>
      <c r="K2993" s="61"/>
      <c r="L2993" s="61"/>
    </row>
    <row r="2994" spans="2:12" x14ac:dyDescent="0.25">
      <c r="B2994" s="60"/>
      <c r="H2994" s="61"/>
      <c r="I2994" s="61"/>
      <c r="J2994" s="61"/>
      <c r="K2994" s="61"/>
      <c r="L2994" s="61"/>
    </row>
    <row r="2995" spans="2:12" x14ac:dyDescent="0.25">
      <c r="B2995" s="60"/>
      <c r="H2995" s="61"/>
      <c r="I2995" s="61"/>
      <c r="J2995" s="61"/>
      <c r="K2995" s="61"/>
      <c r="L2995" s="61"/>
    </row>
    <row r="2996" spans="2:12" x14ac:dyDescent="0.25">
      <c r="B2996" s="60"/>
      <c r="H2996" s="61"/>
      <c r="I2996" s="61"/>
      <c r="J2996" s="61"/>
      <c r="K2996" s="61"/>
      <c r="L2996" s="61"/>
    </row>
    <row r="2997" spans="2:12" x14ac:dyDescent="0.25">
      <c r="B2997" s="60"/>
      <c r="H2997" s="61"/>
      <c r="I2997" s="61"/>
      <c r="J2997" s="61"/>
      <c r="K2997" s="61"/>
      <c r="L2997" s="61"/>
    </row>
    <row r="2998" spans="2:12" x14ac:dyDescent="0.25">
      <c r="B2998" s="60"/>
      <c r="H2998" s="61"/>
      <c r="I2998" s="61"/>
      <c r="J2998" s="61"/>
      <c r="K2998" s="61"/>
      <c r="L2998" s="61"/>
    </row>
    <row r="2999" spans="2:12" x14ac:dyDescent="0.25">
      <c r="B2999" s="60"/>
      <c r="H2999" s="61"/>
      <c r="I2999" s="61"/>
      <c r="J2999" s="61"/>
      <c r="K2999" s="61"/>
      <c r="L2999" s="61"/>
    </row>
    <row r="3000" spans="2:12" x14ac:dyDescent="0.25">
      <c r="B3000" s="60"/>
      <c r="H3000" s="61"/>
      <c r="I3000" s="61"/>
      <c r="J3000" s="61"/>
      <c r="K3000" s="61"/>
      <c r="L3000" s="61"/>
    </row>
    <row r="3001" spans="2:12" x14ac:dyDescent="0.25">
      <c r="B3001" s="60"/>
      <c r="H3001" s="61"/>
      <c r="I3001" s="61"/>
      <c r="J3001" s="61"/>
      <c r="K3001" s="61"/>
      <c r="L3001" s="61"/>
    </row>
    <row r="3002" spans="2:12" x14ac:dyDescent="0.25">
      <c r="B3002" s="60"/>
      <c r="H3002" s="61"/>
      <c r="I3002" s="61"/>
      <c r="J3002" s="61"/>
      <c r="K3002" s="61"/>
      <c r="L3002" s="61"/>
    </row>
    <row r="3003" spans="2:12" x14ac:dyDescent="0.25">
      <c r="B3003" s="60"/>
      <c r="H3003" s="61"/>
      <c r="I3003" s="61"/>
      <c r="J3003" s="61"/>
      <c r="K3003" s="61"/>
      <c r="L3003" s="61"/>
    </row>
    <row r="3004" spans="2:12" x14ac:dyDescent="0.25">
      <c r="B3004" s="60"/>
      <c r="H3004" s="61"/>
      <c r="I3004" s="61"/>
      <c r="J3004" s="61"/>
      <c r="K3004" s="61"/>
      <c r="L3004" s="61"/>
    </row>
    <row r="3005" spans="2:12" x14ac:dyDescent="0.25">
      <c r="B3005" s="60"/>
      <c r="H3005" s="61"/>
      <c r="I3005" s="61"/>
      <c r="J3005" s="61"/>
      <c r="K3005" s="61"/>
      <c r="L3005" s="61"/>
    </row>
    <row r="3006" spans="2:12" x14ac:dyDescent="0.25">
      <c r="B3006" s="60"/>
      <c r="H3006" s="61"/>
      <c r="I3006" s="61"/>
      <c r="J3006" s="61"/>
      <c r="K3006" s="61"/>
      <c r="L3006" s="61"/>
    </row>
    <row r="3007" spans="2:12" x14ac:dyDescent="0.25">
      <c r="B3007" s="60"/>
      <c r="H3007" s="61"/>
      <c r="I3007" s="61"/>
      <c r="J3007" s="61"/>
      <c r="K3007" s="61"/>
      <c r="L3007" s="61"/>
    </row>
    <row r="3008" spans="2:12" x14ac:dyDescent="0.25">
      <c r="B3008" s="60"/>
      <c r="H3008" s="61"/>
      <c r="I3008" s="61"/>
      <c r="J3008" s="61"/>
      <c r="K3008" s="61"/>
      <c r="L3008" s="61"/>
    </row>
    <row r="3009" spans="2:12" x14ac:dyDescent="0.25">
      <c r="B3009" s="60"/>
      <c r="H3009" s="61"/>
      <c r="I3009" s="61"/>
      <c r="J3009" s="61"/>
      <c r="K3009" s="61"/>
      <c r="L3009" s="61"/>
    </row>
    <row r="3010" spans="2:12" x14ac:dyDescent="0.25">
      <c r="B3010" s="60"/>
      <c r="H3010" s="61"/>
      <c r="I3010" s="61"/>
      <c r="J3010" s="61"/>
      <c r="K3010" s="61"/>
      <c r="L3010" s="61"/>
    </row>
    <row r="3011" spans="2:12" x14ac:dyDescent="0.25">
      <c r="B3011" s="60"/>
      <c r="H3011" s="61"/>
      <c r="I3011" s="61"/>
      <c r="J3011" s="61"/>
      <c r="K3011" s="61"/>
      <c r="L3011" s="61"/>
    </row>
    <row r="3012" spans="2:12" x14ac:dyDescent="0.25">
      <c r="B3012" s="60"/>
      <c r="H3012" s="61"/>
      <c r="I3012" s="61"/>
      <c r="J3012" s="61"/>
      <c r="K3012" s="61"/>
      <c r="L3012" s="61"/>
    </row>
    <row r="3013" spans="2:12" x14ac:dyDescent="0.25">
      <c r="B3013" s="60"/>
      <c r="H3013" s="61"/>
      <c r="I3013" s="61"/>
      <c r="J3013" s="61"/>
      <c r="K3013" s="61"/>
      <c r="L3013" s="61"/>
    </row>
    <row r="3014" spans="2:12" x14ac:dyDescent="0.25">
      <c r="B3014" s="60"/>
      <c r="H3014" s="61"/>
      <c r="I3014" s="61"/>
      <c r="J3014" s="61"/>
      <c r="K3014" s="61"/>
      <c r="L3014" s="61"/>
    </row>
    <row r="3015" spans="2:12" x14ac:dyDescent="0.25">
      <c r="B3015" s="60"/>
      <c r="H3015" s="61"/>
      <c r="I3015" s="61"/>
      <c r="J3015" s="61"/>
      <c r="K3015" s="61"/>
      <c r="L3015" s="61"/>
    </row>
    <row r="3016" spans="2:12" x14ac:dyDescent="0.25">
      <c r="B3016" s="60"/>
      <c r="H3016" s="61"/>
      <c r="I3016" s="61"/>
      <c r="J3016" s="61"/>
      <c r="K3016" s="61"/>
      <c r="L3016" s="61"/>
    </row>
    <row r="3017" spans="2:12" x14ac:dyDescent="0.25">
      <c r="B3017" s="60"/>
      <c r="H3017" s="61"/>
      <c r="I3017" s="61"/>
      <c r="J3017" s="61"/>
      <c r="K3017" s="61"/>
      <c r="L3017" s="61"/>
    </row>
    <row r="3018" spans="2:12" x14ac:dyDescent="0.25">
      <c r="B3018" s="60"/>
      <c r="H3018" s="61"/>
      <c r="I3018" s="61"/>
      <c r="J3018" s="61"/>
      <c r="K3018" s="61"/>
      <c r="L3018" s="61"/>
    </row>
    <row r="3019" spans="2:12" x14ac:dyDescent="0.25">
      <c r="B3019" s="60"/>
      <c r="H3019" s="61"/>
      <c r="I3019" s="61"/>
      <c r="J3019" s="61"/>
      <c r="K3019" s="61"/>
      <c r="L3019" s="61"/>
    </row>
    <row r="3020" spans="2:12" x14ac:dyDescent="0.25">
      <c r="B3020" s="60"/>
      <c r="H3020" s="61"/>
      <c r="I3020" s="61"/>
      <c r="J3020" s="61"/>
      <c r="K3020" s="61"/>
      <c r="L3020" s="61"/>
    </row>
    <row r="3021" spans="2:12" x14ac:dyDescent="0.25">
      <c r="B3021" s="60"/>
      <c r="H3021" s="61"/>
      <c r="I3021" s="61"/>
      <c r="J3021" s="61"/>
      <c r="K3021" s="61"/>
      <c r="L3021" s="61"/>
    </row>
    <row r="3022" spans="2:12" x14ac:dyDescent="0.25">
      <c r="B3022" s="60"/>
      <c r="H3022" s="61"/>
      <c r="I3022" s="61"/>
      <c r="J3022" s="61"/>
      <c r="K3022" s="61"/>
      <c r="L3022" s="61"/>
    </row>
    <row r="3023" spans="2:12" x14ac:dyDescent="0.25">
      <c r="B3023" s="60"/>
      <c r="H3023" s="61"/>
      <c r="I3023" s="61"/>
      <c r="J3023" s="61"/>
      <c r="K3023" s="61"/>
      <c r="L3023" s="61"/>
    </row>
    <row r="3024" spans="2:12" x14ac:dyDescent="0.25">
      <c r="B3024" s="60"/>
      <c r="H3024" s="61"/>
      <c r="I3024" s="61"/>
      <c r="J3024" s="61"/>
      <c r="K3024" s="61"/>
      <c r="L3024" s="61"/>
    </row>
    <row r="3025" spans="2:12" x14ac:dyDescent="0.25">
      <c r="B3025" s="60"/>
      <c r="H3025" s="61"/>
      <c r="I3025" s="61"/>
      <c r="J3025" s="61"/>
      <c r="K3025" s="61"/>
      <c r="L3025" s="61"/>
    </row>
    <row r="3026" spans="2:12" x14ac:dyDescent="0.25">
      <c r="B3026" s="60"/>
      <c r="H3026" s="61"/>
      <c r="I3026" s="61"/>
      <c r="J3026" s="61"/>
      <c r="K3026" s="61"/>
      <c r="L3026" s="61"/>
    </row>
    <row r="3027" spans="2:12" x14ac:dyDescent="0.25">
      <c r="B3027" s="60"/>
      <c r="H3027" s="61"/>
      <c r="I3027" s="61"/>
      <c r="J3027" s="61"/>
      <c r="K3027" s="61"/>
      <c r="L3027" s="61"/>
    </row>
    <row r="3028" spans="2:12" x14ac:dyDescent="0.25">
      <c r="B3028" s="60"/>
      <c r="H3028" s="61"/>
      <c r="I3028" s="61"/>
      <c r="J3028" s="61"/>
      <c r="K3028" s="61"/>
      <c r="L3028" s="61"/>
    </row>
    <row r="3029" spans="2:12" x14ac:dyDescent="0.25">
      <c r="B3029" s="60"/>
      <c r="H3029" s="61"/>
      <c r="I3029" s="61"/>
      <c r="J3029" s="61"/>
      <c r="K3029" s="61"/>
      <c r="L3029" s="61"/>
    </row>
    <row r="3030" spans="2:12" x14ac:dyDescent="0.25">
      <c r="B3030" s="60"/>
      <c r="H3030" s="61"/>
      <c r="I3030" s="61"/>
      <c r="J3030" s="61"/>
      <c r="K3030" s="61"/>
      <c r="L3030" s="61"/>
    </row>
    <row r="3031" spans="2:12" x14ac:dyDescent="0.25">
      <c r="B3031" s="60"/>
      <c r="H3031" s="61"/>
      <c r="I3031" s="61"/>
      <c r="J3031" s="61"/>
      <c r="K3031" s="61"/>
      <c r="L3031" s="61"/>
    </row>
    <row r="3032" spans="2:12" x14ac:dyDescent="0.25">
      <c r="B3032" s="60"/>
      <c r="H3032" s="61"/>
      <c r="I3032" s="61"/>
      <c r="J3032" s="61"/>
      <c r="K3032" s="61"/>
      <c r="L3032" s="61"/>
    </row>
    <row r="3033" spans="2:12" x14ac:dyDescent="0.25">
      <c r="B3033" s="60"/>
      <c r="H3033" s="61"/>
      <c r="I3033" s="61"/>
      <c r="J3033" s="61"/>
      <c r="K3033" s="61"/>
      <c r="L3033" s="61"/>
    </row>
    <row r="3034" spans="2:12" x14ac:dyDescent="0.25">
      <c r="B3034" s="60"/>
      <c r="H3034" s="61"/>
      <c r="I3034" s="61"/>
      <c r="J3034" s="61"/>
      <c r="K3034" s="61"/>
      <c r="L3034" s="61"/>
    </row>
    <row r="3035" spans="2:12" x14ac:dyDescent="0.25">
      <c r="B3035" s="60"/>
      <c r="H3035" s="61"/>
      <c r="I3035" s="61"/>
      <c r="J3035" s="61"/>
      <c r="K3035" s="61"/>
      <c r="L3035" s="61"/>
    </row>
    <row r="3036" spans="2:12" x14ac:dyDescent="0.25">
      <c r="B3036" s="60"/>
      <c r="H3036" s="61"/>
      <c r="I3036" s="61"/>
      <c r="J3036" s="61"/>
      <c r="K3036" s="61"/>
      <c r="L3036" s="61"/>
    </row>
    <row r="3037" spans="2:12" x14ac:dyDescent="0.25">
      <c r="B3037" s="60"/>
      <c r="H3037" s="61"/>
      <c r="I3037" s="61"/>
      <c r="J3037" s="61"/>
      <c r="K3037" s="61"/>
      <c r="L3037" s="61"/>
    </row>
    <row r="3038" spans="2:12" x14ac:dyDescent="0.25">
      <c r="B3038" s="60"/>
      <c r="H3038" s="61"/>
      <c r="I3038" s="61"/>
      <c r="J3038" s="61"/>
      <c r="K3038" s="61"/>
      <c r="L3038" s="61"/>
    </row>
    <row r="3039" spans="2:12" x14ac:dyDescent="0.25">
      <c r="B3039" s="60"/>
      <c r="H3039" s="61"/>
      <c r="I3039" s="61"/>
      <c r="J3039" s="61"/>
      <c r="K3039" s="61"/>
      <c r="L3039" s="61"/>
    </row>
    <row r="3040" spans="2:12" x14ac:dyDescent="0.25">
      <c r="B3040" s="60"/>
      <c r="H3040" s="61"/>
      <c r="I3040" s="61"/>
      <c r="J3040" s="61"/>
      <c r="K3040" s="61"/>
      <c r="L3040" s="61"/>
    </row>
    <row r="3041" spans="2:12" x14ac:dyDescent="0.25">
      <c r="B3041" s="60"/>
      <c r="H3041" s="61"/>
      <c r="I3041" s="61"/>
      <c r="J3041" s="61"/>
      <c r="K3041" s="61"/>
      <c r="L3041" s="61"/>
    </row>
    <row r="3042" spans="2:12" x14ac:dyDescent="0.25">
      <c r="B3042" s="60"/>
      <c r="H3042" s="61"/>
      <c r="I3042" s="61"/>
      <c r="J3042" s="61"/>
      <c r="K3042" s="61"/>
      <c r="L3042" s="61"/>
    </row>
    <row r="3043" spans="2:12" x14ac:dyDescent="0.25">
      <c r="B3043" s="60"/>
      <c r="H3043" s="61"/>
      <c r="I3043" s="61"/>
      <c r="J3043" s="61"/>
      <c r="K3043" s="61"/>
      <c r="L3043" s="61"/>
    </row>
    <row r="3044" spans="2:12" x14ac:dyDescent="0.25">
      <c r="B3044" s="60"/>
      <c r="H3044" s="61"/>
      <c r="I3044" s="61"/>
      <c r="J3044" s="61"/>
      <c r="K3044" s="61"/>
      <c r="L3044" s="61"/>
    </row>
    <row r="3045" spans="2:12" x14ac:dyDescent="0.25">
      <c r="B3045" s="60"/>
      <c r="H3045" s="61"/>
      <c r="I3045" s="61"/>
      <c r="J3045" s="61"/>
      <c r="K3045" s="61"/>
      <c r="L3045" s="61"/>
    </row>
    <row r="3046" spans="2:12" x14ac:dyDescent="0.25">
      <c r="B3046" s="60"/>
      <c r="H3046" s="61"/>
      <c r="I3046" s="61"/>
      <c r="J3046" s="61"/>
      <c r="K3046" s="61"/>
      <c r="L3046" s="61"/>
    </row>
    <row r="3047" spans="2:12" x14ac:dyDescent="0.25">
      <c r="B3047" s="60"/>
      <c r="H3047" s="61"/>
      <c r="I3047" s="61"/>
      <c r="J3047" s="61"/>
      <c r="K3047" s="61"/>
      <c r="L3047" s="61"/>
    </row>
    <row r="3048" spans="2:12" x14ac:dyDescent="0.25">
      <c r="B3048" s="60"/>
      <c r="H3048" s="61"/>
      <c r="I3048" s="61"/>
      <c r="J3048" s="61"/>
      <c r="K3048" s="61"/>
      <c r="L3048" s="61"/>
    </row>
    <row r="3049" spans="2:12" x14ac:dyDescent="0.25">
      <c r="B3049" s="60"/>
      <c r="H3049" s="61"/>
      <c r="I3049" s="61"/>
      <c r="J3049" s="61"/>
      <c r="K3049" s="61"/>
      <c r="L3049" s="61"/>
    </row>
    <row r="3050" spans="2:12" x14ac:dyDescent="0.25">
      <c r="B3050" s="60"/>
      <c r="H3050" s="61"/>
      <c r="I3050" s="61"/>
      <c r="J3050" s="61"/>
      <c r="K3050" s="61"/>
      <c r="L3050" s="61"/>
    </row>
    <row r="3051" spans="2:12" x14ac:dyDescent="0.25">
      <c r="B3051" s="60"/>
      <c r="H3051" s="61"/>
      <c r="I3051" s="61"/>
      <c r="J3051" s="61"/>
      <c r="K3051" s="61"/>
      <c r="L3051" s="61"/>
    </row>
    <row r="3052" spans="2:12" x14ac:dyDescent="0.25">
      <c r="B3052" s="60"/>
      <c r="H3052" s="61"/>
      <c r="I3052" s="61"/>
      <c r="J3052" s="61"/>
      <c r="K3052" s="61"/>
      <c r="L3052" s="61"/>
    </row>
    <row r="3053" spans="2:12" x14ac:dyDescent="0.25">
      <c r="B3053" s="60"/>
      <c r="H3053" s="61"/>
      <c r="I3053" s="61"/>
      <c r="J3053" s="61"/>
      <c r="K3053" s="61"/>
      <c r="L3053" s="61"/>
    </row>
    <row r="3054" spans="2:12" x14ac:dyDescent="0.25">
      <c r="B3054" s="60"/>
      <c r="H3054" s="61"/>
      <c r="I3054" s="61"/>
      <c r="J3054" s="61"/>
      <c r="K3054" s="61"/>
      <c r="L3054" s="61"/>
    </row>
    <row r="3055" spans="2:12" x14ac:dyDescent="0.25">
      <c r="B3055" s="60"/>
      <c r="H3055" s="61"/>
      <c r="I3055" s="61"/>
      <c r="J3055" s="61"/>
      <c r="K3055" s="61"/>
      <c r="L3055" s="61"/>
    </row>
    <row r="3056" spans="2:12" x14ac:dyDescent="0.25">
      <c r="B3056" s="60"/>
      <c r="H3056" s="61"/>
      <c r="I3056" s="61"/>
      <c r="J3056" s="61"/>
      <c r="K3056" s="61"/>
      <c r="L3056" s="61"/>
    </row>
    <row r="3057" spans="2:12" x14ac:dyDescent="0.25">
      <c r="B3057" s="60"/>
      <c r="H3057" s="61"/>
      <c r="I3057" s="61"/>
      <c r="J3057" s="61"/>
      <c r="K3057" s="61"/>
      <c r="L3057" s="61"/>
    </row>
    <row r="3058" spans="2:12" x14ac:dyDescent="0.25">
      <c r="B3058" s="60"/>
      <c r="H3058" s="61"/>
      <c r="I3058" s="61"/>
      <c r="J3058" s="61"/>
      <c r="K3058" s="61"/>
      <c r="L3058" s="61"/>
    </row>
    <row r="3059" spans="2:12" x14ac:dyDescent="0.25">
      <c r="B3059" s="60"/>
      <c r="H3059" s="61"/>
      <c r="I3059" s="61"/>
      <c r="J3059" s="61"/>
      <c r="K3059" s="61"/>
      <c r="L3059" s="61"/>
    </row>
    <row r="3060" spans="2:12" x14ac:dyDescent="0.25">
      <c r="B3060" s="60"/>
      <c r="H3060" s="61"/>
      <c r="I3060" s="61"/>
      <c r="J3060" s="61"/>
      <c r="K3060" s="61"/>
      <c r="L3060" s="61"/>
    </row>
    <row r="3061" spans="2:12" x14ac:dyDescent="0.25">
      <c r="B3061" s="60"/>
      <c r="H3061" s="61"/>
      <c r="I3061" s="61"/>
      <c r="J3061" s="61"/>
      <c r="K3061" s="61"/>
      <c r="L3061" s="61"/>
    </row>
    <row r="3062" spans="2:12" x14ac:dyDescent="0.25">
      <c r="B3062" s="60"/>
      <c r="H3062" s="61"/>
      <c r="I3062" s="61"/>
      <c r="J3062" s="61"/>
      <c r="K3062" s="61"/>
      <c r="L3062" s="61"/>
    </row>
    <row r="3063" spans="2:12" x14ac:dyDescent="0.25">
      <c r="B3063" s="60"/>
      <c r="H3063" s="61"/>
      <c r="I3063" s="61"/>
      <c r="J3063" s="61"/>
      <c r="K3063" s="61"/>
      <c r="L3063" s="61"/>
    </row>
    <row r="3064" spans="2:12" x14ac:dyDescent="0.25">
      <c r="B3064" s="60"/>
      <c r="H3064" s="61"/>
      <c r="I3064" s="61"/>
      <c r="J3064" s="61"/>
      <c r="K3064" s="61"/>
      <c r="L3064" s="61"/>
    </row>
    <row r="3065" spans="2:12" x14ac:dyDescent="0.25">
      <c r="B3065" s="60"/>
      <c r="H3065" s="61"/>
      <c r="I3065" s="61"/>
      <c r="J3065" s="61"/>
      <c r="K3065" s="61"/>
      <c r="L3065" s="61"/>
    </row>
    <row r="3066" spans="2:12" x14ac:dyDescent="0.25">
      <c r="B3066" s="60"/>
      <c r="H3066" s="61"/>
      <c r="I3066" s="61"/>
      <c r="J3066" s="61"/>
      <c r="K3066" s="61"/>
      <c r="L3066" s="61"/>
    </row>
    <row r="3067" spans="2:12" x14ac:dyDescent="0.25">
      <c r="B3067" s="60"/>
      <c r="H3067" s="61"/>
      <c r="I3067" s="61"/>
      <c r="J3067" s="61"/>
      <c r="K3067" s="61"/>
      <c r="L3067" s="61"/>
    </row>
    <row r="3068" spans="2:12" x14ac:dyDescent="0.25">
      <c r="B3068" s="60"/>
      <c r="H3068" s="61"/>
      <c r="I3068" s="61"/>
      <c r="J3068" s="61"/>
      <c r="K3068" s="61"/>
      <c r="L3068" s="61"/>
    </row>
    <row r="3069" spans="2:12" x14ac:dyDescent="0.25">
      <c r="B3069" s="60"/>
      <c r="H3069" s="61"/>
      <c r="I3069" s="61"/>
      <c r="J3069" s="61"/>
      <c r="K3069" s="61"/>
      <c r="L3069" s="61"/>
    </row>
    <row r="3070" spans="2:12" x14ac:dyDescent="0.25">
      <c r="B3070" s="60"/>
      <c r="H3070" s="61"/>
      <c r="I3070" s="61"/>
      <c r="J3070" s="61"/>
      <c r="K3070" s="61"/>
      <c r="L3070" s="61"/>
    </row>
    <row r="3071" spans="2:12" x14ac:dyDescent="0.25">
      <c r="B3071" s="60"/>
      <c r="H3071" s="61"/>
      <c r="I3071" s="61"/>
      <c r="J3071" s="61"/>
      <c r="K3071" s="61"/>
      <c r="L3071" s="61"/>
    </row>
    <row r="3072" spans="2:12" x14ac:dyDescent="0.25">
      <c r="B3072" s="60"/>
      <c r="H3072" s="61"/>
      <c r="I3072" s="61"/>
      <c r="J3072" s="61"/>
      <c r="K3072" s="61"/>
      <c r="L3072" s="61"/>
    </row>
    <row r="3073" spans="2:12" x14ac:dyDescent="0.25">
      <c r="B3073" s="60"/>
      <c r="H3073" s="61"/>
      <c r="I3073" s="61"/>
      <c r="J3073" s="61"/>
      <c r="K3073" s="61"/>
      <c r="L3073" s="61"/>
    </row>
    <row r="3074" spans="2:12" x14ac:dyDescent="0.25">
      <c r="B3074" s="60"/>
      <c r="H3074" s="61"/>
      <c r="I3074" s="61"/>
      <c r="J3074" s="61"/>
      <c r="K3074" s="61"/>
      <c r="L3074" s="61"/>
    </row>
    <row r="3075" spans="2:12" x14ac:dyDescent="0.25">
      <c r="B3075" s="60"/>
      <c r="H3075" s="61"/>
      <c r="I3075" s="61"/>
      <c r="J3075" s="61"/>
      <c r="K3075" s="61"/>
      <c r="L3075" s="61"/>
    </row>
    <row r="3076" spans="2:12" x14ac:dyDescent="0.25">
      <c r="B3076" s="60"/>
      <c r="H3076" s="61"/>
      <c r="I3076" s="61"/>
      <c r="J3076" s="61"/>
      <c r="K3076" s="61"/>
      <c r="L3076" s="61"/>
    </row>
    <row r="3077" spans="2:12" x14ac:dyDescent="0.25">
      <c r="B3077" s="60"/>
      <c r="H3077" s="61"/>
      <c r="I3077" s="61"/>
      <c r="J3077" s="61"/>
      <c r="K3077" s="61"/>
      <c r="L3077" s="61"/>
    </row>
    <row r="3078" spans="2:12" x14ac:dyDescent="0.25">
      <c r="B3078" s="60"/>
      <c r="H3078" s="61"/>
      <c r="I3078" s="61"/>
      <c r="J3078" s="61"/>
      <c r="K3078" s="61"/>
      <c r="L3078" s="61"/>
    </row>
    <row r="3079" spans="2:12" x14ac:dyDescent="0.25">
      <c r="B3079" s="60"/>
      <c r="H3079" s="61"/>
      <c r="I3079" s="61"/>
      <c r="J3079" s="61"/>
      <c r="K3079" s="61"/>
      <c r="L3079" s="61"/>
    </row>
    <row r="3080" spans="2:12" x14ac:dyDescent="0.25">
      <c r="B3080" s="60"/>
      <c r="H3080" s="61"/>
      <c r="I3080" s="61"/>
      <c r="J3080" s="61"/>
      <c r="K3080" s="61"/>
      <c r="L3080" s="61"/>
    </row>
    <row r="3081" spans="2:12" x14ac:dyDescent="0.25">
      <c r="B3081" s="60"/>
      <c r="H3081" s="61"/>
      <c r="I3081" s="61"/>
      <c r="J3081" s="61"/>
      <c r="K3081" s="61"/>
      <c r="L3081" s="61"/>
    </row>
    <row r="3082" spans="2:12" x14ac:dyDescent="0.25">
      <c r="B3082" s="60"/>
      <c r="H3082" s="61"/>
      <c r="I3082" s="61"/>
      <c r="J3082" s="61"/>
      <c r="K3082" s="61"/>
      <c r="L3082" s="61"/>
    </row>
    <row r="3083" spans="2:12" x14ac:dyDescent="0.25">
      <c r="B3083" s="60"/>
      <c r="H3083" s="61"/>
      <c r="I3083" s="61"/>
      <c r="J3083" s="61"/>
      <c r="K3083" s="61"/>
      <c r="L3083" s="61"/>
    </row>
    <row r="3084" spans="2:12" x14ac:dyDescent="0.25">
      <c r="B3084" s="60"/>
      <c r="H3084" s="61"/>
      <c r="I3084" s="61"/>
      <c r="J3084" s="61"/>
      <c r="K3084" s="61"/>
      <c r="L3084" s="61"/>
    </row>
    <row r="3085" spans="2:12" x14ac:dyDescent="0.25">
      <c r="B3085" s="60"/>
      <c r="H3085" s="61"/>
      <c r="I3085" s="61"/>
      <c r="J3085" s="61"/>
      <c r="K3085" s="61"/>
      <c r="L3085" s="61"/>
    </row>
    <row r="3086" spans="2:12" x14ac:dyDescent="0.25">
      <c r="B3086" s="60"/>
      <c r="H3086" s="61"/>
      <c r="I3086" s="61"/>
      <c r="J3086" s="61"/>
      <c r="K3086" s="61"/>
      <c r="L3086" s="61"/>
    </row>
    <row r="3087" spans="2:12" x14ac:dyDescent="0.25">
      <c r="B3087" s="60"/>
      <c r="H3087" s="61"/>
      <c r="I3087" s="61"/>
      <c r="J3087" s="61"/>
      <c r="K3087" s="61"/>
      <c r="L3087" s="61"/>
    </row>
    <row r="3088" spans="2:12" x14ac:dyDescent="0.25">
      <c r="B3088" s="60"/>
      <c r="H3088" s="61"/>
      <c r="I3088" s="61"/>
      <c r="J3088" s="61"/>
      <c r="K3088" s="61"/>
      <c r="L3088" s="61"/>
    </row>
    <row r="3089" spans="2:12" x14ac:dyDescent="0.25">
      <c r="B3089" s="60"/>
      <c r="H3089" s="61"/>
      <c r="I3089" s="61"/>
      <c r="J3089" s="61"/>
      <c r="K3089" s="61"/>
      <c r="L3089" s="61"/>
    </row>
    <row r="3090" spans="2:12" x14ac:dyDescent="0.25">
      <c r="B3090" s="60"/>
      <c r="H3090" s="61"/>
      <c r="I3090" s="61"/>
      <c r="J3090" s="61"/>
      <c r="K3090" s="61"/>
      <c r="L3090" s="61"/>
    </row>
    <row r="3091" spans="2:12" x14ac:dyDescent="0.25">
      <c r="B3091" s="60"/>
      <c r="H3091" s="61"/>
      <c r="I3091" s="61"/>
      <c r="J3091" s="61"/>
      <c r="K3091" s="61"/>
      <c r="L3091" s="61"/>
    </row>
    <row r="3092" spans="2:12" x14ac:dyDescent="0.25">
      <c r="B3092" s="60"/>
      <c r="H3092" s="61"/>
      <c r="I3092" s="61"/>
      <c r="J3092" s="61"/>
      <c r="K3092" s="61"/>
      <c r="L3092" s="61"/>
    </row>
    <row r="3093" spans="2:12" x14ac:dyDescent="0.25">
      <c r="B3093" s="60"/>
      <c r="H3093" s="61"/>
      <c r="I3093" s="61"/>
      <c r="J3093" s="61"/>
      <c r="K3093" s="61"/>
      <c r="L3093" s="61"/>
    </row>
    <row r="3094" spans="2:12" x14ac:dyDescent="0.25">
      <c r="B3094" s="60"/>
      <c r="H3094" s="61"/>
      <c r="I3094" s="61"/>
      <c r="J3094" s="61"/>
      <c r="K3094" s="61"/>
      <c r="L3094" s="61"/>
    </row>
    <row r="3095" spans="2:12" x14ac:dyDescent="0.25">
      <c r="B3095" s="60"/>
      <c r="H3095" s="61"/>
      <c r="I3095" s="61"/>
      <c r="J3095" s="61"/>
      <c r="K3095" s="61"/>
      <c r="L3095" s="61"/>
    </row>
    <row r="3096" spans="2:12" x14ac:dyDescent="0.25">
      <c r="B3096" s="60"/>
      <c r="H3096" s="61"/>
      <c r="I3096" s="61"/>
      <c r="J3096" s="61"/>
      <c r="K3096" s="61"/>
      <c r="L3096" s="61"/>
    </row>
    <row r="3097" spans="2:12" x14ac:dyDescent="0.25">
      <c r="B3097" s="60"/>
      <c r="H3097" s="61"/>
      <c r="I3097" s="61"/>
      <c r="J3097" s="61"/>
      <c r="K3097" s="61"/>
      <c r="L3097" s="61"/>
    </row>
    <row r="3098" spans="2:12" x14ac:dyDescent="0.25">
      <c r="B3098" s="60"/>
      <c r="H3098" s="61"/>
      <c r="I3098" s="61"/>
      <c r="J3098" s="61"/>
      <c r="K3098" s="61"/>
      <c r="L3098" s="61"/>
    </row>
    <row r="3099" spans="2:12" x14ac:dyDescent="0.25">
      <c r="B3099" s="60"/>
      <c r="H3099" s="61"/>
      <c r="I3099" s="61"/>
      <c r="J3099" s="61"/>
      <c r="K3099" s="61"/>
      <c r="L3099" s="61"/>
    </row>
    <row r="3100" spans="2:12" x14ac:dyDescent="0.25">
      <c r="B3100" s="60"/>
      <c r="H3100" s="61"/>
      <c r="I3100" s="61"/>
      <c r="J3100" s="61"/>
      <c r="K3100" s="61"/>
      <c r="L3100" s="61"/>
    </row>
    <row r="3101" spans="2:12" x14ac:dyDescent="0.25">
      <c r="B3101" s="60"/>
      <c r="H3101" s="61"/>
      <c r="I3101" s="61"/>
      <c r="J3101" s="61"/>
      <c r="K3101" s="61"/>
      <c r="L3101" s="61"/>
    </row>
    <row r="3102" spans="2:12" x14ac:dyDescent="0.25">
      <c r="B3102" s="60"/>
      <c r="H3102" s="61"/>
      <c r="I3102" s="61"/>
      <c r="J3102" s="61"/>
      <c r="K3102" s="61"/>
      <c r="L3102" s="61"/>
    </row>
    <row r="3103" spans="2:12" x14ac:dyDescent="0.25">
      <c r="B3103" s="60"/>
      <c r="H3103" s="61"/>
      <c r="I3103" s="61"/>
      <c r="J3103" s="61"/>
      <c r="K3103" s="61"/>
      <c r="L3103" s="61"/>
    </row>
    <row r="3104" spans="2:12" x14ac:dyDescent="0.25">
      <c r="B3104" s="60"/>
      <c r="H3104" s="61"/>
      <c r="I3104" s="61"/>
      <c r="J3104" s="61"/>
      <c r="K3104" s="61"/>
      <c r="L3104" s="61"/>
    </row>
    <row r="3105" spans="2:12" x14ac:dyDescent="0.25">
      <c r="B3105" s="60"/>
      <c r="H3105" s="61"/>
      <c r="I3105" s="61"/>
      <c r="J3105" s="61"/>
      <c r="K3105" s="61"/>
      <c r="L3105" s="61"/>
    </row>
    <row r="3106" spans="2:12" x14ac:dyDescent="0.25">
      <c r="B3106" s="60"/>
      <c r="H3106" s="61"/>
      <c r="I3106" s="61"/>
      <c r="J3106" s="61"/>
      <c r="K3106" s="61"/>
      <c r="L3106" s="61"/>
    </row>
    <row r="3107" spans="2:12" x14ac:dyDescent="0.25">
      <c r="B3107" s="60"/>
      <c r="H3107" s="61"/>
      <c r="I3107" s="61"/>
      <c r="J3107" s="61"/>
      <c r="K3107" s="61"/>
      <c r="L3107" s="61"/>
    </row>
    <row r="3108" spans="2:12" x14ac:dyDescent="0.25">
      <c r="B3108" s="60"/>
      <c r="H3108" s="61"/>
      <c r="I3108" s="61"/>
      <c r="J3108" s="61"/>
      <c r="K3108" s="61"/>
      <c r="L3108" s="61"/>
    </row>
    <row r="3109" spans="2:12" x14ac:dyDescent="0.25">
      <c r="B3109" s="60"/>
      <c r="H3109" s="61"/>
      <c r="I3109" s="61"/>
      <c r="J3109" s="61"/>
      <c r="K3109" s="61"/>
      <c r="L3109" s="61"/>
    </row>
    <row r="3110" spans="2:12" x14ac:dyDescent="0.25">
      <c r="B3110" s="60"/>
      <c r="H3110" s="61"/>
      <c r="I3110" s="61"/>
      <c r="J3110" s="61"/>
      <c r="K3110" s="61"/>
      <c r="L3110" s="61"/>
    </row>
    <row r="3111" spans="2:12" x14ac:dyDescent="0.25">
      <c r="B3111" s="60"/>
      <c r="H3111" s="61"/>
      <c r="I3111" s="61"/>
      <c r="J3111" s="61"/>
      <c r="K3111" s="61"/>
      <c r="L3111" s="61"/>
    </row>
    <row r="3112" spans="2:12" x14ac:dyDescent="0.25">
      <c r="B3112" s="60"/>
      <c r="H3112" s="61"/>
      <c r="I3112" s="61"/>
      <c r="J3112" s="61"/>
      <c r="K3112" s="61"/>
      <c r="L3112" s="61"/>
    </row>
    <row r="3113" spans="2:12" x14ac:dyDescent="0.25">
      <c r="B3113" s="60"/>
      <c r="H3113" s="61"/>
      <c r="I3113" s="61"/>
      <c r="J3113" s="61"/>
      <c r="K3113" s="61"/>
      <c r="L3113" s="61"/>
    </row>
    <row r="3114" spans="2:12" x14ac:dyDescent="0.25">
      <c r="B3114" s="60"/>
      <c r="H3114" s="61"/>
      <c r="I3114" s="61"/>
      <c r="J3114" s="61"/>
      <c r="K3114" s="61"/>
      <c r="L3114" s="61"/>
    </row>
    <row r="3115" spans="2:12" x14ac:dyDescent="0.25">
      <c r="B3115" s="60"/>
      <c r="H3115" s="61"/>
      <c r="I3115" s="61"/>
      <c r="J3115" s="61"/>
      <c r="K3115" s="61"/>
      <c r="L3115" s="61"/>
    </row>
    <row r="3116" spans="2:12" x14ac:dyDescent="0.25">
      <c r="B3116" s="60"/>
      <c r="H3116" s="61"/>
      <c r="I3116" s="61"/>
      <c r="J3116" s="61"/>
      <c r="K3116" s="61"/>
      <c r="L3116" s="61"/>
    </row>
    <row r="3117" spans="2:12" x14ac:dyDescent="0.25">
      <c r="B3117" s="60"/>
      <c r="H3117" s="61"/>
      <c r="I3117" s="61"/>
      <c r="J3117" s="61"/>
      <c r="K3117" s="61"/>
      <c r="L3117" s="61"/>
    </row>
    <row r="3118" spans="2:12" x14ac:dyDescent="0.25">
      <c r="B3118" s="60"/>
      <c r="H3118" s="61"/>
      <c r="I3118" s="61"/>
      <c r="J3118" s="61"/>
      <c r="K3118" s="61"/>
      <c r="L3118" s="61"/>
    </row>
    <row r="3119" spans="2:12" x14ac:dyDescent="0.25">
      <c r="B3119" s="60"/>
      <c r="H3119" s="61"/>
      <c r="I3119" s="61"/>
      <c r="J3119" s="61"/>
      <c r="K3119" s="61"/>
      <c r="L3119" s="61"/>
    </row>
    <row r="3120" spans="2:12" x14ac:dyDescent="0.25">
      <c r="B3120" s="60"/>
      <c r="H3120" s="61"/>
      <c r="I3120" s="61"/>
      <c r="J3120" s="61"/>
      <c r="K3120" s="61"/>
      <c r="L3120" s="61"/>
    </row>
    <row r="3121" spans="2:12" x14ac:dyDescent="0.25">
      <c r="B3121" s="60"/>
      <c r="H3121" s="61"/>
      <c r="I3121" s="61"/>
      <c r="J3121" s="61"/>
      <c r="K3121" s="61"/>
      <c r="L3121" s="61"/>
    </row>
    <row r="3122" spans="2:12" x14ac:dyDescent="0.25">
      <c r="B3122" s="60"/>
      <c r="H3122" s="61"/>
      <c r="I3122" s="61"/>
      <c r="J3122" s="61"/>
      <c r="K3122" s="61"/>
      <c r="L3122" s="61"/>
    </row>
    <row r="3123" spans="2:12" x14ac:dyDescent="0.25">
      <c r="B3123" s="60"/>
      <c r="H3123" s="61"/>
      <c r="I3123" s="61"/>
      <c r="J3123" s="61"/>
      <c r="K3123" s="61"/>
      <c r="L3123" s="61"/>
    </row>
    <row r="3124" spans="2:12" x14ac:dyDescent="0.25">
      <c r="B3124" s="60"/>
      <c r="H3124" s="61"/>
      <c r="I3124" s="61"/>
      <c r="J3124" s="61"/>
      <c r="K3124" s="61"/>
      <c r="L3124" s="61"/>
    </row>
    <row r="3125" spans="2:12" x14ac:dyDescent="0.25">
      <c r="B3125" s="60"/>
      <c r="H3125" s="61"/>
      <c r="I3125" s="61"/>
      <c r="J3125" s="61"/>
      <c r="K3125" s="61"/>
      <c r="L3125" s="61"/>
    </row>
    <row r="3126" spans="2:12" x14ac:dyDescent="0.25">
      <c r="B3126" s="60"/>
      <c r="H3126" s="61"/>
      <c r="I3126" s="61"/>
      <c r="J3126" s="61"/>
      <c r="K3126" s="61"/>
      <c r="L3126" s="61"/>
    </row>
    <row r="3127" spans="2:12" x14ac:dyDescent="0.25">
      <c r="B3127" s="60"/>
      <c r="H3127" s="61"/>
      <c r="I3127" s="61"/>
      <c r="J3127" s="61"/>
      <c r="K3127" s="61"/>
      <c r="L3127" s="61"/>
    </row>
    <row r="3128" spans="2:12" x14ac:dyDescent="0.25">
      <c r="B3128" s="60"/>
      <c r="H3128" s="61"/>
      <c r="I3128" s="61"/>
      <c r="J3128" s="61"/>
      <c r="K3128" s="61"/>
      <c r="L3128" s="61"/>
    </row>
    <row r="3129" spans="2:12" x14ac:dyDescent="0.25">
      <c r="B3129" s="60"/>
      <c r="H3129" s="61"/>
      <c r="I3129" s="61"/>
      <c r="J3129" s="61"/>
      <c r="K3129" s="61"/>
      <c r="L3129" s="61"/>
    </row>
    <row r="3130" spans="2:12" x14ac:dyDescent="0.25">
      <c r="B3130" s="60"/>
      <c r="H3130" s="61"/>
      <c r="I3130" s="61"/>
      <c r="J3130" s="61"/>
      <c r="K3130" s="61"/>
      <c r="L3130" s="61"/>
    </row>
    <row r="3131" spans="2:12" x14ac:dyDescent="0.25">
      <c r="B3131" s="60"/>
      <c r="H3131" s="61"/>
      <c r="I3131" s="61"/>
      <c r="J3131" s="61"/>
      <c r="K3131" s="61"/>
      <c r="L3131" s="61"/>
    </row>
    <row r="3132" spans="2:12" x14ac:dyDescent="0.25">
      <c r="B3132" s="60"/>
      <c r="H3132" s="61"/>
      <c r="I3132" s="61"/>
      <c r="J3132" s="61"/>
      <c r="K3132" s="61"/>
      <c r="L3132" s="61"/>
    </row>
    <row r="3133" spans="2:12" x14ac:dyDescent="0.25">
      <c r="B3133" s="60"/>
      <c r="H3133" s="61"/>
      <c r="I3133" s="61"/>
      <c r="J3133" s="61"/>
      <c r="K3133" s="61"/>
      <c r="L3133" s="61"/>
    </row>
    <row r="3134" spans="2:12" x14ac:dyDescent="0.25">
      <c r="B3134" s="60"/>
      <c r="H3134" s="61"/>
      <c r="I3134" s="61"/>
      <c r="J3134" s="61"/>
      <c r="K3134" s="61"/>
      <c r="L3134" s="61"/>
    </row>
    <row r="3135" spans="2:12" x14ac:dyDescent="0.25">
      <c r="B3135" s="60"/>
      <c r="H3135" s="61"/>
      <c r="I3135" s="61"/>
      <c r="J3135" s="61"/>
      <c r="K3135" s="61"/>
      <c r="L3135" s="61"/>
    </row>
    <row r="3136" spans="2:12" x14ac:dyDescent="0.25">
      <c r="B3136" s="60"/>
      <c r="H3136" s="61"/>
      <c r="I3136" s="61"/>
      <c r="J3136" s="61"/>
      <c r="K3136" s="61"/>
      <c r="L3136" s="61"/>
    </row>
    <row r="3137" spans="2:12" x14ac:dyDescent="0.25">
      <c r="B3137" s="60"/>
      <c r="H3137" s="61"/>
      <c r="I3137" s="61"/>
      <c r="J3137" s="61"/>
      <c r="K3137" s="61"/>
      <c r="L3137" s="61"/>
    </row>
    <row r="3138" spans="2:12" x14ac:dyDescent="0.25">
      <c r="B3138" s="60"/>
      <c r="H3138" s="61"/>
      <c r="I3138" s="61"/>
      <c r="J3138" s="61"/>
      <c r="K3138" s="61"/>
      <c r="L3138" s="61"/>
    </row>
    <row r="3139" spans="2:12" x14ac:dyDescent="0.25">
      <c r="B3139" s="60"/>
      <c r="H3139" s="61"/>
      <c r="I3139" s="61"/>
      <c r="J3139" s="61"/>
      <c r="K3139" s="61"/>
      <c r="L3139" s="61"/>
    </row>
    <row r="3140" spans="2:12" x14ac:dyDescent="0.25">
      <c r="B3140" s="60"/>
      <c r="H3140" s="61"/>
      <c r="I3140" s="61"/>
      <c r="J3140" s="61"/>
      <c r="K3140" s="61"/>
      <c r="L3140" s="61"/>
    </row>
    <row r="3141" spans="2:12" x14ac:dyDescent="0.25">
      <c r="B3141" s="60"/>
      <c r="H3141" s="61"/>
      <c r="I3141" s="61"/>
      <c r="J3141" s="61"/>
      <c r="K3141" s="61"/>
      <c r="L3141" s="61"/>
    </row>
    <row r="3142" spans="2:12" x14ac:dyDescent="0.25">
      <c r="B3142" s="60"/>
      <c r="H3142" s="61"/>
      <c r="I3142" s="61"/>
      <c r="J3142" s="61"/>
      <c r="K3142" s="61"/>
      <c r="L3142" s="61"/>
    </row>
    <row r="3143" spans="2:12" x14ac:dyDescent="0.25">
      <c r="B3143" s="60"/>
      <c r="H3143" s="61"/>
      <c r="I3143" s="61"/>
      <c r="J3143" s="61"/>
      <c r="K3143" s="61"/>
      <c r="L3143" s="61"/>
    </row>
    <row r="3144" spans="2:12" x14ac:dyDescent="0.25">
      <c r="B3144" s="60"/>
      <c r="H3144" s="61"/>
      <c r="I3144" s="61"/>
      <c r="J3144" s="61"/>
      <c r="K3144" s="61"/>
      <c r="L3144" s="61"/>
    </row>
    <row r="3145" spans="2:12" x14ac:dyDescent="0.25">
      <c r="B3145" s="60"/>
      <c r="H3145" s="61"/>
      <c r="I3145" s="61"/>
      <c r="J3145" s="61"/>
      <c r="K3145" s="61"/>
      <c r="L3145" s="61"/>
    </row>
    <row r="3146" spans="2:12" x14ac:dyDescent="0.25">
      <c r="B3146" s="60"/>
      <c r="H3146" s="61"/>
      <c r="I3146" s="61"/>
      <c r="J3146" s="61"/>
      <c r="K3146" s="61"/>
      <c r="L3146" s="61"/>
    </row>
    <row r="3147" spans="2:12" x14ac:dyDescent="0.25">
      <c r="B3147" s="60"/>
      <c r="H3147" s="61"/>
      <c r="I3147" s="61"/>
      <c r="J3147" s="61"/>
      <c r="K3147" s="61"/>
      <c r="L3147" s="61"/>
    </row>
    <row r="3148" spans="2:12" x14ac:dyDescent="0.25">
      <c r="B3148" s="60"/>
      <c r="H3148" s="61"/>
      <c r="I3148" s="61"/>
      <c r="J3148" s="61"/>
      <c r="K3148" s="61"/>
      <c r="L3148" s="61"/>
    </row>
    <row r="3149" spans="2:12" x14ac:dyDescent="0.25">
      <c r="B3149" s="60"/>
      <c r="H3149" s="61"/>
      <c r="I3149" s="61"/>
      <c r="J3149" s="61"/>
      <c r="K3149" s="61"/>
      <c r="L3149" s="61"/>
    </row>
    <row r="3150" spans="2:12" x14ac:dyDescent="0.25">
      <c r="B3150" s="60"/>
      <c r="H3150" s="61"/>
      <c r="I3150" s="61"/>
      <c r="J3150" s="61"/>
      <c r="K3150" s="61"/>
      <c r="L3150" s="61"/>
    </row>
    <row r="3151" spans="2:12" x14ac:dyDescent="0.25">
      <c r="B3151" s="60"/>
      <c r="H3151" s="61"/>
      <c r="I3151" s="61"/>
      <c r="J3151" s="61"/>
      <c r="K3151" s="61"/>
      <c r="L3151" s="61"/>
    </row>
    <row r="3152" spans="2:12" x14ac:dyDescent="0.25">
      <c r="B3152" s="60"/>
      <c r="H3152" s="61"/>
      <c r="I3152" s="61"/>
      <c r="J3152" s="61"/>
      <c r="K3152" s="61"/>
      <c r="L3152" s="61"/>
    </row>
    <row r="3153" spans="2:12" x14ac:dyDescent="0.25">
      <c r="B3153" s="60"/>
      <c r="H3153" s="61"/>
      <c r="I3153" s="61"/>
      <c r="J3153" s="61"/>
      <c r="K3153" s="61"/>
      <c r="L3153" s="61"/>
    </row>
    <row r="3154" spans="2:12" x14ac:dyDescent="0.25">
      <c r="B3154" s="60"/>
      <c r="H3154" s="61"/>
      <c r="I3154" s="61"/>
      <c r="J3154" s="61"/>
      <c r="K3154" s="61"/>
      <c r="L3154" s="61"/>
    </row>
    <row r="3155" spans="2:12" x14ac:dyDescent="0.25">
      <c r="B3155" s="60"/>
      <c r="H3155" s="61"/>
      <c r="I3155" s="61"/>
      <c r="J3155" s="61"/>
      <c r="K3155" s="61"/>
      <c r="L3155" s="61"/>
    </row>
    <row r="3156" spans="2:12" x14ac:dyDescent="0.25">
      <c r="B3156" s="60"/>
      <c r="H3156" s="61"/>
      <c r="I3156" s="61"/>
      <c r="J3156" s="61"/>
      <c r="K3156" s="61"/>
      <c r="L3156" s="61"/>
    </row>
    <row r="3157" spans="2:12" x14ac:dyDescent="0.25">
      <c r="B3157" s="60"/>
      <c r="H3157" s="61"/>
      <c r="I3157" s="61"/>
      <c r="J3157" s="61"/>
      <c r="K3157" s="61"/>
      <c r="L3157" s="61"/>
    </row>
    <row r="3158" spans="2:12" x14ac:dyDescent="0.25">
      <c r="B3158" s="60"/>
      <c r="H3158" s="61"/>
      <c r="I3158" s="61"/>
      <c r="J3158" s="61"/>
      <c r="K3158" s="61"/>
      <c r="L3158" s="61"/>
    </row>
    <row r="3159" spans="2:12" x14ac:dyDescent="0.25">
      <c r="B3159" s="60"/>
      <c r="H3159" s="61"/>
      <c r="I3159" s="61"/>
      <c r="J3159" s="61"/>
      <c r="K3159" s="61"/>
      <c r="L3159" s="61"/>
    </row>
    <row r="3160" spans="2:12" x14ac:dyDescent="0.25">
      <c r="B3160" s="60"/>
      <c r="H3160" s="61"/>
      <c r="I3160" s="61"/>
      <c r="J3160" s="61"/>
      <c r="K3160" s="61"/>
      <c r="L3160" s="61"/>
    </row>
    <row r="3161" spans="2:12" x14ac:dyDescent="0.25">
      <c r="B3161" s="60"/>
      <c r="H3161" s="61"/>
      <c r="I3161" s="61"/>
      <c r="J3161" s="61"/>
      <c r="K3161" s="61"/>
      <c r="L3161" s="61"/>
    </row>
    <row r="3162" spans="2:12" x14ac:dyDescent="0.25">
      <c r="B3162" s="60"/>
      <c r="H3162" s="61"/>
      <c r="I3162" s="61"/>
      <c r="J3162" s="61"/>
      <c r="K3162" s="61"/>
      <c r="L3162" s="61"/>
    </row>
    <row r="3163" spans="2:12" x14ac:dyDescent="0.25">
      <c r="B3163" s="60"/>
      <c r="H3163" s="61"/>
      <c r="I3163" s="61"/>
      <c r="J3163" s="61"/>
      <c r="K3163" s="61"/>
      <c r="L3163" s="61"/>
    </row>
    <row r="3164" spans="2:12" x14ac:dyDescent="0.25">
      <c r="B3164" s="60"/>
      <c r="H3164" s="61"/>
      <c r="I3164" s="61"/>
      <c r="J3164" s="61"/>
      <c r="K3164" s="61"/>
      <c r="L3164" s="61"/>
    </row>
    <row r="3165" spans="2:12" x14ac:dyDescent="0.25">
      <c r="B3165" s="60"/>
      <c r="H3165" s="61"/>
      <c r="I3165" s="61"/>
      <c r="J3165" s="61"/>
      <c r="K3165" s="61"/>
      <c r="L3165" s="61"/>
    </row>
    <row r="3166" spans="2:12" x14ac:dyDescent="0.25">
      <c r="B3166" s="60"/>
      <c r="H3166" s="61"/>
      <c r="I3166" s="61"/>
      <c r="J3166" s="61"/>
      <c r="K3166" s="61"/>
      <c r="L3166" s="61"/>
    </row>
    <row r="3167" spans="2:12" x14ac:dyDescent="0.25">
      <c r="B3167" s="60"/>
      <c r="H3167" s="61"/>
      <c r="I3167" s="61"/>
      <c r="J3167" s="61"/>
      <c r="K3167" s="61"/>
      <c r="L3167" s="61"/>
    </row>
    <row r="3168" spans="2:12" x14ac:dyDescent="0.25">
      <c r="B3168" s="60"/>
      <c r="H3168" s="61"/>
      <c r="I3168" s="61"/>
      <c r="J3168" s="61"/>
      <c r="K3168" s="61"/>
      <c r="L3168" s="61"/>
    </row>
    <row r="3169" spans="2:12" x14ac:dyDescent="0.25">
      <c r="B3169" s="60"/>
      <c r="H3169" s="61"/>
      <c r="I3169" s="61"/>
      <c r="J3169" s="61"/>
      <c r="K3169" s="61"/>
      <c r="L3169" s="61"/>
    </row>
    <row r="3170" spans="2:12" x14ac:dyDescent="0.25">
      <c r="B3170" s="60"/>
      <c r="H3170" s="61"/>
      <c r="I3170" s="61"/>
      <c r="J3170" s="61"/>
      <c r="K3170" s="61"/>
      <c r="L3170" s="61"/>
    </row>
    <row r="3171" spans="2:12" x14ac:dyDescent="0.25">
      <c r="B3171" s="60"/>
      <c r="H3171" s="61"/>
      <c r="I3171" s="61"/>
      <c r="J3171" s="61"/>
      <c r="K3171" s="61"/>
      <c r="L3171" s="61"/>
    </row>
    <row r="3172" spans="2:12" x14ac:dyDescent="0.25">
      <c r="B3172" s="60"/>
      <c r="H3172" s="61"/>
      <c r="I3172" s="61"/>
      <c r="J3172" s="61"/>
      <c r="K3172" s="61"/>
      <c r="L3172" s="61"/>
    </row>
    <row r="3173" spans="2:12" x14ac:dyDescent="0.25">
      <c r="B3173" s="60"/>
      <c r="H3173" s="61"/>
      <c r="I3173" s="61"/>
      <c r="J3173" s="61"/>
      <c r="K3173" s="61"/>
      <c r="L3173" s="61"/>
    </row>
    <row r="3174" spans="2:12" x14ac:dyDescent="0.25">
      <c r="B3174" s="60"/>
      <c r="H3174" s="61"/>
      <c r="I3174" s="61"/>
      <c r="J3174" s="61"/>
      <c r="K3174" s="61"/>
      <c r="L3174" s="61"/>
    </row>
    <row r="3175" spans="2:12" x14ac:dyDescent="0.25">
      <c r="B3175" s="60"/>
      <c r="H3175" s="61"/>
      <c r="I3175" s="61"/>
      <c r="J3175" s="61"/>
      <c r="K3175" s="61"/>
      <c r="L3175" s="61"/>
    </row>
    <row r="3176" spans="2:12" x14ac:dyDescent="0.25">
      <c r="B3176" s="60"/>
      <c r="H3176" s="61"/>
      <c r="I3176" s="61"/>
      <c r="J3176" s="61"/>
      <c r="K3176" s="61"/>
      <c r="L3176" s="61"/>
    </row>
    <row r="3177" spans="2:12" x14ac:dyDescent="0.25">
      <c r="B3177" s="60"/>
      <c r="H3177" s="61"/>
      <c r="I3177" s="61"/>
      <c r="J3177" s="61"/>
      <c r="K3177" s="61"/>
      <c r="L3177" s="61"/>
    </row>
    <row r="3178" spans="2:12" x14ac:dyDescent="0.25">
      <c r="B3178" s="60"/>
      <c r="H3178" s="61"/>
      <c r="I3178" s="61"/>
      <c r="J3178" s="61"/>
      <c r="K3178" s="61"/>
      <c r="L3178" s="61"/>
    </row>
    <row r="3179" spans="2:12" x14ac:dyDescent="0.25">
      <c r="B3179" s="60"/>
      <c r="H3179" s="61"/>
      <c r="I3179" s="61"/>
      <c r="J3179" s="61"/>
      <c r="K3179" s="61"/>
      <c r="L3179" s="61"/>
    </row>
    <row r="3180" spans="2:12" x14ac:dyDescent="0.25">
      <c r="B3180" s="60"/>
      <c r="H3180" s="61"/>
      <c r="I3180" s="61"/>
      <c r="J3180" s="61"/>
      <c r="K3180" s="61"/>
      <c r="L3180" s="61"/>
    </row>
    <row r="3181" spans="2:12" x14ac:dyDescent="0.25">
      <c r="B3181" s="60"/>
      <c r="H3181" s="61"/>
      <c r="I3181" s="61"/>
      <c r="J3181" s="61"/>
      <c r="K3181" s="61"/>
      <c r="L3181" s="61"/>
    </row>
    <row r="3182" spans="2:12" x14ac:dyDescent="0.25">
      <c r="B3182" s="60"/>
      <c r="H3182" s="61"/>
      <c r="I3182" s="61"/>
      <c r="J3182" s="61"/>
      <c r="K3182" s="61"/>
      <c r="L3182" s="61"/>
    </row>
    <row r="3183" spans="2:12" x14ac:dyDescent="0.25">
      <c r="B3183" s="60"/>
      <c r="H3183" s="61"/>
      <c r="I3183" s="61"/>
      <c r="J3183" s="61"/>
      <c r="K3183" s="61"/>
      <c r="L3183" s="61"/>
    </row>
    <row r="3184" spans="2:12" x14ac:dyDescent="0.25">
      <c r="B3184" s="60"/>
      <c r="H3184" s="61"/>
      <c r="I3184" s="61"/>
      <c r="J3184" s="61"/>
      <c r="K3184" s="61"/>
      <c r="L3184" s="61"/>
    </row>
    <row r="3185" spans="2:12" x14ac:dyDescent="0.25">
      <c r="B3185" s="60"/>
      <c r="H3185" s="61"/>
      <c r="I3185" s="61"/>
      <c r="J3185" s="61"/>
      <c r="K3185" s="61"/>
      <c r="L3185" s="61"/>
    </row>
    <row r="3186" spans="2:12" x14ac:dyDescent="0.25">
      <c r="B3186" s="60"/>
      <c r="H3186" s="61"/>
      <c r="I3186" s="61"/>
      <c r="J3186" s="61"/>
      <c r="K3186" s="61"/>
      <c r="L3186" s="61"/>
    </row>
    <row r="3187" spans="2:12" x14ac:dyDescent="0.25">
      <c r="B3187" s="60"/>
      <c r="H3187" s="61"/>
      <c r="I3187" s="61"/>
      <c r="J3187" s="61"/>
      <c r="K3187" s="61"/>
      <c r="L3187" s="61"/>
    </row>
    <row r="3188" spans="2:12" x14ac:dyDescent="0.25">
      <c r="B3188" s="60"/>
      <c r="H3188" s="61"/>
      <c r="I3188" s="61"/>
      <c r="J3188" s="61"/>
      <c r="K3188" s="61"/>
      <c r="L3188" s="61"/>
    </row>
    <row r="3189" spans="2:12" x14ac:dyDescent="0.25">
      <c r="B3189" s="60"/>
      <c r="H3189" s="61"/>
      <c r="I3189" s="61"/>
      <c r="J3189" s="61"/>
      <c r="K3189" s="61"/>
      <c r="L3189" s="61"/>
    </row>
    <row r="3190" spans="2:12" x14ac:dyDescent="0.25">
      <c r="B3190" s="60"/>
      <c r="H3190" s="61"/>
      <c r="I3190" s="61"/>
      <c r="J3190" s="61"/>
      <c r="K3190" s="61"/>
      <c r="L3190" s="61"/>
    </row>
    <row r="3191" spans="2:12" x14ac:dyDescent="0.25">
      <c r="B3191" s="60"/>
      <c r="H3191" s="61"/>
      <c r="I3191" s="61"/>
      <c r="J3191" s="61"/>
      <c r="K3191" s="61"/>
      <c r="L3191" s="61"/>
    </row>
    <row r="3192" spans="2:12" x14ac:dyDescent="0.25">
      <c r="B3192" s="60"/>
      <c r="H3192" s="61"/>
      <c r="I3192" s="61"/>
      <c r="J3192" s="61"/>
      <c r="K3192" s="61"/>
      <c r="L3192" s="61"/>
    </row>
    <row r="3193" spans="2:12" x14ac:dyDescent="0.25">
      <c r="B3193" s="60"/>
      <c r="H3193" s="61"/>
      <c r="I3193" s="61"/>
      <c r="J3193" s="61"/>
      <c r="K3193" s="61"/>
      <c r="L3193" s="61"/>
    </row>
    <row r="3194" spans="2:12" x14ac:dyDescent="0.25">
      <c r="B3194" s="60"/>
      <c r="H3194" s="61"/>
      <c r="I3194" s="61"/>
      <c r="J3194" s="61"/>
      <c r="K3194" s="61"/>
      <c r="L3194" s="61"/>
    </row>
    <row r="3195" spans="2:12" x14ac:dyDescent="0.25">
      <c r="B3195" s="60"/>
      <c r="H3195" s="61"/>
      <c r="I3195" s="61"/>
      <c r="J3195" s="61"/>
      <c r="K3195" s="61"/>
      <c r="L3195" s="61"/>
    </row>
    <row r="3196" spans="2:12" x14ac:dyDescent="0.25">
      <c r="B3196" s="60"/>
      <c r="H3196" s="61"/>
      <c r="I3196" s="61"/>
      <c r="J3196" s="61"/>
      <c r="K3196" s="61"/>
      <c r="L3196" s="61"/>
    </row>
    <row r="3197" spans="2:12" x14ac:dyDescent="0.25">
      <c r="B3197" s="60"/>
      <c r="H3197" s="61"/>
      <c r="I3197" s="61"/>
      <c r="J3197" s="61"/>
      <c r="K3197" s="61"/>
      <c r="L3197" s="61"/>
    </row>
    <row r="3198" spans="2:12" x14ac:dyDescent="0.25">
      <c r="B3198" s="60"/>
      <c r="H3198" s="61"/>
      <c r="I3198" s="61"/>
      <c r="J3198" s="61"/>
      <c r="K3198" s="61"/>
      <c r="L3198" s="61"/>
    </row>
    <row r="3199" spans="2:12" x14ac:dyDescent="0.25">
      <c r="B3199" s="60"/>
      <c r="H3199" s="61"/>
      <c r="I3199" s="61"/>
      <c r="J3199" s="61"/>
      <c r="K3199" s="61"/>
      <c r="L3199" s="61"/>
    </row>
    <row r="3200" spans="2:12" x14ac:dyDescent="0.25">
      <c r="B3200" s="60"/>
      <c r="H3200" s="61"/>
      <c r="I3200" s="61"/>
      <c r="J3200" s="61"/>
      <c r="K3200" s="61"/>
      <c r="L3200" s="61"/>
    </row>
    <row r="3201" spans="2:12" x14ac:dyDescent="0.25">
      <c r="B3201" s="60"/>
      <c r="H3201" s="61"/>
      <c r="I3201" s="61"/>
      <c r="J3201" s="61"/>
      <c r="K3201" s="61"/>
      <c r="L3201" s="61"/>
    </row>
    <row r="3202" spans="2:12" x14ac:dyDescent="0.25">
      <c r="B3202" s="60"/>
      <c r="H3202" s="61"/>
      <c r="I3202" s="61"/>
      <c r="J3202" s="61"/>
      <c r="K3202" s="61"/>
      <c r="L3202" s="61"/>
    </row>
    <row r="3203" spans="2:12" x14ac:dyDescent="0.25">
      <c r="B3203" s="60"/>
      <c r="H3203" s="61"/>
      <c r="I3203" s="61"/>
      <c r="J3203" s="61"/>
      <c r="K3203" s="61"/>
      <c r="L3203" s="61"/>
    </row>
    <row r="3204" spans="2:12" x14ac:dyDescent="0.25">
      <c r="B3204" s="60"/>
      <c r="H3204" s="61"/>
      <c r="I3204" s="61"/>
      <c r="J3204" s="61"/>
      <c r="K3204" s="61"/>
      <c r="L3204" s="61"/>
    </row>
    <row r="3205" spans="2:12" x14ac:dyDescent="0.25">
      <c r="B3205" s="60"/>
      <c r="H3205" s="61"/>
      <c r="I3205" s="61"/>
      <c r="J3205" s="61"/>
      <c r="K3205" s="61"/>
      <c r="L3205" s="61"/>
    </row>
    <row r="3206" spans="2:12" x14ac:dyDescent="0.25">
      <c r="B3206" s="60"/>
      <c r="H3206" s="61"/>
      <c r="I3206" s="61"/>
      <c r="J3206" s="61"/>
      <c r="K3206" s="61"/>
      <c r="L3206" s="61"/>
    </row>
    <row r="3207" spans="2:12" x14ac:dyDescent="0.25">
      <c r="B3207" s="60"/>
      <c r="H3207" s="61"/>
      <c r="I3207" s="61"/>
      <c r="J3207" s="61"/>
      <c r="K3207" s="61"/>
      <c r="L3207" s="61"/>
    </row>
    <row r="3208" spans="2:12" x14ac:dyDescent="0.25">
      <c r="B3208" s="60"/>
      <c r="H3208" s="61"/>
      <c r="I3208" s="61"/>
      <c r="J3208" s="61"/>
      <c r="K3208" s="61"/>
      <c r="L3208" s="61"/>
    </row>
    <row r="3209" spans="2:12" x14ac:dyDescent="0.25">
      <c r="B3209" s="60"/>
      <c r="H3209" s="61"/>
      <c r="I3209" s="61"/>
      <c r="J3209" s="61"/>
      <c r="K3209" s="61"/>
      <c r="L3209" s="61"/>
    </row>
    <row r="3210" spans="2:12" x14ac:dyDescent="0.25">
      <c r="B3210" s="60"/>
      <c r="H3210" s="61"/>
      <c r="I3210" s="61"/>
      <c r="J3210" s="61"/>
      <c r="K3210" s="61"/>
      <c r="L3210" s="61"/>
    </row>
    <row r="3211" spans="2:12" x14ac:dyDescent="0.25">
      <c r="B3211" s="60"/>
      <c r="H3211" s="61"/>
      <c r="I3211" s="61"/>
      <c r="J3211" s="61"/>
      <c r="K3211" s="61"/>
      <c r="L3211" s="61"/>
    </row>
    <row r="3212" spans="2:12" x14ac:dyDescent="0.25">
      <c r="B3212" s="60"/>
      <c r="H3212" s="61"/>
      <c r="I3212" s="61"/>
      <c r="J3212" s="61"/>
      <c r="K3212" s="61"/>
      <c r="L3212" s="61"/>
    </row>
    <row r="3213" spans="2:12" x14ac:dyDescent="0.25">
      <c r="B3213" s="60"/>
      <c r="H3213" s="61"/>
      <c r="I3213" s="61"/>
      <c r="J3213" s="61"/>
      <c r="K3213" s="61"/>
      <c r="L3213" s="61"/>
    </row>
    <row r="3214" spans="2:12" x14ac:dyDescent="0.25">
      <c r="B3214" s="60"/>
      <c r="H3214" s="61"/>
      <c r="I3214" s="61"/>
      <c r="J3214" s="61"/>
      <c r="K3214" s="61"/>
      <c r="L3214" s="61"/>
    </row>
    <row r="3215" spans="2:12" x14ac:dyDescent="0.25">
      <c r="B3215" s="60"/>
      <c r="H3215" s="61"/>
      <c r="I3215" s="61"/>
      <c r="J3215" s="61"/>
      <c r="K3215" s="61"/>
      <c r="L3215" s="61"/>
    </row>
    <row r="3216" spans="2:12" x14ac:dyDescent="0.25">
      <c r="B3216" s="60"/>
      <c r="H3216" s="61"/>
      <c r="I3216" s="61"/>
      <c r="J3216" s="61"/>
      <c r="K3216" s="61"/>
      <c r="L3216" s="61"/>
    </row>
    <row r="3217" spans="2:12" x14ac:dyDescent="0.25">
      <c r="B3217" s="60"/>
      <c r="H3217" s="61"/>
      <c r="I3217" s="61"/>
      <c r="J3217" s="61"/>
      <c r="K3217" s="61"/>
      <c r="L3217" s="61"/>
    </row>
    <row r="3218" spans="2:12" x14ac:dyDescent="0.25">
      <c r="B3218" s="60"/>
      <c r="H3218" s="61"/>
      <c r="I3218" s="61"/>
      <c r="J3218" s="61"/>
      <c r="K3218" s="61"/>
      <c r="L3218" s="61"/>
    </row>
    <row r="3219" spans="2:12" x14ac:dyDescent="0.25">
      <c r="B3219" s="60"/>
      <c r="H3219" s="61"/>
      <c r="I3219" s="61"/>
      <c r="J3219" s="61"/>
      <c r="K3219" s="61"/>
      <c r="L3219" s="61"/>
    </row>
    <row r="3220" spans="2:12" x14ac:dyDescent="0.25">
      <c r="B3220" s="60"/>
      <c r="H3220" s="61"/>
      <c r="I3220" s="61"/>
      <c r="J3220" s="61"/>
      <c r="K3220" s="61"/>
      <c r="L3220" s="61"/>
    </row>
    <row r="3221" spans="2:12" x14ac:dyDescent="0.25">
      <c r="B3221" s="60"/>
      <c r="H3221" s="61"/>
      <c r="I3221" s="61"/>
      <c r="J3221" s="61"/>
      <c r="K3221" s="61"/>
      <c r="L3221" s="61"/>
    </row>
    <row r="3222" spans="2:12" x14ac:dyDescent="0.25">
      <c r="B3222" s="60"/>
      <c r="H3222" s="61"/>
      <c r="I3222" s="61"/>
      <c r="J3222" s="61"/>
      <c r="K3222" s="61"/>
      <c r="L3222" s="61"/>
    </row>
    <row r="3223" spans="2:12" x14ac:dyDescent="0.25">
      <c r="B3223" s="60"/>
      <c r="H3223" s="61"/>
      <c r="I3223" s="61"/>
      <c r="J3223" s="61"/>
      <c r="K3223" s="61"/>
      <c r="L3223" s="61"/>
    </row>
    <row r="3224" spans="2:12" x14ac:dyDescent="0.25">
      <c r="B3224" s="60"/>
      <c r="H3224" s="61"/>
      <c r="I3224" s="61"/>
      <c r="J3224" s="61"/>
      <c r="K3224" s="61"/>
      <c r="L3224" s="61"/>
    </row>
    <row r="3225" spans="2:12" x14ac:dyDescent="0.25">
      <c r="B3225" s="60"/>
      <c r="H3225" s="61"/>
      <c r="I3225" s="61"/>
      <c r="J3225" s="61"/>
      <c r="K3225" s="61"/>
      <c r="L3225" s="61"/>
    </row>
    <row r="3226" spans="2:12" x14ac:dyDescent="0.25">
      <c r="B3226" s="60"/>
      <c r="H3226" s="61"/>
      <c r="I3226" s="61"/>
      <c r="J3226" s="61"/>
      <c r="K3226" s="61"/>
      <c r="L3226" s="61"/>
    </row>
    <row r="3227" spans="2:12" x14ac:dyDescent="0.25">
      <c r="B3227" s="60"/>
      <c r="H3227" s="61"/>
      <c r="I3227" s="61"/>
      <c r="J3227" s="61"/>
      <c r="K3227" s="61"/>
      <c r="L3227" s="61"/>
    </row>
    <row r="3228" spans="2:12" x14ac:dyDescent="0.25">
      <c r="B3228" s="60"/>
      <c r="H3228" s="61"/>
      <c r="I3228" s="61"/>
      <c r="J3228" s="61"/>
      <c r="K3228" s="61"/>
      <c r="L3228" s="61"/>
    </row>
    <row r="3229" spans="2:12" x14ac:dyDescent="0.25">
      <c r="B3229" s="60"/>
      <c r="H3229" s="61"/>
      <c r="I3229" s="61"/>
      <c r="J3229" s="61"/>
      <c r="K3229" s="61"/>
      <c r="L3229" s="61"/>
    </row>
    <row r="3230" spans="2:12" x14ac:dyDescent="0.25">
      <c r="B3230" s="60"/>
      <c r="H3230" s="61"/>
      <c r="I3230" s="61"/>
      <c r="J3230" s="61"/>
      <c r="K3230" s="61"/>
      <c r="L3230" s="61"/>
    </row>
    <row r="3231" spans="2:12" x14ac:dyDescent="0.25">
      <c r="B3231" s="60"/>
      <c r="H3231" s="61"/>
      <c r="I3231" s="61"/>
      <c r="J3231" s="61"/>
      <c r="K3231" s="61"/>
      <c r="L3231" s="61"/>
    </row>
    <row r="3232" spans="2:12" x14ac:dyDescent="0.25">
      <c r="B3232" s="60"/>
      <c r="H3232" s="61"/>
      <c r="I3232" s="61"/>
      <c r="J3232" s="61"/>
      <c r="K3232" s="61"/>
      <c r="L3232" s="61"/>
    </row>
    <row r="3233" spans="2:12" x14ac:dyDescent="0.25">
      <c r="B3233" s="60"/>
      <c r="H3233" s="61"/>
      <c r="I3233" s="61"/>
      <c r="J3233" s="61"/>
      <c r="K3233" s="61"/>
      <c r="L3233" s="61"/>
    </row>
    <row r="3234" spans="2:12" x14ac:dyDescent="0.25">
      <c r="B3234" s="60"/>
      <c r="H3234" s="61"/>
      <c r="I3234" s="61"/>
      <c r="J3234" s="61"/>
      <c r="K3234" s="61"/>
      <c r="L3234" s="61"/>
    </row>
    <row r="3235" spans="2:12" x14ac:dyDescent="0.25">
      <c r="B3235" s="60"/>
      <c r="H3235" s="61"/>
      <c r="I3235" s="61"/>
      <c r="J3235" s="61"/>
      <c r="K3235" s="61"/>
      <c r="L3235" s="61"/>
    </row>
    <row r="3236" spans="2:12" x14ac:dyDescent="0.25">
      <c r="B3236" s="60"/>
      <c r="H3236" s="61"/>
      <c r="I3236" s="61"/>
      <c r="J3236" s="61"/>
      <c r="K3236" s="61"/>
      <c r="L3236" s="61"/>
    </row>
    <row r="3237" spans="2:12" x14ac:dyDescent="0.25">
      <c r="B3237" s="60"/>
      <c r="H3237" s="61"/>
      <c r="I3237" s="61"/>
      <c r="J3237" s="61"/>
      <c r="K3237" s="61"/>
      <c r="L3237" s="61"/>
    </row>
    <row r="3238" spans="2:12" x14ac:dyDescent="0.25">
      <c r="B3238" s="60"/>
      <c r="H3238" s="61"/>
      <c r="I3238" s="61"/>
      <c r="J3238" s="61"/>
      <c r="K3238" s="61"/>
      <c r="L3238" s="61"/>
    </row>
    <row r="3239" spans="2:12" x14ac:dyDescent="0.25">
      <c r="B3239" s="60"/>
      <c r="H3239" s="61"/>
      <c r="I3239" s="61"/>
      <c r="J3239" s="61"/>
      <c r="K3239" s="61"/>
      <c r="L3239" s="61"/>
    </row>
    <row r="3240" spans="2:12" x14ac:dyDescent="0.25">
      <c r="B3240" s="60"/>
      <c r="H3240" s="61"/>
      <c r="I3240" s="61"/>
      <c r="J3240" s="61"/>
      <c r="K3240" s="61"/>
      <c r="L3240" s="61"/>
    </row>
    <row r="3241" spans="2:12" x14ac:dyDescent="0.25">
      <c r="B3241" s="60"/>
      <c r="H3241" s="61"/>
      <c r="I3241" s="61"/>
      <c r="J3241" s="61"/>
      <c r="K3241" s="61"/>
      <c r="L3241" s="61"/>
    </row>
    <row r="3242" spans="2:12" x14ac:dyDescent="0.25">
      <c r="B3242" s="60"/>
      <c r="H3242" s="61"/>
      <c r="I3242" s="61"/>
      <c r="J3242" s="61"/>
      <c r="K3242" s="61"/>
      <c r="L3242" s="61"/>
    </row>
    <row r="3243" spans="2:12" x14ac:dyDescent="0.25">
      <c r="B3243" s="60"/>
      <c r="H3243" s="61"/>
      <c r="I3243" s="61"/>
      <c r="J3243" s="61"/>
      <c r="K3243" s="61"/>
      <c r="L3243" s="61"/>
    </row>
    <row r="3244" spans="2:12" x14ac:dyDescent="0.25">
      <c r="B3244" s="60"/>
      <c r="H3244" s="61"/>
      <c r="I3244" s="61"/>
      <c r="J3244" s="61"/>
      <c r="K3244" s="61"/>
      <c r="L3244" s="61"/>
    </row>
    <row r="3245" spans="2:12" x14ac:dyDescent="0.25">
      <c r="B3245" s="60"/>
      <c r="H3245" s="61"/>
      <c r="I3245" s="61"/>
      <c r="J3245" s="61"/>
      <c r="K3245" s="61"/>
      <c r="L3245" s="61"/>
    </row>
    <row r="3246" spans="2:12" x14ac:dyDescent="0.25">
      <c r="B3246" s="60"/>
      <c r="H3246" s="61"/>
      <c r="I3246" s="61"/>
      <c r="J3246" s="61"/>
      <c r="K3246" s="61"/>
      <c r="L3246" s="61"/>
    </row>
    <row r="3247" spans="2:12" x14ac:dyDescent="0.25">
      <c r="B3247" s="60"/>
      <c r="H3247" s="61"/>
      <c r="I3247" s="61"/>
      <c r="J3247" s="61"/>
      <c r="K3247" s="61"/>
      <c r="L3247" s="61"/>
    </row>
    <row r="3248" spans="2:12" x14ac:dyDescent="0.25">
      <c r="B3248" s="60"/>
      <c r="H3248" s="61"/>
      <c r="I3248" s="61"/>
      <c r="J3248" s="61"/>
      <c r="K3248" s="61"/>
      <c r="L3248" s="61"/>
    </row>
    <row r="3249" spans="2:12" x14ac:dyDescent="0.25">
      <c r="B3249" s="60"/>
      <c r="H3249" s="61"/>
      <c r="I3249" s="61"/>
      <c r="J3249" s="61"/>
      <c r="K3249" s="61"/>
      <c r="L3249" s="61"/>
    </row>
    <row r="3250" spans="2:12" x14ac:dyDescent="0.25">
      <c r="B3250" s="60"/>
      <c r="H3250" s="61"/>
      <c r="I3250" s="61"/>
      <c r="J3250" s="61"/>
      <c r="K3250" s="61"/>
      <c r="L3250" s="61"/>
    </row>
    <row r="3251" spans="2:12" x14ac:dyDescent="0.25">
      <c r="B3251" s="60"/>
      <c r="H3251" s="61"/>
      <c r="I3251" s="61"/>
      <c r="J3251" s="61"/>
      <c r="K3251" s="61"/>
      <c r="L3251" s="61"/>
    </row>
    <row r="3252" spans="2:12" x14ac:dyDescent="0.25">
      <c r="B3252" s="60"/>
      <c r="H3252" s="61"/>
      <c r="I3252" s="61"/>
      <c r="J3252" s="61"/>
      <c r="K3252" s="61"/>
      <c r="L3252" s="61"/>
    </row>
    <row r="3253" spans="2:12" x14ac:dyDescent="0.25">
      <c r="B3253" s="60"/>
      <c r="H3253" s="61"/>
      <c r="I3253" s="61"/>
      <c r="J3253" s="61"/>
      <c r="K3253" s="61"/>
      <c r="L3253" s="61"/>
    </row>
    <row r="3254" spans="2:12" x14ac:dyDescent="0.25">
      <c r="B3254" s="60"/>
      <c r="H3254" s="61"/>
      <c r="I3254" s="61"/>
      <c r="J3254" s="61"/>
      <c r="K3254" s="61"/>
      <c r="L3254" s="61"/>
    </row>
    <row r="3255" spans="2:12" x14ac:dyDescent="0.25">
      <c r="B3255" s="60"/>
      <c r="H3255" s="61"/>
      <c r="I3255" s="61"/>
      <c r="J3255" s="61"/>
      <c r="K3255" s="61"/>
      <c r="L3255" s="61"/>
    </row>
    <row r="3256" spans="2:12" x14ac:dyDescent="0.25">
      <c r="B3256" s="60"/>
      <c r="H3256" s="61"/>
      <c r="I3256" s="61"/>
      <c r="J3256" s="61"/>
      <c r="K3256" s="61"/>
      <c r="L3256" s="61"/>
    </row>
    <row r="3257" spans="2:12" x14ac:dyDescent="0.25">
      <c r="B3257" s="60"/>
      <c r="H3257" s="61"/>
      <c r="I3257" s="61"/>
      <c r="J3257" s="61"/>
      <c r="K3257" s="61"/>
      <c r="L3257" s="61"/>
    </row>
    <row r="3258" spans="2:12" x14ac:dyDescent="0.25">
      <c r="B3258" s="60"/>
      <c r="H3258" s="61"/>
      <c r="I3258" s="61"/>
      <c r="J3258" s="61"/>
      <c r="K3258" s="61"/>
      <c r="L3258" s="61"/>
    </row>
    <row r="3259" spans="2:12" x14ac:dyDescent="0.25">
      <c r="B3259" s="60"/>
      <c r="H3259" s="61"/>
      <c r="I3259" s="61"/>
      <c r="J3259" s="61"/>
      <c r="K3259" s="61"/>
      <c r="L3259" s="61"/>
    </row>
    <row r="3260" spans="2:12" x14ac:dyDescent="0.25">
      <c r="B3260" s="60"/>
      <c r="H3260" s="61"/>
      <c r="I3260" s="61"/>
      <c r="J3260" s="61"/>
      <c r="K3260" s="61"/>
      <c r="L3260" s="61"/>
    </row>
    <row r="3261" spans="2:12" x14ac:dyDescent="0.25">
      <c r="B3261" s="60"/>
      <c r="H3261" s="61"/>
      <c r="I3261" s="61"/>
      <c r="J3261" s="61"/>
      <c r="K3261" s="61"/>
      <c r="L3261" s="61"/>
    </row>
    <row r="3262" spans="2:12" x14ac:dyDescent="0.25">
      <c r="B3262" s="60"/>
      <c r="H3262" s="61"/>
      <c r="I3262" s="61"/>
      <c r="J3262" s="61"/>
      <c r="K3262" s="61"/>
      <c r="L3262" s="61"/>
    </row>
    <row r="3263" spans="2:12" x14ac:dyDescent="0.25">
      <c r="B3263" s="60"/>
      <c r="H3263" s="61"/>
      <c r="I3263" s="61"/>
      <c r="J3263" s="61"/>
      <c r="K3263" s="61"/>
      <c r="L3263" s="61"/>
    </row>
    <row r="3264" spans="2:12" x14ac:dyDescent="0.25">
      <c r="B3264" s="60"/>
      <c r="H3264" s="61"/>
      <c r="I3264" s="61"/>
      <c r="J3264" s="61"/>
      <c r="K3264" s="61"/>
      <c r="L3264" s="61"/>
    </row>
    <row r="3265" spans="2:12" x14ac:dyDescent="0.25">
      <c r="B3265" s="60"/>
      <c r="H3265" s="61"/>
      <c r="I3265" s="61"/>
      <c r="J3265" s="61"/>
      <c r="K3265" s="61"/>
      <c r="L3265" s="61"/>
    </row>
    <row r="3266" spans="2:12" x14ac:dyDescent="0.25">
      <c r="B3266" s="60"/>
      <c r="H3266" s="61"/>
      <c r="I3266" s="61"/>
      <c r="J3266" s="61"/>
      <c r="K3266" s="61"/>
      <c r="L3266" s="61"/>
    </row>
    <row r="3267" spans="2:12" x14ac:dyDescent="0.25">
      <c r="B3267" s="60"/>
      <c r="H3267" s="61"/>
      <c r="I3267" s="61"/>
      <c r="J3267" s="61"/>
      <c r="K3267" s="61"/>
      <c r="L3267" s="61"/>
    </row>
    <row r="3268" spans="2:12" x14ac:dyDescent="0.25">
      <c r="B3268" s="60"/>
      <c r="H3268" s="61"/>
      <c r="I3268" s="61"/>
      <c r="J3268" s="61"/>
      <c r="K3268" s="61"/>
      <c r="L3268" s="61"/>
    </row>
    <row r="3269" spans="2:12" x14ac:dyDescent="0.25">
      <c r="B3269" s="60"/>
      <c r="H3269" s="61"/>
      <c r="I3269" s="61"/>
      <c r="J3269" s="61"/>
      <c r="K3269" s="61"/>
      <c r="L3269" s="61"/>
    </row>
    <row r="3270" spans="2:12" x14ac:dyDescent="0.25">
      <c r="B3270" s="60"/>
      <c r="H3270" s="61"/>
      <c r="I3270" s="61"/>
      <c r="J3270" s="61"/>
      <c r="K3270" s="61"/>
      <c r="L3270" s="61"/>
    </row>
    <row r="3271" spans="2:12" x14ac:dyDescent="0.25">
      <c r="B3271" s="60"/>
      <c r="H3271" s="61"/>
      <c r="I3271" s="61"/>
      <c r="J3271" s="61"/>
      <c r="K3271" s="61"/>
      <c r="L3271" s="61"/>
    </row>
    <row r="3272" spans="2:12" x14ac:dyDescent="0.25">
      <c r="B3272" s="60"/>
      <c r="H3272" s="61"/>
      <c r="I3272" s="61"/>
      <c r="J3272" s="61"/>
      <c r="K3272" s="61"/>
      <c r="L3272" s="61"/>
    </row>
    <row r="3273" spans="2:12" x14ac:dyDescent="0.25">
      <c r="B3273" s="60"/>
      <c r="H3273" s="61"/>
      <c r="I3273" s="61"/>
      <c r="J3273" s="61"/>
      <c r="K3273" s="61"/>
      <c r="L3273" s="61"/>
    </row>
    <row r="3274" spans="2:12" x14ac:dyDescent="0.25">
      <c r="B3274" s="60"/>
      <c r="H3274" s="61"/>
      <c r="I3274" s="61"/>
      <c r="J3274" s="61"/>
      <c r="K3274" s="61"/>
      <c r="L3274" s="61"/>
    </row>
    <row r="3275" spans="2:12" x14ac:dyDescent="0.25">
      <c r="B3275" s="60"/>
      <c r="H3275" s="61"/>
      <c r="I3275" s="61"/>
      <c r="J3275" s="61"/>
      <c r="K3275" s="61"/>
      <c r="L3275" s="61"/>
    </row>
    <row r="3276" spans="2:12" x14ac:dyDescent="0.25">
      <c r="B3276" s="60"/>
      <c r="H3276" s="61"/>
      <c r="I3276" s="61"/>
      <c r="J3276" s="61"/>
      <c r="K3276" s="61"/>
      <c r="L3276" s="61"/>
    </row>
    <row r="3277" spans="2:12" x14ac:dyDescent="0.25">
      <c r="B3277" s="60"/>
      <c r="H3277" s="61"/>
      <c r="I3277" s="61"/>
      <c r="J3277" s="61"/>
      <c r="K3277" s="61"/>
      <c r="L3277" s="61"/>
    </row>
    <row r="3278" spans="2:12" x14ac:dyDescent="0.25">
      <c r="B3278" s="60"/>
      <c r="H3278" s="61"/>
      <c r="I3278" s="61"/>
      <c r="J3278" s="61"/>
      <c r="K3278" s="61"/>
      <c r="L3278" s="61"/>
    </row>
    <row r="3279" spans="2:12" x14ac:dyDescent="0.25">
      <c r="B3279" s="60"/>
      <c r="H3279" s="61"/>
      <c r="I3279" s="61"/>
      <c r="J3279" s="61"/>
      <c r="K3279" s="61"/>
      <c r="L3279" s="61"/>
    </row>
    <row r="3280" spans="2:12" x14ac:dyDescent="0.25">
      <c r="B3280" s="60"/>
      <c r="H3280" s="61"/>
      <c r="I3280" s="61"/>
      <c r="J3280" s="61"/>
      <c r="K3280" s="61"/>
      <c r="L3280" s="61"/>
    </row>
    <row r="3281" spans="2:12" x14ac:dyDescent="0.25">
      <c r="B3281" s="60"/>
      <c r="H3281" s="61"/>
      <c r="I3281" s="61"/>
      <c r="J3281" s="61"/>
      <c r="K3281" s="61"/>
      <c r="L3281" s="61"/>
    </row>
    <row r="3282" spans="2:12" x14ac:dyDescent="0.25">
      <c r="B3282" s="60"/>
      <c r="H3282" s="61"/>
      <c r="I3282" s="61"/>
      <c r="J3282" s="61"/>
      <c r="K3282" s="61"/>
      <c r="L3282" s="61"/>
    </row>
    <row r="3283" spans="2:12" x14ac:dyDescent="0.25">
      <c r="B3283" s="60"/>
      <c r="H3283" s="61"/>
      <c r="I3283" s="61"/>
      <c r="J3283" s="61"/>
      <c r="K3283" s="61"/>
      <c r="L3283" s="61"/>
    </row>
    <row r="3284" spans="2:12" x14ac:dyDescent="0.25">
      <c r="B3284" s="60"/>
      <c r="H3284" s="61"/>
      <c r="I3284" s="61"/>
      <c r="J3284" s="61"/>
      <c r="K3284" s="61"/>
      <c r="L3284" s="61"/>
    </row>
    <row r="3285" spans="2:12" x14ac:dyDescent="0.25">
      <c r="B3285" s="60"/>
      <c r="H3285" s="61"/>
      <c r="I3285" s="61"/>
      <c r="J3285" s="61"/>
      <c r="K3285" s="61"/>
      <c r="L3285" s="61"/>
    </row>
    <row r="3286" spans="2:12" x14ac:dyDescent="0.25">
      <c r="B3286" s="60"/>
      <c r="H3286" s="61"/>
      <c r="I3286" s="61"/>
      <c r="J3286" s="61"/>
      <c r="K3286" s="61"/>
      <c r="L3286" s="61"/>
    </row>
    <row r="3287" spans="2:12" x14ac:dyDescent="0.25">
      <c r="B3287" s="60"/>
      <c r="H3287" s="61"/>
      <c r="I3287" s="61"/>
      <c r="J3287" s="61"/>
      <c r="K3287" s="61"/>
      <c r="L3287" s="61"/>
    </row>
    <row r="3288" spans="2:12" x14ac:dyDescent="0.25">
      <c r="B3288" s="60"/>
      <c r="H3288" s="61"/>
      <c r="I3288" s="61"/>
      <c r="J3288" s="61"/>
      <c r="K3288" s="61"/>
      <c r="L3288" s="61"/>
    </row>
    <row r="3289" spans="2:12" x14ac:dyDescent="0.25">
      <c r="B3289" s="60"/>
      <c r="H3289" s="61"/>
      <c r="I3289" s="61"/>
      <c r="J3289" s="61"/>
      <c r="K3289" s="61"/>
      <c r="L3289" s="61"/>
    </row>
    <row r="3290" spans="2:12" x14ac:dyDescent="0.25">
      <c r="B3290" s="60"/>
      <c r="H3290" s="61"/>
      <c r="I3290" s="61"/>
      <c r="J3290" s="61"/>
      <c r="K3290" s="61"/>
      <c r="L3290" s="61"/>
    </row>
    <row r="3291" spans="2:12" x14ac:dyDescent="0.25">
      <c r="B3291" s="60"/>
      <c r="H3291" s="61"/>
      <c r="I3291" s="61"/>
      <c r="J3291" s="61"/>
      <c r="K3291" s="61"/>
      <c r="L3291" s="61"/>
    </row>
    <row r="3292" spans="2:12" x14ac:dyDescent="0.25">
      <c r="B3292" s="60"/>
      <c r="H3292" s="61"/>
      <c r="I3292" s="61"/>
      <c r="J3292" s="61"/>
      <c r="K3292" s="61"/>
      <c r="L3292" s="61"/>
    </row>
    <row r="3293" spans="2:12" x14ac:dyDescent="0.25">
      <c r="B3293" s="60"/>
      <c r="H3293" s="61"/>
      <c r="I3293" s="61"/>
      <c r="J3293" s="61"/>
      <c r="K3293" s="61"/>
      <c r="L3293" s="61"/>
    </row>
    <row r="3294" spans="2:12" x14ac:dyDescent="0.25">
      <c r="B3294" s="60"/>
      <c r="H3294" s="61"/>
      <c r="I3294" s="61"/>
      <c r="J3294" s="61"/>
      <c r="K3294" s="61"/>
      <c r="L3294" s="61"/>
    </row>
    <row r="3295" spans="2:12" x14ac:dyDescent="0.25">
      <c r="B3295" s="60"/>
      <c r="H3295" s="61"/>
      <c r="I3295" s="61"/>
      <c r="J3295" s="61"/>
      <c r="K3295" s="61"/>
      <c r="L3295" s="61"/>
    </row>
    <row r="3296" spans="2:12" x14ac:dyDescent="0.25">
      <c r="B3296" s="60"/>
      <c r="H3296" s="61"/>
      <c r="I3296" s="61"/>
      <c r="J3296" s="61"/>
      <c r="K3296" s="61"/>
      <c r="L3296" s="61"/>
    </row>
    <row r="3297" spans="2:12" x14ac:dyDescent="0.25">
      <c r="B3297" s="60"/>
      <c r="H3297" s="61"/>
      <c r="I3297" s="61"/>
      <c r="J3297" s="61"/>
      <c r="K3297" s="61"/>
      <c r="L3297" s="61"/>
    </row>
    <row r="3298" spans="2:12" x14ac:dyDescent="0.25">
      <c r="B3298" s="60"/>
      <c r="H3298" s="61"/>
      <c r="I3298" s="61"/>
      <c r="J3298" s="61"/>
      <c r="K3298" s="61"/>
      <c r="L3298" s="61"/>
    </row>
    <row r="3299" spans="2:12" x14ac:dyDescent="0.25">
      <c r="B3299" s="60"/>
      <c r="H3299" s="61"/>
      <c r="I3299" s="61"/>
      <c r="J3299" s="61"/>
      <c r="K3299" s="61"/>
      <c r="L3299" s="61"/>
    </row>
    <row r="3300" spans="2:12" x14ac:dyDescent="0.25">
      <c r="B3300" s="60"/>
      <c r="H3300" s="61"/>
      <c r="I3300" s="61"/>
      <c r="J3300" s="61"/>
      <c r="K3300" s="61"/>
      <c r="L3300" s="61"/>
    </row>
    <row r="3301" spans="2:12" x14ac:dyDescent="0.25">
      <c r="B3301" s="60"/>
      <c r="H3301" s="61"/>
      <c r="I3301" s="61"/>
      <c r="J3301" s="61"/>
      <c r="K3301" s="61"/>
      <c r="L3301" s="61"/>
    </row>
    <row r="3302" spans="2:12" x14ac:dyDescent="0.25">
      <c r="B3302" s="60"/>
      <c r="H3302" s="61"/>
      <c r="I3302" s="61"/>
      <c r="J3302" s="61"/>
      <c r="K3302" s="61"/>
      <c r="L3302" s="61"/>
    </row>
    <row r="3303" spans="2:12" x14ac:dyDescent="0.25">
      <c r="B3303" s="60"/>
      <c r="H3303" s="61"/>
      <c r="I3303" s="61"/>
      <c r="J3303" s="61"/>
      <c r="K3303" s="61"/>
      <c r="L3303" s="61"/>
    </row>
    <row r="3304" spans="2:12" x14ac:dyDescent="0.25">
      <c r="B3304" s="60"/>
      <c r="H3304" s="61"/>
      <c r="I3304" s="61"/>
      <c r="J3304" s="61"/>
      <c r="K3304" s="61"/>
      <c r="L3304" s="61"/>
    </row>
    <row r="3305" spans="2:12" x14ac:dyDescent="0.25">
      <c r="B3305" s="60"/>
      <c r="H3305" s="61"/>
      <c r="I3305" s="61"/>
      <c r="J3305" s="61"/>
      <c r="K3305" s="61"/>
      <c r="L3305" s="61"/>
    </row>
    <row r="3306" spans="2:12" x14ac:dyDescent="0.25">
      <c r="B3306" s="60"/>
      <c r="H3306" s="61"/>
      <c r="I3306" s="61"/>
      <c r="J3306" s="61"/>
      <c r="K3306" s="61"/>
      <c r="L3306" s="61"/>
    </row>
    <row r="3307" spans="2:12" x14ac:dyDescent="0.25">
      <c r="B3307" s="60"/>
      <c r="H3307" s="61"/>
      <c r="I3307" s="61"/>
      <c r="J3307" s="61"/>
      <c r="K3307" s="61"/>
      <c r="L3307" s="61"/>
    </row>
    <row r="3308" spans="2:12" x14ac:dyDescent="0.25">
      <c r="B3308" s="60"/>
      <c r="H3308" s="61"/>
      <c r="I3308" s="61"/>
      <c r="J3308" s="61"/>
      <c r="K3308" s="61"/>
      <c r="L3308" s="61"/>
    </row>
    <row r="3309" spans="2:12" x14ac:dyDescent="0.25">
      <c r="B3309" s="60"/>
      <c r="H3309" s="61"/>
      <c r="I3309" s="61"/>
      <c r="J3309" s="61"/>
      <c r="K3309" s="61"/>
      <c r="L3309" s="61"/>
    </row>
    <row r="3310" spans="2:12" x14ac:dyDescent="0.25">
      <c r="B3310" s="60"/>
      <c r="H3310" s="61"/>
      <c r="I3310" s="61"/>
      <c r="J3310" s="61"/>
      <c r="K3310" s="61"/>
      <c r="L3310" s="61"/>
    </row>
    <row r="3311" spans="2:12" x14ac:dyDescent="0.25">
      <c r="B3311" s="60"/>
      <c r="H3311" s="61"/>
      <c r="I3311" s="61"/>
      <c r="J3311" s="61"/>
      <c r="K3311" s="61"/>
      <c r="L3311" s="61"/>
    </row>
    <row r="3312" spans="2:12" x14ac:dyDescent="0.25">
      <c r="B3312" s="60"/>
      <c r="H3312" s="61"/>
      <c r="I3312" s="61"/>
      <c r="J3312" s="61"/>
      <c r="K3312" s="61"/>
      <c r="L3312" s="61"/>
    </row>
    <row r="3313" spans="2:12" x14ac:dyDescent="0.25">
      <c r="B3313" s="60"/>
      <c r="H3313" s="61"/>
      <c r="I3313" s="61"/>
      <c r="J3313" s="61"/>
      <c r="K3313" s="61"/>
      <c r="L3313" s="61"/>
    </row>
    <row r="3314" spans="2:12" x14ac:dyDescent="0.25">
      <c r="B3314" s="60"/>
      <c r="H3314" s="61"/>
      <c r="I3314" s="61"/>
      <c r="J3314" s="61"/>
      <c r="K3314" s="61"/>
      <c r="L3314" s="61"/>
    </row>
    <row r="3315" spans="2:12" x14ac:dyDescent="0.25">
      <c r="B3315" s="60"/>
      <c r="H3315" s="61"/>
      <c r="I3315" s="61"/>
      <c r="J3315" s="61"/>
      <c r="K3315" s="61"/>
      <c r="L3315" s="61"/>
    </row>
    <row r="3316" spans="2:12" x14ac:dyDescent="0.25">
      <c r="B3316" s="60"/>
      <c r="H3316" s="61"/>
      <c r="I3316" s="61"/>
      <c r="J3316" s="61"/>
      <c r="K3316" s="61"/>
      <c r="L3316" s="61"/>
    </row>
    <row r="3317" spans="2:12" x14ac:dyDescent="0.25">
      <c r="B3317" s="60"/>
      <c r="H3317" s="61"/>
      <c r="I3317" s="61"/>
      <c r="J3317" s="61"/>
      <c r="K3317" s="61"/>
      <c r="L3317" s="61"/>
    </row>
    <row r="3318" spans="2:12" x14ac:dyDescent="0.25">
      <c r="B3318" s="60"/>
      <c r="H3318" s="61"/>
      <c r="I3318" s="61"/>
      <c r="J3318" s="61"/>
      <c r="K3318" s="61"/>
      <c r="L3318" s="61"/>
    </row>
    <row r="3319" spans="2:12" x14ac:dyDescent="0.25">
      <c r="B3319" s="60"/>
      <c r="H3319" s="61"/>
      <c r="I3319" s="61"/>
      <c r="J3319" s="61"/>
      <c r="K3319" s="61"/>
      <c r="L3319" s="61"/>
    </row>
    <row r="3320" spans="2:12" x14ac:dyDescent="0.25">
      <c r="B3320" s="60"/>
      <c r="H3320" s="61"/>
      <c r="I3320" s="61"/>
      <c r="J3320" s="61"/>
      <c r="K3320" s="61"/>
      <c r="L3320" s="61"/>
    </row>
    <row r="3321" spans="2:12" x14ac:dyDescent="0.25">
      <c r="B3321" s="60"/>
      <c r="H3321" s="61"/>
      <c r="I3321" s="61"/>
      <c r="J3321" s="61"/>
      <c r="K3321" s="61"/>
      <c r="L3321" s="61"/>
    </row>
    <row r="3322" spans="2:12" x14ac:dyDescent="0.25">
      <c r="B3322" s="60"/>
      <c r="H3322" s="61"/>
      <c r="I3322" s="61"/>
      <c r="J3322" s="61"/>
      <c r="K3322" s="61"/>
      <c r="L3322" s="61"/>
    </row>
    <row r="3323" spans="2:12" x14ac:dyDescent="0.25">
      <c r="B3323" s="60"/>
      <c r="H3323" s="61"/>
      <c r="I3323" s="61"/>
      <c r="J3323" s="61"/>
      <c r="K3323" s="61"/>
      <c r="L3323" s="61"/>
    </row>
    <row r="3324" spans="2:12" x14ac:dyDescent="0.25">
      <c r="B3324" s="60"/>
      <c r="H3324" s="61"/>
      <c r="I3324" s="61"/>
      <c r="J3324" s="61"/>
      <c r="K3324" s="61"/>
      <c r="L3324" s="61"/>
    </row>
    <row r="3325" spans="2:12" x14ac:dyDescent="0.25">
      <c r="B3325" s="60"/>
      <c r="H3325" s="61"/>
      <c r="I3325" s="61"/>
      <c r="J3325" s="61"/>
      <c r="K3325" s="61"/>
      <c r="L3325" s="61"/>
    </row>
    <row r="3326" spans="2:12" x14ac:dyDescent="0.25">
      <c r="B3326" s="60"/>
      <c r="H3326" s="61"/>
      <c r="I3326" s="61"/>
      <c r="J3326" s="61"/>
      <c r="K3326" s="61"/>
      <c r="L3326" s="61"/>
    </row>
    <row r="3327" spans="2:12" x14ac:dyDescent="0.25">
      <c r="B3327" s="60"/>
      <c r="H3327" s="61"/>
      <c r="I3327" s="61"/>
      <c r="J3327" s="61"/>
      <c r="K3327" s="61"/>
      <c r="L3327" s="61"/>
    </row>
    <row r="3328" spans="2:12" x14ac:dyDescent="0.25">
      <c r="B3328" s="60"/>
      <c r="H3328" s="61"/>
      <c r="I3328" s="61"/>
      <c r="J3328" s="61"/>
      <c r="K3328" s="61"/>
      <c r="L3328" s="61"/>
    </row>
    <row r="3329" spans="2:12" x14ac:dyDescent="0.25">
      <c r="B3329" s="60"/>
      <c r="H3329" s="61"/>
      <c r="I3329" s="61"/>
      <c r="J3329" s="61"/>
      <c r="K3329" s="61"/>
      <c r="L3329" s="61"/>
    </row>
    <row r="3330" spans="2:12" x14ac:dyDescent="0.25">
      <c r="B3330" s="60"/>
      <c r="H3330" s="61"/>
      <c r="I3330" s="61"/>
      <c r="J3330" s="61"/>
      <c r="K3330" s="61"/>
      <c r="L3330" s="61"/>
    </row>
    <row r="3331" spans="2:12" x14ac:dyDescent="0.25">
      <c r="B3331" s="60"/>
      <c r="H3331" s="61"/>
      <c r="I3331" s="61"/>
      <c r="J3331" s="61"/>
      <c r="K3331" s="61"/>
      <c r="L3331" s="61"/>
    </row>
    <row r="3332" spans="2:12" x14ac:dyDescent="0.25">
      <c r="B3332" s="60"/>
      <c r="H3332" s="61"/>
      <c r="I3332" s="61"/>
      <c r="J3332" s="61"/>
      <c r="K3332" s="61"/>
      <c r="L3332" s="61"/>
    </row>
    <row r="3333" spans="2:12" x14ac:dyDescent="0.25">
      <c r="B3333" s="60"/>
      <c r="H3333" s="61"/>
      <c r="I3333" s="61"/>
      <c r="J3333" s="61"/>
      <c r="K3333" s="61"/>
      <c r="L3333" s="61"/>
    </row>
    <row r="3334" spans="2:12" x14ac:dyDescent="0.25">
      <c r="B3334" s="60"/>
      <c r="H3334" s="61"/>
      <c r="I3334" s="61"/>
      <c r="J3334" s="61"/>
      <c r="K3334" s="61"/>
      <c r="L3334" s="61"/>
    </row>
    <row r="3335" spans="2:12" x14ac:dyDescent="0.25">
      <c r="B3335" s="60"/>
      <c r="H3335" s="61"/>
      <c r="I3335" s="61"/>
      <c r="J3335" s="61"/>
      <c r="K3335" s="61"/>
      <c r="L3335" s="61"/>
    </row>
    <row r="3336" spans="2:12" x14ac:dyDescent="0.25">
      <c r="B3336" s="60"/>
      <c r="H3336" s="61"/>
      <c r="I3336" s="61"/>
      <c r="J3336" s="61"/>
      <c r="K3336" s="61"/>
      <c r="L3336" s="61"/>
    </row>
    <row r="3337" spans="2:12" x14ac:dyDescent="0.25">
      <c r="B3337" s="60"/>
      <c r="H3337" s="61"/>
      <c r="I3337" s="61"/>
      <c r="J3337" s="61"/>
      <c r="K3337" s="61"/>
      <c r="L3337" s="61"/>
    </row>
    <row r="3338" spans="2:12" x14ac:dyDescent="0.25">
      <c r="B3338" s="60"/>
      <c r="H3338" s="61"/>
      <c r="I3338" s="61"/>
      <c r="J3338" s="61"/>
      <c r="K3338" s="61"/>
      <c r="L3338" s="61"/>
    </row>
    <row r="3339" spans="2:12" x14ac:dyDescent="0.25">
      <c r="B3339" s="60"/>
      <c r="H3339" s="61"/>
      <c r="I3339" s="61"/>
      <c r="J3339" s="61"/>
      <c r="K3339" s="61"/>
      <c r="L3339" s="61"/>
    </row>
    <row r="3340" spans="2:12" x14ac:dyDescent="0.25">
      <c r="B3340" s="60"/>
      <c r="H3340" s="61"/>
      <c r="I3340" s="61"/>
      <c r="J3340" s="61"/>
      <c r="K3340" s="61"/>
      <c r="L3340" s="61"/>
    </row>
    <row r="3341" spans="2:12" x14ac:dyDescent="0.25">
      <c r="B3341" s="60"/>
      <c r="H3341" s="61"/>
      <c r="I3341" s="61"/>
      <c r="J3341" s="61"/>
      <c r="K3341" s="61"/>
      <c r="L3341" s="61"/>
    </row>
    <row r="3342" spans="2:12" x14ac:dyDescent="0.25">
      <c r="B3342" s="60"/>
      <c r="H3342" s="61"/>
      <c r="I3342" s="61"/>
      <c r="J3342" s="61"/>
      <c r="K3342" s="61"/>
      <c r="L3342" s="61"/>
    </row>
    <row r="3343" spans="2:12" x14ac:dyDescent="0.25">
      <c r="B3343" s="60"/>
      <c r="H3343" s="61"/>
      <c r="I3343" s="61"/>
      <c r="J3343" s="61"/>
      <c r="K3343" s="61"/>
      <c r="L3343" s="61"/>
    </row>
    <row r="3344" spans="2:12" x14ac:dyDescent="0.25">
      <c r="B3344" s="60"/>
      <c r="H3344" s="61"/>
      <c r="I3344" s="61"/>
      <c r="J3344" s="61"/>
      <c r="K3344" s="61"/>
      <c r="L3344" s="61"/>
    </row>
    <row r="3345" spans="2:12" x14ac:dyDescent="0.25">
      <c r="B3345" s="60"/>
      <c r="H3345" s="61"/>
      <c r="I3345" s="61"/>
      <c r="J3345" s="61"/>
      <c r="K3345" s="61"/>
      <c r="L3345" s="61"/>
    </row>
    <row r="3346" spans="2:12" x14ac:dyDescent="0.25">
      <c r="B3346" s="60"/>
      <c r="H3346" s="61"/>
      <c r="I3346" s="61"/>
      <c r="J3346" s="61"/>
      <c r="K3346" s="61"/>
      <c r="L3346" s="61"/>
    </row>
    <row r="3347" spans="2:12" x14ac:dyDescent="0.25">
      <c r="B3347" s="60"/>
      <c r="H3347" s="61"/>
      <c r="I3347" s="61"/>
      <c r="J3347" s="61"/>
      <c r="K3347" s="61"/>
      <c r="L3347" s="61"/>
    </row>
    <row r="3348" spans="2:12" x14ac:dyDescent="0.25">
      <c r="B3348" s="60"/>
      <c r="H3348" s="61"/>
      <c r="I3348" s="61"/>
      <c r="J3348" s="61"/>
      <c r="K3348" s="61"/>
      <c r="L3348" s="61"/>
    </row>
    <row r="3349" spans="2:12" x14ac:dyDescent="0.25">
      <c r="B3349" s="60"/>
      <c r="H3349" s="61"/>
      <c r="I3349" s="61"/>
      <c r="J3349" s="61"/>
      <c r="K3349" s="61"/>
      <c r="L3349" s="61"/>
    </row>
    <row r="3350" spans="2:12" x14ac:dyDescent="0.25">
      <c r="B3350" s="60"/>
      <c r="H3350" s="61"/>
      <c r="I3350" s="61"/>
      <c r="J3350" s="61"/>
      <c r="K3350" s="61"/>
      <c r="L3350" s="61"/>
    </row>
    <row r="3351" spans="2:12" x14ac:dyDescent="0.25">
      <c r="B3351" s="60"/>
      <c r="H3351" s="61"/>
      <c r="I3351" s="61"/>
      <c r="J3351" s="61"/>
      <c r="K3351" s="61"/>
      <c r="L3351" s="61"/>
    </row>
    <row r="3352" spans="2:12" x14ac:dyDescent="0.25">
      <c r="B3352" s="60"/>
      <c r="H3352" s="61"/>
      <c r="I3352" s="61"/>
      <c r="J3352" s="61"/>
      <c r="K3352" s="61"/>
      <c r="L3352" s="61"/>
    </row>
    <row r="3353" spans="2:12" x14ac:dyDescent="0.25">
      <c r="B3353" s="60"/>
      <c r="H3353" s="61"/>
      <c r="I3353" s="61"/>
      <c r="J3353" s="61"/>
      <c r="K3353" s="61"/>
      <c r="L3353" s="61"/>
    </row>
    <row r="3354" spans="2:12" x14ac:dyDescent="0.25">
      <c r="B3354" s="60"/>
      <c r="H3354" s="61"/>
      <c r="I3354" s="61"/>
      <c r="J3354" s="61"/>
      <c r="K3354" s="61"/>
      <c r="L3354" s="61"/>
    </row>
    <row r="3355" spans="2:12" x14ac:dyDescent="0.25">
      <c r="B3355" s="60"/>
      <c r="H3355" s="61"/>
      <c r="I3355" s="61"/>
      <c r="J3355" s="61"/>
      <c r="K3355" s="61"/>
      <c r="L3355" s="61"/>
    </row>
    <row r="3356" spans="2:12" x14ac:dyDescent="0.25">
      <c r="B3356" s="60"/>
      <c r="H3356" s="61"/>
      <c r="I3356" s="61"/>
      <c r="J3356" s="61"/>
      <c r="K3356" s="61"/>
      <c r="L3356" s="61"/>
    </row>
    <row r="3357" spans="2:12" x14ac:dyDescent="0.25">
      <c r="B3357" s="60"/>
      <c r="H3357" s="61"/>
      <c r="I3357" s="61"/>
      <c r="J3357" s="61"/>
      <c r="K3357" s="61"/>
      <c r="L3357" s="61"/>
    </row>
    <row r="3358" spans="2:12" x14ac:dyDescent="0.25">
      <c r="B3358" s="60"/>
      <c r="H3358" s="61"/>
      <c r="I3358" s="61"/>
      <c r="J3358" s="61"/>
      <c r="K3358" s="61"/>
      <c r="L3358" s="61"/>
    </row>
    <row r="3359" spans="2:12" x14ac:dyDescent="0.25">
      <c r="B3359" s="60"/>
      <c r="H3359" s="61"/>
      <c r="I3359" s="61"/>
      <c r="J3359" s="61"/>
      <c r="K3359" s="61"/>
      <c r="L3359" s="61"/>
    </row>
    <row r="3360" spans="2:12" x14ac:dyDescent="0.25">
      <c r="B3360" s="60"/>
      <c r="H3360" s="61"/>
      <c r="I3360" s="61"/>
      <c r="J3360" s="61"/>
      <c r="K3360" s="61"/>
      <c r="L3360" s="61"/>
    </row>
    <row r="3361" spans="2:12" x14ac:dyDescent="0.25">
      <c r="B3361" s="60"/>
      <c r="H3361" s="61"/>
      <c r="I3361" s="61"/>
      <c r="J3361" s="61"/>
      <c r="K3361" s="61"/>
      <c r="L3361" s="61"/>
    </row>
    <row r="3362" spans="2:12" x14ac:dyDescent="0.25">
      <c r="B3362" s="60"/>
      <c r="H3362" s="61"/>
      <c r="I3362" s="61"/>
      <c r="J3362" s="61"/>
      <c r="K3362" s="61"/>
      <c r="L3362" s="61"/>
    </row>
    <row r="3363" spans="2:12" x14ac:dyDescent="0.25">
      <c r="B3363" s="60"/>
      <c r="H3363" s="61"/>
      <c r="I3363" s="61"/>
      <c r="J3363" s="61"/>
      <c r="K3363" s="61"/>
      <c r="L3363" s="61"/>
    </row>
    <row r="3364" spans="2:12" x14ac:dyDescent="0.25">
      <c r="B3364" s="60"/>
      <c r="H3364" s="61"/>
      <c r="I3364" s="61"/>
      <c r="J3364" s="61"/>
      <c r="K3364" s="61"/>
      <c r="L3364" s="61"/>
    </row>
    <row r="3365" spans="2:12" x14ac:dyDescent="0.25">
      <c r="B3365" s="60"/>
      <c r="H3365" s="61"/>
      <c r="I3365" s="61"/>
      <c r="J3365" s="61"/>
      <c r="K3365" s="61"/>
      <c r="L3365" s="61"/>
    </row>
    <row r="3366" spans="2:12" x14ac:dyDescent="0.25">
      <c r="B3366" s="60"/>
      <c r="H3366" s="61"/>
      <c r="I3366" s="61"/>
      <c r="J3366" s="61"/>
      <c r="K3366" s="61"/>
      <c r="L3366" s="61"/>
    </row>
    <row r="3367" spans="2:12" x14ac:dyDescent="0.25">
      <c r="B3367" s="60"/>
      <c r="H3367" s="61"/>
      <c r="I3367" s="61"/>
      <c r="J3367" s="61"/>
      <c r="K3367" s="61"/>
      <c r="L3367" s="61"/>
    </row>
    <row r="3368" spans="2:12" x14ac:dyDescent="0.25">
      <c r="B3368" s="60"/>
      <c r="H3368" s="61"/>
      <c r="I3368" s="61"/>
      <c r="J3368" s="61"/>
      <c r="K3368" s="61"/>
      <c r="L3368" s="61"/>
    </row>
    <row r="3369" spans="2:12" x14ac:dyDescent="0.25">
      <c r="B3369" s="60"/>
      <c r="H3369" s="61"/>
      <c r="I3369" s="61"/>
      <c r="J3369" s="61"/>
      <c r="K3369" s="61"/>
      <c r="L3369" s="61"/>
    </row>
    <row r="3370" spans="2:12" x14ac:dyDescent="0.25">
      <c r="B3370" s="60"/>
      <c r="H3370" s="61"/>
      <c r="I3370" s="61"/>
      <c r="J3370" s="61"/>
      <c r="K3370" s="61"/>
      <c r="L3370" s="61"/>
    </row>
    <row r="3371" spans="2:12" x14ac:dyDescent="0.25">
      <c r="B3371" s="60"/>
      <c r="H3371" s="61"/>
      <c r="I3371" s="61"/>
      <c r="J3371" s="61"/>
      <c r="K3371" s="61"/>
      <c r="L3371" s="61"/>
    </row>
    <row r="3372" spans="2:12" x14ac:dyDescent="0.25">
      <c r="B3372" s="60"/>
      <c r="H3372" s="61"/>
      <c r="I3372" s="61"/>
      <c r="J3372" s="61"/>
      <c r="K3372" s="61"/>
      <c r="L3372" s="61"/>
    </row>
    <row r="3373" spans="2:12" x14ac:dyDescent="0.25">
      <c r="B3373" s="60"/>
      <c r="H3373" s="61"/>
      <c r="I3373" s="61"/>
      <c r="J3373" s="61"/>
      <c r="K3373" s="61"/>
      <c r="L3373" s="61"/>
    </row>
    <row r="3374" spans="2:12" x14ac:dyDescent="0.25">
      <c r="B3374" s="60"/>
      <c r="H3374" s="61"/>
      <c r="I3374" s="61"/>
      <c r="J3374" s="61"/>
      <c r="K3374" s="61"/>
      <c r="L3374" s="61"/>
    </row>
    <row r="3375" spans="2:12" x14ac:dyDescent="0.25">
      <c r="B3375" s="60"/>
      <c r="H3375" s="61"/>
      <c r="I3375" s="61"/>
      <c r="J3375" s="61"/>
      <c r="K3375" s="61"/>
      <c r="L3375" s="61"/>
    </row>
    <row r="3376" spans="2:12" x14ac:dyDescent="0.25">
      <c r="B3376" s="60"/>
      <c r="H3376" s="61"/>
      <c r="I3376" s="61"/>
      <c r="J3376" s="61"/>
      <c r="K3376" s="61"/>
      <c r="L3376" s="61"/>
    </row>
    <row r="3377" spans="2:12" x14ac:dyDescent="0.25">
      <c r="B3377" s="60"/>
      <c r="H3377" s="61"/>
      <c r="I3377" s="61"/>
      <c r="J3377" s="61"/>
      <c r="K3377" s="61"/>
      <c r="L3377" s="61"/>
    </row>
    <row r="3378" spans="2:12" x14ac:dyDescent="0.25">
      <c r="B3378" s="60"/>
      <c r="H3378" s="61"/>
      <c r="I3378" s="61"/>
      <c r="J3378" s="61"/>
      <c r="K3378" s="61"/>
      <c r="L3378" s="61"/>
    </row>
    <row r="3379" spans="2:12" x14ac:dyDescent="0.25">
      <c r="B3379" s="60"/>
      <c r="H3379" s="61"/>
      <c r="I3379" s="61"/>
      <c r="J3379" s="61"/>
      <c r="K3379" s="61"/>
      <c r="L3379" s="61"/>
    </row>
    <row r="3380" spans="2:12" x14ac:dyDescent="0.25">
      <c r="B3380" s="60"/>
      <c r="H3380" s="61"/>
      <c r="I3380" s="61"/>
      <c r="J3380" s="61"/>
      <c r="K3380" s="61"/>
      <c r="L3380" s="61"/>
    </row>
    <row r="3381" spans="2:12" x14ac:dyDescent="0.25">
      <c r="B3381" s="60"/>
      <c r="H3381" s="61"/>
      <c r="I3381" s="61"/>
      <c r="J3381" s="61"/>
      <c r="K3381" s="61"/>
      <c r="L3381" s="61"/>
    </row>
    <row r="3382" spans="2:12" x14ac:dyDescent="0.25">
      <c r="B3382" s="60"/>
      <c r="H3382" s="61"/>
      <c r="I3382" s="61"/>
      <c r="J3382" s="61"/>
      <c r="K3382" s="61"/>
      <c r="L3382" s="61"/>
    </row>
    <row r="3383" spans="2:12" x14ac:dyDescent="0.25">
      <c r="B3383" s="60"/>
      <c r="H3383" s="61"/>
      <c r="I3383" s="61"/>
      <c r="J3383" s="61"/>
      <c r="K3383" s="61"/>
      <c r="L3383" s="61"/>
    </row>
    <row r="3384" spans="2:12" x14ac:dyDescent="0.25">
      <c r="B3384" s="60"/>
      <c r="H3384" s="61"/>
      <c r="I3384" s="61"/>
      <c r="J3384" s="61"/>
      <c r="K3384" s="61"/>
      <c r="L3384" s="61"/>
    </row>
    <row r="3385" spans="2:12" x14ac:dyDescent="0.25">
      <c r="B3385" s="60"/>
      <c r="H3385" s="61"/>
      <c r="I3385" s="61"/>
      <c r="J3385" s="61"/>
      <c r="K3385" s="61"/>
      <c r="L3385" s="61"/>
    </row>
    <row r="3386" spans="2:12" x14ac:dyDescent="0.25">
      <c r="B3386" s="60"/>
      <c r="H3386" s="61"/>
      <c r="I3386" s="61"/>
      <c r="J3386" s="61"/>
      <c r="K3386" s="61"/>
      <c r="L3386" s="61"/>
    </row>
    <row r="3387" spans="2:12" x14ac:dyDescent="0.25">
      <c r="B3387" s="60"/>
      <c r="H3387" s="61"/>
      <c r="I3387" s="61"/>
      <c r="J3387" s="61"/>
      <c r="K3387" s="61"/>
      <c r="L3387" s="61"/>
    </row>
    <row r="3388" spans="2:12" x14ac:dyDescent="0.25">
      <c r="B3388" s="60"/>
      <c r="H3388" s="61"/>
      <c r="I3388" s="61"/>
      <c r="J3388" s="61"/>
      <c r="K3388" s="61"/>
      <c r="L3388" s="61"/>
    </row>
    <row r="3389" spans="2:12" x14ac:dyDescent="0.25">
      <c r="B3389" s="60"/>
      <c r="H3389" s="61"/>
      <c r="I3389" s="61"/>
      <c r="J3389" s="61"/>
      <c r="K3389" s="61"/>
      <c r="L3389" s="61"/>
    </row>
    <row r="3390" spans="2:12" x14ac:dyDescent="0.25">
      <c r="B3390" s="60"/>
      <c r="H3390" s="61"/>
      <c r="I3390" s="61"/>
      <c r="J3390" s="61"/>
      <c r="K3390" s="61"/>
      <c r="L3390" s="61"/>
    </row>
    <row r="3391" spans="2:12" x14ac:dyDescent="0.25">
      <c r="B3391" s="60"/>
      <c r="H3391" s="61"/>
      <c r="I3391" s="61"/>
      <c r="J3391" s="61"/>
      <c r="K3391" s="61"/>
      <c r="L3391" s="61"/>
    </row>
    <row r="3392" spans="2:12" x14ac:dyDescent="0.25">
      <c r="B3392" s="60"/>
      <c r="H3392" s="61"/>
      <c r="I3392" s="61"/>
      <c r="J3392" s="61"/>
      <c r="K3392" s="61"/>
      <c r="L3392" s="61"/>
    </row>
    <row r="3393" spans="2:12" x14ac:dyDescent="0.25">
      <c r="B3393" s="60"/>
      <c r="H3393" s="61"/>
      <c r="I3393" s="61"/>
      <c r="J3393" s="61"/>
      <c r="K3393" s="61"/>
      <c r="L3393" s="61"/>
    </row>
    <row r="3394" spans="2:12" x14ac:dyDescent="0.25">
      <c r="B3394" s="60"/>
      <c r="H3394" s="61"/>
      <c r="I3394" s="61"/>
      <c r="J3394" s="61"/>
      <c r="K3394" s="61"/>
      <c r="L3394" s="61"/>
    </row>
    <row r="3395" spans="2:12" x14ac:dyDescent="0.25">
      <c r="B3395" s="60"/>
      <c r="H3395" s="61"/>
      <c r="I3395" s="61"/>
      <c r="J3395" s="61"/>
      <c r="K3395" s="61"/>
      <c r="L3395" s="61"/>
    </row>
    <row r="3396" spans="2:12" x14ac:dyDescent="0.25">
      <c r="B3396" s="60"/>
      <c r="H3396" s="61"/>
      <c r="I3396" s="61"/>
      <c r="J3396" s="61"/>
      <c r="K3396" s="61"/>
      <c r="L3396" s="61"/>
    </row>
    <row r="3397" spans="2:12" x14ac:dyDescent="0.25">
      <c r="B3397" s="60"/>
      <c r="H3397" s="61"/>
      <c r="I3397" s="61"/>
      <c r="J3397" s="61"/>
      <c r="K3397" s="61"/>
      <c r="L3397" s="61"/>
    </row>
    <row r="3398" spans="2:12" x14ac:dyDescent="0.25">
      <c r="B3398" s="60"/>
      <c r="H3398" s="61"/>
      <c r="I3398" s="61"/>
      <c r="J3398" s="61"/>
      <c r="K3398" s="61"/>
      <c r="L3398" s="61"/>
    </row>
    <row r="3399" spans="2:12" x14ac:dyDescent="0.25">
      <c r="B3399" s="60"/>
      <c r="H3399" s="61"/>
      <c r="I3399" s="61"/>
      <c r="J3399" s="61"/>
      <c r="K3399" s="61"/>
      <c r="L3399" s="61"/>
    </row>
    <row r="3400" spans="2:12" x14ac:dyDescent="0.25">
      <c r="B3400" s="60"/>
      <c r="H3400" s="61"/>
      <c r="I3400" s="61"/>
      <c r="J3400" s="61"/>
      <c r="K3400" s="61"/>
      <c r="L3400" s="61"/>
    </row>
    <row r="3401" spans="2:12" x14ac:dyDescent="0.25">
      <c r="B3401" s="60"/>
      <c r="H3401" s="61"/>
      <c r="I3401" s="61"/>
      <c r="J3401" s="61"/>
      <c r="K3401" s="61"/>
      <c r="L3401" s="61"/>
    </row>
    <row r="3402" spans="2:12" x14ac:dyDescent="0.25">
      <c r="B3402" s="60"/>
      <c r="H3402" s="61"/>
      <c r="I3402" s="61"/>
      <c r="J3402" s="61"/>
      <c r="K3402" s="61"/>
      <c r="L3402" s="61"/>
    </row>
    <row r="3403" spans="2:12" x14ac:dyDescent="0.25">
      <c r="B3403" s="60"/>
      <c r="H3403" s="61"/>
      <c r="I3403" s="61"/>
      <c r="J3403" s="61"/>
      <c r="K3403" s="61"/>
      <c r="L3403" s="61"/>
    </row>
    <row r="3404" spans="2:12" x14ac:dyDescent="0.25">
      <c r="B3404" s="60"/>
      <c r="H3404" s="61"/>
      <c r="I3404" s="61"/>
      <c r="J3404" s="61"/>
      <c r="K3404" s="61"/>
      <c r="L3404" s="61"/>
    </row>
    <row r="3405" spans="2:12" x14ac:dyDescent="0.25">
      <c r="B3405" s="60"/>
      <c r="H3405" s="61"/>
      <c r="I3405" s="61"/>
      <c r="J3405" s="61"/>
      <c r="K3405" s="61"/>
      <c r="L3405" s="61"/>
    </row>
    <row r="3406" spans="2:12" x14ac:dyDescent="0.25">
      <c r="B3406" s="60"/>
      <c r="H3406" s="61"/>
      <c r="I3406" s="61"/>
      <c r="J3406" s="61"/>
      <c r="K3406" s="61"/>
      <c r="L3406" s="61"/>
    </row>
    <row r="3407" spans="2:12" x14ac:dyDescent="0.25">
      <c r="B3407" s="60"/>
      <c r="H3407" s="61"/>
      <c r="I3407" s="61"/>
      <c r="J3407" s="61"/>
      <c r="K3407" s="61"/>
      <c r="L3407" s="61"/>
    </row>
    <row r="3408" spans="2:12" x14ac:dyDescent="0.25">
      <c r="B3408" s="60"/>
      <c r="H3408" s="61"/>
      <c r="I3408" s="61"/>
      <c r="J3408" s="61"/>
      <c r="K3408" s="61"/>
      <c r="L3408" s="61"/>
    </row>
    <row r="3409" spans="2:12" x14ac:dyDescent="0.25">
      <c r="B3409" s="60"/>
      <c r="H3409" s="61"/>
      <c r="I3409" s="61"/>
      <c r="J3409" s="61"/>
      <c r="K3409" s="61"/>
      <c r="L3409" s="61"/>
    </row>
    <row r="3410" spans="2:12" x14ac:dyDescent="0.25">
      <c r="B3410" s="60"/>
      <c r="H3410" s="61"/>
      <c r="I3410" s="61"/>
      <c r="J3410" s="61"/>
      <c r="K3410" s="61"/>
      <c r="L3410" s="61"/>
    </row>
    <row r="3411" spans="2:12" x14ac:dyDescent="0.25">
      <c r="B3411" s="60"/>
      <c r="H3411" s="61"/>
      <c r="I3411" s="61"/>
      <c r="J3411" s="61"/>
      <c r="K3411" s="61"/>
      <c r="L3411" s="61"/>
    </row>
    <row r="3412" spans="2:12" x14ac:dyDescent="0.25">
      <c r="B3412" s="60"/>
      <c r="H3412" s="61"/>
      <c r="I3412" s="61"/>
      <c r="J3412" s="61"/>
      <c r="K3412" s="61"/>
      <c r="L3412" s="61"/>
    </row>
    <row r="3413" spans="2:12" x14ac:dyDescent="0.25">
      <c r="B3413" s="60"/>
      <c r="H3413" s="61"/>
      <c r="I3413" s="61"/>
      <c r="J3413" s="61"/>
      <c r="K3413" s="61"/>
      <c r="L3413" s="61"/>
    </row>
    <row r="3414" spans="2:12" x14ac:dyDescent="0.25">
      <c r="B3414" s="60"/>
      <c r="H3414" s="61"/>
      <c r="I3414" s="61"/>
      <c r="J3414" s="61"/>
      <c r="K3414" s="61"/>
      <c r="L3414" s="61"/>
    </row>
    <row r="3415" spans="2:12" x14ac:dyDescent="0.25">
      <c r="B3415" s="60"/>
      <c r="H3415" s="61"/>
      <c r="I3415" s="61"/>
      <c r="J3415" s="61"/>
      <c r="K3415" s="61"/>
      <c r="L3415" s="61"/>
    </row>
    <row r="3416" spans="2:12" x14ac:dyDescent="0.25">
      <c r="B3416" s="60"/>
      <c r="H3416" s="61"/>
      <c r="I3416" s="61"/>
      <c r="J3416" s="61"/>
      <c r="K3416" s="61"/>
      <c r="L3416" s="61"/>
    </row>
    <row r="3417" spans="2:12" x14ac:dyDescent="0.25">
      <c r="B3417" s="60"/>
      <c r="H3417" s="61"/>
      <c r="I3417" s="61"/>
      <c r="J3417" s="61"/>
      <c r="K3417" s="61"/>
      <c r="L3417" s="61"/>
    </row>
    <row r="3418" spans="2:12" x14ac:dyDescent="0.25">
      <c r="B3418" s="60"/>
      <c r="H3418" s="61"/>
      <c r="I3418" s="61"/>
      <c r="J3418" s="61"/>
      <c r="K3418" s="61"/>
      <c r="L3418" s="61"/>
    </row>
    <row r="3419" spans="2:12" x14ac:dyDescent="0.25">
      <c r="B3419" s="60"/>
      <c r="H3419" s="61"/>
      <c r="I3419" s="61"/>
      <c r="J3419" s="61"/>
      <c r="K3419" s="61"/>
      <c r="L3419" s="61"/>
    </row>
    <row r="3420" spans="2:12" x14ac:dyDescent="0.25">
      <c r="B3420" s="60"/>
      <c r="H3420" s="61"/>
      <c r="I3420" s="61"/>
      <c r="J3420" s="61"/>
      <c r="K3420" s="61"/>
      <c r="L3420" s="61"/>
    </row>
    <row r="3421" spans="2:12" x14ac:dyDescent="0.25">
      <c r="B3421" s="60"/>
      <c r="H3421" s="61"/>
      <c r="I3421" s="61"/>
      <c r="J3421" s="61"/>
      <c r="K3421" s="61"/>
      <c r="L3421" s="61"/>
    </row>
    <row r="3422" spans="2:12" x14ac:dyDescent="0.25">
      <c r="B3422" s="60"/>
      <c r="H3422" s="61"/>
      <c r="I3422" s="61"/>
      <c r="J3422" s="61"/>
      <c r="K3422" s="61"/>
      <c r="L3422" s="61"/>
    </row>
    <row r="3423" spans="2:12" x14ac:dyDescent="0.25">
      <c r="B3423" s="60"/>
      <c r="H3423" s="61"/>
      <c r="I3423" s="61"/>
      <c r="J3423" s="61"/>
      <c r="K3423" s="61"/>
      <c r="L3423" s="61"/>
    </row>
    <row r="3424" spans="2:12" x14ac:dyDescent="0.25">
      <c r="B3424" s="60"/>
      <c r="H3424" s="61"/>
      <c r="I3424" s="61"/>
      <c r="J3424" s="61"/>
      <c r="K3424" s="61"/>
      <c r="L3424" s="61"/>
    </row>
    <row r="3425" spans="2:12" x14ac:dyDescent="0.25">
      <c r="B3425" s="60"/>
      <c r="H3425" s="61"/>
      <c r="I3425" s="61"/>
      <c r="J3425" s="61"/>
      <c r="K3425" s="61"/>
      <c r="L3425" s="61"/>
    </row>
    <row r="3426" spans="2:12" x14ac:dyDescent="0.25">
      <c r="B3426" s="60"/>
      <c r="H3426" s="61"/>
      <c r="I3426" s="61"/>
      <c r="J3426" s="61"/>
      <c r="K3426" s="61"/>
      <c r="L3426" s="61"/>
    </row>
    <row r="3427" spans="2:12" x14ac:dyDescent="0.25">
      <c r="B3427" s="60"/>
      <c r="H3427" s="61"/>
      <c r="I3427" s="61"/>
      <c r="J3427" s="61"/>
      <c r="K3427" s="61"/>
      <c r="L3427" s="61"/>
    </row>
    <row r="3428" spans="2:12" x14ac:dyDescent="0.25">
      <c r="B3428" s="60"/>
      <c r="H3428" s="61"/>
      <c r="I3428" s="61"/>
      <c r="J3428" s="61"/>
      <c r="K3428" s="61"/>
      <c r="L3428" s="61"/>
    </row>
    <row r="3429" spans="2:12" x14ac:dyDescent="0.25">
      <c r="B3429" s="60"/>
      <c r="H3429" s="61"/>
      <c r="I3429" s="61"/>
      <c r="J3429" s="61"/>
      <c r="K3429" s="61"/>
      <c r="L3429" s="61"/>
    </row>
    <row r="3430" spans="2:12" x14ac:dyDescent="0.25">
      <c r="B3430" s="60"/>
      <c r="H3430" s="61"/>
      <c r="I3430" s="61"/>
      <c r="J3430" s="61"/>
      <c r="K3430" s="61"/>
      <c r="L3430" s="61"/>
    </row>
    <row r="3431" spans="2:12" x14ac:dyDescent="0.25">
      <c r="B3431" s="60"/>
      <c r="H3431" s="61"/>
      <c r="I3431" s="61"/>
      <c r="J3431" s="61"/>
      <c r="K3431" s="61"/>
      <c r="L3431" s="61"/>
    </row>
    <row r="3432" spans="2:12" x14ac:dyDescent="0.25">
      <c r="B3432" s="60"/>
      <c r="H3432" s="61"/>
      <c r="I3432" s="61"/>
      <c r="J3432" s="61"/>
      <c r="K3432" s="61"/>
      <c r="L3432" s="61"/>
    </row>
    <row r="3433" spans="2:12" x14ac:dyDescent="0.25">
      <c r="B3433" s="60"/>
      <c r="H3433" s="61"/>
      <c r="I3433" s="61"/>
      <c r="J3433" s="61"/>
      <c r="K3433" s="61"/>
      <c r="L3433" s="61"/>
    </row>
    <row r="3434" spans="2:12" x14ac:dyDescent="0.25">
      <c r="B3434" s="60"/>
      <c r="H3434" s="61"/>
      <c r="I3434" s="61"/>
      <c r="J3434" s="61"/>
      <c r="K3434" s="61"/>
      <c r="L3434" s="61"/>
    </row>
    <row r="3435" spans="2:12" x14ac:dyDescent="0.25">
      <c r="B3435" s="60"/>
      <c r="H3435" s="61"/>
      <c r="I3435" s="61"/>
      <c r="J3435" s="61"/>
      <c r="K3435" s="61"/>
      <c r="L3435" s="61"/>
    </row>
    <row r="3436" spans="2:12" x14ac:dyDescent="0.25">
      <c r="B3436" s="60"/>
      <c r="H3436" s="61"/>
      <c r="I3436" s="61"/>
      <c r="J3436" s="61"/>
      <c r="K3436" s="61"/>
      <c r="L3436" s="61"/>
    </row>
    <row r="3437" spans="2:12" x14ac:dyDescent="0.25">
      <c r="B3437" s="60"/>
      <c r="H3437" s="61"/>
      <c r="I3437" s="61"/>
      <c r="J3437" s="61"/>
      <c r="K3437" s="61"/>
      <c r="L3437" s="61"/>
    </row>
    <row r="3438" spans="2:12" x14ac:dyDescent="0.25">
      <c r="B3438" s="60"/>
      <c r="H3438" s="61"/>
      <c r="I3438" s="61"/>
      <c r="J3438" s="61"/>
      <c r="K3438" s="61"/>
      <c r="L3438" s="61"/>
    </row>
    <row r="3439" spans="2:12" x14ac:dyDescent="0.25">
      <c r="B3439" s="60"/>
      <c r="H3439" s="61"/>
      <c r="I3439" s="61"/>
      <c r="J3439" s="61"/>
      <c r="K3439" s="61"/>
      <c r="L3439" s="61"/>
    </row>
    <row r="3440" spans="2:12" x14ac:dyDescent="0.25">
      <c r="B3440" s="60"/>
      <c r="H3440" s="61"/>
      <c r="I3440" s="61"/>
      <c r="J3440" s="61"/>
      <c r="K3440" s="61"/>
      <c r="L3440" s="61"/>
    </row>
    <row r="3441" spans="2:12" x14ac:dyDescent="0.25">
      <c r="B3441" s="60"/>
      <c r="H3441" s="61"/>
      <c r="I3441" s="61"/>
      <c r="J3441" s="61"/>
      <c r="K3441" s="61"/>
      <c r="L3441" s="61"/>
    </row>
    <row r="3442" spans="2:12" x14ac:dyDescent="0.25">
      <c r="B3442" s="60"/>
      <c r="H3442" s="61"/>
      <c r="I3442" s="61"/>
      <c r="J3442" s="61"/>
      <c r="K3442" s="61"/>
      <c r="L3442" s="61"/>
    </row>
    <row r="3443" spans="2:12" x14ac:dyDescent="0.25">
      <c r="B3443" s="60"/>
      <c r="H3443" s="61"/>
      <c r="I3443" s="61"/>
      <c r="J3443" s="61"/>
      <c r="K3443" s="61"/>
      <c r="L3443" s="61"/>
    </row>
    <row r="3444" spans="2:12" x14ac:dyDescent="0.25">
      <c r="B3444" s="60"/>
      <c r="H3444" s="61"/>
      <c r="I3444" s="61"/>
      <c r="J3444" s="61"/>
      <c r="K3444" s="61"/>
      <c r="L3444" s="61"/>
    </row>
    <row r="3445" spans="2:12" x14ac:dyDescent="0.25">
      <c r="B3445" s="60"/>
      <c r="H3445" s="61"/>
      <c r="I3445" s="61"/>
      <c r="J3445" s="61"/>
      <c r="K3445" s="61"/>
      <c r="L3445" s="61"/>
    </row>
    <row r="3446" spans="2:12" x14ac:dyDescent="0.25">
      <c r="B3446" s="60"/>
      <c r="H3446" s="61"/>
      <c r="I3446" s="61"/>
      <c r="J3446" s="61"/>
      <c r="K3446" s="61"/>
      <c r="L3446" s="61"/>
    </row>
    <row r="3447" spans="2:12" x14ac:dyDescent="0.25">
      <c r="B3447" s="60"/>
      <c r="H3447" s="61"/>
      <c r="I3447" s="61"/>
      <c r="J3447" s="61"/>
      <c r="K3447" s="61"/>
      <c r="L3447" s="61"/>
    </row>
    <row r="3448" spans="2:12" x14ac:dyDescent="0.25">
      <c r="B3448" s="60"/>
      <c r="H3448" s="61"/>
      <c r="I3448" s="61"/>
      <c r="J3448" s="61"/>
      <c r="K3448" s="61"/>
      <c r="L3448" s="61"/>
    </row>
    <row r="3449" spans="2:12" x14ac:dyDescent="0.25">
      <c r="B3449" s="60"/>
      <c r="H3449" s="61"/>
      <c r="I3449" s="61"/>
      <c r="J3449" s="61"/>
      <c r="K3449" s="61"/>
      <c r="L3449" s="61"/>
    </row>
    <row r="3450" spans="2:12" x14ac:dyDescent="0.25">
      <c r="B3450" s="60"/>
      <c r="H3450" s="61"/>
      <c r="I3450" s="61"/>
      <c r="J3450" s="61"/>
      <c r="K3450" s="61"/>
      <c r="L3450" s="61"/>
    </row>
    <row r="3451" spans="2:12" x14ac:dyDescent="0.25">
      <c r="B3451" s="60"/>
      <c r="H3451" s="61"/>
      <c r="I3451" s="61"/>
      <c r="J3451" s="61"/>
      <c r="K3451" s="61"/>
      <c r="L3451" s="61"/>
    </row>
    <row r="3452" spans="2:12" x14ac:dyDescent="0.25">
      <c r="B3452" s="60"/>
      <c r="H3452" s="61"/>
      <c r="I3452" s="61"/>
      <c r="J3452" s="61"/>
      <c r="K3452" s="61"/>
      <c r="L3452" s="61"/>
    </row>
    <row r="3453" spans="2:12" x14ac:dyDescent="0.25">
      <c r="B3453" s="60"/>
      <c r="H3453" s="61"/>
      <c r="I3453" s="61"/>
      <c r="J3453" s="61"/>
      <c r="K3453" s="61"/>
      <c r="L3453" s="61"/>
    </row>
    <row r="3454" spans="2:12" x14ac:dyDescent="0.25">
      <c r="B3454" s="60"/>
      <c r="H3454" s="61"/>
      <c r="I3454" s="61"/>
      <c r="J3454" s="61"/>
      <c r="K3454" s="61"/>
      <c r="L3454" s="61"/>
    </row>
    <row r="3455" spans="2:12" x14ac:dyDescent="0.25">
      <c r="B3455" s="60"/>
      <c r="H3455" s="61"/>
      <c r="I3455" s="61"/>
      <c r="J3455" s="61"/>
      <c r="K3455" s="61"/>
      <c r="L3455" s="61"/>
    </row>
    <row r="3456" spans="2:12" x14ac:dyDescent="0.25">
      <c r="B3456" s="60"/>
      <c r="H3456" s="61"/>
      <c r="I3456" s="61"/>
      <c r="J3456" s="61"/>
      <c r="K3456" s="61"/>
      <c r="L3456" s="61"/>
    </row>
    <row r="3457" spans="2:12" x14ac:dyDescent="0.25">
      <c r="B3457" s="60"/>
      <c r="H3457" s="61"/>
      <c r="I3457" s="61"/>
      <c r="J3457" s="61"/>
      <c r="K3457" s="61"/>
      <c r="L3457" s="61"/>
    </row>
    <row r="3458" spans="2:12" x14ac:dyDescent="0.25">
      <c r="B3458" s="60"/>
      <c r="H3458" s="61"/>
      <c r="I3458" s="61"/>
      <c r="J3458" s="61"/>
      <c r="K3458" s="61"/>
      <c r="L3458" s="61"/>
    </row>
    <row r="3459" spans="2:12" x14ac:dyDescent="0.25">
      <c r="B3459" s="60"/>
      <c r="H3459" s="61"/>
      <c r="I3459" s="61"/>
      <c r="J3459" s="61"/>
      <c r="K3459" s="61"/>
      <c r="L3459" s="61"/>
    </row>
    <row r="3460" spans="2:12" x14ac:dyDescent="0.25">
      <c r="B3460" s="60"/>
      <c r="H3460" s="61"/>
      <c r="I3460" s="61"/>
      <c r="J3460" s="61"/>
      <c r="K3460" s="61"/>
      <c r="L3460" s="61"/>
    </row>
    <row r="3461" spans="2:12" x14ac:dyDescent="0.25">
      <c r="B3461" s="60"/>
      <c r="H3461" s="61"/>
      <c r="I3461" s="61"/>
      <c r="J3461" s="61"/>
      <c r="K3461" s="61"/>
      <c r="L3461" s="61"/>
    </row>
    <row r="3462" spans="2:12" x14ac:dyDescent="0.25">
      <c r="B3462" s="60"/>
      <c r="H3462" s="61"/>
      <c r="I3462" s="61"/>
      <c r="J3462" s="61"/>
      <c r="K3462" s="61"/>
      <c r="L3462" s="61"/>
    </row>
    <row r="3463" spans="2:12" x14ac:dyDescent="0.25">
      <c r="B3463" s="60"/>
      <c r="H3463" s="61"/>
      <c r="I3463" s="61"/>
      <c r="J3463" s="61"/>
      <c r="K3463" s="61"/>
      <c r="L3463" s="61"/>
    </row>
    <row r="3464" spans="2:12" x14ac:dyDescent="0.25">
      <c r="B3464" s="60"/>
      <c r="H3464" s="61"/>
      <c r="I3464" s="61"/>
      <c r="J3464" s="61"/>
      <c r="K3464" s="61"/>
      <c r="L3464" s="61"/>
    </row>
    <row r="3465" spans="2:12" x14ac:dyDescent="0.25">
      <c r="B3465" s="60"/>
      <c r="H3465" s="61"/>
      <c r="I3465" s="61"/>
      <c r="J3465" s="61"/>
      <c r="K3465" s="61"/>
      <c r="L3465" s="61"/>
    </row>
    <row r="3466" spans="2:12" x14ac:dyDescent="0.25">
      <c r="B3466" s="60"/>
      <c r="H3466" s="61"/>
      <c r="I3466" s="61"/>
      <c r="J3466" s="61"/>
      <c r="K3466" s="61"/>
      <c r="L3466" s="61"/>
    </row>
    <row r="3467" spans="2:12" x14ac:dyDescent="0.25">
      <c r="B3467" s="60"/>
      <c r="H3467" s="61"/>
      <c r="I3467" s="61"/>
      <c r="J3467" s="61"/>
      <c r="K3467" s="61"/>
      <c r="L3467" s="61"/>
    </row>
    <row r="3468" spans="2:12" x14ac:dyDescent="0.25">
      <c r="B3468" s="60"/>
      <c r="H3468" s="61"/>
      <c r="I3468" s="61"/>
      <c r="J3468" s="61"/>
      <c r="K3468" s="61"/>
      <c r="L3468" s="61"/>
    </row>
    <row r="3469" spans="2:12" x14ac:dyDescent="0.25">
      <c r="B3469" s="60"/>
      <c r="H3469" s="61"/>
      <c r="I3469" s="61"/>
      <c r="J3469" s="61"/>
      <c r="K3469" s="61"/>
      <c r="L3469" s="61"/>
    </row>
    <row r="3470" spans="2:12" x14ac:dyDescent="0.25">
      <c r="B3470" s="60"/>
      <c r="H3470" s="61"/>
      <c r="I3470" s="61"/>
      <c r="J3470" s="61"/>
      <c r="K3470" s="61"/>
      <c r="L3470" s="61"/>
    </row>
    <row r="3471" spans="2:12" x14ac:dyDescent="0.25">
      <c r="B3471" s="60"/>
      <c r="H3471" s="61"/>
      <c r="I3471" s="61"/>
      <c r="J3471" s="61"/>
      <c r="K3471" s="61"/>
      <c r="L3471" s="61"/>
    </row>
    <row r="3472" spans="2:12" x14ac:dyDescent="0.25">
      <c r="B3472" s="60"/>
      <c r="H3472" s="61"/>
      <c r="I3472" s="61"/>
      <c r="J3472" s="61"/>
      <c r="K3472" s="61"/>
      <c r="L3472" s="61"/>
    </row>
    <row r="3473" spans="2:12" x14ac:dyDescent="0.25">
      <c r="B3473" s="60"/>
      <c r="H3473" s="61"/>
      <c r="I3473" s="61"/>
      <c r="J3473" s="61"/>
      <c r="K3473" s="61"/>
      <c r="L3473" s="61"/>
    </row>
    <row r="3474" spans="2:12" x14ac:dyDescent="0.25">
      <c r="B3474" s="60"/>
      <c r="H3474" s="61"/>
      <c r="I3474" s="61"/>
      <c r="J3474" s="61"/>
      <c r="K3474" s="61"/>
      <c r="L3474" s="61"/>
    </row>
    <row r="3475" spans="2:12" x14ac:dyDescent="0.25">
      <c r="B3475" s="60"/>
      <c r="H3475" s="61"/>
      <c r="I3475" s="61"/>
      <c r="J3475" s="61"/>
      <c r="K3475" s="61"/>
      <c r="L3475" s="61"/>
    </row>
    <row r="3476" spans="2:12" x14ac:dyDescent="0.25">
      <c r="B3476" s="60"/>
      <c r="H3476" s="61"/>
      <c r="I3476" s="61"/>
      <c r="J3476" s="61"/>
      <c r="K3476" s="61"/>
      <c r="L3476" s="61"/>
    </row>
    <row r="3477" spans="2:12" x14ac:dyDescent="0.25">
      <c r="B3477" s="60"/>
      <c r="H3477" s="61"/>
      <c r="I3477" s="61"/>
      <c r="J3477" s="61"/>
      <c r="K3477" s="61"/>
      <c r="L3477" s="61"/>
    </row>
    <row r="3478" spans="2:12" x14ac:dyDescent="0.25">
      <c r="B3478" s="60"/>
      <c r="H3478" s="61"/>
      <c r="I3478" s="61"/>
      <c r="J3478" s="61"/>
      <c r="K3478" s="61"/>
      <c r="L3478" s="61"/>
    </row>
    <row r="3479" spans="2:12" x14ac:dyDescent="0.25">
      <c r="B3479" s="60"/>
      <c r="H3479" s="61"/>
      <c r="I3479" s="61"/>
      <c r="J3479" s="61"/>
      <c r="K3479" s="61"/>
      <c r="L3479" s="61"/>
    </row>
    <row r="3480" spans="2:12" x14ac:dyDescent="0.25">
      <c r="B3480" s="60"/>
      <c r="H3480" s="61"/>
      <c r="I3480" s="61"/>
      <c r="J3480" s="61"/>
      <c r="K3480" s="61"/>
      <c r="L3480" s="61"/>
    </row>
    <row r="3481" spans="2:12" x14ac:dyDescent="0.25">
      <c r="B3481" s="60"/>
      <c r="H3481" s="61"/>
      <c r="I3481" s="61"/>
      <c r="J3481" s="61"/>
      <c r="K3481" s="61"/>
      <c r="L3481" s="61"/>
    </row>
    <row r="3482" spans="2:12" x14ac:dyDescent="0.25">
      <c r="B3482" s="60"/>
      <c r="H3482" s="61"/>
      <c r="I3482" s="61"/>
      <c r="J3482" s="61"/>
      <c r="K3482" s="61"/>
      <c r="L3482" s="61"/>
    </row>
    <row r="3483" spans="2:12" x14ac:dyDescent="0.25">
      <c r="B3483" s="60"/>
      <c r="H3483" s="61"/>
      <c r="I3483" s="61"/>
      <c r="J3483" s="61"/>
      <c r="K3483" s="61"/>
      <c r="L3483" s="61"/>
    </row>
    <row r="3484" spans="2:12" x14ac:dyDescent="0.25">
      <c r="B3484" s="60"/>
      <c r="H3484" s="61"/>
      <c r="I3484" s="61"/>
      <c r="J3484" s="61"/>
      <c r="K3484" s="61"/>
      <c r="L3484" s="61"/>
    </row>
    <row r="3485" spans="2:12" x14ac:dyDescent="0.25">
      <c r="B3485" s="60"/>
      <c r="H3485" s="61"/>
      <c r="I3485" s="61"/>
      <c r="J3485" s="61"/>
      <c r="K3485" s="61"/>
      <c r="L3485" s="61"/>
    </row>
    <row r="3486" spans="2:12" x14ac:dyDescent="0.25">
      <c r="B3486" s="60"/>
      <c r="H3486" s="61"/>
      <c r="I3486" s="61"/>
      <c r="J3486" s="61"/>
      <c r="K3486" s="61"/>
      <c r="L3486" s="61"/>
    </row>
    <row r="3487" spans="2:12" x14ac:dyDescent="0.25">
      <c r="B3487" s="60"/>
      <c r="H3487" s="61"/>
      <c r="I3487" s="61"/>
      <c r="J3487" s="61"/>
      <c r="K3487" s="61"/>
      <c r="L3487" s="61"/>
    </row>
    <row r="3488" spans="2:12" x14ac:dyDescent="0.25">
      <c r="B3488" s="60"/>
      <c r="H3488" s="61"/>
      <c r="I3488" s="61"/>
      <c r="J3488" s="61"/>
      <c r="K3488" s="61"/>
      <c r="L3488" s="61"/>
    </row>
    <row r="3489" spans="2:12" x14ac:dyDescent="0.25">
      <c r="B3489" s="60"/>
      <c r="H3489" s="61"/>
      <c r="I3489" s="61"/>
      <c r="J3489" s="61"/>
      <c r="K3489" s="61"/>
      <c r="L3489" s="61"/>
    </row>
    <row r="3490" spans="2:12" x14ac:dyDescent="0.25">
      <c r="B3490" s="60"/>
      <c r="H3490" s="61"/>
      <c r="I3490" s="61"/>
      <c r="J3490" s="61"/>
      <c r="K3490" s="61"/>
      <c r="L3490" s="61"/>
    </row>
    <row r="3491" spans="2:12" x14ac:dyDescent="0.25">
      <c r="B3491" s="60"/>
      <c r="H3491" s="61"/>
      <c r="I3491" s="61"/>
      <c r="J3491" s="61"/>
      <c r="K3491" s="61"/>
      <c r="L3491" s="61"/>
    </row>
    <row r="3492" spans="2:12" x14ac:dyDescent="0.25">
      <c r="B3492" s="60"/>
      <c r="H3492" s="61"/>
      <c r="I3492" s="61"/>
      <c r="J3492" s="61"/>
      <c r="K3492" s="61"/>
      <c r="L3492" s="61"/>
    </row>
    <row r="3493" spans="2:12" x14ac:dyDescent="0.25">
      <c r="B3493" s="60"/>
      <c r="H3493" s="61"/>
      <c r="I3493" s="61"/>
      <c r="J3493" s="61"/>
      <c r="K3493" s="61"/>
      <c r="L3493" s="61"/>
    </row>
    <row r="3494" spans="2:12" x14ac:dyDescent="0.25">
      <c r="B3494" s="60"/>
      <c r="H3494" s="61"/>
      <c r="I3494" s="61"/>
      <c r="J3494" s="61"/>
      <c r="K3494" s="61"/>
      <c r="L3494" s="61"/>
    </row>
    <row r="3495" spans="2:12" x14ac:dyDescent="0.25">
      <c r="B3495" s="60"/>
      <c r="H3495" s="61"/>
      <c r="I3495" s="61"/>
      <c r="J3495" s="61"/>
      <c r="K3495" s="61"/>
      <c r="L3495" s="61"/>
    </row>
    <row r="3496" spans="2:12" x14ac:dyDescent="0.25">
      <c r="B3496" s="60"/>
      <c r="H3496" s="61"/>
      <c r="I3496" s="61"/>
      <c r="J3496" s="61"/>
      <c r="K3496" s="61"/>
      <c r="L3496" s="61"/>
    </row>
    <row r="3497" spans="2:12" x14ac:dyDescent="0.25">
      <c r="B3497" s="60"/>
      <c r="H3497" s="61"/>
      <c r="I3497" s="61"/>
      <c r="J3497" s="61"/>
      <c r="K3497" s="61"/>
      <c r="L3497" s="61"/>
    </row>
    <row r="3498" spans="2:12" x14ac:dyDescent="0.25">
      <c r="B3498" s="60"/>
      <c r="H3498" s="61"/>
      <c r="I3498" s="61"/>
      <c r="J3498" s="61"/>
      <c r="K3498" s="61"/>
      <c r="L3498" s="61"/>
    </row>
    <row r="3499" spans="2:12" x14ac:dyDescent="0.25">
      <c r="B3499" s="60"/>
      <c r="H3499" s="61"/>
      <c r="I3499" s="61"/>
      <c r="J3499" s="61"/>
      <c r="K3499" s="61"/>
      <c r="L3499" s="61"/>
    </row>
    <row r="3500" spans="2:12" x14ac:dyDescent="0.25">
      <c r="B3500" s="60"/>
      <c r="H3500" s="61"/>
      <c r="I3500" s="61"/>
      <c r="J3500" s="61"/>
      <c r="K3500" s="61"/>
      <c r="L3500" s="61"/>
    </row>
    <row r="3501" spans="2:12" x14ac:dyDescent="0.25">
      <c r="B3501" s="60"/>
      <c r="H3501" s="61"/>
      <c r="I3501" s="61"/>
      <c r="J3501" s="61"/>
      <c r="K3501" s="61"/>
      <c r="L3501" s="61"/>
    </row>
    <row r="3502" spans="2:12" x14ac:dyDescent="0.25">
      <c r="B3502" s="60"/>
      <c r="H3502" s="61"/>
      <c r="I3502" s="61"/>
      <c r="J3502" s="61"/>
      <c r="K3502" s="61"/>
      <c r="L3502" s="61"/>
    </row>
    <row r="3503" spans="2:12" x14ac:dyDescent="0.25">
      <c r="B3503" s="60"/>
      <c r="H3503" s="61"/>
      <c r="I3503" s="61"/>
      <c r="J3503" s="61"/>
      <c r="K3503" s="61"/>
      <c r="L3503" s="61"/>
    </row>
    <row r="3504" spans="2:12" x14ac:dyDescent="0.25">
      <c r="B3504" s="60"/>
      <c r="H3504" s="61"/>
      <c r="I3504" s="61"/>
      <c r="J3504" s="61"/>
      <c r="K3504" s="61"/>
      <c r="L3504" s="61"/>
    </row>
    <row r="3505" spans="2:12" x14ac:dyDescent="0.25">
      <c r="B3505" s="60"/>
      <c r="H3505" s="61"/>
      <c r="I3505" s="61"/>
      <c r="J3505" s="61"/>
      <c r="K3505" s="61"/>
      <c r="L3505" s="61"/>
    </row>
    <row r="3506" spans="2:12" x14ac:dyDescent="0.25">
      <c r="B3506" s="60"/>
      <c r="H3506" s="61"/>
      <c r="I3506" s="61"/>
      <c r="J3506" s="61"/>
      <c r="K3506" s="61"/>
      <c r="L3506" s="61"/>
    </row>
    <row r="3507" spans="2:12" x14ac:dyDescent="0.25">
      <c r="B3507" s="60"/>
      <c r="H3507" s="61"/>
      <c r="I3507" s="61"/>
      <c r="J3507" s="61"/>
      <c r="K3507" s="61"/>
      <c r="L3507" s="61"/>
    </row>
    <row r="3508" spans="2:12" x14ac:dyDescent="0.25">
      <c r="B3508" s="60"/>
      <c r="H3508" s="61"/>
      <c r="I3508" s="61"/>
      <c r="J3508" s="61"/>
      <c r="K3508" s="61"/>
      <c r="L3508" s="61"/>
    </row>
    <row r="3509" spans="2:12" x14ac:dyDescent="0.25">
      <c r="B3509" s="60"/>
      <c r="H3509" s="61"/>
      <c r="I3509" s="61"/>
      <c r="J3509" s="61"/>
      <c r="K3509" s="61"/>
      <c r="L3509" s="61"/>
    </row>
    <row r="3510" spans="2:12" x14ac:dyDescent="0.25">
      <c r="B3510" s="60"/>
      <c r="H3510" s="61"/>
      <c r="I3510" s="61"/>
      <c r="J3510" s="61"/>
      <c r="K3510" s="61"/>
      <c r="L3510" s="61"/>
    </row>
    <row r="3511" spans="2:12" x14ac:dyDescent="0.25">
      <c r="B3511" s="60"/>
      <c r="H3511" s="61"/>
      <c r="I3511" s="61"/>
      <c r="J3511" s="61"/>
      <c r="K3511" s="61"/>
      <c r="L3511" s="61"/>
    </row>
    <row r="3512" spans="2:12" x14ac:dyDescent="0.25">
      <c r="B3512" s="60"/>
      <c r="H3512" s="61"/>
      <c r="I3512" s="61"/>
      <c r="J3512" s="61"/>
      <c r="K3512" s="61"/>
      <c r="L3512" s="61"/>
    </row>
    <row r="3513" spans="2:12" x14ac:dyDescent="0.25">
      <c r="B3513" s="60"/>
      <c r="H3513" s="61"/>
      <c r="I3513" s="61"/>
      <c r="J3513" s="61"/>
      <c r="K3513" s="61"/>
      <c r="L3513" s="61"/>
    </row>
    <row r="3514" spans="2:12" x14ac:dyDescent="0.25">
      <c r="B3514" s="60"/>
      <c r="H3514" s="61"/>
      <c r="I3514" s="61"/>
      <c r="J3514" s="61"/>
      <c r="K3514" s="61"/>
      <c r="L3514" s="61"/>
    </row>
    <row r="3515" spans="2:12" x14ac:dyDescent="0.25">
      <c r="B3515" s="60"/>
      <c r="H3515" s="61"/>
      <c r="I3515" s="61"/>
      <c r="J3515" s="61"/>
      <c r="K3515" s="61"/>
      <c r="L3515" s="61"/>
    </row>
    <row r="3516" spans="2:12" x14ac:dyDescent="0.25">
      <c r="B3516" s="60"/>
      <c r="H3516" s="61"/>
      <c r="I3516" s="61"/>
      <c r="J3516" s="61"/>
      <c r="K3516" s="61"/>
      <c r="L3516" s="61"/>
    </row>
    <row r="3517" spans="2:12" x14ac:dyDescent="0.25">
      <c r="B3517" s="60"/>
      <c r="H3517" s="61"/>
      <c r="I3517" s="61"/>
      <c r="J3517" s="61"/>
      <c r="K3517" s="61"/>
      <c r="L3517" s="61"/>
    </row>
    <row r="3518" spans="2:12" x14ac:dyDescent="0.25">
      <c r="B3518" s="60"/>
      <c r="H3518" s="61"/>
      <c r="I3518" s="61"/>
      <c r="J3518" s="61"/>
      <c r="K3518" s="61"/>
      <c r="L3518" s="61"/>
    </row>
    <row r="3519" spans="2:12" x14ac:dyDescent="0.25">
      <c r="B3519" s="60"/>
      <c r="H3519" s="61"/>
      <c r="I3519" s="61"/>
      <c r="J3519" s="61"/>
      <c r="K3519" s="61"/>
      <c r="L3519" s="61"/>
    </row>
    <row r="3520" spans="2:12" x14ac:dyDescent="0.25">
      <c r="B3520" s="60"/>
      <c r="H3520" s="61"/>
      <c r="I3520" s="61"/>
      <c r="J3520" s="61"/>
      <c r="K3520" s="61"/>
      <c r="L3520" s="61"/>
    </row>
    <row r="3521" spans="2:12" x14ac:dyDescent="0.25">
      <c r="B3521" s="60"/>
      <c r="H3521" s="61"/>
      <c r="I3521" s="61"/>
      <c r="J3521" s="61"/>
      <c r="K3521" s="61"/>
      <c r="L3521" s="61"/>
    </row>
    <row r="3522" spans="2:12" x14ac:dyDescent="0.25">
      <c r="B3522" s="60"/>
      <c r="H3522" s="61"/>
      <c r="I3522" s="61"/>
      <c r="J3522" s="61"/>
      <c r="K3522" s="61"/>
      <c r="L3522" s="61"/>
    </row>
    <row r="3523" spans="2:12" x14ac:dyDescent="0.25">
      <c r="B3523" s="60"/>
      <c r="H3523" s="61"/>
      <c r="I3523" s="61"/>
      <c r="J3523" s="61"/>
      <c r="K3523" s="61"/>
      <c r="L3523" s="61"/>
    </row>
    <row r="3524" spans="2:12" x14ac:dyDescent="0.25">
      <c r="B3524" s="60"/>
      <c r="H3524" s="61"/>
      <c r="I3524" s="61"/>
      <c r="J3524" s="61"/>
      <c r="K3524" s="61"/>
      <c r="L3524" s="61"/>
    </row>
    <row r="3525" spans="2:12" x14ac:dyDescent="0.25">
      <c r="B3525" s="60"/>
      <c r="H3525" s="61"/>
      <c r="I3525" s="61"/>
      <c r="J3525" s="61"/>
      <c r="K3525" s="61"/>
      <c r="L3525" s="61"/>
    </row>
    <row r="3526" spans="2:12" x14ac:dyDescent="0.25">
      <c r="B3526" s="60"/>
      <c r="H3526" s="61"/>
      <c r="I3526" s="61"/>
      <c r="J3526" s="61"/>
      <c r="K3526" s="61"/>
      <c r="L3526" s="61"/>
    </row>
    <row r="3527" spans="2:12" x14ac:dyDescent="0.25">
      <c r="B3527" s="60"/>
      <c r="H3527" s="61"/>
      <c r="I3527" s="61"/>
      <c r="J3527" s="61"/>
      <c r="K3527" s="61"/>
      <c r="L3527" s="61"/>
    </row>
    <row r="3528" spans="2:12" x14ac:dyDescent="0.25">
      <c r="B3528" s="60"/>
      <c r="H3528" s="61"/>
      <c r="I3528" s="61"/>
      <c r="J3528" s="61"/>
      <c r="K3528" s="61"/>
      <c r="L3528" s="61"/>
    </row>
    <row r="3529" spans="2:12" x14ac:dyDescent="0.25">
      <c r="B3529" s="60"/>
      <c r="H3529" s="61"/>
      <c r="I3529" s="61"/>
      <c r="J3529" s="61"/>
      <c r="K3529" s="61"/>
      <c r="L3529" s="61"/>
    </row>
    <row r="3530" spans="2:12" x14ac:dyDescent="0.25">
      <c r="B3530" s="60"/>
      <c r="H3530" s="61"/>
      <c r="I3530" s="61"/>
      <c r="J3530" s="61"/>
      <c r="K3530" s="61"/>
      <c r="L3530" s="61"/>
    </row>
    <row r="3531" spans="2:12" x14ac:dyDescent="0.25">
      <c r="B3531" s="60"/>
      <c r="H3531" s="61"/>
      <c r="I3531" s="61"/>
      <c r="J3531" s="61"/>
      <c r="K3531" s="61"/>
      <c r="L3531" s="61"/>
    </row>
    <row r="3532" spans="2:12" x14ac:dyDescent="0.25">
      <c r="B3532" s="60"/>
      <c r="H3532" s="61"/>
      <c r="I3532" s="61"/>
      <c r="J3532" s="61"/>
      <c r="K3532" s="61"/>
      <c r="L3532" s="61"/>
    </row>
    <row r="3533" spans="2:12" x14ac:dyDescent="0.25">
      <c r="B3533" s="60"/>
      <c r="H3533" s="61"/>
      <c r="I3533" s="61"/>
      <c r="J3533" s="61"/>
      <c r="K3533" s="61"/>
      <c r="L3533" s="61"/>
    </row>
    <row r="3534" spans="2:12" x14ac:dyDescent="0.25">
      <c r="B3534" s="60"/>
      <c r="H3534" s="61"/>
      <c r="I3534" s="61"/>
      <c r="J3534" s="61"/>
      <c r="K3534" s="61"/>
      <c r="L3534" s="61"/>
    </row>
    <row r="3535" spans="2:12" x14ac:dyDescent="0.25">
      <c r="B3535" s="60"/>
      <c r="H3535" s="61"/>
      <c r="I3535" s="61"/>
      <c r="J3535" s="61"/>
      <c r="K3535" s="61"/>
      <c r="L3535" s="61"/>
    </row>
    <row r="3536" spans="2:12" x14ac:dyDescent="0.25">
      <c r="B3536" s="60"/>
      <c r="H3536" s="61"/>
      <c r="I3536" s="61"/>
      <c r="J3536" s="61"/>
      <c r="K3536" s="61"/>
      <c r="L3536" s="61"/>
    </row>
    <row r="3537" spans="2:12" x14ac:dyDescent="0.25">
      <c r="B3537" s="60"/>
      <c r="H3537" s="61"/>
      <c r="I3537" s="61"/>
      <c r="J3537" s="61"/>
      <c r="K3537" s="61"/>
      <c r="L3537" s="61"/>
    </row>
    <row r="3538" spans="2:12" x14ac:dyDescent="0.25">
      <c r="B3538" s="60"/>
      <c r="H3538" s="61"/>
      <c r="I3538" s="61"/>
      <c r="J3538" s="61"/>
      <c r="K3538" s="61"/>
      <c r="L3538" s="61"/>
    </row>
    <row r="3539" spans="2:12" x14ac:dyDescent="0.25">
      <c r="B3539" s="60"/>
      <c r="H3539" s="61"/>
      <c r="I3539" s="61"/>
      <c r="J3539" s="61"/>
      <c r="K3539" s="61"/>
      <c r="L3539" s="61"/>
    </row>
    <row r="3540" spans="2:12" x14ac:dyDescent="0.25">
      <c r="B3540" s="60"/>
      <c r="H3540" s="61"/>
      <c r="I3540" s="61"/>
      <c r="J3540" s="61"/>
      <c r="K3540" s="61"/>
      <c r="L3540" s="61"/>
    </row>
    <row r="3541" spans="2:12" x14ac:dyDescent="0.25">
      <c r="B3541" s="60"/>
      <c r="H3541" s="61"/>
      <c r="I3541" s="61"/>
      <c r="J3541" s="61"/>
      <c r="K3541" s="61"/>
      <c r="L3541" s="61"/>
    </row>
    <row r="3542" spans="2:12" x14ac:dyDescent="0.25">
      <c r="B3542" s="60"/>
      <c r="H3542" s="61"/>
      <c r="I3542" s="61"/>
      <c r="J3542" s="61"/>
      <c r="K3542" s="61"/>
      <c r="L3542" s="61"/>
    </row>
    <row r="3543" spans="2:12" x14ac:dyDescent="0.25">
      <c r="B3543" s="60"/>
      <c r="H3543" s="61"/>
      <c r="I3543" s="61"/>
      <c r="J3543" s="61"/>
      <c r="K3543" s="61"/>
      <c r="L3543" s="61"/>
    </row>
    <row r="3544" spans="2:12" x14ac:dyDescent="0.25">
      <c r="B3544" s="60"/>
      <c r="H3544" s="61"/>
      <c r="I3544" s="61"/>
      <c r="J3544" s="61"/>
      <c r="K3544" s="61"/>
      <c r="L3544" s="61"/>
    </row>
    <row r="3545" spans="2:12" x14ac:dyDescent="0.25">
      <c r="B3545" s="60"/>
      <c r="H3545" s="61"/>
      <c r="I3545" s="61"/>
      <c r="J3545" s="61"/>
      <c r="K3545" s="61"/>
      <c r="L3545" s="61"/>
    </row>
    <row r="3546" spans="2:12" x14ac:dyDescent="0.25">
      <c r="B3546" s="60"/>
      <c r="H3546" s="61"/>
      <c r="I3546" s="61"/>
      <c r="J3546" s="61"/>
      <c r="K3546" s="61"/>
      <c r="L3546" s="61"/>
    </row>
    <row r="3547" spans="2:12" x14ac:dyDescent="0.25">
      <c r="B3547" s="60"/>
      <c r="H3547" s="61"/>
      <c r="I3547" s="61"/>
      <c r="J3547" s="61"/>
      <c r="K3547" s="61"/>
      <c r="L3547" s="61"/>
    </row>
    <row r="3548" spans="2:12" x14ac:dyDescent="0.25">
      <c r="B3548" s="60"/>
      <c r="H3548" s="61"/>
      <c r="I3548" s="61"/>
      <c r="J3548" s="61"/>
      <c r="K3548" s="61"/>
      <c r="L3548" s="61"/>
    </row>
    <row r="3549" spans="2:12" x14ac:dyDescent="0.25">
      <c r="B3549" s="60"/>
      <c r="H3549" s="61"/>
      <c r="I3549" s="61"/>
      <c r="J3549" s="61"/>
      <c r="K3549" s="61"/>
      <c r="L3549" s="61"/>
    </row>
    <row r="3550" spans="2:12" x14ac:dyDescent="0.25">
      <c r="B3550" s="60"/>
      <c r="H3550" s="61"/>
      <c r="I3550" s="61"/>
      <c r="J3550" s="61"/>
      <c r="K3550" s="61"/>
      <c r="L3550" s="61"/>
    </row>
    <row r="3551" spans="2:12" x14ac:dyDescent="0.25">
      <c r="B3551" s="60"/>
      <c r="H3551" s="61"/>
      <c r="I3551" s="61"/>
      <c r="J3551" s="61"/>
      <c r="K3551" s="61"/>
      <c r="L3551" s="61"/>
    </row>
    <row r="3552" spans="2:12" x14ac:dyDescent="0.25">
      <c r="B3552" s="60"/>
      <c r="H3552" s="61"/>
      <c r="I3552" s="61"/>
      <c r="J3552" s="61"/>
      <c r="K3552" s="61"/>
      <c r="L3552" s="61"/>
    </row>
    <row r="3553" spans="2:12" x14ac:dyDescent="0.25">
      <c r="B3553" s="60"/>
      <c r="H3553" s="61"/>
      <c r="I3553" s="61"/>
      <c r="J3553" s="61"/>
      <c r="K3553" s="61"/>
      <c r="L3553" s="61"/>
    </row>
    <row r="3554" spans="2:12" x14ac:dyDescent="0.25">
      <c r="B3554" s="60"/>
      <c r="H3554" s="61"/>
      <c r="I3554" s="61"/>
      <c r="J3554" s="61"/>
      <c r="K3554" s="61"/>
      <c r="L3554" s="61"/>
    </row>
    <row r="3555" spans="2:12" x14ac:dyDescent="0.25">
      <c r="B3555" s="60"/>
      <c r="H3555" s="61"/>
      <c r="I3555" s="61"/>
      <c r="J3555" s="61"/>
      <c r="K3555" s="61"/>
      <c r="L3555" s="61"/>
    </row>
    <row r="3556" spans="2:12" x14ac:dyDescent="0.25">
      <c r="B3556" s="60"/>
      <c r="H3556" s="61"/>
      <c r="I3556" s="61"/>
      <c r="J3556" s="61"/>
      <c r="K3556" s="61"/>
      <c r="L3556" s="61"/>
    </row>
    <row r="3557" spans="2:12" x14ac:dyDescent="0.25">
      <c r="B3557" s="60"/>
      <c r="H3557" s="61"/>
      <c r="I3557" s="61"/>
      <c r="J3557" s="61"/>
      <c r="K3557" s="61"/>
      <c r="L3557" s="61"/>
    </row>
    <row r="3558" spans="2:12" x14ac:dyDescent="0.25">
      <c r="B3558" s="60"/>
      <c r="H3558" s="61"/>
      <c r="I3558" s="61"/>
      <c r="J3558" s="61"/>
      <c r="K3558" s="61"/>
      <c r="L3558" s="61"/>
    </row>
    <row r="3559" spans="2:12" x14ac:dyDescent="0.25">
      <c r="B3559" s="60"/>
      <c r="H3559" s="61"/>
      <c r="I3559" s="61"/>
      <c r="J3559" s="61"/>
      <c r="K3559" s="61"/>
      <c r="L3559" s="61"/>
    </row>
    <row r="3560" spans="2:12" x14ac:dyDescent="0.25">
      <c r="B3560" s="60"/>
      <c r="H3560" s="61"/>
      <c r="I3560" s="61"/>
      <c r="J3560" s="61"/>
      <c r="K3560" s="61"/>
      <c r="L3560" s="61"/>
    </row>
    <row r="3561" spans="2:12" x14ac:dyDescent="0.25">
      <c r="B3561" s="60"/>
      <c r="H3561" s="61"/>
      <c r="I3561" s="61"/>
      <c r="J3561" s="61"/>
      <c r="K3561" s="61"/>
      <c r="L3561" s="61"/>
    </row>
    <row r="3562" spans="2:12" x14ac:dyDescent="0.25">
      <c r="B3562" s="60"/>
      <c r="H3562" s="61"/>
      <c r="I3562" s="61"/>
      <c r="J3562" s="61"/>
      <c r="K3562" s="61"/>
      <c r="L3562" s="61"/>
    </row>
    <row r="3563" spans="2:12" x14ac:dyDescent="0.25">
      <c r="B3563" s="60"/>
      <c r="H3563" s="61"/>
      <c r="I3563" s="61"/>
      <c r="J3563" s="61"/>
      <c r="K3563" s="61"/>
      <c r="L3563" s="61"/>
    </row>
    <row r="3564" spans="2:12" x14ac:dyDescent="0.25">
      <c r="B3564" s="60"/>
      <c r="H3564" s="61"/>
      <c r="I3564" s="61"/>
      <c r="J3564" s="61"/>
      <c r="K3564" s="61"/>
      <c r="L3564" s="61"/>
    </row>
    <row r="3565" spans="2:12" x14ac:dyDescent="0.25">
      <c r="B3565" s="60"/>
      <c r="H3565" s="61"/>
      <c r="I3565" s="61"/>
      <c r="J3565" s="61"/>
      <c r="K3565" s="61"/>
      <c r="L3565" s="61"/>
    </row>
    <row r="3566" spans="2:12" x14ac:dyDescent="0.25">
      <c r="B3566" s="60"/>
      <c r="H3566" s="61"/>
      <c r="I3566" s="61"/>
      <c r="J3566" s="61"/>
      <c r="K3566" s="61"/>
      <c r="L3566" s="61"/>
    </row>
    <row r="3567" spans="2:12" x14ac:dyDescent="0.25">
      <c r="B3567" s="60"/>
      <c r="H3567" s="61"/>
      <c r="I3567" s="61"/>
      <c r="J3567" s="61"/>
      <c r="K3567" s="61"/>
      <c r="L3567" s="61"/>
    </row>
    <row r="3568" spans="2:12" x14ac:dyDescent="0.25">
      <c r="B3568" s="60"/>
      <c r="H3568" s="61"/>
      <c r="I3568" s="61"/>
      <c r="J3568" s="61"/>
      <c r="K3568" s="61"/>
      <c r="L3568" s="61"/>
    </row>
    <row r="3569" spans="2:12" x14ac:dyDescent="0.25">
      <c r="B3569" s="60"/>
      <c r="H3569" s="61"/>
      <c r="I3569" s="61"/>
      <c r="J3569" s="61"/>
      <c r="K3569" s="61"/>
      <c r="L3569" s="61"/>
    </row>
    <row r="3570" spans="2:12" x14ac:dyDescent="0.25">
      <c r="B3570" s="60"/>
      <c r="H3570" s="61"/>
      <c r="I3570" s="61"/>
      <c r="J3570" s="61"/>
      <c r="K3570" s="61"/>
      <c r="L3570" s="61"/>
    </row>
    <row r="3571" spans="2:12" x14ac:dyDescent="0.25">
      <c r="B3571" s="60"/>
      <c r="H3571" s="61"/>
      <c r="I3571" s="61"/>
      <c r="J3571" s="61"/>
      <c r="K3571" s="61"/>
      <c r="L3571" s="61"/>
    </row>
    <row r="3572" spans="2:12" x14ac:dyDescent="0.25">
      <c r="B3572" s="60"/>
      <c r="H3572" s="61"/>
      <c r="I3572" s="61"/>
      <c r="J3572" s="61"/>
      <c r="K3572" s="61"/>
      <c r="L3572" s="61"/>
    </row>
    <row r="3573" spans="2:12" x14ac:dyDescent="0.25">
      <c r="B3573" s="60"/>
      <c r="H3573" s="61"/>
      <c r="I3573" s="61"/>
      <c r="J3573" s="61"/>
      <c r="K3573" s="61"/>
      <c r="L3573" s="61"/>
    </row>
    <row r="3574" spans="2:12" x14ac:dyDescent="0.25">
      <c r="B3574" s="60"/>
      <c r="H3574" s="61"/>
      <c r="I3574" s="61"/>
      <c r="J3574" s="61"/>
      <c r="K3574" s="61"/>
      <c r="L3574" s="61"/>
    </row>
    <row r="3575" spans="2:12" x14ac:dyDescent="0.25">
      <c r="B3575" s="60"/>
      <c r="H3575" s="61"/>
      <c r="I3575" s="61"/>
      <c r="J3575" s="61"/>
      <c r="K3575" s="61"/>
      <c r="L3575" s="61"/>
    </row>
    <row r="3576" spans="2:12" x14ac:dyDescent="0.25">
      <c r="B3576" s="60"/>
      <c r="H3576" s="61"/>
      <c r="I3576" s="61"/>
      <c r="J3576" s="61"/>
      <c r="K3576" s="61"/>
      <c r="L3576" s="61"/>
    </row>
    <row r="3577" spans="2:12" x14ac:dyDescent="0.25">
      <c r="B3577" s="60"/>
      <c r="H3577" s="61"/>
      <c r="I3577" s="61"/>
      <c r="J3577" s="61"/>
      <c r="K3577" s="61"/>
      <c r="L3577" s="61"/>
    </row>
    <row r="3578" spans="2:12" x14ac:dyDescent="0.25">
      <c r="B3578" s="60"/>
      <c r="H3578" s="61"/>
      <c r="I3578" s="61"/>
      <c r="J3578" s="61"/>
      <c r="K3578" s="61"/>
      <c r="L3578" s="61"/>
    </row>
    <row r="3579" spans="2:12" x14ac:dyDescent="0.25">
      <c r="B3579" s="60"/>
      <c r="H3579" s="61"/>
      <c r="I3579" s="61"/>
      <c r="J3579" s="61"/>
      <c r="K3579" s="61"/>
      <c r="L3579" s="61"/>
    </row>
    <row r="3580" spans="2:12" x14ac:dyDescent="0.25">
      <c r="B3580" s="60"/>
      <c r="H3580" s="61"/>
      <c r="I3580" s="61"/>
      <c r="J3580" s="61"/>
      <c r="K3580" s="61"/>
      <c r="L3580" s="61"/>
    </row>
    <row r="3581" spans="2:12" x14ac:dyDescent="0.25">
      <c r="B3581" s="60"/>
      <c r="H3581" s="61"/>
      <c r="I3581" s="61"/>
      <c r="J3581" s="61"/>
      <c r="K3581" s="61"/>
      <c r="L3581" s="61"/>
    </row>
    <row r="3582" spans="2:12" x14ac:dyDescent="0.25">
      <c r="B3582" s="60"/>
      <c r="H3582" s="61"/>
      <c r="I3582" s="61"/>
      <c r="J3582" s="61"/>
      <c r="K3582" s="61"/>
      <c r="L3582" s="61"/>
    </row>
    <row r="3583" spans="2:12" x14ac:dyDescent="0.25">
      <c r="B3583" s="60"/>
      <c r="H3583" s="61"/>
      <c r="I3583" s="61"/>
      <c r="J3583" s="61"/>
      <c r="K3583" s="61"/>
      <c r="L3583" s="61"/>
    </row>
    <row r="3584" spans="2:12" x14ac:dyDescent="0.25">
      <c r="B3584" s="60"/>
      <c r="H3584" s="61"/>
      <c r="I3584" s="61"/>
      <c r="J3584" s="61"/>
      <c r="K3584" s="61"/>
      <c r="L3584" s="61"/>
    </row>
    <row r="3585" spans="2:12" x14ac:dyDescent="0.25">
      <c r="B3585" s="60"/>
      <c r="H3585" s="61"/>
      <c r="I3585" s="61"/>
      <c r="J3585" s="61"/>
      <c r="K3585" s="61"/>
      <c r="L3585" s="61"/>
    </row>
    <row r="3586" spans="2:12" x14ac:dyDescent="0.25">
      <c r="B3586" s="60"/>
      <c r="H3586" s="61"/>
      <c r="I3586" s="61"/>
      <c r="J3586" s="61"/>
      <c r="K3586" s="61"/>
      <c r="L3586" s="61"/>
    </row>
    <row r="3587" spans="2:12" x14ac:dyDescent="0.25">
      <c r="B3587" s="60"/>
      <c r="H3587" s="61"/>
      <c r="I3587" s="61"/>
      <c r="J3587" s="61"/>
      <c r="K3587" s="61"/>
      <c r="L3587" s="61"/>
    </row>
    <row r="3588" spans="2:12" x14ac:dyDescent="0.25">
      <c r="B3588" s="60"/>
      <c r="H3588" s="61"/>
      <c r="I3588" s="61"/>
      <c r="J3588" s="61"/>
      <c r="K3588" s="61"/>
      <c r="L3588" s="61"/>
    </row>
    <row r="3589" spans="2:12" x14ac:dyDescent="0.25">
      <c r="B3589" s="60"/>
      <c r="H3589" s="61"/>
      <c r="I3589" s="61"/>
      <c r="J3589" s="61"/>
      <c r="K3589" s="61"/>
      <c r="L3589" s="61"/>
    </row>
    <row r="3590" spans="2:12" x14ac:dyDescent="0.25">
      <c r="B3590" s="60"/>
      <c r="H3590" s="61"/>
      <c r="I3590" s="61"/>
      <c r="J3590" s="61"/>
      <c r="K3590" s="61"/>
      <c r="L3590" s="61"/>
    </row>
    <row r="3591" spans="2:12" x14ac:dyDescent="0.25">
      <c r="B3591" s="60"/>
      <c r="H3591" s="61"/>
      <c r="I3591" s="61"/>
      <c r="J3591" s="61"/>
      <c r="K3591" s="61"/>
      <c r="L3591" s="61"/>
    </row>
    <row r="3592" spans="2:12" x14ac:dyDescent="0.25">
      <c r="B3592" s="60"/>
      <c r="H3592" s="61"/>
      <c r="I3592" s="61"/>
      <c r="J3592" s="61"/>
      <c r="K3592" s="61"/>
      <c r="L3592" s="61"/>
    </row>
    <row r="3593" spans="2:12" x14ac:dyDescent="0.25">
      <c r="B3593" s="60"/>
      <c r="H3593" s="61"/>
      <c r="I3593" s="61"/>
      <c r="J3593" s="61"/>
      <c r="K3593" s="61"/>
      <c r="L3593" s="61"/>
    </row>
    <row r="3594" spans="2:12" x14ac:dyDescent="0.25">
      <c r="B3594" s="60"/>
      <c r="H3594" s="61"/>
      <c r="I3594" s="61"/>
      <c r="J3594" s="61"/>
      <c r="K3594" s="61"/>
      <c r="L3594" s="61"/>
    </row>
    <row r="3595" spans="2:12" x14ac:dyDescent="0.25">
      <c r="B3595" s="60"/>
      <c r="H3595" s="61"/>
      <c r="I3595" s="61"/>
      <c r="J3595" s="61"/>
      <c r="K3595" s="61"/>
      <c r="L3595" s="61"/>
    </row>
    <row r="3596" spans="2:12" x14ac:dyDescent="0.25">
      <c r="B3596" s="60"/>
      <c r="H3596" s="61"/>
      <c r="I3596" s="61"/>
      <c r="J3596" s="61"/>
      <c r="K3596" s="61"/>
      <c r="L3596" s="61"/>
    </row>
    <row r="3597" spans="2:12" x14ac:dyDescent="0.25">
      <c r="B3597" s="60"/>
      <c r="H3597" s="61"/>
      <c r="I3597" s="61"/>
      <c r="J3597" s="61"/>
      <c r="K3597" s="61"/>
      <c r="L3597" s="61"/>
    </row>
    <row r="3598" spans="2:12" x14ac:dyDescent="0.25">
      <c r="B3598" s="60"/>
      <c r="H3598" s="61"/>
      <c r="I3598" s="61"/>
      <c r="J3598" s="61"/>
      <c r="K3598" s="61"/>
      <c r="L3598" s="61"/>
    </row>
    <row r="3599" spans="2:12" x14ac:dyDescent="0.25">
      <c r="B3599" s="60"/>
      <c r="H3599" s="61"/>
      <c r="I3599" s="61"/>
      <c r="J3599" s="61"/>
      <c r="K3599" s="61"/>
      <c r="L3599" s="61"/>
    </row>
    <row r="3600" spans="2:12" x14ac:dyDescent="0.25">
      <c r="B3600" s="60"/>
      <c r="H3600" s="61"/>
      <c r="I3600" s="61"/>
      <c r="J3600" s="61"/>
      <c r="K3600" s="61"/>
      <c r="L3600" s="61"/>
    </row>
    <row r="3601" spans="2:12" x14ac:dyDescent="0.25">
      <c r="B3601" s="60"/>
      <c r="H3601" s="61"/>
      <c r="I3601" s="61"/>
      <c r="J3601" s="61"/>
      <c r="K3601" s="61"/>
      <c r="L3601" s="61"/>
    </row>
    <row r="3602" spans="2:12" x14ac:dyDescent="0.25">
      <c r="B3602" s="60"/>
      <c r="H3602" s="61"/>
      <c r="I3602" s="61"/>
      <c r="J3602" s="61"/>
      <c r="K3602" s="61"/>
      <c r="L3602" s="61"/>
    </row>
    <row r="3603" spans="2:12" x14ac:dyDescent="0.25">
      <c r="B3603" s="60"/>
      <c r="H3603" s="61"/>
      <c r="I3603" s="61"/>
      <c r="J3603" s="61"/>
      <c r="K3603" s="61"/>
      <c r="L3603" s="61"/>
    </row>
    <row r="3604" spans="2:12" x14ac:dyDescent="0.25">
      <c r="B3604" s="60"/>
      <c r="H3604" s="61"/>
      <c r="I3604" s="61"/>
      <c r="J3604" s="61"/>
      <c r="K3604" s="61"/>
      <c r="L3604" s="61"/>
    </row>
    <row r="3605" spans="2:12" x14ac:dyDescent="0.25">
      <c r="B3605" s="60"/>
      <c r="H3605" s="61"/>
      <c r="I3605" s="61"/>
      <c r="J3605" s="61"/>
      <c r="K3605" s="61"/>
      <c r="L3605" s="61"/>
    </row>
    <row r="3606" spans="2:12" x14ac:dyDescent="0.25">
      <c r="B3606" s="60"/>
      <c r="H3606" s="61"/>
      <c r="I3606" s="61"/>
      <c r="J3606" s="61"/>
      <c r="K3606" s="61"/>
      <c r="L3606" s="61"/>
    </row>
    <row r="3607" spans="2:12" x14ac:dyDescent="0.25">
      <c r="B3607" s="60"/>
      <c r="H3607" s="61"/>
      <c r="I3607" s="61"/>
      <c r="J3607" s="61"/>
      <c r="K3607" s="61"/>
      <c r="L3607" s="61"/>
    </row>
    <row r="3608" spans="2:12" x14ac:dyDescent="0.25">
      <c r="B3608" s="60"/>
      <c r="H3608" s="61"/>
      <c r="I3608" s="61"/>
      <c r="J3608" s="61"/>
      <c r="K3608" s="61"/>
      <c r="L3608" s="61"/>
    </row>
    <row r="3609" spans="2:12" x14ac:dyDescent="0.25">
      <c r="B3609" s="60"/>
      <c r="H3609" s="61"/>
      <c r="I3609" s="61"/>
      <c r="J3609" s="61"/>
      <c r="K3609" s="61"/>
      <c r="L3609" s="61"/>
    </row>
    <row r="3610" spans="2:12" x14ac:dyDescent="0.25">
      <c r="B3610" s="60"/>
      <c r="H3610" s="61"/>
      <c r="I3610" s="61"/>
      <c r="J3610" s="61"/>
      <c r="K3610" s="61"/>
      <c r="L3610" s="61"/>
    </row>
    <row r="3611" spans="2:12" x14ac:dyDescent="0.25">
      <c r="B3611" s="60"/>
      <c r="H3611" s="61"/>
      <c r="I3611" s="61"/>
      <c r="J3611" s="61"/>
      <c r="K3611" s="61"/>
      <c r="L3611" s="61"/>
    </row>
    <row r="3612" spans="2:12" x14ac:dyDescent="0.25">
      <c r="B3612" s="60"/>
      <c r="H3612" s="61"/>
      <c r="I3612" s="61"/>
      <c r="J3612" s="61"/>
      <c r="K3612" s="61"/>
      <c r="L3612" s="61"/>
    </row>
    <row r="3613" spans="2:12" x14ac:dyDescent="0.25">
      <c r="B3613" s="60"/>
      <c r="H3613" s="61"/>
      <c r="I3613" s="61"/>
      <c r="J3613" s="61"/>
      <c r="K3613" s="61"/>
      <c r="L3613" s="61"/>
    </row>
    <row r="3614" spans="2:12" x14ac:dyDescent="0.25">
      <c r="B3614" s="60"/>
      <c r="H3614" s="61"/>
      <c r="I3614" s="61"/>
      <c r="J3614" s="61"/>
      <c r="K3614" s="61"/>
      <c r="L3614" s="61"/>
    </row>
    <row r="3615" spans="2:12" x14ac:dyDescent="0.25">
      <c r="B3615" s="60"/>
      <c r="H3615" s="61"/>
      <c r="I3615" s="61"/>
      <c r="J3615" s="61"/>
      <c r="K3615" s="61"/>
      <c r="L3615" s="61"/>
    </row>
    <row r="3616" spans="2:12" x14ac:dyDescent="0.25">
      <c r="B3616" s="60"/>
      <c r="H3616" s="61"/>
      <c r="I3616" s="61"/>
      <c r="J3616" s="61"/>
      <c r="K3616" s="61"/>
      <c r="L3616" s="61"/>
    </row>
    <row r="3617" spans="2:12" x14ac:dyDescent="0.25">
      <c r="B3617" s="60"/>
      <c r="H3617" s="61"/>
      <c r="I3617" s="61"/>
      <c r="J3617" s="61"/>
      <c r="K3617" s="61"/>
      <c r="L3617" s="61"/>
    </row>
    <row r="3618" spans="2:12" x14ac:dyDescent="0.25">
      <c r="B3618" s="60"/>
      <c r="H3618" s="61"/>
      <c r="I3618" s="61"/>
      <c r="J3618" s="61"/>
      <c r="K3618" s="61"/>
      <c r="L3618" s="61"/>
    </row>
    <row r="3619" spans="2:12" x14ac:dyDescent="0.25">
      <c r="B3619" s="60"/>
      <c r="H3619" s="61"/>
      <c r="I3619" s="61"/>
      <c r="J3619" s="61"/>
      <c r="K3619" s="61"/>
      <c r="L3619" s="61"/>
    </row>
    <row r="3620" spans="2:12" x14ac:dyDescent="0.25">
      <c r="B3620" s="60"/>
      <c r="H3620" s="61"/>
      <c r="I3620" s="61"/>
      <c r="J3620" s="61"/>
      <c r="K3620" s="61"/>
      <c r="L3620" s="61"/>
    </row>
    <row r="3621" spans="2:12" x14ac:dyDescent="0.25">
      <c r="B3621" s="60"/>
      <c r="H3621" s="61"/>
      <c r="I3621" s="61"/>
      <c r="J3621" s="61"/>
      <c r="K3621" s="61"/>
      <c r="L3621" s="61"/>
    </row>
    <row r="3622" spans="2:12" x14ac:dyDescent="0.25">
      <c r="B3622" s="60"/>
      <c r="H3622" s="61"/>
      <c r="I3622" s="61"/>
      <c r="J3622" s="61"/>
      <c r="K3622" s="61"/>
      <c r="L3622" s="61"/>
    </row>
    <row r="3623" spans="2:12" x14ac:dyDescent="0.25">
      <c r="B3623" s="60"/>
      <c r="H3623" s="61"/>
      <c r="I3623" s="61"/>
      <c r="J3623" s="61"/>
      <c r="K3623" s="61"/>
      <c r="L3623" s="61"/>
    </row>
    <row r="3624" spans="2:12" x14ac:dyDescent="0.25">
      <c r="B3624" s="60"/>
      <c r="H3624" s="61"/>
      <c r="I3624" s="61"/>
      <c r="J3624" s="61"/>
      <c r="K3624" s="61"/>
      <c r="L3624" s="61"/>
    </row>
    <row r="3625" spans="2:12" x14ac:dyDescent="0.25">
      <c r="B3625" s="60"/>
      <c r="H3625" s="61"/>
      <c r="I3625" s="61"/>
      <c r="J3625" s="61"/>
      <c r="K3625" s="61"/>
      <c r="L3625" s="61"/>
    </row>
    <row r="3626" spans="2:12" x14ac:dyDescent="0.25">
      <c r="B3626" s="60"/>
      <c r="H3626" s="61"/>
      <c r="I3626" s="61"/>
      <c r="J3626" s="61"/>
      <c r="K3626" s="61"/>
      <c r="L3626" s="61"/>
    </row>
    <row r="3627" spans="2:12" x14ac:dyDescent="0.25">
      <c r="B3627" s="60"/>
      <c r="H3627" s="61"/>
      <c r="I3627" s="61"/>
      <c r="J3627" s="61"/>
      <c r="K3627" s="61"/>
      <c r="L3627" s="61"/>
    </row>
    <row r="3628" spans="2:12" x14ac:dyDescent="0.25">
      <c r="B3628" s="60"/>
      <c r="H3628" s="61"/>
      <c r="I3628" s="61"/>
      <c r="J3628" s="61"/>
      <c r="K3628" s="61"/>
      <c r="L3628" s="61"/>
    </row>
    <row r="3629" spans="2:12" x14ac:dyDescent="0.25">
      <c r="B3629" s="60"/>
      <c r="H3629" s="61"/>
      <c r="I3629" s="61"/>
      <c r="J3629" s="61"/>
      <c r="K3629" s="61"/>
      <c r="L3629" s="61"/>
    </row>
    <row r="3630" spans="2:12" x14ac:dyDescent="0.25">
      <c r="B3630" s="60"/>
      <c r="H3630" s="61"/>
      <c r="I3630" s="61"/>
      <c r="J3630" s="61"/>
      <c r="K3630" s="61"/>
      <c r="L3630" s="61"/>
    </row>
    <row r="3631" spans="2:12" x14ac:dyDescent="0.25">
      <c r="B3631" s="60"/>
      <c r="H3631" s="61"/>
      <c r="I3631" s="61"/>
      <c r="J3631" s="61"/>
      <c r="K3631" s="61"/>
      <c r="L3631" s="61"/>
    </row>
    <row r="3632" spans="2:12" x14ac:dyDescent="0.25">
      <c r="B3632" s="60"/>
      <c r="H3632" s="61"/>
      <c r="I3632" s="61"/>
      <c r="J3632" s="61"/>
      <c r="K3632" s="61"/>
      <c r="L3632" s="61"/>
    </row>
    <row r="3633" spans="2:12" x14ac:dyDescent="0.25">
      <c r="B3633" s="60"/>
      <c r="H3633" s="61"/>
      <c r="I3633" s="61"/>
      <c r="J3633" s="61"/>
      <c r="K3633" s="61"/>
      <c r="L3633" s="61"/>
    </row>
    <row r="3634" spans="2:12" x14ac:dyDescent="0.25">
      <c r="B3634" s="60"/>
      <c r="H3634" s="61"/>
      <c r="I3634" s="61"/>
      <c r="J3634" s="61"/>
      <c r="K3634" s="61"/>
      <c r="L3634" s="61"/>
    </row>
    <row r="3635" spans="2:12" x14ac:dyDescent="0.25">
      <c r="B3635" s="60"/>
      <c r="H3635" s="61"/>
      <c r="I3635" s="61"/>
      <c r="J3635" s="61"/>
      <c r="K3635" s="61"/>
      <c r="L3635" s="61"/>
    </row>
    <row r="3636" spans="2:12" x14ac:dyDescent="0.25">
      <c r="B3636" s="60"/>
      <c r="H3636" s="61"/>
      <c r="I3636" s="61"/>
      <c r="J3636" s="61"/>
      <c r="K3636" s="61"/>
      <c r="L3636" s="61"/>
    </row>
    <row r="3637" spans="2:12" x14ac:dyDescent="0.25">
      <c r="B3637" s="60"/>
      <c r="H3637" s="61"/>
      <c r="I3637" s="61"/>
      <c r="J3637" s="61"/>
      <c r="K3637" s="61"/>
      <c r="L3637" s="61"/>
    </row>
    <row r="3638" spans="2:12" x14ac:dyDescent="0.25">
      <c r="B3638" s="60"/>
      <c r="H3638" s="61"/>
      <c r="I3638" s="61"/>
      <c r="J3638" s="61"/>
      <c r="K3638" s="61"/>
      <c r="L3638" s="61"/>
    </row>
    <row r="3639" spans="2:12" x14ac:dyDescent="0.25">
      <c r="B3639" s="60"/>
      <c r="H3639" s="61"/>
      <c r="I3639" s="61"/>
      <c r="J3639" s="61"/>
      <c r="K3639" s="61"/>
      <c r="L3639" s="61"/>
    </row>
    <row r="3640" spans="2:12" x14ac:dyDescent="0.25">
      <c r="B3640" s="60"/>
      <c r="H3640" s="61"/>
      <c r="I3640" s="61"/>
      <c r="J3640" s="61"/>
      <c r="K3640" s="61"/>
      <c r="L3640" s="61"/>
    </row>
    <row r="3641" spans="2:12" x14ac:dyDescent="0.25">
      <c r="B3641" s="60"/>
      <c r="H3641" s="61"/>
      <c r="I3641" s="61"/>
      <c r="J3641" s="61"/>
      <c r="K3641" s="61"/>
      <c r="L3641" s="61"/>
    </row>
    <row r="3642" spans="2:12" x14ac:dyDescent="0.25">
      <c r="B3642" s="60"/>
      <c r="H3642" s="61"/>
      <c r="I3642" s="61"/>
      <c r="J3642" s="61"/>
      <c r="K3642" s="61"/>
      <c r="L3642" s="61"/>
    </row>
    <row r="3643" spans="2:12" x14ac:dyDescent="0.25">
      <c r="B3643" s="60"/>
      <c r="H3643" s="61"/>
      <c r="I3643" s="61"/>
      <c r="J3643" s="61"/>
      <c r="K3643" s="61"/>
      <c r="L3643" s="61"/>
    </row>
    <row r="3644" spans="2:12" x14ac:dyDescent="0.25">
      <c r="B3644" s="60"/>
      <c r="H3644" s="61"/>
      <c r="I3644" s="61"/>
      <c r="J3644" s="61"/>
      <c r="K3644" s="61"/>
      <c r="L3644" s="61"/>
    </row>
    <row r="3645" spans="2:12" x14ac:dyDescent="0.25">
      <c r="B3645" s="60"/>
      <c r="H3645" s="61"/>
      <c r="I3645" s="61"/>
      <c r="J3645" s="61"/>
      <c r="K3645" s="61"/>
      <c r="L3645" s="61"/>
    </row>
    <row r="3646" spans="2:12" x14ac:dyDescent="0.25">
      <c r="B3646" s="60"/>
      <c r="H3646" s="61"/>
      <c r="I3646" s="61"/>
      <c r="J3646" s="61"/>
      <c r="K3646" s="61"/>
      <c r="L3646" s="61"/>
    </row>
    <row r="3647" spans="2:12" x14ac:dyDescent="0.25">
      <c r="B3647" s="60"/>
      <c r="H3647" s="61"/>
      <c r="I3647" s="61"/>
      <c r="J3647" s="61"/>
      <c r="K3647" s="61"/>
      <c r="L3647" s="61"/>
    </row>
    <row r="3648" spans="2:12" x14ac:dyDescent="0.25">
      <c r="B3648" s="60"/>
      <c r="H3648" s="61"/>
      <c r="I3648" s="61"/>
      <c r="J3648" s="61"/>
      <c r="K3648" s="61"/>
      <c r="L3648" s="61"/>
    </row>
    <row r="3649" spans="2:12" x14ac:dyDescent="0.25">
      <c r="B3649" s="60"/>
      <c r="H3649" s="61"/>
      <c r="I3649" s="61"/>
      <c r="J3649" s="61"/>
      <c r="K3649" s="61"/>
      <c r="L3649" s="61"/>
    </row>
    <row r="3650" spans="2:12" x14ac:dyDescent="0.25">
      <c r="B3650" s="60"/>
      <c r="H3650" s="61"/>
      <c r="I3650" s="61"/>
      <c r="J3650" s="61"/>
      <c r="K3650" s="61"/>
      <c r="L3650" s="61"/>
    </row>
    <row r="3651" spans="2:12" x14ac:dyDescent="0.25">
      <c r="B3651" s="60"/>
      <c r="H3651" s="61"/>
      <c r="I3651" s="61"/>
      <c r="J3651" s="61"/>
      <c r="K3651" s="61"/>
      <c r="L3651" s="61"/>
    </row>
    <row r="3652" spans="2:12" x14ac:dyDescent="0.25">
      <c r="B3652" s="60"/>
      <c r="H3652" s="61"/>
      <c r="I3652" s="61"/>
      <c r="J3652" s="61"/>
      <c r="K3652" s="61"/>
      <c r="L3652" s="61"/>
    </row>
    <row r="3653" spans="2:12" x14ac:dyDescent="0.25">
      <c r="B3653" s="60"/>
      <c r="H3653" s="61"/>
      <c r="I3653" s="61"/>
      <c r="J3653" s="61"/>
      <c r="K3653" s="61"/>
      <c r="L3653" s="61"/>
    </row>
    <row r="3654" spans="2:12" x14ac:dyDescent="0.25">
      <c r="B3654" s="60"/>
      <c r="H3654" s="61"/>
      <c r="I3654" s="61"/>
      <c r="J3654" s="61"/>
      <c r="K3654" s="61"/>
      <c r="L3654" s="61"/>
    </row>
    <row r="3655" spans="2:12" x14ac:dyDescent="0.25">
      <c r="B3655" s="60"/>
      <c r="H3655" s="61"/>
      <c r="I3655" s="61"/>
      <c r="J3655" s="61"/>
      <c r="K3655" s="61"/>
      <c r="L3655" s="61"/>
    </row>
    <row r="3656" spans="2:12" x14ac:dyDescent="0.25">
      <c r="B3656" s="60"/>
      <c r="H3656" s="61"/>
      <c r="I3656" s="61"/>
      <c r="J3656" s="61"/>
      <c r="K3656" s="61"/>
      <c r="L3656" s="61"/>
    </row>
    <row r="3657" spans="2:12" x14ac:dyDescent="0.25">
      <c r="B3657" s="60"/>
      <c r="H3657" s="61"/>
      <c r="I3657" s="61"/>
      <c r="J3657" s="61"/>
      <c r="K3657" s="61"/>
      <c r="L3657" s="61"/>
    </row>
    <row r="3658" spans="2:12" x14ac:dyDescent="0.25">
      <c r="B3658" s="60"/>
      <c r="H3658" s="61"/>
      <c r="I3658" s="61"/>
      <c r="J3658" s="61"/>
      <c r="K3658" s="61"/>
      <c r="L3658" s="61"/>
    </row>
    <row r="3659" spans="2:12" x14ac:dyDescent="0.25">
      <c r="B3659" s="60"/>
      <c r="H3659" s="61"/>
      <c r="I3659" s="61"/>
      <c r="J3659" s="61"/>
      <c r="K3659" s="61"/>
      <c r="L3659" s="61"/>
    </row>
    <row r="3660" spans="2:12" x14ac:dyDescent="0.25">
      <c r="B3660" s="60"/>
      <c r="H3660" s="61"/>
      <c r="I3660" s="61"/>
      <c r="J3660" s="61"/>
      <c r="K3660" s="61"/>
      <c r="L3660" s="61"/>
    </row>
    <row r="3661" spans="2:12" x14ac:dyDescent="0.25">
      <c r="B3661" s="60"/>
      <c r="H3661" s="61"/>
      <c r="I3661" s="61"/>
      <c r="J3661" s="61"/>
      <c r="K3661" s="61"/>
      <c r="L3661" s="61"/>
    </row>
    <row r="3662" spans="2:12" x14ac:dyDescent="0.25">
      <c r="B3662" s="60"/>
      <c r="H3662" s="61"/>
      <c r="I3662" s="61"/>
      <c r="J3662" s="61"/>
      <c r="K3662" s="61"/>
      <c r="L3662" s="61"/>
    </row>
    <row r="3663" spans="2:12" x14ac:dyDescent="0.25">
      <c r="B3663" s="60"/>
      <c r="H3663" s="61"/>
      <c r="I3663" s="61"/>
      <c r="J3663" s="61"/>
      <c r="K3663" s="61"/>
      <c r="L3663" s="61"/>
    </row>
    <row r="3664" spans="2:12" x14ac:dyDescent="0.25">
      <c r="B3664" s="60"/>
      <c r="H3664" s="61"/>
      <c r="I3664" s="61"/>
      <c r="J3664" s="61"/>
      <c r="K3664" s="61"/>
      <c r="L3664" s="61"/>
    </row>
    <row r="3665" spans="2:12" x14ac:dyDescent="0.25">
      <c r="B3665" s="60"/>
      <c r="H3665" s="61"/>
      <c r="I3665" s="61"/>
      <c r="J3665" s="61"/>
      <c r="K3665" s="61"/>
      <c r="L3665" s="61"/>
    </row>
    <row r="3666" spans="2:12" x14ac:dyDescent="0.25">
      <c r="B3666" s="60"/>
      <c r="H3666" s="61"/>
      <c r="I3666" s="61"/>
      <c r="J3666" s="61"/>
      <c r="K3666" s="61"/>
      <c r="L3666" s="61"/>
    </row>
    <row r="3667" spans="2:12" x14ac:dyDescent="0.25">
      <c r="B3667" s="60"/>
      <c r="H3667" s="61"/>
      <c r="I3667" s="61"/>
      <c r="J3667" s="61"/>
      <c r="K3667" s="61"/>
      <c r="L3667" s="61"/>
    </row>
    <row r="3668" spans="2:12" x14ac:dyDescent="0.25">
      <c r="B3668" s="60"/>
      <c r="H3668" s="61"/>
      <c r="I3668" s="61"/>
      <c r="J3668" s="61"/>
      <c r="K3668" s="61"/>
      <c r="L3668" s="61"/>
    </row>
    <row r="3669" spans="2:12" x14ac:dyDescent="0.25">
      <c r="B3669" s="60"/>
      <c r="H3669" s="61"/>
      <c r="I3669" s="61"/>
      <c r="J3669" s="61"/>
      <c r="K3669" s="61"/>
      <c r="L3669" s="61"/>
    </row>
    <row r="3670" spans="2:12" x14ac:dyDescent="0.25">
      <c r="B3670" s="60"/>
      <c r="H3670" s="61"/>
      <c r="I3670" s="61"/>
      <c r="J3670" s="61"/>
      <c r="K3670" s="61"/>
      <c r="L3670" s="61"/>
    </row>
    <row r="3671" spans="2:12" x14ac:dyDescent="0.25">
      <c r="B3671" s="60"/>
      <c r="H3671" s="61"/>
      <c r="I3671" s="61"/>
      <c r="J3671" s="61"/>
      <c r="K3671" s="61"/>
      <c r="L3671" s="61"/>
    </row>
    <row r="3672" spans="2:12" x14ac:dyDescent="0.25">
      <c r="B3672" s="60"/>
      <c r="H3672" s="61"/>
      <c r="I3672" s="61"/>
      <c r="J3672" s="61"/>
      <c r="K3672" s="61"/>
      <c r="L3672" s="61"/>
    </row>
    <row r="3673" spans="2:12" x14ac:dyDescent="0.25">
      <c r="B3673" s="60"/>
      <c r="H3673" s="61"/>
      <c r="I3673" s="61"/>
      <c r="J3673" s="61"/>
      <c r="K3673" s="61"/>
      <c r="L3673" s="61"/>
    </row>
    <row r="3674" spans="2:12" x14ac:dyDescent="0.25">
      <c r="B3674" s="60"/>
      <c r="H3674" s="61"/>
      <c r="I3674" s="61"/>
      <c r="J3674" s="61"/>
      <c r="K3674" s="61"/>
      <c r="L3674" s="61"/>
    </row>
    <row r="3675" spans="2:12" x14ac:dyDescent="0.25">
      <c r="B3675" s="60"/>
      <c r="H3675" s="61"/>
      <c r="I3675" s="61"/>
      <c r="J3675" s="61"/>
      <c r="K3675" s="61"/>
      <c r="L3675" s="61"/>
    </row>
    <row r="3676" spans="2:12" x14ac:dyDescent="0.25">
      <c r="B3676" s="60"/>
      <c r="H3676" s="61"/>
      <c r="I3676" s="61"/>
      <c r="J3676" s="61"/>
      <c r="K3676" s="61"/>
      <c r="L3676" s="61"/>
    </row>
    <row r="3677" spans="2:12" x14ac:dyDescent="0.25">
      <c r="B3677" s="60"/>
      <c r="H3677" s="61"/>
      <c r="I3677" s="61"/>
      <c r="J3677" s="61"/>
      <c r="K3677" s="61"/>
      <c r="L3677" s="61"/>
    </row>
    <row r="3678" spans="2:12" x14ac:dyDescent="0.25">
      <c r="B3678" s="60"/>
      <c r="H3678" s="61"/>
      <c r="I3678" s="61"/>
      <c r="J3678" s="61"/>
      <c r="K3678" s="61"/>
      <c r="L3678" s="61"/>
    </row>
    <row r="3679" spans="2:12" x14ac:dyDescent="0.25">
      <c r="B3679" s="60"/>
      <c r="H3679" s="61"/>
      <c r="I3679" s="61"/>
      <c r="J3679" s="61"/>
      <c r="K3679" s="61"/>
      <c r="L3679" s="61"/>
    </row>
    <row r="3680" spans="2:12" x14ac:dyDescent="0.25">
      <c r="B3680" s="60"/>
      <c r="H3680" s="61"/>
      <c r="I3680" s="61"/>
      <c r="J3680" s="61"/>
      <c r="K3680" s="61"/>
      <c r="L3680" s="61"/>
    </row>
    <row r="3681" spans="2:12" x14ac:dyDescent="0.25">
      <c r="B3681" s="60"/>
      <c r="H3681" s="61"/>
      <c r="I3681" s="61"/>
      <c r="J3681" s="61"/>
      <c r="K3681" s="61"/>
      <c r="L3681" s="61"/>
    </row>
    <row r="3682" spans="2:12" x14ac:dyDescent="0.25">
      <c r="B3682" s="60"/>
      <c r="H3682" s="61"/>
      <c r="I3682" s="61"/>
      <c r="J3682" s="61"/>
      <c r="K3682" s="61"/>
      <c r="L3682" s="61"/>
    </row>
    <row r="3683" spans="2:12" x14ac:dyDescent="0.25">
      <c r="B3683" s="60"/>
      <c r="H3683" s="61"/>
      <c r="I3683" s="61"/>
      <c r="J3683" s="61"/>
      <c r="K3683" s="61"/>
      <c r="L3683" s="61"/>
    </row>
    <row r="3684" spans="2:12" x14ac:dyDescent="0.25">
      <c r="B3684" s="60"/>
      <c r="H3684" s="61"/>
      <c r="I3684" s="61"/>
      <c r="J3684" s="61"/>
      <c r="K3684" s="61"/>
      <c r="L3684" s="61"/>
    </row>
    <row r="3685" spans="2:12" x14ac:dyDescent="0.25">
      <c r="B3685" s="60"/>
      <c r="H3685" s="61"/>
      <c r="I3685" s="61"/>
      <c r="J3685" s="61"/>
      <c r="K3685" s="61"/>
      <c r="L3685" s="61"/>
    </row>
    <row r="3686" spans="2:12" x14ac:dyDescent="0.25">
      <c r="B3686" s="60"/>
      <c r="H3686" s="61"/>
      <c r="I3686" s="61"/>
      <c r="J3686" s="61"/>
      <c r="K3686" s="61"/>
      <c r="L3686" s="61"/>
    </row>
    <row r="3687" spans="2:12" x14ac:dyDescent="0.25">
      <c r="B3687" s="60"/>
      <c r="H3687" s="61"/>
      <c r="I3687" s="61"/>
      <c r="J3687" s="61"/>
      <c r="K3687" s="61"/>
      <c r="L3687" s="61"/>
    </row>
    <row r="3688" spans="2:12" x14ac:dyDescent="0.25">
      <c r="B3688" s="60"/>
      <c r="H3688" s="61"/>
      <c r="I3688" s="61"/>
      <c r="J3688" s="61"/>
      <c r="K3688" s="61"/>
      <c r="L3688" s="61"/>
    </row>
    <row r="3689" spans="2:12" x14ac:dyDescent="0.25">
      <c r="B3689" s="60"/>
      <c r="H3689" s="61"/>
      <c r="I3689" s="61"/>
      <c r="J3689" s="61"/>
      <c r="K3689" s="61"/>
      <c r="L3689" s="61"/>
    </row>
    <row r="3690" spans="2:12" x14ac:dyDescent="0.25">
      <c r="B3690" s="60"/>
      <c r="H3690" s="61"/>
      <c r="I3690" s="61"/>
      <c r="J3690" s="61"/>
      <c r="K3690" s="61"/>
      <c r="L3690" s="61"/>
    </row>
    <row r="3691" spans="2:12" x14ac:dyDescent="0.25">
      <c r="B3691" s="60"/>
      <c r="H3691" s="61"/>
      <c r="I3691" s="61"/>
      <c r="J3691" s="61"/>
      <c r="K3691" s="61"/>
      <c r="L3691" s="61"/>
    </row>
    <row r="3692" spans="2:12" x14ac:dyDescent="0.25">
      <c r="B3692" s="60"/>
      <c r="H3692" s="61"/>
      <c r="I3692" s="61"/>
      <c r="J3692" s="61"/>
      <c r="K3692" s="61"/>
      <c r="L3692" s="61"/>
    </row>
    <row r="3693" spans="2:12" x14ac:dyDescent="0.25">
      <c r="B3693" s="60"/>
      <c r="H3693" s="61"/>
      <c r="I3693" s="61"/>
      <c r="J3693" s="61"/>
      <c r="K3693" s="61"/>
      <c r="L3693" s="61"/>
    </row>
    <row r="3694" spans="2:12" x14ac:dyDescent="0.25">
      <c r="B3694" s="60"/>
      <c r="H3694" s="61"/>
      <c r="I3694" s="61"/>
      <c r="J3694" s="61"/>
      <c r="K3694" s="61"/>
      <c r="L3694" s="61"/>
    </row>
    <row r="3695" spans="2:12" x14ac:dyDescent="0.25">
      <c r="B3695" s="60"/>
      <c r="H3695" s="61"/>
      <c r="I3695" s="61"/>
      <c r="J3695" s="61"/>
      <c r="K3695" s="61"/>
      <c r="L3695" s="61"/>
    </row>
    <row r="3696" spans="2:12" x14ac:dyDescent="0.25">
      <c r="B3696" s="60"/>
      <c r="H3696" s="61"/>
      <c r="I3696" s="61"/>
      <c r="J3696" s="61"/>
      <c r="K3696" s="61"/>
      <c r="L3696" s="61"/>
    </row>
    <row r="3697" spans="2:12" x14ac:dyDescent="0.25">
      <c r="B3697" s="60"/>
      <c r="H3697" s="61"/>
      <c r="I3697" s="61"/>
      <c r="J3697" s="61"/>
      <c r="K3697" s="61"/>
      <c r="L3697" s="61"/>
    </row>
    <row r="3698" spans="2:12" x14ac:dyDescent="0.25">
      <c r="B3698" s="60"/>
      <c r="H3698" s="61"/>
      <c r="I3698" s="61"/>
      <c r="J3698" s="61"/>
      <c r="K3698" s="61"/>
      <c r="L3698" s="61"/>
    </row>
    <row r="3699" spans="2:12" x14ac:dyDescent="0.25">
      <c r="B3699" s="60"/>
      <c r="H3699" s="61"/>
      <c r="I3699" s="61"/>
      <c r="J3699" s="61"/>
      <c r="K3699" s="61"/>
      <c r="L3699" s="61"/>
    </row>
    <row r="3700" spans="2:12" x14ac:dyDescent="0.25">
      <c r="B3700" s="60"/>
      <c r="H3700" s="61"/>
      <c r="I3700" s="61"/>
      <c r="J3700" s="61"/>
      <c r="K3700" s="61"/>
      <c r="L3700" s="61"/>
    </row>
    <row r="3701" spans="2:12" x14ac:dyDescent="0.25">
      <c r="B3701" s="60"/>
      <c r="H3701" s="61"/>
      <c r="I3701" s="61"/>
      <c r="J3701" s="61"/>
      <c r="K3701" s="61"/>
      <c r="L3701" s="61"/>
    </row>
    <row r="3702" spans="2:12" x14ac:dyDescent="0.25">
      <c r="B3702" s="60"/>
      <c r="H3702" s="61"/>
      <c r="I3702" s="61"/>
      <c r="J3702" s="61"/>
      <c r="K3702" s="61"/>
      <c r="L3702" s="61"/>
    </row>
    <row r="3703" spans="2:12" x14ac:dyDescent="0.25">
      <c r="B3703" s="60"/>
      <c r="H3703" s="61"/>
      <c r="I3703" s="61"/>
      <c r="J3703" s="61"/>
      <c r="K3703" s="61"/>
      <c r="L3703" s="61"/>
    </row>
    <row r="3704" spans="2:12" x14ac:dyDescent="0.25">
      <c r="B3704" s="60"/>
      <c r="H3704" s="61"/>
      <c r="I3704" s="61"/>
      <c r="J3704" s="61"/>
      <c r="K3704" s="61"/>
      <c r="L3704" s="61"/>
    </row>
    <row r="3705" spans="2:12" x14ac:dyDescent="0.25">
      <c r="B3705" s="60"/>
      <c r="H3705" s="61"/>
      <c r="I3705" s="61"/>
      <c r="J3705" s="61"/>
      <c r="K3705" s="61"/>
      <c r="L3705" s="61"/>
    </row>
    <row r="3706" spans="2:12" x14ac:dyDescent="0.25">
      <c r="B3706" s="60"/>
      <c r="H3706" s="61"/>
      <c r="I3706" s="61"/>
      <c r="J3706" s="61"/>
      <c r="K3706" s="61"/>
      <c r="L3706" s="61"/>
    </row>
    <row r="3707" spans="2:12" x14ac:dyDescent="0.25">
      <c r="B3707" s="60"/>
      <c r="H3707" s="61"/>
      <c r="I3707" s="61"/>
      <c r="J3707" s="61"/>
      <c r="K3707" s="61"/>
      <c r="L3707" s="61"/>
    </row>
    <row r="3708" spans="2:12" x14ac:dyDescent="0.25">
      <c r="B3708" s="60"/>
      <c r="H3708" s="61"/>
      <c r="I3708" s="61"/>
      <c r="J3708" s="61"/>
      <c r="K3708" s="61"/>
      <c r="L3708" s="61"/>
    </row>
    <row r="3709" spans="2:12" x14ac:dyDescent="0.25">
      <c r="B3709" s="60"/>
      <c r="H3709" s="61"/>
      <c r="I3709" s="61"/>
      <c r="J3709" s="61"/>
      <c r="K3709" s="61"/>
      <c r="L3709" s="61"/>
    </row>
    <row r="3710" spans="2:12" x14ac:dyDescent="0.25">
      <c r="B3710" s="60"/>
      <c r="H3710" s="61"/>
      <c r="I3710" s="61"/>
      <c r="J3710" s="61"/>
      <c r="K3710" s="61"/>
      <c r="L3710" s="61"/>
    </row>
    <row r="3711" spans="2:12" x14ac:dyDescent="0.25">
      <c r="B3711" s="60"/>
      <c r="H3711" s="61"/>
      <c r="I3711" s="61"/>
      <c r="J3711" s="61"/>
      <c r="K3711" s="61"/>
      <c r="L3711" s="61"/>
    </row>
    <row r="3712" spans="2:12" x14ac:dyDescent="0.25">
      <c r="B3712" s="60"/>
      <c r="H3712" s="61"/>
      <c r="I3712" s="61"/>
      <c r="J3712" s="61"/>
      <c r="K3712" s="61"/>
      <c r="L3712" s="61"/>
    </row>
    <row r="3713" spans="2:12" x14ac:dyDescent="0.25">
      <c r="B3713" s="60"/>
      <c r="H3713" s="61"/>
      <c r="I3713" s="61"/>
      <c r="J3713" s="61"/>
      <c r="K3713" s="61"/>
      <c r="L3713" s="61"/>
    </row>
    <row r="3714" spans="2:12" x14ac:dyDescent="0.25">
      <c r="B3714" s="60"/>
      <c r="H3714" s="61"/>
      <c r="I3714" s="61"/>
      <c r="J3714" s="61"/>
      <c r="K3714" s="61"/>
      <c r="L3714" s="61"/>
    </row>
    <row r="3715" spans="2:12" x14ac:dyDescent="0.25">
      <c r="B3715" s="60"/>
      <c r="H3715" s="61"/>
      <c r="I3715" s="61"/>
      <c r="J3715" s="61"/>
      <c r="K3715" s="61"/>
      <c r="L3715" s="61"/>
    </row>
    <row r="3716" spans="2:12" x14ac:dyDescent="0.25">
      <c r="B3716" s="60"/>
      <c r="H3716" s="61"/>
      <c r="I3716" s="61"/>
      <c r="J3716" s="61"/>
      <c r="K3716" s="61"/>
      <c r="L3716" s="61"/>
    </row>
    <row r="3717" spans="2:12" x14ac:dyDescent="0.25">
      <c r="B3717" s="60"/>
      <c r="H3717" s="61"/>
      <c r="I3717" s="61"/>
      <c r="J3717" s="61"/>
      <c r="K3717" s="61"/>
      <c r="L3717" s="61"/>
    </row>
    <row r="3718" spans="2:12" x14ac:dyDescent="0.25">
      <c r="B3718" s="60"/>
      <c r="H3718" s="61"/>
      <c r="I3718" s="61"/>
      <c r="J3718" s="61"/>
      <c r="K3718" s="61"/>
      <c r="L3718" s="61"/>
    </row>
    <row r="3719" spans="2:12" x14ac:dyDescent="0.25">
      <c r="B3719" s="60"/>
      <c r="H3719" s="61"/>
      <c r="I3719" s="61"/>
      <c r="J3719" s="61"/>
      <c r="K3719" s="61"/>
      <c r="L3719" s="61"/>
    </row>
    <row r="3720" spans="2:12" x14ac:dyDescent="0.25">
      <c r="B3720" s="60"/>
      <c r="H3720" s="61"/>
      <c r="I3720" s="61"/>
      <c r="J3720" s="61"/>
      <c r="K3720" s="61"/>
      <c r="L3720" s="61"/>
    </row>
    <row r="3721" spans="2:12" x14ac:dyDescent="0.25">
      <c r="B3721" s="60"/>
      <c r="H3721" s="61"/>
      <c r="I3721" s="61"/>
      <c r="J3721" s="61"/>
      <c r="K3721" s="61"/>
      <c r="L3721" s="61"/>
    </row>
    <row r="3722" spans="2:12" x14ac:dyDescent="0.25">
      <c r="B3722" s="60"/>
      <c r="H3722" s="61"/>
      <c r="I3722" s="61"/>
      <c r="J3722" s="61"/>
      <c r="K3722" s="61"/>
      <c r="L3722" s="61"/>
    </row>
    <row r="3723" spans="2:12" x14ac:dyDescent="0.25">
      <c r="B3723" s="60"/>
      <c r="H3723" s="61"/>
      <c r="I3723" s="61"/>
      <c r="J3723" s="61"/>
      <c r="K3723" s="61"/>
      <c r="L3723" s="61"/>
    </row>
    <row r="3724" spans="2:12" x14ac:dyDescent="0.25">
      <c r="B3724" s="60"/>
      <c r="H3724" s="61"/>
      <c r="I3724" s="61"/>
      <c r="J3724" s="61"/>
      <c r="K3724" s="61"/>
      <c r="L3724" s="61"/>
    </row>
    <row r="3725" spans="2:12" x14ac:dyDescent="0.25">
      <c r="B3725" s="60"/>
      <c r="H3725" s="61"/>
      <c r="I3725" s="61"/>
      <c r="J3725" s="61"/>
      <c r="K3725" s="61"/>
      <c r="L3725" s="61"/>
    </row>
    <row r="3726" spans="2:12" x14ac:dyDescent="0.25">
      <c r="B3726" s="60"/>
      <c r="H3726" s="61"/>
      <c r="I3726" s="61"/>
      <c r="J3726" s="61"/>
      <c r="K3726" s="61"/>
      <c r="L3726" s="61"/>
    </row>
    <row r="3727" spans="2:12" x14ac:dyDescent="0.25">
      <c r="B3727" s="60"/>
      <c r="H3727" s="61"/>
      <c r="I3727" s="61"/>
      <c r="J3727" s="61"/>
      <c r="K3727" s="61"/>
      <c r="L3727" s="61"/>
    </row>
    <row r="3728" spans="2:12" x14ac:dyDescent="0.25">
      <c r="B3728" s="60"/>
      <c r="H3728" s="61"/>
      <c r="I3728" s="61"/>
      <c r="J3728" s="61"/>
      <c r="K3728" s="61"/>
      <c r="L3728" s="61"/>
    </row>
    <row r="3729" spans="2:12" x14ac:dyDescent="0.25">
      <c r="B3729" s="60"/>
      <c r="H3729" s="61"/>
      <c r="I3729" s="61"/>
      <c r="J3729" s="61"/>
      <c r="K3729" s="61"/>
      <c r="L3729" s="61"/>
    </row>
    <row r="3730" spans="2:12" x14ac:dyDescent="0.25">
      <c r="B3730" s="60"/>
      <c r="H3730" s="61"/>
      <c r="I3730" s="61"/>
      <c r="J3730" s="61"/>
      <c r="K3730" s="61"/>
      <c r="L3730" s="61"/>
    </row>
    <row r="3731" spans="2:12" x14ac:dyDescent="0.25">
      <c r="B3731" s="60"/>
      <c r="H3731" s="61"/>
      <c r="I3731" s="61"/>
      <c r="J3731" s="61"/>
      <c r="K3731" s="61"/>
      <c r="L3731" s="61"/>
    </row>
    <row r="3732" spans="2:12" x14ac:dyDescent="0.25">
      <c r="B3732" s="60"/>
      <c r="H3732" s="61"/>
      <c r="I3732" s="61"/>
      <c r="J3732" s="61"/>
      <c r="K3732" s="61"/>
      <c r="L3732" s="61"/>
    </row>
    <row r="3733" spans="2:12" x14ac:dyDescent="0.25">
      <c r="B3733" s="60"/>
      <c r="H3733" s="61"/>
      <c r="I3733" s="61"/>
      <c r="J3733" s="61"/>
      <c r="K3733" s="61"/>
      <c r="L3733" s="61"/>
    </row>
    <row r="3734" spans="2:12" x14ac:dyDescent="0.25">
      <c r="B3734" s="60"/>
      <c r="H3734" s="61"/>
      <c r="I3734" s="61"/>
      <c r="J3734" s="61"/>
      <c r="K3734" s="61"/>
      <c r="L3734" s="61"/>
    </row>
    <row r="3735" spans="2:12" x14ac:dyDescent="0.25">
      <c r="B3735" s="60"/>
      <c r="H3735" s="61"/>
      <c r="I3735" s="61"/>
      <c r="J3735" s="61"/>
      <c r="K3735" s="61"/>
      <c r="L3735" s="61"/>
    </row>
    <row r="3736" spans="2:12" x14ac:dyDescent="0.25">
      <c r="B3736" s="60"/>
      <c r="H3736" s="61"/>
      <c r="I3736" s="61"/>
      <c r="J3736" s="61"/>
      <c r="K3736" s="61"/>
      <c r="L3736" s="61"/>
    </row>
    <row r="3737" spans="2:12" x14ac:dyDescent="0.25">
      <c r="B3737" s="60"/>
      <c r="H3737" s="61"/>
      <c r="I3737" s="61"/>
      <c r="J3737" s="61"/>
      <c r="K3737" s="61"/>
      <c r="L3737" s="61"/>
    </row>
    <row r="3738" spans="2:12" x14ac:dyDescent="0.25">
      <c r="B3738" s="60"/>
      <c r="H3738" s="61"/>
      <c r="I3738" s="61"/>
      <c r="J3738" s="61"/>
      <c r="K3738" s="61"/>
      <c r="L3738" s="61"/>
    </row>
    <row r="3739" spans="2:12" x14ac:dyDescent="0.25">
      <c r="B3739" s="60"/>
      <c r="H3739" s="61"/>
      <c r="I3739" s="61"/>
      <c r="J3739" s="61"/>
      <c r="K3739" s="61"/>
      <c r="L3739" s="61"/>
    </row>
    <row r="3740" spans="2:12" x14ac:dyDescent="0.25">
      <c r="B3740" s="60"/>
      <c r="H3740" s="61"/>
      <c r="I3740" s="61"/>
      <c r="J3740" s="61"/>
      <c r="K3740" s="61"/>
      <c r="L3740" s="61"/>
    </row>
    <row r="3741" spans="2:12" x14ac:dyDescent="0.25">
      <c r="B3741" s="60"/>
      <c r="H3741" s="61"/>
      <c r="I3741" s="61"/>
      <c r="J3741" s="61"/>
      <c r="K3741" s="61"/>
      <c r="L3741" s="61"/>
    </row>
    <row r="3742" spans="2:12" x14ac:dyDescent="0.25">
      <c r="B3742" s="60"/>
      <c r="H3742" s="61"/>
      <c r="I3742" s="61"/>
      <c r="J3742" s="61"/>
      <c r="K3742" s="61"/>
      <c r="L3742" s="61"/>
    </row>
    <row r="3743" spans="2:12" x14ac:dyDescent="0.25">
      <c r="B3743" s="60"/>
      <c r="H3743" s="61"/>
      <c r="I3743" s="61"/>
      <c r="J3743" s="61"/>
      <c r="K3743" s="61"/>
      <c r="L3743" s="61"/>
    </row>
    <row r="3744" spans="2:12" x14ac:dyDescent="0.25">
      <c r="B3744" s="60"/>
      <c r="H3744" s="61"/>
      <c r="I3744" s="61"/>
      <c r="J3744" s="61"/>
      <c r="K3744" s="61"/>
      <c r="L3744" s="61"/>
    </row>
    <row r="3745" spans="2:12" x14ac:dyDescent="0.25">
      <c r="B3745" s="60"/>
      <c r="H3745" s="61"/>
      <c r="I3745" s="61"/>
      <c r="J3745" s="61"/>
      <c r="K3745" s="61"/>
      <c r="L3745" s="61"/>
    </row>
    <row r="3746" spans="2:12" x14ac:dyDescent="0.25">
      <c r="B3746" s="60"/>
      <c r="H3746" s="61"/>
      <c r="I3746" s="61"/>
      <c r="J3746" s="61"/>
      <c r="K3746" s="61"/>
      <c r="L3746" s="61"/>
    </row>
    <row r="3747" spans="2:12" x14ac:dyDescent="0.25">
      <c r="B3747" s="60"/>
      <c r="H3747" s="61"/>
      <c r="I3747" s="61"/>
      <c r="J3747" s="61"/>
      <c r="K3747" s="61"/>
      <c r="L3747" s="61"/>
    </row>
    <row r="3748" spans="2:12" x14ac:dyDescent="0.25">
      <c r="B3748" s="60"/>
      <c r="H3748" s="61"/>
      <c r="I3748" s="61"/>
      <c r="J3748" s="61"/>
      <c r="K3748" s="61"/>
      <c r="L3748" s="61"/>
    </row>
    <row r="3749" spans="2:12" x14ac:dyDescent="0.25">
      <c r="B3749" s="60"/>
      <c r="H3749" s="61"/>
      <c r="I3749" s="61"/>
      <c r="J3749" s="61"/>
      <c r="K3749" s="61"/>
      <c r="L3749" s="61"/>
    </row>
    <row r="3750" spans="2:12" x14ac:dyDescent="0.25">
      <c r="B3750" s="60"/>
      <c r="H3750" s="61"/>
      <c r="I3750" s="61"/>
      <c r="J3750" s="61"/>
      <c r="K3750" s="61"/>
      <c r="L3750" s="61"/>
    </row>
    <row r="3751" spans="2:12" x14ac:dyDescent="0.25">
      <c r="B3751" s="60"/>
      <c r="H3751" s="61"/>
      <c r="I3751" s="61"/>
      <c r="J3751" s="61"/>
      <c r="K3751" s="61"/>
      <c r="L3751" s="61"/>
    </row>
    <row r="3752" spans="2:12" x14ac:dyDescent="0.25">
      <c r="B3752" s="60"/>
      <c r="H3752" s="61"/>
      <c r="I3752" s="61"/>
      <c r="J3752" s="61"/>
      <c r="K3752" s="61"/>
      <c r="L3752" s="61"/>
    </row>
    <row r="3753" spans="2:12" x14ac:dyDescent="0.25">
      <c r="B3753" s="60"/>
      <c r="H3753" s="61"/>
      <c r="I3753" s="61"/>
      <c r="J3753" s="61"/>
      <c r="K3753" s="61"/>
      <c r="L3753" s="61"/>
    </row>
    <row r="3754" spans="2:12" x14ac:dyDescent="0.25">
      <c r="B3754" s="60"/>
      <c r="H3754" s="61"/>
      <c r="I3754" s="61"/>
      <c r="J3754" s="61"/>
      <c r="K3754" s="61"/>
      <c r="L3754" s="61"/>
    </row>
    <row r="3755" spans="2:12" x14ac:dyDescent="0.25">
      <c r="B3755" s="60"/>
      <c r="H3755" s="61"/>
      <c r="I3755" s="61"/>
      <c r="J3755" s="61"/>
      <c r="K3755" s="61"/>
      <c r="L3755" s="61"/>
    </row>
    <row r="3756" spans="2:12" x14ac:dyDescent="0.25">
      <c r="B3756" s="60"/>
      <c r="H3756" s="61"/>
      <c r="I3756" s="61"/>
      <c r="J3756" s="61"/>
      <c r="K3756" s="61"/>
      <c r="L3756" s="61"/>
    </row>
    <row r="3757" spans="2:12" x14ac:dyDescent="0.25">
      <c r="B3757" s="60"/>
      <c r="H3757" s="61"/>
      <c r="I3757" s="61"/>
      <c r="J3757" s="61"/>
      <c r="K3757" s="61"/>
      <c r="L3757" s="61"/>
    </row>
    <row r="3758" spans="2:12" x14ac:dyDescent="0.25">
      <c r="B3758" s="60"/>
      <c r="H3758" s="61"/>
      <c r="I3758" s="61"/>
      <c r="J3758" s="61"/>
      <c r="K3758" s="61"/>
      <c r="L3758" s="61"/>
    </row>
    <row r="3759" spans="2:12" x14ac:dyDescent="0.25">
      <c r="B3759" s="60"/>
      <c r="H3759" s="61"/>
      <c r="I3759" s="61"/>
      <c r="J3759" s="61"/>
      <c r="K3759" s="61"/>
      <c r="L3759" s="61"/>
    </row>
    <row r="3760" spans="2:12" x14ac:dyDescent="0.25">
      <c r="B3760" s="60"/>
      <c r="H3760" s="61"/>
      <c r="I3760" s="61"/>
      <c r="J3760" s="61"/>
      <c r="K3760" s="61"/>
      <c r="L3760" s="61"/>
    </row>
    <row r="3761" spans="2:12" x14ac:dyDescent="0.25">
      <c r="B3761" s="60"/>
      <c r="H3761" s="61"/>
      <c r="I3761" s="61"/>
      <c r="J3761" s="61"/>
      <c r="K3761" s="61"/>
      <c r="L3761" s="61"/>
    </row>
    <row r="3762" spans="2:12" x14ac:dyDescent="0.25">
      <c r="B3762" s="60"/>
      <c r="H3762" s="61"/>
      <c r="I3762" s="61"/>
      <c r="J3762" s="61"/>
      <c r="K3762" s="61"/>
      <c r="L3762" s="61"/>
    </row>
    <row r="3763" spans="2:12" x14ac:dyDescent="0.25">
      <c r="B3763" s="60"/>
      <c r="H3763" s="61"/>
      <c r="I3763" s="61"/>
      <c r="J3763" s="61"/>
      <c r="K3763" s="61"/>
      <c r="L3763" s="61"/>
    </row>
    <row r="3764" spans="2:12" x14ac:dyDescent="0.25">
      <c r="B3764" s="60"/>
      <c r="H3764" s="61"/>
      <c r="I3764" s="61"/>
      <c r="J3764" s="61"/>
      <c r="K3764" s="61"/>
      <c r="L3764" s="61"/>
    </row>
    <row r="3765" spans="2:12" x14ac:dyDescent="0.25">
      <c r="B3765" s="60"/>
      <c r="H3765" s="61"/>
      <c r="I3765" s="61"/>
      <c r="J3765" s="61"/>
      <c r="K3765" s="61"/>
      <c r="L3765" s="61"/>
    </row>
    <row r="3766" spans="2:12" x14ac:dyDescent="0.25">
      <c r="B3766" s="60"/>
      <c r="H3766" s="61"/>
      <c r="I3766" s="61"/>
      <c r="J3766" s="61"/>
      <c r="K3766" s="61"/>
      <c r="L3766" s="61"/>
    </row>
    <row r="3767" spans="2:12" x14ac:dyDescent="0.25">
      <c r="B3767" s="60"/>
      <c r="H3767" s="61"/>
      <c r="I3767" s="61"/>
      <c r="J3767" s="61"/>
      <c r="K3767" s="61"/>
      <c r="L3767" s="61"/>
    </row>
    <row r="3768" spans="2:12" x14ac:dyDescent="0.25">
      <c r="B3768" s="60"/>
      <c r="H3768" s="61"/>
      <c r="I3768" s="61"/>
      <c r="J3768" s="61"/>
      <c r="K3768" s="61"/>
      <c r="L3768" s="61"/>
    </row>
    <row r="3769" spans="2:12" x14ac:dyDescent="0.25">
      <c r="B3769" s="60"/>
      <c r="H3769" s="61"/>
      <c r="I3769" s="61"/>
      <c r="J3769" s="61"/>
      <c r="K3769" s="61"/>
      <c r="L3769" s="61"/>
    </row>
    <row r="3770" spans="2:12" x14ac:dyDescent="0.25">
      <c r="B3770" s="60"/>
      <c r="H3770" s="61"/>
      <c r="I3770" s="61"/>
      <c r="J3770" s="61"/>
      <c r="K3770" s="61"/>
      <c r="L3770" s="61"/>
    </row>
    <row r="3771" spans="2:12" x14ac:dyDescent="0.25">
      <c r="B3771" s="60"/>
      <c r="H3771" s="61"/>
      <c r="I3771" s="61"/>
      <c r="J3771" s="61"/>
      <c r="K3771" s="61"/>
      <c r="L3771" s="61"/>
    </row>
    <row r="3772" spans="2:12" x14ac:dyDescent="0.25">
      <c r="B3772" s="60"/>
      <c r="H3772" s="61"/>
      <c r="I3772" s="61"/>
      <c r="J3772" s="61"/>
      <c r="K3772" s="61"/>
      <c r="L3772" s="61"/>
    </row>
    <row r="3773" spans="2:12" x14ac:dyDescent="0.25">
      <c r="B3773" s="60"/>
      <c r="H3773" s="61"/>
      <c r="I3773" s="61"/>
      <c r="J3773" s="61"/>
      <c r="K3773" s="61"/>
      <c r="L3773" s="61"/>
    </row>
    <row r="3774" spans="2:12" x14ac:dyDescent="0.25">
      <c r="B3774" s="60"/>
      <c r="H3774" s="61"/>
      <c r="I3774" s="61"/>
      <c r="J3774" s="61"/>
      <c r="K3774" s="61"/>
      <c r="L3774" s="61"/>
    </row>
    <row r="3775" spans="2:12" x14ac:dyDescent="0.25">
      <c r="B3775" s="60"/>
      <c r="H3775" s="61"/>
      <c r="I3775" s="61"/>
      <c r="J3775" s="61"/>
      <c r="K3775" s="61"/>
      <c r="L3775" s="61"/>
    </row>
    <row r="3776" spans="2:12" x14ac:dyDescent="0.25">
      <c r="B3776" s="60"/>
      <c r="H3776" s="61"/>
      <c r="I3776" s="61"/>
      <c r="J3776" s="61"/>
      <c r="K3776" s="61"/>
      <c r="L3776" s="61"/>
    </row>
    <row r="3777" spans="2:12" x14ac:dyDescent="0.25">
      <c r="B3777" s="60"/>
      <c r="H3777" s="61"/>
      <c r="I3777" s="61"/>
      <c r="J3777" s="61"/>
      <c r="K3777" s="61"/>
      <c r="L3777" s="61"/>
    </row>
    <row r="3778" spans="2:12" x14ac:dyDescent="0.25">
      <c r="B3778" s="60"/>
      <c r="H3778" s="61"/>
      <c r="I3778" s="61"/>
      <c r="J3778" s="61"/>
      <c r="K3778" s="61"/>
      <c r="L3778" s="61"/>
    </row>
    <row r="3779" spans="2:12" x14ac:dyDescent="0.25">
      <c r="B3779" s="60"/>
      <c r="H3779" s="61"/>
      <c r="I3779" s="61"/>
      <c r="J3779" s="61"/>
      <c r="K3779" s="61"/>
      <c r="L3779" s="61"/>
    </row>
    <row r="3780" spans="2:12" x14ac:dyDescent="0.25">
      <c r="B3780" s="60"/>
      <c r="H3780" s="61"/>
      <c r="I3780" s="61"/>
      <c r="J3780" s="61"/>
      <c r="K3780" s="61"/>
      <c r="L3780" s="61"/>
    </row>
    <row r="3781" spans="2:12" x14ac:dyDescent="0.25">
      <c r="B3781" s="60"/>
      <c r="H3781" s="61"/>
      <c r="I3781" s="61"/>
      <c r="J3781" s="61"/>
      <c r="K3781" s="61"/>
      <c r="L3781" s="61"/>
    </row>
    <row r="3782" spans="2:12" x14ac:dyDescent="0.25">
      <c r="B3782" s="60"/>
      <c r="H3782" s="61"/>
      <c r="I3782" s="61"/>
      <c r="J3782" s="61"/>
      <c r="K3782" s="61"/>
      <c r="L3782" s="61"/>
    </row>
    <row r="3783" spans="2:12" x14ac:dyDescent="0.25">
      <c r="B3783" s="60"/>
      <c r="H3783" s="61"/>
      <c r="I3783" s="61"/>
      <c r="J3783" s="61"/>
      <c r="K3783" s="61"/>
      <c r="L3783" s="61"/>
    </row>
    <row r="3784" spans="2:12" x14ac:dyDescent="0.25">
      <c r="B3784" s="60"/>
      <c r="H3784" s="61"/>
      <c r="I3784" s="61"/>
      <c r="J3784" s="61"/>
      <c r="K3784" s="61"/>
      <c r="L3784" s="61"/>
    </row>
    <row r="3785" spans="2:12" x14ac:dyDescent="0.25">
      <c r="B3785" s="60"/>
      <c r="H3785" s="61"/>
      <c r="I3785" s="61"/>
      <c r="J3785" s="61"/>
      <c r="K3785" s="61"/>
      <c r="L3785" s="61"/>
    </row>
    <row r="3786" spans="2:12" x14ac:dyDescent="0.25">
      <c r="B3786" s="60"/>
      <c r="H3786" s="61"/>
      <c r="I3786" s="61"/>
      <c r="J3786" s="61"/>
      <c r="K3786" s="61"/>
      <c r="L3786" s="61"/>
    </row>
    <row r="3787" spans="2:12" x14ac:dyDescent="0.25">
      <c r="B3787" s="60"/>
      <c r="H3787" s="61"/>
      <c r="I3787" s="61"/>
      <c r="J3787" s="61"/>
      <c r="K3787" s="61"/>
      <c r="L3787" s="61"/>
    </row>
    <row r="3788" spans="2:12" x14ac:dyDescent="0.25">
      <c r="B3788" s="60"/>
      <c r="H3788" s="61"/>
      <c r="I3788" s="61"/>
      <c r="J3788" s="61"/>
      <c r="K3788" s="61"/>
      <c r="L3788" s="61"/>
    </row>
    <row r="3789" spans="2:12" x14ac:dyDescent="0.25">
      <c r="B3789" s="60"/>
      <c r="H3789" s="61"/>
      <c r="I3789" s="61"/>
      <c r="J3789" s="61"/>
      <c r="K3789" s="61"/>
      <c r="L3789" s="61"/>
    </row>
    <row r="3790" spans="2:12" x14ac:dyDescent="0.25">
      <c r="B3790" s="60"/>
      <c r="H3790" s="61"/>
      <c r="I3790" s="61"/>
      <c r="J3790" s="61"/>
      <c r="K3790" s="61"/>
      <c r="L3790" s="61"/>
    </row>
    <row r="3791" spans="2:12" x14ac:dyDescent="0.25">
      <c r="B3791" s="60"/>
      <c r="H3791" s="61"/>
      <c r="I3791" s="61"/>
      <c r="J3791" s="61"/>
      <c r="K3791" s="61"/>
      <c r="L3791" s="61"/>
    </row>
    <row r="3792" spans="2:12" x14ac:dyDescent="0.25">
      <c r="B3792" s="60"/>
      <c r="H3792" s="61"/>
      <c r="I3792" s="61"/>
      <c r="J3792" s="61"/>
      <c r="K3792" s="61"/>
      <c r="L3792" s="61"/>
    </row>
    <row r="3793" spans="2:12" x14ac:dyDescent="0.25">
      <c r="B3793" s="60"/>
      <c r="H3793" s="61"/>
      <c r="I3793" s="61"/>
      <c r="J3793" s="61"/>
      <c r="K3793" s="61"/>
      <c r="L3793" s="61"/>
    </row>
    <row r="3794" spans="2:12" x14ac:dyDescent="0.25">
      <c r="B3794" s="60"/>
      <c r="H3794" s="61"/>
      <c r="I3794" s="61"/>
      <c r="J3794" s="61"/>
      <c r="K3794" s="61"/>
      <c r="L3794" s="61"/>
    </row>
    <row r="3795" spans="2:12" x14ac:dyDescent="0.25">
      <c r="B3795" s="60"/>
      <c r="H3795" s="61"/>
      <c r="I3795" s="61"/>
      <c r="J3795" s="61"/>
      <c r="K3795" s="61"/>
      <c r="L3795" s="61"/>
    </row>
    <row r="3796" spans="2:12" x14ac:dyDescent="0.25">
      <c r="B3796" s="60"/>
      <c r="H3796" s="61"/>
      <c r="I3796" s="61"/>
      <c r="J3796" s="61"/>
      <c r="K3796" s="61"/>
      <c r="L3796" s="61"/>
    </row>
    <row r="3797" spans="2:12" x14ac:dyDescent="0.25">
      <c r="B3797" s="60"/>
      <c r="H3797" s="61"/>
      <c r="I3797" s="61"/>
      <c r="J3797" s="61"/>
      <c r="K3797" s="61"/>
      <c r="L3797" s="61"/>
    </row>
    <row r="3798" spans="2:12" x14ac:dyDescent="0.25">
      <c r="B3798" s="60"/>
      <c r="H3798" s="61"/>
      <c r="I3798" s="61"/>
      <c r="J3798" s="61"/>
      <c r="K3798" s="61"/>
      <c r="L3798" s="61"/>
    </row>
    <row r="3799" spans="2:12" x14ac:dyDescent="0.25">
      <c r="B3799" s="60"/>
      <c r="H3799" s="61"/>
      <c r="I3799" s="61"/>
      <c r="J3799" s="61"/>
      <c r="K3799" s="61"/>
      <c r="L3799" s="61"/>
    </row>
    <row r="3800" spans="2:12" x14ac:dyDescent="0.25">
      <c r="B3800" s="60"/>
      <c r="H3800" s="61"/>
      <c r="I3800" s="61"/>
      <c r="J3800" s="61"/>
      <c r="K3800" s="61"/>
      <c r="L3800" s="61"/>
    </row>
    <row r="3801" spans="2:12" x14ac:dyDescent="0.25">
      <c r="B3801" s="60"/>
      <c r="H3801" s="61"/>
      <c r="I3801" s="61"/>
      <c r="J3801" s="61"/>
      <c r="K3801" s="61"/>
      <c r="L3801" s="61"/>
    </row>
    <row r="3802" spans="2:12" x14ac:dyDescent="0.25">
      <c r="B3802" s="60"/>
      <c r="H3802" s="61"/>
      <c r="I3802" s="61"/>
      <c r="J3802" s="61"/>
      <c r="K3802" s="61"/>
      <c r="L3802" s="61"/>
    </row>
    <row r="3803" spans="2:12" x14ac:dyDescent="0.25">
      <c r="B3803" s="60"/>
      <c r="H3803" s="61"/>
      <c r="I3803" s="61"/>
      <c r="J3803" s="61"/>
      <c r="K3803" s="61"/>
      <c r="L3803" s="61"/>
    </row>
    <row r="3804" spans="2:12" x14ac:dyDescent="0.25">
      <c r="B3804" s="60"/>
      <c r="H3804" s="61"/>
      <c r="I3804" s="61"/>
      <c r="J3804" s="61"/>
      <c r="K3804" s="61"/>
      <c r="L3804" s="61"/>
    </row>
    <row r="3805" spans="2:12" x14ac:dyDescent="0.25">
      <c r="B3805" s="60"/>
      <c r="H3805" s="61"/>
      <c r="I3805" s="61"/>
      <c r="J3805" s="61"/>
      <c r="K3805" s="61"/>
      <c r="L3805" s="61"/>
    </row>
    <row r="3806" spans="2:12" x14ac:dyDescent="0.25">
      <c r="B3806" s="60"/>
      <c r="H3806" s="61"/>
      <c r="I3806" s="61"/>
      <c r="J3806" s="61"/>
      <c r="K3806" s="61"/>
      <c r="L3806" s="61"/>
    </row>
    <row r="3807" spans="2:12" x14ac:dyDescent="0.25">
      <c r="B3807" s="60"/>
      <c r="H3807" s="61"/>
      <c r="I3807" s="61"/>
      <c r="J3807" s="61"/>
      <c r="K3807" s="61"/>
      <c r="L3807" s="61"/>
    </row>
    <row r="3808" spans="2:12" x14ac:dyDescent="0.25">
      <c r="B3808" s="60"/>
      <c r="H3808" s="61"/>
      <c r="I3808" s="61"/>
      <c r="J3808" s="61"/>
      <c r="K3808" s="61"/>
      <c r="L3808" s="61"/>
    </row>
    <row r="3809" spans="2:12" x14ac:dyDescent="0.25">
      <c r="B3809" s="60"/>
      <c r="H3809" s="61"/>
      <c r="I3809" s="61"/>
      <c r="J3809" s="61"/>
      <c r="K3809" s="61"/>
      <c r="L3809" s="61"/>
    </row>
    <row r="3810" spans="2:12" x14ac:dyDescent="0.25">
      <c r="B3810" s="60"/>
      <c r="H3810" s="61"/>
      <c r="I3810" s="61"/>
      <c r="J3810" s="61"/>
      <c r="K3810" s="61"/>
      <c r="L3810" s="61"/>
    </row>
    <row r="3811" spans="2:12" x14ac:dyDescent="0.25">
      <c r="B3811" s="60"/>
      <c r="H3811" s="61"/>
      <c r="I3811" s="61"/>
      <c r="J3811" s="61"/>
      <c r="K3811" s="61"/>
      <c r="L3811" s="61"/>
    </row>
    <row r="3812" spans="2:12" x14ac:dyDescent="0.25">
      <c r="B3812" s="60"/>
      <c r="H3812" s="61"/>
      <c r="I3812" s="61"/>
      <c r="J3812" s="61"/>
      <c r="K3812" s="61"/>
      <c r="L3812" s="61"/>
    </row>
    <row r="3813" spans="2:12" x14ac:dyDescent="0.25">
      <c r="B3813" s="60"/>
      <c r="H3813" s="61"/>
      <c r="I3813" s="61"/>
      <c r="J3813" s="61"/>
      <c r="K3813" s="61"/>
      <c r="L3813" s="61"/>
    </row>
    <row r="3814" spans="2:12" x14ac:dyDescent="0.25">
      <c r="B3814" s="60"/>
      <c r="H3814" s="61"/>
      <c r="I3814" s="61"/>
      <c r="J3814" s="61"/>
      <c r="K3814" s="61"/>
      <c r="L3814" s="61"/>
    </row>
    <row r="3815" spans="2:12" x14ac:dyDescent="0.25">
      <c r="B3815" s="60"/>
      <c r="H3815" s="61"/>
      <c r="I3815" s="61"/>
      <c r="J3815" s="61"/>
      <c r="K3815" s="61"/>
      <c r="L3815" s="61"/>
    </row>
    <row r="3816" spans="2:12" x14ac:dyDescent="0.25">
      <c r="B3816" s="60"/>
      <c r="H3816" s="61"/>
      <c r="I3816" s="61"/>
      <c r="J3816" s="61"/>
      <c r="K3816" s="61"/>
      <c r="L3816" s="61"/>
    </row>
    <row r="3817" spans="2:12" x14ac:dyDescent="0.25">
      <c r="B3817" s="60"/>
      <c r="H3817" s="61"/>
      <c r="I3817" s="61"/>
      <c r="J3817" s="61"/>
      <c r="K3817" s="61"/>
      <c r="L3817" s="61"/>
    </row>
    <row r="3818" spans="2:12" x14ac:dyDescent="0.25">
      <c r="B3818" s="60"/>
      <c r="H3818" s="61"/>
      <c r="I3818" s="61"/>
      <c r="J3818" s="61"/>
      <c r="K3818" s="61"/>
      <c r="L3818" s="61"/>
    </row>
    <row r="3819" spans="2:12" x14ac:dyDescent="0.25">
      <c r="B3819" s="60"/>
      <c r="H3819" s="61"/>
      <c r="I3819" s="61"/>
      <c r="J3819" s="61"/>
      <c r="K3819" s="61"/>
      <c r="L3819" s="61"/>
    </row>
    <row r="3820" spans="2:12" x14ac:dyDescent="0.25">
      <c r="B3820" s="60"/>
      <c r="H3820" s="61"/>
      <c r="I3820" s="61"/>
      <c r="J3820" s="61"/>
      <c r="K3820" s="61"/>
      <c r="L3820" s="61"/>
    </row>
    <row r="3821" spans="2:12" x14ac:dyDescent="0.25">
      <c r="B3821" s="60"/>
      <c r="H3821" s="61"/>
      <c r="I3821" s="61"/>
      <c r="J3821" s="61"/>
      <c r="K3821" s="61"/>
      <c r="L3821" s="61"/>
    </row>
    <row r="3822" spans="2:12" x14ac:dyDescent="0.25">
      <c r="B3822" s="60"/>
      <c r="H3822" s="61"/>
      <c r="I3822" s="61"/>
      <c r="J3822" s="61"/>
      <c r="K3822" s="61"/>
      <c r="L3822" s="61"/>
    </row>
    <row r="3823" spans="2:12" x14ac:dyDescent="0.25">
      <c r="B3823" s="60"/>
      <c r="H3823" s="61"/>
      <c r="I3823" s="61"/>
      <c r="J3823" s="61"/>
      <c r="K3823" s="61"/>
      <c r="L3823" s="61"/>
    </row>
    <row r="3824" spans="2:12" x14ac:dyDescent="0.25">
      <c r="B3824" s="60"/>
      <c r="H3824" s="61"/>
      <c r="I3824" s="61"/>
      <c r="J3824" s="61"/>
      <c r="K3824" s="61"/>
      <c r="L3824" s="61"/>
    </row>
    <row r="3825" spans="2:12" x14ac:dyDescent="0.25">
      <c r="B3825" s="60"/>
      <c r="H3825" s="61"/>
      <c r="I3825" s="61"/>
      <c r="J3825" s="61"/>
      <c r="K3825" s="61"/>
      <c r="L3825" s="61"/>
    </row>
    <row r="3826" spans="2:12" x14ac:dyDescent="0.25">
      <c r="B3826" s="60"/>
      <c r="H3826" s="61"/>
      <c r="I3826" s="61"/>
      <c r="J3826" s="61"/>
      <c r="K3826" s="61"/>
      <c r="L3826" s="61"/>
    </row>
    <row r="3827" spans="2:12" x14ac:dyDescent="0.25">
      <c r="B3827" s="60"/>
      <c r="H3827" s="61"/>
      <c r="I3827" s="61"/>
      <c r="J3827" s="61"/>
      <c r="K3827" s="61"/>
      <c r="L3827" s="61"/>
    </row>
    <row r="3828" spans="2:12" x14ac:dyDescent="0.25">
      <c r="B3828" s="60"/>
      <c r="H3828" s="61"/>
      <c r="I3828" s="61"/>
      <c r="J3828" s="61"/>
      <c r="K3828" s="61"/>
      <c r="L3828" s="61"/>
    </row>
    <row r="3829" spans="2:12" x14ac:dyDescent="0.25">
      <c r="B3829" s="60"/>
      <c r="H3829" s="61"/>
      <c r="I3829" s="61"/>
      <c r="J3829" s="61"/>
      <c r="K3829" s="61"/>
      <c r="L3829" s="61"/>
    </row>
    <row r="3830" spans="2:12" x14ac:dyDescent="0.25">
      <c r="B3830" s="60"/>
      <c r="H3830" s="61"/>
      <c r="I3830" s="61"/>
      <c r="J3830" s="61"/>
      <c r="K3830" s="61"/>
      <c r="L3830" s="61"/>
    </row>
    <row r="3831" spans="2:12" x14ac:dyDescent="0.25">
      <c r="B3831" s="60"/>
      <c r="H3831" s="61"/>
      <c r="I3831" s="61"/>
      <c r="J3831" s="61"/>
      <c r="K3831" s="61"/>
      <c r="L3831" s="61"/>
    </row>
    <row r="3832" spans="2:12" x14ac:dyDescent="0.25">
      <c r="B3832" s="60"/>
      <c r="H3832" s="61"/>
      <c r="I3832" s="61"/>
      <c r="J3832" s="61"/>
      <c r="K3832" s="61"/>
      <c r="L3832" s="61"/>
    </row>
    <row r="3833" spans="2:12" x14ac:dyDescent="0.25">
      <c r="B3833" s="60"/>
      <c r="H3833" s="61"/>
      <c r="I3833" s="61"/>
      <c r="J3833" s="61"/>
      <c r="K3833" s="61"/>
      <c r="L3833" s="61"/>
    </row>
    <row r="3834" spans="2:12" x14ac:dyDescent="0.25">
      <c r="B3834" s="60"/>
      <c r="H3834" s="61"/>
      <c r="I3834" s="61"/>
      <c r="J3834" s="61"/>
      <c r="K3834" s="61"/>
      <c r="L3834" s="61"/>
    </row>
    <row r="3835" spans="2:12" x14ac:dyDescent="0.25">
      <c r="B3835" s="60"/>
      <c r="H3835" s="61"/>
      <c r="I3835" s="61"/>
      <c r="J3835" s="61"/>
      <c r="K3835" s="61"/>
      <c r="L3835" s="61"/>
    </row>
    <row r="3836" spans="2:12" x14ac:dyDescent="0.25">
      <c r="B3836" s="60"/>
      <c r="H3836" s="61"/>
      <c r="I3836" s="61"/>
      <c r="J3836" s="61"/>
      <c r="K3836" s="61"/>
      <c r="L3836" s="61"/>
    </row>
    <row r="3837" spans="2:12" x14ac:dyDescent="0.25">
      <c r="B3837" s="60"/>
      <c r="H3837" s="61"/>
      <c r="I3837" s="61"/>
      <c r="J3837" s="61"/>
      <c r="K3837" s="61"/>
      <c r="L3837" s="61"/>
    </row>
    <row r="3838" spans="2:12" x14ac:dyDescent="0.25">
      <c r="B3838" s="60"/>
      <c r="H3838" s="61"/>
      <c r="I3838" s="61"/>
      <c r="J3838" s="61"/>
      <c r="K3838" s="61"/>
      <c r="L3838" s="61"/>
    </row>
    <row r="3839" spans="2:12" x14ac:dyDescent="0.25">
      <c r="B3839" s="60"/>
      <c r="H3839" s="61"/>
      <c r="I3839" s="61"/>
      <c r="J3839" s="61"/>
      <c r="K3839" s="61"/>
      <c r="L3839" s="61"/>
    </row>
    <row r="3840" spans="2:12" x14ac:dyDescent="0.25">
      <c r="B3840" s="60"/>
      <c r="H3840" s="61"/>
      <c r="I3840" s="61"/>
      <c r="J3840" s="61"/>
      <c r="K3840" s="61"/>
      <c r="L3840" s="61"/>
    </row>
    <row r="3841" spans="2:12" x14ac:dyDescent="0.25">
      <c r="B3841" s="60"/>
      <c r="H3841" s="61"/>
      <c r="I3841" s="61"/>
      <c r="J3841" s="61"/>
      <c r="K3841" s="61"/>
      <c r="L3841" s="61"/>
    </row>
    <row r="3842" spans="2:12" x14ac:dyDescent="0.25">
      <c r="B3842" s="60"/>
      <c r="H3842" s="61"/>
      <c r="I3842" s="61"/>
      <c r="J3842" s="61"/>
      <c r="K3842" s="61"/>
      <c r="L3842" s="61"/>
    </row>
    <row r="3843" spans="2:12" x14ac:dyDescent="0.25">
      <c r="B3843" s="60"/>
      <c r="H3843" s="61"/>
      <c r="I3843" s="61"/>
      <c r="J3843" s="61"/>
      <c r="K3843" s="61"/>
      <c r="L3843" s="61"/>
    </row>
    <row r="3844" spans="2:12" x14ac:dyDescent="0.25">
      <c r="B3844" s="60"/>
      <c r="H3844" s="61"/>
      <c r="I3844" s="61"/>
      <c r="J3844" s="61"/>
      <c r="K3844" s="61"/>
      <c r="L3844" s="61"/>
    </row>
    <row r="3845" spans="2:12" x14ac:dyDescent="0.25">
      <c r="B3845" s="60"/>
      <c r="H3845" s="61"/>
      <c r="I3845" s="61"/>
      <c r="J3845" s="61"/>
      <c r="K3845" s="61"/>
      <c r="L3845" s="61"/>
    </row>
    <row r="3846" spans="2:12" x14ac:dyDescent="0.25">
      <c r="B3846" s="60"/>
      <c r="H3846" s="61"/>
      <c r="I3846" s="61"/>
      <c r="J3846" s="61"/>
      <c r="K3846" s="61"/>
      <c r="L3846" s="61"/>
    </row>
    <row r="3847" spans="2:12" x14ac:dyDescent="0.25">
      <c r="B3847" s="60"/>
      <c r="H3847" s="61"/>
      <c r="I3847" s="61"/>
      <c r="J3847" s="61"/>
      <c r="K3847" s="61"/>
      <c r="L3847" s="61"/>
    </row>
    <row r="3848" spans="2:12" x14ac:dyDescent="0.25">
      <c r="B3848" s="60"/>
      <c r="H3848" s="61"/>
      <c r="I3848" s="61"/>
      <c r="J3848" s="61"/>
      <c r="K3848" s="61"/>
      <c r="L3848" s="61"/>
    </row>
    <row r="3849" spans="2:12" x14ac:dyDescent="0.25">
      <c r="B3849" s="60"/>
      <c r="H3849" s="61"/>
      <c r="I3849" s="61"/>
      <c r="J3849" s="61"/>
      <c r="K3849" s="61"/>
      <c r="L3849" s="61"/>
    </row>
    <row r="3850" spans="2:12" x14ac:dyDescent="0.25">
      <c r="B3850" s="60"/>
      <c r="H3850" s="61"/>
      <c r="I3850" s="61"/>
      <c r="J3850" s="61"/>
      <c r="K3850" s="61"/>
      <c r="L3850" s="61"/>
    </row>
    <row r="3851" spans="2:12" x14ac:dyDescent="0.25">
      <c r="B3851" s="60"/>
      <c r="H3851" s="61"/>
      <c r="I3851" s="61"/>
      <c r="J3851" s="61"/>
      <c r="K3851" s="61"/>
      <c r="L3851" s="61"/>
    </row>
    <row r="3852" spans="2:12" x14ac:dyDescent="0.25">
      <c r="B3852" s="60"/>
      <c r="H3852" s="61"/>
      <c r="I3852" s="61"/>
      <c r="J3852" s="61"/>
      <c r="K3852" s="61"/>
      <c r="L3852" s="61"/>
    </row>
    <row r="3853" spans="2:12" x14ac:dyDescent="0.25">
      <c r="B3853" s="60"/>
      <c r="H3853" s="61"/>
      <c r="I3853" s="61"/>
      <c r="J3853" s="61"/>
      <c r="K3853" s="61"/>
      <c r="L3853" s="61"/>
    </row>
    <row r="3854" spans="2:12" x14ac:dyDescent="0.25">
      <c r="B3854" s="60"/>
      <c r="H3854" s="61"/>
      <c r="I3854" s="61"/>
      <c r="J3854" s="61"/>
      <c r="K3854" s="61"/>
      <c r="L3854" s="61"/>
    </row>
    <row r="3855" spans="2:12" x14ac:dyDescent="0.25">
      <c r="B3855" s="60"/>
      <c r="H3855" s="61"/>
      <c r="I3855" s="61"/>
      <c r="J3855" s="61"/>
      <c r="K3855" s="61"/>
      <c r="L3855" s="61"/>
    </row>
    <row r="3856" spans="2:12" x14ac:dyDescent="0.25">
      <c r="B3856" s="60"/>
      <c r="H3856" s="61"/>
      <c r="I3856" s="61"/>
      <c r="J3856" s="61"/>
      <c r="K3856" s="61"/>
      <c r="L3856" s="61"/>
    </row>
    <row r="3857" spans="2:12" x14ac:dyDescent="0.25">
      <c r="B3857" s="60"/>
      <c r="H3857" s="61"/>
      <c r="I3857" s="61"/>
      <c r="J3857" s="61"/>
      <c r="K3857" s="61"/>
      <c r="L3857" s="61"/>
    </row>
    <row r="3858" spans="2:12" x14ac:dyDescent="0.25">
      <c r="B3858" s="60"/>
      <c r="H3858" s="61"/>
      <c r="I3858" s="61"/>
      <c r="J3858" s="61"/>
      <c r="K3858" s="61"/>
      <c r="L3858" s="61"/>
    </row>
    <row r="3859" spans="2:12" x14ac:dyDescent="0.25">
      <c r="B3859" s="60"/>
      <c r="H3859" s="61"/>
      <c r="I3859" s="61"/>
      <c r="J3859" s="61"/>
      <c r="K3859" s="61"/>
      <c r="L3859" s="61"/>
    </row>
    <row r="3860" spans="2:12" x14ac:dyDescent="0.25">
      <c r="B3860" s="63"/>
      <c r="H3860" s="61"/>
      <c r="I3860" s="61"/>
      <c r="J3860" s="61"/>
      <c r="K3860" s="61"/>
      <c r="L3860" s="61"/>
    </row>
    <row r="3861" spans="2:12" x14ac:dyDescent="0.25">
      <c r="B3861" s="63"/>
      <c r="H3861" s="61"/>
      <c r="I3861" s="61"/>
      <c r="J3861" s="61"/>
      <c r="K3861" s="61"/>
      <c r="L3861" s="61"/>
    </row>
    <row r="3862" spans="2:12" x14ac:dyDescent="0.25">
      <c r="B3862" s="63"/>
      <c r="H3862" s="61"/>
      <c r="I3862" s="61"/>
      <c r="J3862" s="61"/>
      <c r="K3862" s="61"/>
      <c r="L3862" s="61"/>
    </row>
    <row r="3863" spans="2:12" x14ac:dyDescent="0.25">
      <c r="B3863" s="63"/>
      <c r="H3863" s="61"/>
      <c r="I3863" s="61"/>
      <c r="J3863" s="61"/>
      <c r="K3863" s="61"/>
      <c r="L3863" s="61"/>
    </row>
    <row r="3864" spans="2:12" x14ac:dyDescent="0.25">
      <c r="B3864" s="63"/>
      <c r="H3864" s="61"/>
      <c r="I3864" s="61"/>
      <c r="J3864" s="61"/>
      <c r="K3864" s="61"/>
      <c r="L3864" s="61"/>
    </row>
    <row r="3865" spans="2:12" x14ac:dyDescent="0.25">
      <c r="B3865" s="63"/>
      <c r="H3865" s="61"/>
      <c r="I3865" s="61"/>
      <c r="J3865" s="61"/>
      <c r="K3865" s="61"/>
      <c r="L3865" s="61"/>
    </row>
    <row r="3866" spans="2:12" x14ac:dyDescent="0.25">
      <c r="B3866" s="63"/>
      <c r="H3866" s="61"/>
      <c r="I3866" s="61"/>
      <c r="J3866" s="61"/>
      <c r="K3866" s="61"/>
      <c r="L3866" s="61"/>
    </row>
    <row r="3867" spans="2:12" x14ac:dyDescent="0.25">
      <c r="B3867" s="63"/>
      <c r="H3867" s="61"/>
      <c r="I3867" s="61"/>
      <c r="J3867" s="61"/>
      <c r="K3867" s="61"/>
      <c r="L3867" s="61"/>
    </row>
    <row r="3868" spans="2:12" x14ac:dyDescent="0.25">
      <c r="B3868" s="63"/>
      <c r="H3868" s="61"/>
      <c r="I3868" s="61"/>
      <c r="J3868" s="61"/>
      <c r="K3868" s="61"/>
      <c r="L3868" s="61"/>
    </row>
    <row r="3869" spans="2:12" x14ac:dyDescent="0.25">
      <c r="B3869" s="63"/>
      <c r="H3869" s="61"/>
      <c r="I3869" s="61"/>
      <c r="J3869" s="61"/>
      <c r="K3869" s="61"/>
      <c r="L3869" s="61"/>
    </row>
    <row r="3870" spans="2:12" x14ac:dyDescent="0.25">
      <c r="B3870" s="63"/>
      <c r="H3870" s="61"/>
      <c r="I3870" s="61"/>
      <c r="J3870" s="61"/>
      <c r="K3870" s="61"/>
      <c r="L3870" s="61"/>
    </row>
    <row r="3871" spans="2:12" x14ac:dyDescent="0.25">
      <c r="B3871" s="63"/>
      <c r="H3871" s="61"/>
      <c r="I3871" s="61"/>
      <c r="J3871" s="61"/>
      <c r="K3871" s="61"/>
      <c r="L3871" s="61"/>
    </row>
    <row r="3872" spans="2:12" x14ac:dyDescent="0.25">
      <c r="B3872" s="63"/>
      <c r="H3872" s="61"/>
      <c r="I3872" s="61"/>
      <c r="J3872" s="61"/>
      <c r="K3872" s="61"/>
      <c r="L3872" s="61"/>
    </row>
    <row r="3873" spans="2:12" x14ac:dyDescent="0.25">
      <c r="B3873" s="63"/>
      <c r="H3873" s="61"/>
      <c r="I3873" s="61"/>
      <c r="J3873" s="61"/>
      <c r="K3873" s="61"/>
      <c r="L3873" s="61"/>
    </row>
    <row r="3874" spans="2:12" x14ac:dyDescent="0.25">
      <c r="B3874" s="63"/>
      <c r="H3874" s="61"/>
      <c r="I3874" s="61"/>
      <c r="J3874" s="61"/>
      <c r="K3874" s="61"/>
      <c r="L3874" s="61"/>
    </row>
    <row r="3875" spans="2:12" x14ac:dyDescent="0.25">
      <c r="B3875" s="63"/>
      <c r="H3875" s="61"/>
      <c r="I3875" s="61"/>
      <c r="J3875" s="61"/>
      <c r="K3875" s="61"/>
      <c r="L3875" s="61"/>
    </row>
    <row r="3876" spans="2:12" x14ac:dyDescent="0.25">
      <c r="B3876" s="63"/>
      <c r="H3876" s="61"/>
      <c r="I3876" s="61"/>
      <c r="J3876" s="61"/>
      <c r="K3876" s="61"/>
      <c r="L3876" s="61"/>
    </row>
    <row r="3877" spans="2:12" x14ac:dyDescent="0.25">
      <c r="B3877" s="63"/>
      <c r="H3877" s="61"/>
      <c r="I3877" s="61"/>
      <c r="J3877" s="61"/>
      <c r="K3877" s="61"/>
      <c r="L3877" s="61"/>
    </row>
    <row r="3878" spans="2:12" x14ac:dyDescent="0.25">
      <c r="B3878" s="63"/>
      <c r="H3878" s="61"/>
      <c r="I3878" s="61"/>
      <c r="J3878" s="61"/>
      <c r="K3878" s="61"/>
      <c r="L3878" s="61"/>
    </row>
    <row r="3879" spans="2:12" x14ac:dyDescent="0.25">
      <c r="B3879" s="63"/>
      <c r="H3879" s="61"/>
      <c r="I3879" s="61"/>
      <c r="J3879" s="61"/>
      <c r="K3879" s="61"/>
      <c r="L3879" s="61"/>
    </row>
    <row r="3880" spans="2:12" x14ac:dyDescent="0.25">
      <c r="B3880" s="63"/>
      <c r="H3880" s="61"/>
      <c r="I3880" s="61"/>
      <c r="J3880" s="61"/>
      <c r="K3880" s="61"/>
      <c r="L3880" s="61"/>
    </row>
    <row r="3881" spans="2:12" x14ac:dyDescent="0.25">
      <c r="B3881" s="63"/>
      <c r="H3881" s="61"/>
      <c r="I3881" s="61"/>
      <c r="J3881" s="61"/>
      <c r="K3881" s="61"/>
      <c r="L3881" s="61"/>
    </row>
    <row r="3882" spans="2:12" x14ac:dyDescent="0.25">
      <c r="B3882" s="63"/>
      <c r="H3882" s="61"/>
      <c r="I3882" s="61"/>
      <c r="J3882" s="61"/>
      <c r="K3882" s="61"/>
      <c r="L3882" s="61"/>
    </row>
    <row r="3883" spans="2:12" x14ac:dyDescent="0.25">
      <c r="B3883" s="63"/>
      <c r="H3883" s="61"/>
      <c r="I3883" s="61"/>
      <c r="J3883" s="61"/>
      <c r="K3883" s="61"/>
      <c r="L3883" s="61"/>
    </row>
    <row r="3884" spans="2:12" x14ac:dyDescent="0.25">
      <c r="B3884" s="63"/>
      <c r="H3884" s="61"/>
      <c r="I3884" s="61"/>
      <c r="J3884" s="61"/>
      <c r="K3884" s="61"/>
      <c r="L3884" s="61"/>
    </row>
    <row r="3885" spans="2:12" x14ac:dyDescent="0.25">
      <c r="B3885" s="63"/>
      <c r="H3885" s="61"/>
      <c r="I3885" s="61"/>
      <c r="J3885" s="61"/>
      <c r="K3885" s="61"/>
      <c r="L3885" s="61"/>
    </row>
    <row r="3886" spans="2:12" x14ac:dyDescent="0.25">
      <c r="B3886" s="63"/>
      <c r="H3886" s="61"/>
      <c r="I3886" s="61"/>
      <c r="J3886" s="61"/>
      <c r="K3886" s="61"/>
      <c r="L3886" s="61"/>
    </row>
    <row r="3887" spans="2:12" x14ac:dyDescent="0.25">
      <c r="B3887" s="63"/>
      <c r="H3887" s="61"/>
      <c r="I3887" s="61"/>
      <c r="J3887" s="61"/>
      <c r="K3887" s="61"/>
      <c r="L3887" s="61"/>
    </row>
    <row r="3888" spans="2:12" x14ac:dyDescent="0.25">
      <c r="B3888" s="63"/>
      <c r="H3888" s="61"/>
      <c r="I3888" s="61"/>
      <c r="J3888" s="61"/>
      <c r="K3888" s="61"/>
      <c r="L3888" s="61"/>
    </row>
    <row r="3889" spans="2:12" x14ac:dyDescent="0.25">
      <c r="B3889" s="63"/>
      <c r="H3889" s="61"/>
      <c r="I3889" s="61"/>
      <c r="J3889" s="61"/>
      <c r="K3889" s="61"/>
      <c r="L3889" s="61"/>
    </row>
    <row r="3890" spans="2:12" x14ac:dyDescent="0.25">
      <c r="B3890" s="63"/>
      <c r="H3890" s="61"/>
      <c r="I3890" s="61"/>
      <c r="J3890" s="61"/>
      <c r="K3890" s="61"/>
      <c r="L3890" s="61"/>
    </row>
    <row r="3891" spans="2:12" x14ac:dyDescent="0.25">
      <c r="B3891" s="63"/>
      <c r="H3891" s="61"/>
      <c r="I3891" s="61"/>
      <c r="J3891" s="61"/>
      <c r="K3891" s="61"/>
      <c r="L3891" s="61"/>
    </row>
    <row r="3892" spans="2:12" x14ac:dyDescent="0.25">
      <c r="B3892" s="63"/>
      <c r="H3892" s="61"/>
      <c r="I3892" s="61"/>
      <c r="J3892" s="61"/>
      <c r="K3892" s="61"/>
      <c r="L3892" s="61"/>
    </row>
    <row r="3893" spans="2:12" x14ac:dyDescent="0.25">
      <c r="B3893" s="63"/>
      <c r="H3893" s="61"/>
      <c r="I3893" s="61"/>
      <c r="J3893" s="61"/>
      <c r="K3893" s="61"/>
      <c r="L3893" s="61"/>
    </row>
    <row r="3894" spans="2:12" x14ac:dyDescent="0.25">
      <c r="B3894" s="63"/>
      <c r="H3894" s="61"/>
      <c r="I3894" s="61"/>
      <c r="J3894" s="61"/>
      <c r="K3894" s="61"/>
      <c r="L3894" s="61"/>
    </row>
    <row r="3895" spans="2:12" x14ac:dyDescent="0.25">
      <c r="B3895" s="60"/>
      <c r="C3895" s="59">
        <v>1.2239800000000001</v>
      </c>
      <c r="D3895" s="59">
        <v>1.2290700000000001</v>
      </c>
      <c r="E3895" s="59">
        <v>1.2215100000000001</v>
      </c>
      <c r="F3895" s="59">
        <v>1.2280599999999999</v>
      </c>
      <c r="G3895" s="59">
        <f>IF(F3895&gt;F3894,1,0)</f>
        <v>1</v>
      </c>
    </row>
    <row r="3896" spans="2:12" x14ac:dyDescent="0.25">
      <c r="B3896" s="60"/>
    </row>
    <row r="3897" spans="2:12" x14ac:dyDescent="0.25">
      <c r="B3897" s="60"/>
    </row>
    <row r="3898" spans="2:12" x14ac:dyDescent="0.25">
      <c r="B3898" s="60"/>
    </row>
    <row r="3899" spans="2:12" x14ac:dyDescent="0.25">
      <c r="B3899" s="60"/>
    </row>
    <row r="3900" spans="2:12" x14ac:dyDescent="0.25">
      <c r="B3900" s="60"/>
    </row>
    <row r="3901" spans="2:12" x14ac:dyDescent="0.25">
      <c r="B3901" s="60"/>
    </row>
    <row r="3902" spans="2:12" x14ac:dyDescent="0.25">
      <c r="B3902" s="60"/>
    </row>
    <row r="3903" spans="2:12" x14ac:dyDescent="0.25">
      <c r="B3903" s="60"/>
    </row>
    <row r="3904" spans="2:12" x14ac:dyDescent="0.25">
      <c r="B3904" s="60"/>
    </row>
    <row r="3905" spans="2:2" x14ac:dyDescent="0.25">
      <c r="B3905" s="60"/>
    </row>
    <row r="3906" spans="2:2" x14ac:dyDescent="0.25">
      <c r="B3906" s="60"/>
    </row>
    <row r="3907" spans="2:2" x14ac:dyDescent="0.25">
      <c r="B3907" s="60"/>
    </row>
    <row r="3908" spans="2:2" x14ac:dyDescent="0.25">
      <c r="B3908" s="60"/>
    </row>
    <row r="3909" spans="2:2" x14ac:dyDescent="0.25">
      <c r="B3909" s="60"/>
    </row>
    <row r="3910" spans="2:2" x14ac:dyDescent="0.25">
      <c r="B3910" s="60"/>
    </row>
    <row r="3911" spans="2:2" x14ac:dyDescent="0.25">
      <c r="B3911" s="60"/>
    </row>
    <row r="3912" spans="2:2" x14ac:dyDescent="0.25">
      <c r="B3912" s="60"/>
    </row>
    <row r="3913" spans="2:2" x14ac:dyDescent="0.25">
      <c r="B3913" s="60"/>
    </row>
    <row r="3914" spans="2:2" x14ac:dyDescent="0.25">
      <c r="B3914" s="60"/>
    </row>
    <row r="3915" spans="2:2" x14ac:dyDescent="0.25">
      <c r="B3915" s="60"/>
    </row>
    <row r="3916" spans="2:2" x14ac:dyDescent="0.25">
      <c r="B3916" s="60"/>
    </row>
    <row r="3917" spans="2:2" x14ac:dyDescent="0.25">
      <c r="B3917" s="60"/>
    </row>
    <row r="3918" spans="2:2" x14ac:dyDescent="0.25">
      <c r="B3918" s="60"/>
    </row>
    <row r="3919" spans="2:2" x14ac:dyDescent="0.25">
      <c r="B3919" s="60"/>
    </row>
    <row r="3920" spans="2:2" x14ac:dyDescent="0.25">
      <c r="B3920" s="60"/>
    </row>
    <row r="3921" spans="2:2" x14ac:dyDescent="0.25">
      <c r="B3921" s="60"/>
    </row>
    <row r="3922" spans="2:2" x14ac:dyDescent="0.25">
      <c r="B3922" s="60"/>
    </row>
    <row r="3923" spans="2:2" x14ac:dyDescent="0.25">
      <c r="B3923" s="60"/>
    </row>
    <row r="3924" spans="2:2" x14ac:dyDescent="0.25">
      <c r="B3924" s="60"/>
    </row>
    <row r="3925" spans="2:2" x14ac:dyDescent="0.25">
      <c r="B3925" s="60"/>
    </row>
    <row r="3926" spans="2:2" x14ac:dyDescent="0.25">
      <c r="B3926" s="60"/>
    </row>
    <row r="3927" spans="2:2" x14ac:dyDescent="0.25">
      <c r="B3927" s="60"/>
    </row>
    <row r="3928" spans="2:2" x14ac:dyDescent="0.25">
      <c r="B3928" s="60"/>
    </row>
    <row r="3929" spans="2:2" x14ac:dyDescent="0.25">
      <c r="B3929" s="60"/>
    </row>
    <row r="3930" spans="2:2" x14ac:dyDescent="0.25">
      <c r="B3930" s="60"/>
    </row>
    <row r="3931" spans="2:2" x14ac:dyDescent="0.25">
      <c r="B3931" s="60"/>
    </row>
    <row r="3932" spans="2:2" x14ac:dyDescent="0.25">
      <c r="B3932" s="60"/>
    </row>
    <row r="3933" spans="2:2" x14ac:dyDescent="0.25">
      <c r="B3933" s="60"/>
    </row>
    <row r="3934" spans="2:2" x14ac:dyDescent="0.25">
      <c r="B3934" s="60"/>
    </row>
    <row r="3935" spans="2:2" x14ac:dyDescent="0.25">
      <c r="B3935" s="60"/>
    </row>
    <row r="3936" spans="2:2" x14ac:dyDescent="0.25">
      <c r="B3936" s="60"/>
    </row>
    <row r="3937" spans="2:2" x14ac:dyDescent="0.25">
      <c r="B3937" s="60"/>
    </row>
    <row r="3938" spans="2:2" x14ac:dyDescent="0.25">
      <c r="B3938" s="60"/>
    </row>
    <row r="3939" spans="2:2" x14ac:dyDescent="0.25">
      <c r="B3939" s="60"/>
    </row>
    <row r="3940" spans="2:2" x14ac:dyDescent="0.25">
      <c r="B3940" s="60"/>
    </row>
    <row r="3941" spans="2:2" x14ac:dyDescent="0.25">
      <c r="B3941" s="60"/>
    </row>
    <row r="3942" spans="2:2" x14ac:dyDescent="0.25">
      <c r="B3942" s="60"/>
    </row>
    <row r="3943" spans="2:2" x14ac:dyDescent="0.25">
      <c r="B3943" s="60"/>
    </row>
    <row r="3944" spans="2:2" x14ac:dyDescent="0.25">
      <c r="B3944" s="60"/>
    </row>
    <row r="3945" spans="2:2" x14ac:dyDescent="0.25">
      <c r="B3945" s="60"/>
    </row>
    <row r="3946" spans="2:2" x14ac:dyDescent="0.25">
      <c r="B3946" s="60"/>
    </row>
    <row r="3947" spans="2:2" x14ac:dyDescent="0.25">
      <c r="B3947" s="60"/>
    </row>
    <row r="3948" spans="2:2" x14ac:dyDescent="0.25">
      <c r="B3948" s="60"/>
    </row>
    <row r="3949" spans="2:2" x14ac:dyDescent="0.25">
      <c r="B3949" s="60"/>
    </row>
    <row r="3950" spans="2:2" x14ac:dyDescent="0.25">
      <c r="B3950" s="60"/>
    </row>
    <row r="3951" spans="2:2" x14ac:dyDescent="0.25">
      <c r="B3951" s="60"/>
    </row>
    <row r="3952" spans="2:2" x14ac:dyDescent="0.25">
      <c r="B3952" s="60"/>
    </row>
    <row r="3953" spans="2:2" x14ac:dyDescent="0.25">
      <c r="B3953" s="60"/>
    </row>
    <row r="3954" spans="2:2" x14ac:dyDescent="0.25">
      <c r="B3954" s="60"/>
    </row>
    <row r="3955" spans="2:2" x14ac:dyDescent="0.25">
      <c r="B3955" s="60"/>
    </row>
    <row r="3956" spans="2:2" x14ac:dyDescent="0.25">
      <c r="B3956" s="60"/>
    </row>
    <row r="3957" spans="2:2" x14ac:dyDescent="0.25">
      <c r="B3957" s="60"/>
    </row>
    <row r="3958" spans="2:2" x14ac:dyDescent="0.25">
      <c r="B3958" s="60"/>
    </row>
    <row r="3959" spans="2:2" x14ac:dyDescent="0.25">
      <c r="B3959" s="60"/>
    </row>
    <row r="3960" spans="2:2" x14ac:dyDescent="0.25">
      <c r="B3960" s="60"/>
    </row>
    <row r="3961" spans="2:2" x14ac:dyDescent="0.25">
      <c r="B3961" s="60"/>
    </row>
    <row r="3962" spans="2:2" x14ac:dyDescent="0.25">
      <c r="B3962" s="60"/>
    </row>
    <row r="3963" spans="2:2" x14ac:dyDescent="0.25">
      <c r="B3963" s="60"/>
    </row>
    <row r="3964" spans="2:2" x14ac:dyDescent="0.25">
      <c r="B3964" s="60"/>
    </row>
    <row r="3965" spans="2:2" x14ac:dyDescent="0.25">
      <c r="B3965" s="60"/>
    </row>
    <row r="3966" spans="2:2" x14ac:dyDescent="0.25">
      <c r="B3966" s="60"/>
    </row>
    <row r="3967" spans="2:2" x14ac:dyDescent="0.25">
      <c r="B3967" s="60"/>
    </row>
    <row r="3968" spans="2:2" x14ac:dyDescent="0.25">
      <c r="B3968" s="60"/>
    </row>
    <row r="3969" spans="2:2" x14ac:dyDescent="0.25">
      <c r="B3969" s="60"/>
    </row>
    <row r="3970" spans="2:2" x14ac:dyDescent="0.25">
      <c r="B3970" s="60"/>
    </row>
    <row r="3971" spans="2:2" x14ac:dyDescent="0.25">
      <c r="B3971" s="60"/>
    </row>
    <row r="3972" spans="2:2" x14ac:dyDescent="0.25">
      <c r="B3972" s="60"/>
    </row>
    <row r="3973" spans="2:2" x14ac:dyDescent="0.25">
      <c r="B3973" s="60"/>
    </row>
    <row r="3974" spans="2:2" x14ac:dyDescent="0.25">
      <c r="B3974" s="60"/>
    </row>
    <row r="3975" spans="2:2" x14ac:dyDescent="0.25">
      <c r="B3975" s="60"/>
    </row>
    <row r="3976" spans="2:2" x14ac:dyDescent="0.25">
      <c r="B3976" s="60"/>
    </row>
    <row r="3977" spans="2:2" x14ac:dyDescent="0.25">
      <c r="B3977" s="60"/>
    </row>
    <row r="3978" spans="2:2" x14ac:dyDescent="0.25">
      <c r="B3978" s="60"/>
    </row>
    <row r="3979" spans="2:2" x14ac:dyDescent="0.25">
      <c r="B3979" s="60"/>
    </row>
    <row r="3980" spans="2:2" x14ac:dyDescent="0.25">
      <c r="B3980" s="60"/>
    </row>
    <row r="3981" spans="2:2" x14ac:dyDescent="0.25">
      <c r="B3981" s="60"/>
    </row>
    <row r="3982" spans="2:2" x14ac:dyDescent="0.25">
      <c r="B3982" s="60"/>
    </row>
    <row r="3983" spans="2:2" x14ac:dyDescent="0.25">
      <c r="B3983" s="60"/>
    </row>
    <row r="3984" spans="2:2" x14ac:dyDescent="0.25">
      <c r="B3984" s="60"/>
    </row>
    <row r="3985" spans="2:2" x14ac:dyDescent="0.25">
      <c r="B3985" s="60"/>
    </row>
    <row r="3986" spans="2:2" x14ac:dyDescent="0.25">
      <c r="B3986" s="60"/>
    </row>
    <row r="3987" spans="2:2" x14ac:dyDescent="0.25">
      <c r="B3987" s="60"/>
    </row>
    <row r="3988" spans="2:2" x14ac:dyDescent="0.25">
      <c r="B3988" s="60"/>
    </row>
    <row r="3989" spans="2:2" x14ac:dyDescent="0.25">
      <c r="B3989" s="60"/>
    </row>
    <row r="3990" spans="2:2" x14ac:dyDescent="0.25">
      <c r="B3990" s="60"/>
    </row>
    <row r="3991" spans="2:2" x14ac:dyDescent="0.25">
      <c r="B3991" s="60"/>
    </row>
    <row r="3992" spans="2:2" x14ac:dyDescent="0.25">
      <c r="B3992" s="60"/>
    </row>
    <row r="3993" spans="2:2" x14ac:dyDescent="0.25">
      <c r="B3993" s="60"/>
    </row>
    <row r="3994" spans="2:2" x14ac:dyDescent="0.25">
      <c r="B3994" s="60"/>
    </row>
    <row r="3995" spans="2:2" x14ac:dyDescent="0.25">
      <c r="B3995" s="60"/>
    </row>
    <row r="3996" spans="2:2" x14ac:dyDescent="0.25">
      <c r="B3996" s="60"/>
    </row>
    <row r="3997" spans="2:2" x14ac:dyDescent="0.25">
      <c r="B3997" s="60"/>
    </row>
    <row r="3998" spans="2:2" x14ac:dyDescent="0.25">
      <c r="B3998" s="60"/>
    </row>
    <row r="3999" spans="2:2" x14ac:dyDescent="0.25">
      <c r="B3999" s="60"/>
    </row>
    <row r="4000" spans="2:2" x14ac:dyDescent="0.25">
      <c r="B4000" s="60"/>
    </row>
    <row r="4001" spans="2:2" x14ac:dyDescent="0.25">
      <c r="B4001" s="60"/>
    </row>
    <row r="4002" spans="2:2" x14ac:dyDescent="0.25">
      <c r="B4002" s="60"/>
    </row>
    <row r="4003" spans="2:2" x14ac:dyDescent="0.25">
      <c r="B4003" s="60"/>
    </row>
    <row r="4004" spans="2:2" x14ac:dyDescent="0.25">
      <c r="B4004" s="60"/>
    </row>
    <row r="4005" spans="2:2" x14ac:dyDescent="0.25">
      <c r="B4005" s="60"/>
    </row>
    <row r="4006" spans="2:2" x14ac:dyDescent="0.25">
      <c r="B4006" s="60"/>
    </row>
    <row r="4007" spans="2:2" x14ac:dyDescent="0.25">
      <c r="B4007" s="60"/>
    </row>
    <row r="4008" spans="2:2" x14ac:dyDescent="0.25">
      <c r="B4008" s="60"/>
    </row>
    <row r="4009" spans="2:2" x14ac:dyDescent="0.25">
      <c r="B4009" s="60"/>
    </row>
    <row r="4010" spans="2:2" x14ac:dyDescent="0.25">
      <c r="B4010" s="60"/>
    </row>
    <row r="4011" spans="2:2" x14ac:dyDescent="0.25">
      <c r="B4011" s="60"/>
    </row>
    <row r="4012" spans="2:2" x14ac:dyDescent="0.25">
      <c r="B4012" s="60"/>
    </row>
    <row r="4013" spans="2:2" x14ac:dyDescent="0.25">
      <c r="B4013" s="60"/>
    </row>
    <row r="4014" spans="2:2" x14ac:dyDescent="0.25">
      <c r="B4014" s="60"/>
    </row>
    <row r="4015" spans="2:2" x14ac:dyDescent="0.25">
      <c r="B4015" s="60"/>
    </row>
    <row r="4016" spans="2:2" x14ac:dyDescent="0.25">
      <c r="B4016" s="60"/>
    </row>
    <row r="4017" spans="2:2" x14ac:dyDescent="0.25">
      <c r="B4017" s="60"/>
    </row>
    <row r="4018" spans="2:2" x14ac:dyDescent="0.25">
      <c r="B4018" s="60"/>
    </row>
    <row r="4019" spans="2:2" x14ac:dyDescent="0.25">
      <c r="B4019" s="60"/>
    </row>
    <row r="4020" spans="2:2" x14ac:dyDescent="0.25">
      <c r="B4020" s="60"/>
    </row>
    <row r="4021" spans="2:2" x14ac:dyDescent="0.25">
      <c r="B4021" s="60"/>
    </row>
    <row r="4022" spans="2:2" x14ac:dyDescent="0.25">
      <c r="B4022" s="60"/>
    </row>
    <row r="4023" spans="2:2" x14ac:dyDescent="0.25">
      <c r="B4023" s="60"/>
    </row>
    <row r="4024" spans="2:2" x14ac:dyDescent="0.25">
      <c r="B4024" s="60"/>
    </row>
    <row r="4025" spans="2:2" x14ac:dyDescent="0.25">
      <c r="B4025" s="60"/>
    </row>
    <row r="4026" spans="2:2" x14ac:dyDescent="0.25">
      <c r="B4026" s="60"/>
    </row>
    <row r="4027" spans="2:2" x14ac:dyDescent="0.25">
      <c r="B4027" s="60"/>
    </row>
    <row r="4028" spans="2:2" x14ac:dyDescent="0.25">
      <c r="B4028" s="60"/>
    </row>
    <row r="4029" spans="2:2" x14ac:dyDescent="0.25">
      <c r="B4029" s="60"/>
    </row>
    <row r="4030" spans="2:2" x14ac:dyDescent="0.25">
      <c r="B4030" s="60"/>
    </row>
    <row r="4031" spans="2:2" x14ac:dyDescent="0.25">
      <c r="B4031" s="60"/>
    </row>
    <row r="4032" spans="2:2" x14ac:dyDescent="0.25">
      <c r="B4032" s="60"/>
    </row>
    <row r="4033" spans="2:2" x14ac:dyDescent="0.25">
      <c r="B4033" s="60"/>
    </row>
    <row r="4034" spans="2:2" x14ac:dyDescent="0.25">
      <c r="B4034" s="60"/>
    </row>
    <row r="4035" spans="2:2" x14ac:dyDescent="0.25">
      <c r="B4035" s="60"/>
    </row>
    <row r="4036" spans="2:2" x14ac:dyDescent="0.25">
      <c r="B4036" s="60"/>
    </row>
    <row r="4037" spans="2:2" x14ac:dyDescent="0.25">
      <c r="B4037" s="60"/>
    </row>
    <row r="4038" spans="2:2" x14ac:dyDescent="0.25">
      <c r="B4038" s="60"/>
    </row>
    <row r="4039" spans="2:2" x14ac:dyDescent="0.25">
      <c r="B4039" s="60"/>
    </row>
    <row r="4040" spans="2:2" x14ac:dyDescent="0.25">
      <c r="B4040" s="60"/>
    </row>
    <row r="4041" spans="2:2" x14ac:dyDescent="0.25">
      <c r="B4041" s="60"/>
    </row>
    <row r="4042" spans="2:2" x14ac:dyDescent="0.25">
      <c r="B4042" s="60"/>
    </row>
    <row r="4043" spans="2:2" x14ac:dyDescent="0.25">
      <c r="B4043" s="60"/>
    </row>
    <row r="4044" spans="2:2" x14ac:dyDescent="0.25">
      <c r="B4044" s="60"/>
    </row>
    <row r="4045" spans="2:2" x14ac:dyDescent="0.25">
      <c r="B4045" s="60"/>
    </row>
    <row r="4046" spans="2:2" x14ac:dyDescent="0.25">
      <c r="B4046" s="60"/>
    </row>
    <row r="4047" spans="2:2" x14ac:dyDescent="0.25">
      <c r="B4047" s="60"/>
    </row>
    <row r="4048" spans="2:2" x14ac:dyDescent="0.25">
      <c r="B4048" s="60"/>
    </row>
    <row r="4049" spans="2:2" x14ac:dyDescent="0.25">
      <c r="B4049" s="60"/>
    </row>
    <row r="4050" spans="2:2" x14ac:dyDescent="0.25">
      <c r="B4050" s="60"/>
    </row>
    <row r="4051" spans="2:2" x14ac:dyDescent="0.25">
      <c r="B4051" s="60"/>
    </row>
    <row r="4052" spans="2:2" x14ac:dyDescent="0.25">
      <c r="B4052" s="60"/>
    </row>
    <row r="4053" spans="2:2" x14ac:dyDescent="0.25">
      <c r="B4053" s="60"/>
    </row>
    <row r="4054" spans="2:2" x14ac:dyDescent="0.25">
      <c r="B4054" s="60"/>
    </row>
    <row r="4055" spans="2:2" x14ac:dyDescent="0.25">
      <c r="B4055" s="60"/>
    </row>
    <row r="4056" spans="2:2" x14ac:dyDescent="0.25">
      <c r="B4056" s="60"/>
    </row>
    <row r="4057" spans="2:2" x14ac:dyDescent="0.25">
      <c r="B4057" s="60"/>
    </row>
    <row r="4058" spans="2:2" x14ac:dyDescent="0.25">
      <c r="B4058" s="60"/>
    </row>
    <row r="4059" spans="2:2" x14ac:dyDescent="0.25">
      <c r="B4059" s="60"/>
    </row>
    <row r="4060" spans="2:2" x14ac:dyDescent="0.25">
      <c r="B4060" s="60"/>
    </row>
    <row r="4061" spans="2:2" x14ac:dyDescent="0.25">
      <c r="B4061" s="60"/>
    </row>
    <row r="4062" spans="2:2" x14ac:dyDescent="0.25">
      <c r="B4062" s="60"/>
    </row>
    <row r="4063" spans="2:2" x14ac:dyDescent="0.25">
      <c r="B4063" s="60"/>
    </row>
    <row r="4064" spans="2:2" x14ac:dyDescent="0.25">
      <c r="B4064" s="60"/>
    </row>
    <row r="4065" spans="2:2" x14ac:dyDescent="0.25">
      <c r="B4065" s="60"/>
    </row>
    <row r="4066" spans="2:2" x14ac:dyDescent="0.25">
      <c r="B4066" s="60"/>
    </row>
    <row r="4067" spans="2:2" x14ac:dyDescent="0.25">
      <c r="B4067" s="60"/>
    </row>
    <row r="4068" spans="2:2" x14ac:dyDescent="0.25">
      <c r="B4068" s="60"/>
    </row>
    <row r="4069" spans="2:2" x14ac:dyDescent="0.25">
      <c r="B4069" s="60"/>
    </row>
    <row r="4070" spans="2:2" x14ac:dyDescent="0.25">
      <c r="B4070" s="60"/>
    </row>
    <row r="4071" spans="2:2" x14ac:dyDescent="0.25">
      <c r="B4071" s="60"/>
    </row>
    <row r="4072" spans="2:2" x14ac:dyDescent="0.25">
      <c r="B4072" s="60"/>
    </row>
    <row r="4073" spans="2:2" x14ac:dyDescent="0.25">
      <c r="B4073" s="60"/>
    </row>
    <row r="4074" spans="2:2" x14ac:dyDescent="0.25">
      <c r="B4074" s="60"/>
    </row>
    <row r="4075" spans="2:2" x14ac:dyDescent="0.25">
      <c r="B4075" s="60"/>
    </row>
    <row r="4076" spans="2:2" x14ac:dyDescent="0.25">
      <c r="B4076" s="60"/>
    </row>
    <row r="4077" spans="2:2" x14ac:dyDescent="0.25">
      <c r="B4077" s="60"/>
    </row>
    <row r="4078" spans="2:2" x14ac:dyDescent="0.25">
      <c r="B4078" s="60"/>
    </row>
    <row r="4079" spans="2:2" x14ac:dyDescent="0.25">
      <c r="B4079" s="60"/>
    </row>
    <row r="4080" spans="2:2" x14ac:dyDescent="0.25">
      <c r="B4080" s="60"/>
    </row>
    <row r="4081" spans="2:2" x14ac:dyDescent="0.25">
      <c r="B4081" s="60"/>
    </row>
    <row r="4082" spans="2:2" x14ac:dyDescent="0.25">
      <c r="B4082" s="60"/>
    </row>
    <row r="4083" spans="2:2" x14ac:dyDescent="0.25">
      <c r="B4083" s="60"/>
    </row>
    <row r="4084" spans="2:2" x14ac:dyDescent="0.25">
      <c r="B4084" s="60"/>
    </row>
    <row r="4085" spans="2:2" x14ac:dyDescent="0.25">
      <c r="B4085" s="60"/>
    </row>
    <row r="4086" spans="2:2" x14ac:dyDescent="0.25">
      <c r="B4086" s="60"/>
    </row>
    <row r="4087" spans="2:2" x14ac:dyDescent="0.25">
      <c r="B4087" s="60"/>
    </row>
    <row r="4088" spans="2:2" x14ac:dyDescent="0.25">
      <c r="B4088" s="60"/>
    </row>
    <row r="4089" spans="2:2" x14ac:dyDescent="0.25">
      <c r="B4089" s="60"/>
    </row>
    <row r="4090" spans="2:2" x14ac:dyDescent="0.25">
      <c r="B4090" s="60"/>
    </row>
    <row r="4091" spans="2:2" x14ac:dyDescent="0.25">
      <c r="B4091" s="60"/>
    </row>
    <row r="4092" spans="2:2" x14ac:dyDescent="0.25">
      <c r="B4092" s="60"/>
    </row>
    <row r="4093" spans="2:2" x14ac:dyDescent="0.25">
      <c r="B4093" s="60"/>
    </row>
    <row r="4094" spans="2:2" x14ac:dyDescent="0.25">
      <c r="B4094" s="60"/>
    </row>
    <row r="4095" spans="2:2" x14ac:dyDescent="0.25">
      <c r="B4095" s="60"/>
    </row>
    <row r="4096" spans="2:2" x14ac:dyDescent="0.25">
      <c r="B4096" s="60"/>
    </row>
    <row r="4097" spans="2:2" x14ac:dyDescent="0.25">
      <c r="B4097" s="60"/>
    </row>
    <row r="4098" spans="2:2" x14ac:dyDescent="0.25">
      <c r="B4098" s="60"/>
    </row>
    <row r="4099" spans="2:2" x14ac:dyDescent="0.25">
      <c r="B4099" s="60"/>
    </row>
    <row r="4100" spans="2:2" x14ac:dyDescent="0.25">
      <c r="B4100" s="60"/>
    </row>
    <row r="4101" spans="2:2" x14ac:dyDescent="0.25">
      <c r="B4101" s="60"/>
    </row>
    <row r="4102" spans="2:2" x14ac:dyDescent="0.25">
      <c r="B4102" s="60"/>
    </row>
    <row r="4103" spans="2:2" x14ac:dyDescent="0.25">
      <c r="B4103" s="60"/>
    </row>
    <row r="4104" spans="2:2" x14ac:dyDescent="0.25">
      <c r="B4104" s="60"/>
    </row>
    <row r="4105" spans="2:2" x14ac:dyDescent="0.25">
      <c r="B4105" s="60"/>
    </row>
    <row r="4106" spans="2:2" x14ac:dyDescent="0.25">
      <c r="B4106" s="60"/>
    </row>
    <row r="4107" spans="2:2" x14ac:dyDescent="0.25">
      <c r="B4107" s="60"/>
    </row>
    <row r="4108" spans="2:2" x14ac:dyDescent="0.25">
      <c r="B4108" s="60"/>
    </row>
    <row r="4109" spans="2:2" x14ac:dyDescent="0.25">
      <c r="B4109" s="60"/>
    </row>
    <row r="4110" spans="2:2" x14ac:dyDescent="0.25">
      <c r="B4110" s="60"/>
    </row>
    <row r="4111" spans="2:2" x14ac:dyDescent="0.25">
      <c r="B4111" s="60"/>
    </row>
    <row r="4112" spans="2:2" x14ac:dyDescent="0.25">
      <c r="B4112" s="60"/>
    </row>
    <row r="4113" spans="2:2" x14ac:dyDescent="0.25">
      <c r="B4113" s="60"/>
    </row>
    <row r="4114" spans="2:2" x14ac:dyDescent="0.25">
      <c r="B4114" s="60"/>
    </row>
    <row r="4115" spans="2:2" x14ac:dyDescent="0.25">
      <c r="B4115" s="60"/>
    </row>
    <row r="4116" spans="2:2" x14ac:dyDescent="0.25">
      <c r="B4116" s="60"/>
    </row>
    <row r="4117" spans="2:2" x14ac:dyDescent="0.25">
      <c r="B4117" s="60"/>
    </row>
    <row r="4118" spans="2:2" x14ac:dyDescent="0.25">
      <c r="B4118" s="60"/>
    </row>
    <row r="4119" spans="2:2" x14ac:dyDescent="0.25">
      <c r="B4119" s="60"/>
    </row>
    <row r="4120" spans="2:2" x14ac:dyDescent="0.25">
      <c r="B4120" s="60"/>
    </row>
    <row r="4121" spans="2:2" x14ac:dyDescent="0.25">
      <c r="B4121" s="60"/>
    </row>
    <row r="4122" spans="2:2" x14ac:dyDescent="0.25">
      <c r="B4122" s="60"/>
    </row>
    <row r="4123" spans="2:2" x14ac:dyDescent="0.25">
      <c r="B4123" s="60"/>
    </row>
    <row r="4124" spans="2:2" x14ac:dyDescent="0.25">
      <c r="B4124" s="60"/>
    </row>
    <row r="4125" spans="2:2" x14ac:dyDescent="0.25">
      <c r="B4125" s="60"/>
    </row>
    <row r="4126" spans="2:2" x14ac:dyDescent="0.25">
      <c r="B4126" s="60"/>
    </row>
    <row r="4127" spans="2:2" x14ac:dyDescent="0.25">
      <c r="B4127" s="60"/>
    </row>
    <row r="4128" spans="2:2" x14ac:dyDescent="0.25">
      <c r="B4128" s="60"/>
    </row>
    <row r="4129" spans="2:2" x14ac:dyDescent="0.25">
      <c r="B4129" s="60"/>
    </row>
    <row r="4130" spans="2:2" x14ac:dyDescent="0.25">
      <c r="B4130" s="60"/>
    </row>
    <row r="4131" spans="2:2" x14ac:dyDescent="0.25">
      <c r="B4131" s="60"/>
    </row>
    <row r="4132" spans="2:2" x14ac:dyDescent="0.25">
      <c r="B4132" s="60"/>
    </row>
    <row r="4133" spans="2:2" x14ac:dyDescent="0.25">
      <c r="B4133" s="60"/>
    </row>
    <row r="4134" spans="2:2" x14ac:dyDescent="0.25">
      <c r="B4134" s="60"/>
    </row>
    <row r="4135" spans="2:2" x14ac:dyDescent="0.25">
      <c r="B4135" s="60"/>
    </row>
    <row r="4136" spans="2:2" x14ac:dyDescent="0.25">
      <c r="B4136" s="60"/>
    </row>
    <row r="4137" spans="2:2" x14ac:dyDescent="0.25">
      <c r="B4137" s="60"/>
    </row>
    <row r="4138" spans="2:2" x14ac:dyDescent="0.25">
      <c r="B4138" s="60"/>
    </row>
    <row r="4139" spans="2:2" x14ac:dyDescent="0.25">
      <c r="B4139" s="60"/>
    </row>
    <row r="4140" spans="2:2" x14ac:dyDescent="0.25">
      <c r="B4140" s="60"/>
    </row>
    <row r="4141" spans="2:2" x14ac:dyDescent="0.25">
      <c r="B4141" s="60"/>
    </row>
    <row r="4142" spans="2:2" x14ac:dyDescent="0.25">
      <c r="B4142" s="60"/>
    </row>
    <row r="4143" spans="2:2" x14ac:dyDescent="0.25">
      <c r="B4143" s="60"/>
    </row>
    <row r="4144" spans="2:2" x14ac:dyDescent="0.25">
      <c r="B4144" s="60"/>
    </row>
    <row r="4145" spans="2:2" x14ac:dyDescent="0.25">
      <c r="B4145" s="60"/>
    </row>
    <row r="4146" spans="2:2" x14ac:dyDescent="0.25">
      <c r="B4146" s="60"/>
    </row>
    <row r="4147" spans="2:2" x14ac:dyDescent="0.25">
      <c r="B4147" s="60"/>
    </row>
    <row r="4148" spans="2:2" x14ac:dyDescent="0.25">
      <c r="B4148" s="60"/>
    </row>
    <row r="4149" spans="2:2" x14ac:dyDescent="0.25">
      <c r="B4149" s="60"/>
    </row>
    <row r="4150" spans="2:2" x14ac:dyDescent="0.25">
      <c r="B4150" s="60"/>
    </row>
    <row r="4151" spans="2:2" x14ac:dyDescent="0.25">
      <c r="B4151" s="60"/>
    </row>
    <row r="4152" spans="2:2" x14ac:dyDescent="0.25">
      <c r="B4152" s="60"/>
    </row>
    <row r="4153" spans="2:2" x14ac:dyDescent="0.25">
      <c r="B4153" s="60"/>
    </row>
    <row r="4154" spans="2:2" x14ac:dyDescent="0.25">
      <c r="B4154" s="60"/>
    </row>
    <row r="4155" spans="2:2" x14ac:dyDescent="0.25">
      <c r="B4155" s="60"/>
    </row>
    <row r="4156" spans="2:2" x14ac:dyDescent="0.25">
      <c r="B4156" s="60"/>
    </row>
    <row r="4157" spans="2:2" x14ac:dyDescent="0.25">
      <c r="B4157" s="60"/>
    </row>
    <row r="4158" spans="2:2" x14ac:dyDescent="0.25">
      <c r="B4158" s="60"/>
    </row>
    <row r="4159" spans="2:2" x14ac:dyDescent="0.25">
      <c r="B4159" s="60"/>
    </row>
    <row r="4160" spans="2:2" x14ac:dyDescent="0.25">
      <c r="B4160" s="60"/>
    </row>
    <row r="4161" spans="2:2" x14ac:dyDescent="0.25">
      <c r="B4161" s="60"/>
    </row>
    <row r="4162" spans="2:2" x14ac:dyDescent="0.25">
      <c r="B4162" s="60"/>
    </row>
    <row r="4163" spans="2:2" x14ac:dyDescent="0.25">
      <c r="B4163" s="60"/>
    </row>
    <row r="4164" spans="2:2" x14ac:dyDescent="0.25">
      <c r="B4164" s="60"/>
    </row>
    <row r="4165" spans="2:2" x14ac:dyDescent="0.25">
      <c r="B4165" s="60"/>
    </row>
    <row r="4166" spans="2:2" x14ac:dyDescent="0.25">
      <c r="B4166" s="60"/>
    </row>
    <row r="4167" spans="2:2" x14ac:dyDescent="0.25">
      <c r="B4167" s="60"/>
    </row>
    <row r="4168" spans="2:2" x14ac:dyDescent="0.25">
      <c r="B4168" s="60"/>
    </row>
    <row r="4169" spans="2:2" x14ac:dyDescent="0.25">
      <c r="B4169" s="60"/>
    </row>
    <row r="4170" spans="2:2" x14ac:dyDescent="0.25">
      <c r="B4170" s="60"/>
    </row>
    <row r="4171" spans="2:2" x14ac:dyDescent="0.25">
      <c r="B4171" s="60"/>
    </row>
    <row r="4172" spans="2:2" x14ac:dyDescent="0.25">
      <c r="B4172" s="60"/>
    </row>
    <row r="4173" spans="2:2" x14ac:dyDescent="0.25">
      <c r="B4173" s="60"/>
    </row>
    <row r="4174" spans="2:2" x14ac:dyDescent="0.25">
      <c r="B4174" s="60"/>
    </row>
    <row r="4175" spans="2:2" x14ac:dyDescent="0.25">
      <c r="B4175" s="60"/>
    </row>
    <row r="4176" spans="2:2" x14ac:dyDescent="0.25">
      <c r="B4176" s="60"/>
    </row>
    <row r="4177" spans="2:2" x14ac:dyDescent="0.25">
      <c r="B4177" s="60"/>
    </row>
    <row r="4178" spans="2:2" x14ac:dyDescent="0.25">
      <c r="B4178" s="60"/>
    </row>
    <row r="4179" spans="2:2" x14ac:dyDescent="0.25">
      <c r="B4179" s="60"/>
    </row>
    <row r="4180" spans="2:2" x14ac:dyDescent="0.25">
      <c r="B4180" s="60"/>
    </row>
    <row r="4181" spans="2:2" x14ac:dyDescent="0.25">
      <c r="B4181" s="60"/>
    </row>
    <row r="4182" spans="2:2" x14ac:dyDescent="0.25">
      <c r="B4182" s="60"/>
    </row>
    <row r="4183" spans="2:2" x14ac:dyDescent="0.25">
      <c r="B4183" s="60"/>
    </row>
    <row r="4184" spans="2:2" x14ac:dyDescent="0.25">
      <c r="B4184" s="60"/>
    </row>
    <row r="4185" spans="2:2" x14ac:dyDescent="0.25">
      <c r="B4185" s="60"/>
    </row>
    <row r="4186" spans="2:2" x14ac:dyDescent="0.25">
      <c r="B4186" s="60"/>
    </row>
    <row r="4187" spans="2:2" x14ac:dyDescent="0.25">
      <c r="B4187" s="60"/>
    </row>
    <row r="4188" spans="2:2" x14ac:dyDescent="0.25">
      <c r="B4188" s="60"/>
    </row>
    <row r="4189" spans="2:2" x14ac:dyDescent="0.25">
      <c r="B4189" s="60"/>
    </row>
    <row r="4190" spans="2:2" x14ac:dyDescent="0.25">
      <c r="B4190" s="60"/>
    </row>
    <row r="4191" spans="2:2" x14ac:dyDescent="0.25">
      <c r="B4191" s="60"/>
    </row>
    <row r="4192" spans="2:2" x14ac:dyDescent="0.25">
      <c r="B4192" s="60"/>
    </row>
    <row r="4193" spans="2:2" x14ac:dyDescent="0.25">
      <c r="B4193" s="60"/>
    </row>
    <row r="4194" spans="2:2" x14ac:dyDescent="0.25">
      <c r="B4194" s="60"/>
    </row>
    <row r="4195" spans="2:2" x14ac:dyDescent="0.25">
      <c r="B4195" s="60"/>
    </row>
    <row r="4196" spans="2:2" x14ac:dyDescent="0.25">
      <c r="B4196" s="60"/>
    </row>
    <row r="4197" spans="2:2" x14ac:dyDescent="0.25">
      <c r="B4197" s="60"/>
    </row>
    <row r="4198" spans="2:2" x14ac:dyDescent="0.25">
      <c r="B4198" s="60"/>
    </row>
    <row r="4199" spans="2:2" x14ac:dyDescent="0.25">
      <c r="B4199" s="60"/>
    </row>
    <row r="4200" spans="2:2" x14ac:dyDescent="0.25">
      <c r="B4200" s="60"/>
    </row>
    <row r="4201" spans="2:2" x14ac:dyDescent="0.25">
      <c r="B4201" s="60"/>
    </row>
    <row r="4202" spans="2:2" x14ac:dyDescent="0.25">
      <c r="B4202" s="60"/>
    </row>
    <row r="4203" spans="2:2" x14ac:dyDescent="0.25">
      <c r="B4203" s="60"/>
    </row>
    <row r="4204" spans="2:2" x14ac:dyDescent="0.25">
      <c r="B4204" s="60"/>
    </row>
    <row r="4205" spans="2:2" x14ac:dyDescent="0.25">
      <c r="B4205" s="60"/>
    </row>
    <row r="4206" spans="2:2" x14ac:dyDescent="0.25">
      <c r="B4206" s="60"/>
    </row>
    <row r="4207" spans="2:2" x14ac:dyDescent="0.25">
      <c r="B4207" s="60"/>
    </row>
    <row r="4208" spans="2:2" x14ac:dyDescent="0.25">
      <c r="B4208" s="60"/>
    </row>
    <row r="4209" spans="2:2" x14ac:dyDescent="0.25">
      <c r="B4209" s="60"/>
    </row>
    <row r="4210" spans="2:2" x14ac:dyDescent="0.25">
      <c r="B4210" s="60"/>
    </row>
    <row r="4211" spans="2:2" x14ac:dyDescent="0.25">
      <c r="B4211" s="60"/>
    </row>
    <row r="4212" spans="2:2" x14ac:dyDescent="0.25">
      <c r="B4212" s="60"/>
    </row>
    <row r="4213" spans="2:2" x14ac:dyDescent="0.25">
      <c r="B4213" s="60"/>
    </row>
    <row r="4214" spans="2:2" x14ac:dyDescent="0.25">
      <c r="B4214" s="60"/>
    </row>
    <row r="4215" spans="2:2" x14ac:dyDescent="0.25">
      <c r="B4215" s="60"/>
    </row>
    <row r="4216" spans="2:2" x14ac:dyDescent="0.25">
      <c r="B4216" s="60"/>
    </row>
    <row r="4217" spans="2:2" x14ac:dyDescent="0.25">
      <c r="B4217" s="60"/>
    </row>
    <row r="4218" spans="2:2" x14ac:dyDescent="0.25">
      <c r="B4218" s="60"/>
    </row>
    <row r="4219" spans="2:2" x14ac:dyDescent="0.25">
      <c r="B4219" s="60"/>
    </row>
    <row r="4220" spans="2:2" x14ac:dyDescent="0.25">
      <c r="B4220" s="60"/>
    </row>
    <row r="4221" spans="2:2" x14ac:dyDescent="0.25">
      <c r="B4221" s="60"/>
    </row>
    <row r="4222" spans="2:2" x14ac:dyDescent="0.25">
      <c r="B4222" s="60"/>
    </row>
    <row r="4223" spans="2:2" x14ac:dyDescent="0.25">
      <c r="B4223" s="60"/>
    </row>
    <row r="4224" spans="2:2" x14ac:dyDescent="0.25">
      <c r="B4224" s="60"/>
    </row>
    <row r="4225" spans="2:2" x14ac:dyDescent="0.25">
      <c r="B4225" s="60"/>
    </row>
    <row r="4226" spans="2:2" x14ac:dyDescent="0.25">
      <c r="B4226" s="60"/>
    </row>
    <row r="4227" spans="2:2" x14ac:dyDescent="0.25">
      <c r="B4227" s="60"/>
    </row>
    <row r="4228" spans="2:2" x14ac:dyDescent="0.25">
      <c r="B4228" s="60"/>
    </row>
    <row r="4229" spans="2:2" x14ac:dyDescent="0.25">
      <c r="B4229" s="60"/>
    </row>
    <row r="4230" spans="2:2" x14ac:dyDescent="0.25">
      <c r="B4230" s="60"/>
    </row>
    <row r="4231" spans="2:2" x14ac:dyDescent="0.25">
      <c r="B4231" s="60"/>
    </row>
    <row r="4232" spans="2:2" x14ac:dyDescent="0.25">
      <c r="B4232" s="60"/>
    </row>
    <row r="4233" spans="2:2" x14ac:dyDescent="0.25">
      <c r="B4233" s="60"/>
    </row>
    <row r="4234" spans="2:2" x14ac:dyDescent="0.25">
      <c r="B4234" s="60"/>
    </row>
    <row r="4235" spans="2:2" x14ac:dyDescent="0.25">
      <c r="B4235" s="60"/>
    </row>
    <row r="4236" spans="2:2" x14ac:dyDescent="0.25">
      <c r="B4236" s="60"/>
    </row>
    <row r="4237" spans="2:2" x14ac:dyDescent="0.25">
      <c r="B4237" s="60"/>
    </row>
    <row r="4238" spans="2:2" x14ac:dyDescent="0.25">
      <c r="B4238" s="60"/>
    </row>
    <row r="4239" spans="2:2" x14ac:dyDescent="0.25">
      <c r="B4239" s="60"/>
    </row>
    <row r="4240" spans="2:2" x14ac:dyDescent="0.25">
      <c r="B4240" s="60"/>
    </row>
    <row r="4241" spans="2:2" x14ac:dyDescent="0.25">
      <c r="B4241" s="60"/>
    </row>
    <row r="4242" spans="2:2" x14ac:dyDescent="0.25">
      <c r="B4242" s="60"/>
    </row>
    <row r="4243" spans="2:2" x14ac:dyDescent="0.25">
      <c r="B4243" s="60"/>
    </row>
    <row r="4244" spans="2:2" x14ac:dyDescent="0.25">
      <c r="B4244" s="60"/>
    </row>
    <row r="4245" spans="2:2" x14ac:dyDescent="0.25">
      <c r="B4245" s="60"/>
    </row>
    <row r="4246" spans="2:2" x14ac:dyDescent="0.25">
      <c r="B4246" s="60"/>
    </row>
    <row r="4247" spans="2:2" x14ac:dyDescent="0.25">
      <c r="B4247" s="60"/>
    </row>
    <row r="4248" spans="2:2" x14ac:dyDescent="0.25">
      <c r="B4248" s="60"/>
    </row>
    <row r="4249" spans="2:2" x14ac:dyDescent="0.25">
      <c r="B4249" s="60"/>
    </row>
    <row r="4250" spans="2:2" x14ac:dyDescent="0.25">
      <c r="B4250" s="60"/>
    </row>
    <row r="4251" spans="2:2" x14ac:dyDescent="0.25">
      <c r="B4251" s="60"/>
    </row>
    <row r="4252" spans="2:2" x14ac:dyDescent="0.25">
      <c r="B4252" s="60"/>
    </row>
    <row r="4253" spans="2:2" x14ac:dyDescent="0.25">
      <c r="B4253" s="60"/>
    </row>
    <row r="4254" spans="2:2" x14ac:dyDescent="0.25">
      <c r="B4254" s="60"/>
    </row>
    <row r="4255" spans="2:2" x14ac:dyDescent="0.25">
      <c r="B4255" s="60"/>
    </row>
    <row r="4256" spans="2:2" x14ac:dyDescent="0.25">
      <c r="B4256" s="60"/>
    </row>
    <row r="4257" spans="2:2" x14ac:dyDescent="0.25">
      <c r="B4257" s="60"/>
    </row>
    <row r="4258" spans="2:2" x14ac:dyDescent="0.25">
      <c r="B4258" s="60"/>
    </row>
    <row r="4259" spans="2:2" x14ac:dyDescent="0.25">
      <c r="B4259" s="60"/>
    </row>
    <row r="4260" spans="2:2" x14ac:dyDescent="0.25">
      <c r="B4260" s="60"/>
    </row>
    <row r="4261" spans="2:2" x14ac:dyDescent="0.25">
      <c r="B4261" s="60"/>
    </row>
    <row r="4262" spans="2:2" x14ac:dyDescent="0.25">
      <c r="B4262" s="60"/>
    </row>
    <row r="4263" spans="2:2" x14ac:dyDescent="0.25">
      <c r="B4263" s="60"/>
    </row>
    <row r="4264" spans="2:2" x14ac:dyDescent="0.25">
      <c r="B4264" s="60"/>
    </row>
    <row r="4265" spans="2:2" x14ac:dyDescent="0.25">
      <c r="B4265" s="60"/>
    </row>
    <row r="4266" spans="2:2" x14ac:dyDescent="0.25">
      <c r="B4266" s="60"/>
    </row>
    <row r="4267" spans="2:2" x14ac:dyDescent="0.25">
      <c r="B4267" s="60"/>
    </row>
    <row r="4268" spans="2:2" x14ac:dyDescent="0.25">
      <c r="B4268" s="60"/>
    </row>
    <row r="4269" spans="2:2" x14ac:dyDescent="0.25">
      <c r="B4269" s="60"/>
    </row>
    <row r="4270" spans="2:2" x14ac:dyDescent="0.25">
      <c r="B4270" s="60"/>
    </row>
    <row r="4271" spans="2:2" x14ac:dyDescent="0.25">
      <c r="B4271" s="60"/>
    </row>
    <row r="4272" spans="2:2" x14ac:dyDescent="0.25">
      <c r="B4272" s="60"/>
    </row>
    <row r="4273" spans="2:2" x14ac:dyDescent="0.25">
      <c r="B4273" s="60"/>
    </row>
    <row r="4274" spans="2:2" x14ac:dyDescent="0.25">
      <c r="B4274" s="60"/>
    </row>
    <row r="4275" spans="2:2" x14ac:dyDescent="0.25">
      <c r="B4275" s="60"/>
    </row>
    <row r="4276" spans="2:2" x14ac:dyDescent="0.25">
      <c r="B4276" s="60"/>
    </row>
    <row r="4277" spans="2:2" x14ac:dyDescent="0.25">
      <c r="B4277" s="60"/>
    </row>
    <row r="4278" spans="2:2" x14ac:dyDescent="0.25">
      <c r="B4278" s="60"/>
    </row>
    <row r="4279" spans="2:2" x14ac:dyDescent="0.25">
      <c r="B4279" s="60"/>
    </row>
    <row r="4280" spans="2:2" x14ac:dyDescent="0.25">
      <c r="B4280" s="60"/>
    </row>
    <row r="4281" spans="2:2" x14ac:dyDescent="0.25">
      <c r="B4281" s="60"/>
    </row>
    <row r="4282" spans="2:2" x14ac:dyDescent="0.25">
      <c r="B4282" s="60"/>
    </row>
    <row r="4283" spans="2:2" x14ac:dyDescent="0.25">
      <c r="B4283" s="60"/>
    </row>
    <row r="4284" spans="2:2" x14ac:dyDescent="0.25">
      <c r="B4284" s="60"/>
    </row>
    <row r="4285" spans="2:2" x14ac:dyDescent="0.25">
      <c r="B4285" s="60"/>
    </row>
    <row r="4286" spans="2:2" x14ac:dyDescent="0.25">
      <c r="B4286" s="60"/>
    </row>
    <row r="4287" spans="2:2" x14ac:dyDescent="0.25">
      <c r="B4287" s="60"/>
    </row>
    <row r="4288" spans="2:2" x14ac:dyDescent="0.25">
      <c r="B4288" s="60"/>
    </row>
    <row r="4289" spans="2:2" x14ac:dyDescent="0.25">
      <c r="B4289" s="60"/>
    </row>
    <row r="4290" spans="2:2" x14ac:dyDescent="0.25">
      <c r="B4290" s="60"/>
    </row>
    <row r="4291" spans="2:2" x14ac:dyDescent="0.25">
      <c r="B4291" s="60"/>
    </row>
    <row r="4292" spans="2:2" x14ac:dyDescent="0.25">
      <c r="B4292" s="60"/>
    </row>
    <row r="4293" spans="2:2" x14ac:dyDescent="0.25">
      <c r="B4293" s="60"/>
    </row>
    <row r="4294" spans="2:2" x14ac:dyDescent="0.25">
      <c r="B4294" s="60"/>
    </row>
    <row r="4295" spans="2:2" x14ac:dyDescent="0.25">
      <c r="B4295" s="60"/>
    </row>
    <row r="4296" spans="2:2" x14ac:dyDescent="0.25">
      <c r="B4296" s="60"/>
    </row>
    <row r="4297" spans="2:2" x14ac:dyDescent="0.25">
      <c r="B4297" s="60"/>
    </row>
    <row r="4298" spans="2:2" x14ac:dyDescent="0.25">
      <c r="B4298" s="60"/>
    </row>
    <row r="4299" spans="2:2" x14ac:dyDescent="0.25">
      <c r="B4299" s="60"/>
    </row>
    <row r="4300" spans="2:2" x14ac:dyDescent="0.25">
      <c r="B4300" s="60"/>
    </row>
    <row r="4301" spans="2:2" x14ac:dyDescent="0.25">
      <c r="B4301" s="60"/>
    </row>
    <row r="4302" spans="2:2" x14ac:dyDescent="0.25">
      <c r="B4302" s="60"/>
    </row>
    <row r="4303" spans="2:2" x14ac:dyDescent="0.25">
      <c r="B4303" s="60"/>
    </row>
    <row r="4304" spans="2:2" x14ac:dyDescent="0.25">
      <c r="B4304" s="60"/>
    </row>
    <row r="4305" spans="2:2" x14ac:dyDescent="0.25">
      <c r="B4305" s="60"/>
    </row>
    <row r="4306" spans="2:2" x14ac:dyDescent="0.25">
      <c r="B4306" s="60"/>
    </row>
    <row r="4307" spans="2:2" x14ac:dyDescent="0.25">
      <c r="B4307" s="60"/>
    </row>
    <row r="4308" spans="2:2" x14ac:dyDescent="0.25">
      <c r="B4308" s="60"/>
    </row>
    <row r="4309" spans="2:2" x14ac:dyDescent="0.25">
      <c r="B4309" s="60"/>
    </row>
    <row r="4310" spans="2:2" x14ac:dyDescent="0.25">
      <c r="B4310" s="60"/>
    </row>
    <row r="4311" spans="2:2" x14ac:dyDescent="0.25">
      <c r="B4311" s="60"/>
    </row>
    <row r="4312" spans="2:2" x14ac:dyDescent="0.25">
      <c r="B4312" s="60"/>
    </row>
    <row r="4313" spans="2:2" x14ac:dyDescent="0.25">
      <c r="B4313" s="60"/>
    </row>
    <row r="4314" spans="2:2" x14ac:dyDescent="0.25">
      <c r="B4314" s="60"/>
    </row>
    <row r="4315" spans="2:2" x14ac:dyDescent="0.25">
      <c r="B4315" s="60"/>
    </row>
    <row r="4316" spans="2:2" x14ac:dyDescent="0.25">
      <c r="B4316" s="60"/>
    </row>
    <row r="4317" spans="2:2" x14ac:dyDescent="0.25">
      <c r="B4317" s="60"/>
    </row>
    <row r="4318" spans="2:2" x14ac:dyDescent="0.25">
      <c r="B4318" s="60"/>
    </row>
    <row r="4319" spans="2:2" x14ac:dyDescent="0.25">
      <c r="B4319" s="60"/>
    </row>
    <row r="4320" spans="2:2" x14ac:dyDescent="0.25">
      <c r="B4320" s="60"/>
    </row>
    <row r="4321" spans="2:2" x14ac:dyDescent="0.25">
      <c r="B4321" s="60"/>
    </row>
    <row r="4322" spans="2:2" x14ac:dyDescent="0.25">
      <c r="B4322" s="60"/>
    </row>
    <row r="4323" spans="2:2" x14ac:dyDescent="0.25">
      <c r="B4323" s="60"/>
    </row>
    <row r="4324" spans="2:2" x14ac:dyDescent="0.25">
      <c r="B4324" s="60"/>
    </row>
    <row r="4325" spans="2:2" x14ac:dyDescent="0.25">
      <c r="B4325" s="60"/>
    </row>
    <row r="4326" spans="2:2" x14ac:dyDescent="0.25">
      <c r="B4326" s="60"/>
    </row>
    <row r="4327" spans="2:2" x14ac:dyDescent="0.25">
      <c r="B4327" s="60"/>
    </row>
    <row r="4328" spans="2:2" x14ac:dyDescent="0.25">
      <c r="B4328" s="60"/>
    </row>
    <row r="4329" spans="2:2" x14ac:dyDescent="0.25">
      <c r="B4329" s="60"/>
    </row>
    <row r="4330" spans="2:2" x14ac:dyDescent="0.25">
      <c r="B4330" s="60"/>
    </row>
    <row r="4331" spans="2:2" x14ac:dyDescent="0.25">
      <c r="B4331" s="60"/>
    </row>
    <row r="4332" spans="2:2" x14ac:dyDescent="0.25">
      <c r="B4332" s="60"/>
    </row>
    <row r="4333" spans="2:2" x14ac:dyDescent="0.25">
      <c r="B4333" s="60"/>
    </row>
    <row r="4334" spans="2:2" x14ac:dyDescent="0.25">
      <c r="B4334" s="60"/>
    </row>
    <row r="4335" spans="2:2" x14ac:dyDescent="0.25">
      <c r="B4335" s="60"/>
    </row>
    <row r="4336" spans="2:2" x14ac:dyDescent="0.25">
      <c r="B4336" s="60"/>
    </row>
    <row r="4337" spans="2:2" x14ac:dyDescent="0.25">
      <c r="B4337" s="60"/>
    </row>
    <row r="4338" spans="2:2" x14ac:dyDescent="0.25">
      <c r="B4338" s="60"/>
    </row>
    <row r="4339" spans="2:2" x14ac:dyDescent="0.25">
      <c r="B4339" s="60"/>
    </row>
    <row r="4340" spans="2:2" x14ac:dyDescent="0.25">
      <c r="B4340" s="60"/>
    </row>
    <row r="4341" spans="2:2" x14ac:dyDescent="0.25">
      <c r="B4341" s="60"/>
    </row>
    <row r="4342" spans="2:2" x14ac:dyDescent="0.25">
      <c r="B4342" s="60"/>
    </row>
    <row r="4343" spans="2:2" x14ac:dyDescent="0.25">
      <c r="B4343" s="60"/>
    </row>
    <row r="4344" spans="2:2" x14ac:dyDescent="0.25">
      <c r="B4344" s="60"/>
    </row>
    <row r="4345" spans="2:2" x14ac:dyDescent="0.25">
      <c r="B4345" s="60"/>
    </row>
    <row r="4346" spans="2:2" x14ac:dyDescent="0.25">
      <c r="B4346" s="60"/>
    </row>
    <row r="4347" spans="2:2" x14ac:dyDescent="0.25">
      <c r="B4347" s="60"/>
    </row>
    <row r="4348" spans="2:2" x14ac:dyDescent="0.25">
      <c r="B4348" s="60"/>
    </row>
    <row r="4349" spans="2:2" x14ac:dyDescent="0.25">
      <c r="B4349" s="60"/>
    </row>
    <row r="4350" spans="2:2" x14ac:dyDescent="0.25">
      <c r="B4350" s="60"/>
    </row>
    <row r="4351" spans="2:2" x14ac:dyDescent="0.25">
      <c r="B4351" s="60"/>
    </row>
    <row r="4352" spans="2:2" x14ac:dyDescent="0.25">
      <c r="B4352" s="60"/>
    </row>
    <row r="4353" spans="2:2" x14ac:dyDescent="0.25">
      <c r="B4353" s="60"/>
    </row>
    <row r="4354" spans="2:2" x14ac:dyDescent="0.25">
      <c r="B4354" s="60"/>
    </row>
    <row r="4355" spans="2:2" x14ac:dyDescent="0.25">
      <c r="B4355" s="60"/>
    </row>
    <row r="4356" spans="2:2" x14ac:dyDescent="0.25">
      <c r="B4356" s="60"/>
    </row>
    <row r="4357" spans="2:2" x14ac:dyDescent="0.25">
      <c r="B4357" s="60"/>
    </row>
    <row r="4358" spans="2:2" x14ac:dyDescent="0.25">
      <c r="B4358" s="60"/>
    </row>
    <row r="4359" spans="2:2" x14ac:dyDescent="0.25">
      <c r="B4359" s="60"/>
    </row>
    <row r="4360" spans="2:2" x14ac:dyDescent="0.25">
      <c r="B4360" s="60"/>
    </row>
    <row r="4361" spans="2:2" x14ac:dyDescent="0.25">
      <c r="B4361" s="60"/>
    </row>
    <row r="4362" spans="2:2" x14ac:dyDescent="0.25">
      <c r="B4362" s="60"/>
    </row>
    <row r="4363" spans="2:2" x14ac:dyDescent="0.25">
      <c r="B4363" s="60"/>
    </row>
    <row r="4364" spans="2:2" x14ac:dyDescent="0.25">
      <c r="B4364" s="60"/>
    </row>
    <row r="4365" spans="2:2" x14ac:dyDescent="0.25">
      <c r="B4365" s="60"/>
    </row>
    <row r="4366" spans="2:2" x14ac:dyDescent="0.25">
      <c r="B4366" s="60"/>
    </row>
    <row r="4367" spans="2:2" x14ac:dyDescent="0.25">
      <c r="B4367" s="60"/>
    </row>
    <row r="4368" spans="2:2" x14ac:dyDescent="0.25">
      <c r="B4368" s="60"/>
    </row>
    <row r="4369" spans="2:2" x14ac:dyDescent="0.25">
      <c r="B4369" s="60"/>
    </row>
    <row r="4370" spans="2:2" x14ac:dyDescent="0.25">
      <c r="B4370" s="60"/>
    </row>
    <row r="4371" spans="2:2" x14ac:dyDescent="0.25">
      <c r="B4371" s="60"/>
    </row>
    <row r="4372" spans="2:2" x14ac:dyDescent="0.25">
      <c r="B4372" s="60"/>
    </row>
    <row r="4373" spans="2:2" x14ac:dyDescent="0.25">
      <c r="B4373" s="60"/>
    </row>
    <row r="4374" spans="2:2" x14ac:dyDescent="0.25">
      <c r="B4374" s="60"/>
    </row>
    <row r="4375" spans="2:2" x14ac:dyDescent="0.25">
      <c r="B4375" s="60"/>
    </row>
    <row r="4376" spans="2:2" x14ac:dyDescent="0.25">
      <c r="B4376" s="60"/>
    </row>
    <row r="4377" spans="2:2" x14ac:dyDescent="0.25">
      <c r="B4377" s="60"/>
    </row>
    <row r="4378" spans="2:2" x14ac:dyDescent="0.25">
      <c r="B4378" s="60"/>
    </row>
    <row r="4379" spans="2:2" x14ac:dyDescent="0.25">
      <c r="B4379" s="60"/>
    </row>
    <row r="4380" spans="2:2" x14ac:dyDescent="0.25">
      <c r="B4380" s="60"/>
    </row>
    <row r="4381" spans="2:2" x14ac:dyDescent="0.25">
      <c r="B4381" s="60"/>
    </row>
    <row r="4382" spans="2:2" x14ac:dyDescent="0.25">
      <c r="B4382" s="60"/>
    </row>
    <row r="4383" spans="2:2" x14ac:dyDescent="0.25">
      <c r="B4383" s="60"/>
    </row>
    <row r="4384" spans="2:2" x14ac:dyDescent="0.25">
      <c r="B4384" s="60"/>
    </row>
    <row r="4385" spans="2:2" x14ac:dyDescent="0.25">
      <c r="B4385" s="60"/>
    </row>
    <row r="4386" spans="2:2" x14ac:dyDescent="0.25">
      <c r="B4386" s="60"/>
    </row>
    <row r="4387" spans="2:2" x14ac:dyDescent="0.25">
      <c r="B4387" s="60"/>
    </row>
    <row r="4388" spans="2:2" x14ac:dyDescent="0.25">
      <c r="B4388" s="60"/>
    </row>
    <row r="4389" spans="2:2" x14ac:dyDescent="0.25">
      <c r="B4389" s="60"/>
    </row>
    <row r="4390" spans="2:2" x14ac:dyDescent="0.25">
      <c r="B4390" s="60"/>
    </row>
    <row r="4391" spans="2:2" x14ac:dyDescent="0.25">
      <c r="B4391" s="60"/>
    </row>
    <row r="4392" spans="2:2" x14ac:dyDescent="0.25">
      <c r="B4392" s="60"/>
    </row>
    <row r="4393" spans="2:2" x14ac:dyDescent="0.25">
      <c r="B4393" s="60"/>
    </row>
    <row r="4394" spans="2:2" x14ac:dyDescent="0.25">
      <c r="B4394" s="60"/>
    </row>
    <row r="4395" spans="2:2" x14ac:dyDescent="0.25">
      <c r="B4395" s="60"/>
    </row>
    <row r="4396" spans="2:2" x14ac:dyDescent="0.25">
      <c r="B4396" s="60"/>
    </row>
    <row r="4397" spans="2:2" x14ac:dyDescent="0.25">
      <c r="B4397" s="60"/>
    </row>
    <row r="4398" spans="2:2" x14ac:dyDescent="0.25">
      <c r="B4398" s="60"/>
    </row>
    <row r="4399" spans="2:2" x14ac:dyDescent="0.25">
      <c r="B4399" s="60"/>
    </row>
    <row r="4400" spans="2:2" x14ac:dyDescent="0.25">
      <c r="B4400" s="60"/>
    </row>
    <row r="4401" spans="2:2" x14ac:dyDescent="0.25">
      <c r="B4401" s="60"/>
    </row>
    <row r="4402" spans="2:2" x14ac:dyDescent="0.25">
      <c r="B4402" s="60"/>
    </row>
    <row r="4403" spans="2:2" x14ac:dyDescent="0.25">
      <c r="B4403" s="60"/>
    </row>
    <row r="4404" spans="2:2" x14ac:dyDescent="0.25">
      <c r="B4404" s="60"/>
    </row>
    <row r="4405" spans="2:2" x14ac:dyDescent="0.25">
      <c r="B4405" s="60"/>
    </row>
    <row r="4406" spans="2:2" x14ac:dyDescent="0.25">
      <c r="B4406" s="60"/>
    </row>
    <row r="4407" spans="2:2" x14ac:dyDescent="0.25">
      <c r="B4407" s="60"/>
    </row>
    <row r="4408" spans="2:2" x14ac:dyDescent="0.25">
      <c r="B4408" s="60"/>
    </row>
    <row r="4409" spans="2:2" x14ac:dyDescent="0.25">
      <c r="B4409" s="60"/>
    </row>
    <row r="4410" spans="2:2" x14ac:dyDescent="0.25">
      <c r="B4410" s="60"/>
    </row>
    <row r="4411" spans="2:2" x14ac:dyDescent="0.25">
      <c r="B4411" s="60"/>
    </row>
    <row r="4412" spans="2:2" x14ac:dyDescent="0.25">
      <c r="B4412" s="60"/>
    </row>
    <row r="4413" spans="2:2" x14ac:dyDescent="0.25">
      <c r="B4413" s="60"/>
    </row>
    <row r="4414" spans="2:2" x14ac:dyDescent="0.25">
      <c r="B4414" s="60"/>
    </row>
    <row r="4415" spans="2:2" x14ac:dyDescent="0.25">
      <c r="B4415" s="60"/>
    </row>
    <row r="4416" spans="2:2" x14ac:dyDescent="0.25">
      <c r="B4416" s="60"/>
    </row>
    <row r="4417" spans="2:2" x14ac:dyDescent="0.25">
      <c r="B4417" s="60"/>
    </row>
    <row r="4418" spans="2:2" x14ac:dyDescent="0.25">
      <c r="B4418" s="60"/>
    </row>
    <row r="4419" spans="2:2" x14ac:dyDescent="0.25">
      <c r="B4419" s="60"/>
    </row>
    <row r="4420" spans="2:2" x14ac:dyDescent="0.25">
      <c r="B4420" s="60"/>
    </row>
    <row r="4421" spans="2:2" x14ac:dyDescent="0.25">
      <c r="B4421" s="60"/>
    </row>
    <row r="4422" spans="2:2" x14ac:dyDescent="0.25">
      <c r="B4422" s="60"/>
    </row>
    <row r="4423" spans="2:2" x14ac:dyDescent="0.25">
      <c r="B4423" s="60"/>
    </row>
    <row r="4424" spans="2:2" x14ac:dyDescent="0.25">
      <c r="B4424" s="60"/>
    </row>
    <row r="4425" spans="2:2" x14ac:dyDescent="0.25">
      <c r="B4425" s="60"/>
    </row>
    <row r="4426" spans="2:2" x14ac:dyDescent="0.25">
      <c r="B4426" s="60"/>
    </row>
    <row r="4427" spans="2:2" x14ac:dyDescent="0.25">
      <c r="B4427" s="60"/>
    </row>
    <row r="4428" spans="2:2" x14ac:dyDescent="0.25">
      <c r="B4428" s="60"/>
    </row>
    <row r="4429" spans="2:2" x14ac:dyDescent="0.25">
      <c r="B4429" s="60"/>
    </row>
    <row r="4430" spans="2:2" x14ac:dyDescent="0.25">
      <c r="B4430" s="60"/>
    </row>
    <row r="4431" spans="2:2" x14ac:dyDescent="0.25">
      <c r="B4431" s="60"/>
    </row>
    <row r="4432" spans="2:2" x14ac:dyDescent="0.25">
      <c r="B4432" s="60"/>
    </row>
    <row r="4433" spans="2:2" x14ac:dyDescent="0.25">
      <c r="B4433" s="60"/>
    </row>
    <row r="4434" spans="2:2" x14ac:dyDescent="0.25">
      <c r="B4434" s="60"/>
    </row>
    <row r="4435" spans="2:2" x14ac:dyDescent="0.25">
      <c r="B4435" s="60"/>
    </row>
    <row r="4436" spans="2:2" x14ac:dyDescent="0.25">
      <c r="B4436" s="60"/>
    </row>
    <row r="4437" spans="2:2" x14ac:dyDescent="0.25">
      <c r="B4437" s="60"/>
    </row>
    <row r="4438" spans="2:2" x14ac:dyDescent="0.25">
      <c r="B4438" s="60"/>
    </row>
    <row r="4439" spans="2:2" x14ac:dyDescent="0.25">
      <c r="B4439" s="60"/>
    </row>
    <row r="4440" spans="2:2" x14ac:dyDescent="0.25">
      <c r="B4440" s="60"/>
    </row>
    <row r="4441" spans="2:2" x14ac:dyDescent="0.25">
      <c r="B4441" s="60"/>
    </row>
    <row r="4442" spans="2:2" x14ac:dyDescent="0.25">
      <c r="B4442" s="60"/>
    </row>
    <row r="4443" spans="2:2" x14ac:dyDescent="0.25">
      <c r="B4443" s="60"/>
    </row>
    <row r="4444" spans="2:2" x14ac:dyDescent="0.25">
      <c r="B4444" s="60"/>
    </row>
    <row r="4445" spans="2:2" x14ac:dyDescent="0.25">
      <c r="B4445" s="60"/>
    </row>
    <row r="4446" spans="2:2" x14ac:dyDescent="0.25">
      <c r="B4446" s="60"/>
    </row>
    <row r="4447" spans="2:2" x14ac:dyDescent="0.25">
      <c r="B4447" s="60"/>
    </row>
    <row r="4448" spans="2:2" x14ac:dyDescent="0.25">
      <c r="B4448" s="60"/>
    </row>
    <row r="4449" spans="2:2" x14ac:dyDescent="0.25">
      <c r="B4449" s="60"/>
    </row>
    <row r="4450" spans="2:2" x14ac:dyDescent="0.25">
      <c r="B4450" s="60"/>
    </row>
    <row r="4451" spans="2:2" x14ac:dyDescent="0.25">
      <c r="B4451" s="60"/>
    </row>
    <row r="4452" spans="2:2" x14ac:dyDescent="0.25">
      <c r="B4452" s="60"/>
    </row>
    <row r="4453" spans="2:2" x14ac:dyDescent="0.25">
      <c r="B4453" s="60"/>
    </row>
    <row r="4454" spans="2:2" x14ac:dyDescent="0.25">
      <c r="B4454" s="60"/>
    </row>
    <row r="4455" spans="2:2" x14ac:dyDescent="0.25">
      <c r="B4455" s="60"/>
    </row>
    <row r="4456" spans="2:2" x14ac:dyDescent="0.25">
      <c r="B4456" s="60"/>
    </row>
    <row r="4457" spans="2:2" x14ac:dyDescent="0.25">
      <c r="B4457" s="60"/>
    </row>
    <row r="4458" spans="2:2" x14ac:dyDescent="0.25">
      <c r="B4458" s="60"/>
    </row>
    <row r="4459" spans="2:2" x14ac:dyDescent="0.25">
      <c r="B4459" s="60"/>
    </row>
    <row r="4460" spans="2:2" x14ac:dyDescent="0.25">
      <c r="B4460" s="60"/>
    </row>
    <row r="4461" spans="2:2" x14ac:dyDescent="0.25">
      <c r="B4461" s="60"/>
    </row>
    <row r="4462" spans="2:2" x14ac:dyDescent="0.25">
      <c r="B4462" s="60"/>
    </row>
    <row r="4463" spans="2:2" x14ac:dyDescent="0.25">
      <c r="B4463" s="60"/>
    </row>
    <row r="4464" spans="2:2" x14ac:dyDescent="0.25">
      <c r="B4464" s="60"/>
    </row>
    <row r="4465" spans="2:2" x14ac:dyDescent="0.25">
      <c r="B4465" s="60"/>
    </row>
    <row r="4466" spans="2:2" x14ac:dyDescent="0.25">
      <c r="B4466" s="60"/>
    </row>
    <row r="4467" spans="2:2" x14ac:dyDescent="0.25">
      <c r="B4467" s="60"/>
    </row>
    <row r="4468" spans="2:2" x14ac:dyDescent="0.25">
      <c r="B4468" s="60"/>
    </row>
    <row r="4469" spans="2:2" x14ac:dyDescent="0.25">
      <c r="B4469" s="60"/>
    </row>
    <row r="4470" spans="2:2" x14ac:dyDescent="0.25">
      <c r="B4470" s="60"/>
    </row>
    <row r="4471" spans="2:2" x14ac:dyDescent="0.25">
      <c r="B4471" s="60"/>
    </row>
    <row r="4472" spans="2:2" x14ac:dyDescent="0.25">
      <c r="B4472" s="60"/>
    </row>
    <row r="4473" spans="2:2" x14ac:dyDescent="0.25">
      <c r="B4473" s="60"/>
    </row>
    <row r="4474" spans="2:2" x14ac:dyDescent="0.25">
      <c r="B4474" s="60"/>
    </row>
    <row r="4475" spans="2:2" x14ac:dyDescent="0.25">
      <c r="B4475" s="60"/>
    </row>
    <row r="4476" spans="2:2" x14ac:dyDescent="0.25">
      <c r="B4476" s="60"/>
    </row>
    <row r="4477" spans="2:2" x14ac:dyDescent="0.25">
      <c r="B4477" s="60"/>
    </row>
    <row r="4478" spans="2:2" x14ac:dyDescent="0.25">
      <c r="B4478" s="60"/>
    </row>
    <row r="4479" spans="2:2" x14ac:dyDescent="0.25">
      <c r="B4479" s="60"/>
    </row>
    <row r="4480" spans="2:2" x14ac:dyDescent="0.25">
      <c r="B4480" s="60"/>
    </row>
    <row r="4481" spans="2:2" x14ac:dyDescent="0.25">
      <c r="B4481" s="60"/>
    </row>
    <row r="4482" spans="2:2" x14ac:dyDescent="0.25">
      <c r="B4482" s="60"/>
    </row>
    <row r="4483" spans="2:2" x14ac:dyDescent="0.25">
      <c r="B4483" s="60"/>
    </row>
    <row r="4484" spans="2:2" x14ac:dyDescent="0.25">
      <c r="B4484" s="60"/>
    </row>
    <row r="4485" spans="2:2" x14ac:dyDescent="0.25">
      <c r="B4485" s="60"/>
    </row>
    <row r="4486" spans="2:2" x14ac:dyDescent="0.25">
      <c r="B4486" s="60"/>
    </row>
    <row r="4487" spans="2:2" x14ac:dyDescent="0.25">
      <c r="B4487" s="60"/>
    </row>
    <row r="4488" spans="2:2" x14ac:dyDescent="0.25">
      <c r="B4488" s="60"/>
    </row>
    <row r="4489" spans="2:2" x14ac:dyDescent="0.25">
      <c r="B4489" s="60"/>
    </row>
    <row r="4490" spans="2:2" x14ac:dyDescent="0.25">
      <c r="B4490" s="60"/>
    </row>
    <row r="4491" spans="2:2" x14ac:dyDescent="0.25">
      <c r="B4491" s="60"/>
    </row>
    <row r="4492" spans="2:2" x14ac:dyDescent="0.25">
      <c r="B4492" s="60"/>
    </row>
    <row r="4493" spans="2:2" x14ac:dyDescent="0.25">
      <c r="B4493" s="60"/>
    </row>
    <row r="4494" spans="2:2" x14ac:dyDescent="0.25">
      <c r="B4494" s="60"/>
    </row>
    <row r="4495" spans="2:2" x14ac:dyDescent="0.25">
      <c r="B4495" s="60"/>
    </row>
    <row r="4496" spans="2:2" x14ac:dyDescent="0.25">
      <c r="B4496" s="60"/>
    </row>
    <row r="4497" spans="2:2" x14ac:dyDescent="0.25">
      <c r="B4497" s="60"/>
    </row>
    <row r="4498" spans="2:2" x14ac:dyDescent="0.25">
      <c r="B4498" s="60"/>
    </row>
    <row r="4499" spans="2:2" x14ac:dyDescent="0.25">
      <c r="B4499" s="60"/>
    </row>
    <row r="4500" spans="2:2" x14ac:dyDescent="0.25">
      <c r="B4500" s="60"/>
    </row>
    <row r="4501" spans="2:2" x14ac:dyDescent="0.25">
      <c r="B4501" s="60"/>
    </row>
    <row r="4502" spans="2:2" x14ac:dyDescent="0.25">
      <c r="B4502" s="60"/>
    </row>
    <row r="4503" spans="2:2" x14ac:dyDescent="0.25">
      <c r="B4503" s="60"/>
    </row>
    <row r="4504" spans="2:2" x14ac:dyDescent="0.25">
      <c r="B4504" s="60"/>
    </row>
    <row r="4505" spans="2:2" x14ac:dyDescent="0.25">
      <c r="B4505" s="60"/>
    </row>
    <row r="4506" spans="2:2" x14ac:dyDescent="0.25">
      <c r="B4506" s="60"/>
    </row>
    <row r="4507" spans="2:2" x14ac:dyDescent="0.25">
      <c r="B4507" s="60"/>
    </row>
    <row r="4508" spans="2:2" x14ac:dyDescent="0.25">
      <c r="B4508" s="60"/>
    </row>
    <row r="4509" spans="2:2" x14ac:dyDescent="0.25">
      <c r="B4509" s="60"/>
    </row>
    <row r="4510" spans="2:2" x14ac:dyDescent="0.25">
      <c r="B4510" s="60"/>
    </row>
    <row r="4511" spans="2:2" x14ac:dyDescent="0.25">
      <c r="B4511" s="60"/>
    </row>
    <row r="4512" spans="2:2" x14ac:dyDescent="0.25">
      <c r="B4512" s="60"/>
    </row>
    <row r="4513" spans="2:2" x14ac:dyDescent="0.25">
      <c r="B4513" s="60"/>
    </row>
    <row r="4514" spans="2:2" x14ac:dyDescent="0.25">
      <c r="B4514" s="60"/>
    </row>
    <row r="4515" spans="2:2" x14ac:dyDescent="0.25">
      <c r="B4515" s="60"/>
    </row>
    <row r="4516" spans="2:2" x14ac:dyDescent="0.25">
      <c r="B4516" s="60"/>
    </row>
    <row r="4517" spans="2:2" x14ac:dyDescent="0.25">
      <c r="B4517" s="60"/>
    </row>
    <row r="4518" spans="2:2" x14ac:dyDescent="0.25">
      <c r="B4518" s="60"/>
    </row>
    <row r="4519" spans="2:2" x14ac:dyDescent="0.25">
      <c r="B4519" s="60"/>
    </row>
    <row r="4520" spans="2:2" x14ac:dyDescent="0.25">
      <c r="B4520" s="60"/>
    </row>
    <row r="4521" spans="2:2" x14ac:dyDescent="0.25">
      <c r="B4521" s="60"/>
    </row>
    <row r="4522" spans="2:2" x14ac:dyDescent="0.25">
      <c r="B4522" s="60"/>
    </row>
    <row r="4523" spans="2:2" x14ac:dyDescent="0.25">
      <c r="B4523" s="60"/>
    </row>
    <row r="4524" spans="2:2" x14ac:dyDescent="0.25">
      <c r="B4524" s="60"/>
    </row>
    <row r="4525" spans="2:2" x14ac:dyDescent="0.25">
      <c r="B4525" s="60"/>
    </row>
    <row r="4526" spans="2:2" x14ac:dyDescent="0.25">
      <c r="B4526" s="60"/>
    </row>
    <row r="4527" spans="2:2" x14ac:dyDescent="0.25">
      <c r="B4527" s="60"/>
    </row>
    <row r="4528" spans="2:2" x14ac:dyDescent="0.25">
      <c r="B4528" s="60"/>
    </row>
    <row r="4529" spans="2:2" x14ac:dyDescent="0.25">
      <c r="B4529" s="60"/>
    </row>
    <row r="4530" spans="2:2" x14ac:dyDescent="0.25">
      <c r="B4530" s="60"/>
    </row>
    <row r="4531" spans="2:2" x14ac:dyDescent="0.25">
      <c r="B4531" s="60"/>
    </row>
    <row r="4532" spans="2:2" x14ac:dyDescent="0.25">
      <c r="B4532" s="60"/>
    </row>
    <row r="4533" spans="2:2" x14ac:dyDescent="0.25">
      <c r="B4533" s="60"/>
    </row>
    <row r="4534" spans="2:2" x14ac:dyDescent="0.25">
      <c r="B4534" s="60"/>
    </row>
    <row r="4535" spans="2:2" x14ac:dyDescent="0.25">
      <c r="B4535" s="60"/>
    </row>
    <row r="4536" spans="2:2" x14ac:dyDescent="0.25">
      <c r="B4536" s="60"/>
    </row>
    <row r="4537" spans="2:2" x14ac:dyDescent="0.25">
      <c r="B4537" s="60"/>
    </row>
    <row r="4538" spans="2:2" x14ac:dyDescent="0.25">
      <c r="B4538" s="60"/>
    </row>
    <row r="4539" spans="2:2" x14ac:dyDescent="0.25">
      <c r="B4539" s="60"/>
    </row>
    <row r="4540" spans="2:2" x14ac:dyDescent="0.25">
      <c r="B4540" s="60"/>
    </row>
    <row r="4541" spans="2:2" x14ac:dyDescent="0.25">
      <c r="B4541" s="60"/>
    </row>
    <row r="4542" spans="2:2" x14ac:dyDescent="0.25">
      <c r="B4542" s="60"/>
    </row>
    <row r="4543" spans="2:2" x14ac:dyDescent="0.25">
      <c r="B4543" s="60"/>
    </row>
    <row r="4544" spans="2:2" x14ac:dyDescent="0.25">
      <c r="B4544" s="60"/>
    </row>
    <row r="4545" spans="2:2" x14ac:dyDescent="0.25">
      <c r="B4545" s="60"/>
    </row>
    <row r="4546" spans="2:2" x14ac:dyDescent="0.25">
      <c r="B4546" s="60"/>
    </row>
    <row r="4547" spans="2:2" x14ac:dyDescent="0.25">
      <c r="B4547" s="60"/>
    </row>
    <row r="4548" spans="2:2" x14ac:dyDescent="0.25">
      <c r="B4548" s="60"/>
    </row>
    <row r="4549" spans="2:2" x14ac:dyDescent="0.25">
      <c r="B4549" s="60"/>
    </row>
    <row r="4550" spans="2:2" x14ac:dyDescent="0.25">
      <c r="B4550" s="60"/>
    </row>
    <row r="4551" spans="2:2" x14ac:dyDescent="0.25">
      <c r="B4551" s="60"/>
    </row>
    <row r="4552" spans="2:2" x14ac:dyDescent="0.25">
      <c r="B4552" s="60"/>
    </row>
    <row r="4553" spans="2:2" x14ac:dyDescent="0.25">
      <c r="B4553" s="60"/>
    </row>
    <row r="4554" spans="2:2" x14ac:dyDescent="0.25">
      <c r="B4554" s="60"/>
    </row>
    <row r="4555" spans="2:2" x14ac:dyDescent="0.25">
      <c r="B4555" s="60"/>
    </row>
    <row r="4556" spans="2:2" x14ac:dyDescent="0.25">
      <c r="B4556" s="60"/>
    </row>
    <row r="4557" spans="2:2" x14ac:dyDescent="0.25">
      <c r="B4557" s="60"/>
    </row>
    <row r="4558" spans="2:2" x14ac:dyDescent="0.25">
      <c r="B4558" s="60"/>
    </row>
    <row r="4559" spans="2:2" x14ac:dyDescent="0.25">
      <c r="B4559" s="60"/>
    </row>
    <row r="4560" spans="2:2" x14ac:dyDescent="0.25">
      <c r="B4560" s="60"/>
    </row>
    <row r="4561" spans="2:2" x14ac:dyDescent="0.25">
      <c r="B4561" s="60"/>
    </row>
    <row r="4562" spans="2:2" x14ac:dyDescent="0.25">
      <c r="B4562" s="60"/>
    </row>
    <row r="4563" spans="2:2" x14ac:dyDescent="0.25">
      <c r="B4563" s="60"/>
    </row>
    <row r="4564" spans="2:2" x14ac:dyDescent="0.25">
      <c r="B4564" s="60"/>
    </row>
    <row r="4565" spans="2:2" x14ac:dyDescent="0.25">
      <c r="B4565" s="60"/>
    </row>
    <row r="4566" spans="2:2" x14ac:dyDescent="0.25">
      <c r="B4566" s="60"/>
    </row>
    <row r="4567" spans="2:2" x14ac:dyDescent="0.25">
      <c r="B4567" s="60"/>
    </row>
    <row r="4568" spans="2:2" x14ac:dyDescent="0.25">
      <c r="B4568" s="60"/>
    </row>
    <row r="4569" spans="2:2" x14ac:dyDescent="0.25">
      <c r="B4569" s="60"/>
    </row>
    <row r="4570" spans="2:2" x14ac:dyDescent="0.25">
      <c r="B4570" s="60"/>
    </row>
    <row r="4571" spans="2:2" x14ac:dyDescent="0.25">
      <c r="B4571" s="60"/>
    </row>
    <row r="4572" spans="2:2" x14ac:dyDescent="0.25">
      <c r="B4572" s="60"/>
    </row>
    <row r="4573" spans="2:2" x14ac:dyDescent="0.25">
      <c r="B4573" s="60"/>
    </row>
    <row r="4574" spans="2:2" x14ac:dyDescent="0.25">
      <c r="B4574" s="60"/>
    </row>
    <row r="4575" spans="2:2" x14ac:dyDescent="0.25">
      <c r="B4575" s="60"/>
    </row>
    <row r="4576" spans="2:2" x14ac:dyDescent="0.25">
      <c r="B4576" s="60"/>
    </row>
    <row r="4577" spans="2:2" x14ac:dyDescent="0.25">
      <c r="B4577" s="60"/>
    </row>
    <row r="4578" spans="2:2" x14ac:dyDescent="0.25">
      <c r="B4578" s="60"/>
    </row>
    <row r="4579" spans="2:2" x14ac:dyDescent="0.25">
      <c r="B4579" s="60"/>
    </row>
    <row r="4580" spans="2:2" x14ac:dyDescent="0.25">
      <c r="B4580" s="60"/>
    </row>
    <row r="4581" spans="2:2" x14ac:dyDescent="0.25">
      <c r="B4581" s="60"/>
    </row>
    <row r="4582" spans="2:2" x14ac:dyDescent="0.25">
      <c r="B4582" s="60"/>
    </row>
    <row r="4583" spans="2:2" x14ac:dyDescent="0.25">
      <c r="B4583" s="60"/>
    </row>
    <row r="4584" spans="2:2" x14ac:dyDescent="0.25">
      <c r="B4584" s="60"/>
    </row>
    <row r="4585" spans="2:2" x14ac:dyDescent="0.25">
      <c r="B4585" s="60"/>
    </row>
    <row r="4586" spans="2:2" x14ac:dyDescent="0.25">
      <c r="B4586" s="60"/>
    </row>
    <row r="4587" spans="2:2" x14ac:dyDescent="0.25">
      <c r="B4587" s="60"/>
    </row>
    <row r="4588" spans="2:2" x14ac:dyDescent="0.25">
      <c r="B4588" s="60"/>
    </row>
    <row r="4589" spans="2:2" x14ac:dyDescent="0.25">
      <c r="B4589" s="60"/>
    </row>
    <row r="4590" spans="2:2" x14ac:dyDescent="0.25">
      <c r="B4590" s="60"/>
    </row>
    <row r="4591" spans="2:2" x14ac:dyDescent="0.25">
      <c r="B4591" s="60"/>
    </row>
    <row r="4592" spans="2:2" x14ac:dyDescent="0.25">
      <c r="B4592" s="60"/>
    </row>
    <row r="4593" spans="2:2" x14ac:dyDescent="0.25">
      <c r="B4593" s="60"/>
    </row>
    <row r="4594" spans="2:2" x14ac:dyDescent="0.25">
      <c r="B4594" s="60"/>
    </row>
    <row r="4595" spans="2:2" x14ac:dyDescent="0.25">
      <c r="B4595" s="60"/>
    </row>
    <row r="4596" spans="2:2" x14ac:dyDescent="0.25">
      <c r="B4596" s="60"/>
    </row>
    <row r="4597" spans="2:2" x14ac:dyDescent="0.25">
      <c r="B4597" s="60"/>
    </row>
    <row r="4598" spans="2:2" x14ac:dyDescent="0.25">
      <c r="B4598" s="60"/>
    </row>
    <row r="4599" spans="2:2" x14ac:dyDescent="0.25">
      <c r="B4599" s="60"/>
    </row>
    <row r="4600" spans="2:2" x14ac:dyDescent="0.25">
      <c r="B4600" s="60"/>
    </row>
    <row r="4601" spans="2:2" x14ac:dyDescent="0.25">
      <c r="B4601" s="60"/>
    </row>
    <row r="4602" spans="2:2" x14ac:dyDescent="0.25">
      <c r="B4602" s="60"/>
    </row>
    <row r="4603" spans="2:2" x14ac:dyDescent="0.25">
      <c r="B4603" s="60"/>
    </row>
    <row r="4604" spans="2:2" x14ac:dyDescent="0.25">
      <c r="B4604" s="60"/>
    </row>
    <row r="4605" spans="2:2" x14ac:dyDescent="0.25">
      <c r="B4605" s="60"/>
    </row>
    <row r="4606" spans="2:2" x14ac:dyDescent="0.25">
      <c r="B4606" s="60"/>
    </row>
    <row r="4607" spans="2:2" x14ac:dyDescent="0.25">
      <c r="B4607" s="60"/>
    </row>
    <row r="4608" spans="2:2" x14ac:dyDescent="0.25">
      <c r="B4608" s="60"/>
    </row>
    <row r="4609" spans="2:2" x14ac:dyDescent="0.25">
      <c r="B4609" s="60"/>
    </row>
    <row r="4610" spans="2:2" x14ac:dyDescent="0.25">
      <c r="B4610" s="60"/>
    </row>
    <row r="4611" spans="2:2" x14ac:dyDescent="0.25">
      <c r="B4611" s="60"/>
    </row>
    <row r="4612" spans="2:2" x14ac:dyDescent="0.25">
      <c r="B4612" s="60"/>
    </row>
    <row r="4613" spans="2:2" x14ac:dyDescent="0.25">
      <c r="B4613" s="60"/>
    </row>
    <row r="4614" spans="2:2" x14ac:dyDescent="0.25">
      <c r="B4614" s="60"/>
    </row>
    <row r="4615" spans="2:2" x14ac:dyDescent="0.25">
      <c r="B4615" s="60"/>
    </row>
    <row r="4616" spans="2:2" x14ac:dyDescent="0.25">
      <c r="B4616" s="60"/>
    </row>
    <row r="4617" spans="2:2" x14ac:dyDescent="0.25">
      <c r="B4617" s="60"/>
    </row>
    <row r="4618" spans="2:2" x14ac:dyDescent="0.25">
      <c r="B4618" s="60"/>
    </row>
    <row r="4619" spans="2:2" x14ac:dyDescent="0.25">
      <c r="B4619" s="60"/>
    </row>
    <row r="4620" spans="2:2" x14ac:dyDescent="0.25">
      <c r="B4620" s="60"/>
    </row>
    <row r="4621" spans="2:2" x14ac:dyDescent="0.25">
      <c r="B4621" s="60"/>
    </row>
    <row r="4622" spans="2:2" x14ac:dyDescent="0.25">
      <c r="B4622" s="60"/>
    </row>
    <row r="4623" spans="2:2" x14ac:dyDescent="0.25">
      <c r="B4623" s="60"/>
    </row>
    <row r="4624" spans="2:2" x14ac:dyDescent="0.25">
      <c r="B4624" s="60"/>
    </row>
    <row r="4625" spans="2:2" x14ac:dyDescent="0.25">
      <c r="B4625" s="60"/>
    </row>
    <row r="4626" spans="2:2" x14ac:dyDescent="0.25">
      <c r="B4626" s="60"/>
    </row>
    <row r="4627" spans="2:2" x14ac:dyDescent="0.25">
      <c r="B4627" s="60"/>
    </row>
    <row r="4628" spans="2:2" x14ac:dyDescent="0.25">
      <c r="B4628" s="60"/>
    </row>
    <row r="4629" spans="2:2" x14ac:dyDescent="0.25">
      <c r="B4629" s="60"/>
    </row>
    <row r="4630" spans="2:2" x14ac:dyDescent="0.25">
      <c r="B4630" s="60"/>
    </row>
    <row r="4631" spans="2:2" x14ac:dyDescent="0.25">
      <c r="B4631" s="60"/>
    </row>
    <row r="4632" spans="2:2" x14ac:dyDescent="0.25">
      <c r="B4632" s="60"/>
    </row>
    <row r="4633" spans="2:2" x14ac:dyDescent="0.25">
      <c r="B4633" s="60"/>
    </row>
    <row r="4634" spans="2:2" x14ac:dyDescent="0.25">
      <c r="B4634" s="60"/>
    </row>
    <row r="4635" spans="2:2" x14ac:dyDescent="0.25">
      <c r="B4635" s="60"/>
    </row>
    <row r="4636" spans="2:2" x14ac:dyDescent="0.25">
      <c r="B4636" s="60"/>
    </row>
    <row r="4637" spans="2:2" x14ac:dyDescent="0.25">
      <c r="B4637" s="60"/>
    </row>
    <row r="4638" spans="2:2" x14ac:dyDescent="0.25">
      <c r="B4638" s="60"/>
    </row>
    <row r="4639" spans="2:2" x14ac:dyDescent="0.25">
      <c r="B4639" s="60"/>
    </row>
    <row r="4640" spans="2:2" x14ac:dyDescent="0.25">
      <c r="B4640" s="60"/>
    </row>
    <row r="4641" spans="2:2" x14ac:dyDescent="0.25">
      <c r="B4641" s="60"/>
    </row>
    <row r="4642" spans="2:2" x14ac:dyDescent="0.25">
      <c r="B4642" s="60"/>
    </row>
    <row r="4643" spans="2:2" x14ac:dyDescent="0.25">
      <c r="B4643" s="60"/>
    </row>
    <row r="4644" spans="2:2" x14ac:dyDescent="0.25">
      <c r="B4644" s="60"/>
    </row>
    <row r="4645" spans="2:2" x14ac:dyDescent="0.25">
      <c r="B4645" s="60"/>
    </row>
    <row r="4646" spans="2:2" x14ac:dyDescent="0.25">
      <c r="B4646" s="60"/>
    </row>
    <row r="4647" spans="2:2" x14ac:dyDescent="0.25">
      <c r="B4647" s="60"/>
    </row>
    <row r="4648" spans="2:2" x14ac:dyDescent="0.25">
      <c r="B4648" s="60"/>
    </row>
    <row r="4649" spans="2:2" x14ac:dyDescent="0.25">
      <c r="B4649" s="60"/>
    </row>
    <row r="4650" spans="2:2" x14ac:dyDescent="0.25">
      <c r="B4650" s="60"/>
    </row>
    <row r="4651" spans="2:2" x14ac:dyDescent="0.25">
      <c r="B4651" s="60"/>
    </row>
    <row r="4652" spans="2:2" x14ac:dyDescent="0.25">
      <c r="B4652" s="60"/>
    </row>
    <row r="4653" spans="2:2" x14ac:dyDescent="0.25">
      <c r="B4653" s="60"/>
    </row>
    <row r="4654" spans="2:2" x14ac:dyDescent="0.25">
      <c r="B4654" s="60"/>
    </row>
    <row r="4655" spans="2:2" x14ac:dyDescent="0.25">
      <c r="B4655" s="60"/>
    </row>
    <row r="4656" spans="2:2" x14ac:dyDescent="0.25">
      <c r="B4656" s="60"/>
    </row>
    <row r="4657" spans="2:2" x14ac:dyDescent="0.25">
      <c r="B4657" s="60"/>
    </row>
    <row r="4658" spans="2:2" x14ac:dyDescent="0.25">
      <c r="B4658" s="60"/>
    </row>
    <row r="4659" spans="2:2" x14ac:dyDescent="0.25">
      <c r="B4659" s="60"/>
    </row>
    <row r="4660" spans="2:2" x14ac:dyDescent="0.25">
      <c r="B4660" s="60"/>
    </row>
    <row r="4661" spans="2:2" x14ac:dyDescent="0.25">
      <c r="B4661" s="60"/>
    </row>
    <row r="4662" spans="2:2" x14ac:dyDescent="0.25">
      <c r="B4662" s="60"/>
    </row>
    <row r="4663" spans="2:2" x14ac:dyDescent="0.25">
      <c r="B4663" s="60"/>
    </row>
    <row r="4664" spans="2:2" x14ac:dyDescent="0.25">
      <c r="B4664" s="60"/>
    </row>
    <row r="4665" spans="2:2" x14ac:dyDescent="0.25">
      <c r="B4665" s="60"/>
    </row>
    <row r="4666" spans="2:2" x14ac:dyDescent="0.25">
      <c r="B4666" s="60"/>
    </row>
    <row r="4667" spans="2:2" x14ac:dyDescent="0.25">
      <c r="B4667" s="60"/>
    </row>
    <row r="4668" spans="2:2" x14ac:dyDescent="0.25">
      <c r="B4668" s="60"/>
    </row>
    <row r="4669" spans="2:2" x14ac:dyDescent="0.25">
      <c r="B4669" s="60"/>
    </row>
    <row r="4670" spans="2:2" x14ac:dyDescent="0.25">
      <c r="B4670" s="60"/>
    </row>
    <row r="4671" spans="2:2" x14ac:dyDescent="0.25">
      <c r="B4671" s="60"/>
    </row>
    <row r="4672" spans="2:2" x14ac:dyDescent="0.25">
      <c r="B4672" s="60"/>
    </row>
    <row r="4673" spans="2:2" x14ac:dyDescent="0.25">
      <c r="B4673" s="60"/>
    </row>
    <row r="4674" spans="2:2" x14ac:dyDescent="0.25">
      <c r="B4674" s="60"/>
    </row>
    <row r="4675" spans="2:2" x14ac:dyDescent="0.25">
      <c r="B4675" s="60"/>
    </row>
    <row r="4676" spans="2:2" x14ac:dyDescent="0.25">
      <c r="B4676" s="60"/>
    </row>
    <row r="4677" spans="2:2" x14ac:dyDescent="0.25">
      <c r="B4677" s="60"/>
    </row>
    <row r="4678" spans="2:2" x14ac:dyDescent="0.25">
      <c r="B4678" s="60"/>
    </row>
    <row r="4679" spans="2:2" x14ac:dyDescent="0.25">
      <c r="B4679" s="60"/>
    </row>
    <row r="4680" spans="2:2" x14ac:dyDescent="0.25">
      <c r="B4680" s="60"/>
    </row>
    <row r="4681" spans="2:2" x14ac:dyDescent="0.25">
      <c r="B4681" s="60"/>
    </row>
    <row r="4682" spans="2:2" x14ac:dyDescent="0.25">
      <c r="B4682" s="60"/>
    </row>
    <row r="4683" spans="2:2" x14ac:dyDescent="0.25">
      <c r="B4683" s="60"/>
    </row>
    <row r="4684" spans="2:2" x14ac:dyDescent="0.25">
      <c r="B4684" s="60"/>
    </row>
    <row r="4685" spans="2:2" x14ac:dyDescent="0.25">
      <c r="B4685" s="60"/>
    </row>
    <row r="4686" spans="2:2" x14ac:dyDescent="0.25">
      <c r="B4686" s="60"/>
    </row>
    <row r="4687" spans="2:2" x14ac:dyDescent="0.25">
      <c r="B4687" s="60"/>
    </row>
    <row r="4688" spans="2:2" x14ac:dyDescent="0.25">
      <c r="B4688" s="60"/>
    </row>
    <row r="4689" spans="2:2" x14ac:dyDescent="0.25">
      <c r="B4689" s="60"/>
    </row>
    <row r="4690" spans="2:2" x14ac:dyDescent="0.25">
      <c r="B4690" s="60"/>
    </row>
    <row r="4691" spans="2:2" x14ac:dyDescent="0.25">
      <c r="B4691" s="60"/>
    </row>
    <row r="4692" spans="2:2" x14ac:dyDescent="0.25">
      <c r="B4692" s="60"/>
    </row>
    <row r="4693" spans="2:2" x14ac:dyDescent="0.25">
      <c r="B4693" s="60"/>
    </row>
    <row r="4694" spans="2:2" x14ac:dyDescent="0.25">
      <c r="B4694" s="60"/>
    </row>
    <row r="4695" spans="2:2" x14ac:dyDescent="0.25">
      <c r="B4695" s="60"/>
    </row>
    <row r="4696" spans="2:2" x14ac:dyDescent="0.25">
      <c r="B4696" s="60"/>
    </row>
    <row r="4697" spans="2:2" x14ac:dyDescent="0.25">
      <c r="B4697" s="60"/>
    </row>
    <row r="4698" spans="2:2" x14ac:dyDescent="0.25">
      <c r="B4698" s="60"/>
    </row>
    <row r="4699" spans="2:2" x14ac:dyDescent="0.25">
      <c r="B4699" s="60"/>
    </row>
    <row r="4700" spans="2:2" x14ac:dyDescent="0.25">
      <c r="B4700" s="60"/>
    </row>
    <row r="4701" spans="2:2" x14ac:dyDescent="0.25">
      <c r="B4701" s="60"/>
    </row>
    <row r="4702" spans="2:2" x14ac:dyDescent="0.25">
      <c r="B4702" s="60"/>
    </row>
    <row r="4703" spans="2:2" x14ac:dyDescent="0.25">
      <c r="B4703" s="60"/>
    </row>
    <row r="4704" spans="2:2" x14ac:dyDescent="0.25">
      <c r="B4704" s="60"/>
    </row>
    <row r="4705" spans="2:2" x14ac:dyDescent="0.25">
      <c r="B4705" s="60"/>
    </row>
    <row r="4706" spans="2:2" x14ac:dyDescent="0.25">
      <c r="B4706" s="60"/>
    </row>
    <row r="4707" spans="2:2" x14ac:dyDescent="0.25">
      <c r="B4707" s="60"/>
    </row>
    <row r="4708" spans="2:2" x14ac:dyDescent="0.25">
      <c r="B4708" s="60"/>
    </row>
    <row r="4709" spans="2:2" x14ac:dyDescent="0.25">
      <c r="B4709" s="60"/>
    </row>
    <row r="4710" spans="2:2" x14ac:dyDescent="0.25">
      <c r="B4710" s="60"/>
    </row>
    <row r="4711" spans="2:2" x14ac:dyDescent="0.25">
      <c r="B4711" s="60"/>
    </row>
    <row r="4712" spans="2:2" x14ac:dyDescent="0.25">
      <c r="B4712" s="60"/>
    </row>
    <row r="4713" spans="2:2" x14ac:dyDescent="0.25">
      <c r="B4713" s="60"/>
    </row>
    <row r="4714" spans="2:2" x14ac:dyDescent="0.25">
      <c r="B4714" s="60"/>
    </row>
    <row r="4715" spans="2:2" x14ac:dyDescent="0.25">
      <c r="B4715" s="60"/>
    </row>
    <row r="4716" spans="2:2" x14ac:dyDescent="0.25">
      <c r="B4716" s="60"/>
    </row>
    <row r="4717" spans="2:2" x14ac:dyDescent="0.25">
      <c r="B4717" s="60"/>
    </row>
    <row r="4718" spans="2:2" x14ac:dyDescent="0.25">
      <c r="B4718" s="60"/>
    </row>
    <row r="4719" spans="2:2" x14ac:dyDescent="0.25">
      <c r="B4719" s="60"/>
    </row>
    <row r="4720" spans="2:2" x14ac:dyDescent="0.25">
      <c r="B4720" s="60"/>
    </row>
    <row r="4721" spans="2:2" x14ac:dyDescent="0.25">
      <c r="B4721" s="60"/>
    </row>
    <row r="4722" spans="2:2" x14ac:dyDescent="0.25">
      <c r="B4722" s="60"/>
    </row>
    <row r="4723" spans="2:2" x14ac:dyDescent="0.25">
      <c r="B4723" s="60"/>
    </row>
    <row r="4724" spans="2:2" x14ac:dyDescent="0.25">
      <c r="B4724" s="60"/>
    </row>
    <row r="4725" spans="2:2" x14ac:dyDescent="0.25">
      <c r="B4725" s="60"/>
    </row>
    <row r="4726" spans="2:2" x14ac:dyDescent="0.25">
      <c r="B4726" s="60"/>
    </row>
    <row r="4727" spans="2:2" x14ac:dyDescent="0.25">
      <c r="B4727" s="60"/>
    </row>
    <row r="4728" spans="2:2" x14ac:dyDescent="0.25">
      <c r="B4728" s="60"/>
    </row>
    <row r="4729" spans="2:2" x14ac:dyDescent="0.25">
      <c r="B4729" s="60"/>
    </row>
    <row r="4730" spans="2:2" x14ac:dyDescent="0.25">
      <c r="B4730" s="60"/>
    </row>
    <row r="4731" spans="2:2" x14ac:dyDescent="0.25">
      <c r="B4731" s="60"/>
    </row>
    <row r="4732" spans="2:2" x14ac:dyDescent="0.25">
      <c r="B4732" s="60"/>
    </row>
    <row r="4733" spans="2:2" x14ac:dyDescent="0.25">
      <c r="B4733" s="60"/>
    </row>
    <row r="4734" spans="2:2" x14ac:dyDescent="0.25">
      <c r="B4734" s="60"/>
    </row>
    <row r="4735" spans="2:2" x14ac:dyDescent="0.25">
      <c r="B4735" s="60"/>
    </row>
    <row r="4736" spans="2:2" x14ac:dyDescent="0.25">
      <c r="B4736" s="60"/>
    </row>
    <row r="4737" spans="2:2" x14ac:dyDescent="0.25">
      <c r="B4737" s="60"/>
    </row>
    <row r="4738" spans="2:2" x14ac:dyDescent="0.25">
      <c r="B4738" s="60"/>
    </row>
    <row r="4739" spans="2:2" x14ac:dyDescent="0.25">
      <c r="B4739" s="60"/>
    </row>
    <row r="4740" spans="2:2" x14ac:dyDescent="0.25">
      <c r="B4740" s="60"/>
    </row>
    <row r="4741" spans="2:2" x14ac:dyDescent="0.25">
      <c r="B4741" s="60"/>
    </row>
    <row r="4742" spans="2:2" x14ac:dyDescent="0.25">
      <c r="B4742" s="60"/>
    </row>
    <row r="4743" spans="2:2" x14ac:dyDescent="0.25">
      <c r="B4743" s="60"/>
    </row>
    <row r="4744" spans="2:2" x14ac:dyDescent="0.25">
      <c r="B4744" s="60"/>
    </row>
    <row r="4745" spans="2:2" x14ac:dyDescent="0.25">
      <c r="B4745" s="60"/>
    </row>
    <row r="4746" spans="2:2" x14ac:dyDescent="0.25">
      <c r="B4746" s="60"/>
    </row>
    <row r="4747" spans="2:2" x14ac:dyDescent="0.25">
      <c r="B4747" s="60"/>
    </row>
    <row r="4748" spans="2:2" x14ac:dyDescent="0.25">
      <c r="B4748" s="60"/>
    </row>
    <row r="4749" spans="2:2" x14ac:dyDescent="0.25">
      <c r="B4749" s="60"/>
    </row>
    <row r="4750" spans="2:2" x14ac:dyDescent="0.25">
      <c r="B4750" s="60"/>
    </row>
    <row r="4751" spans="2:2" x14ac:dyDescent="0.25">
      <c r="B4751" s="60"/>
    </row>
    <row r="4752" spans="2:2" x14ac:dyDescent="0.25">
      <c r="B4752" s="60"/>
    </row>
    <row r="4753" spans="2:2" x14ac:dyDescent="0.25">
      <c r="B4753" s="60"/>
    </row>
    <row r="4754" spans="2:2" x14ac:dyDescent="0.25">
      <c r="B4754" s="60"/>
    </row>
    <row r="4755" spans="2:2" x14ac:dyDescent="0.25">
      <c r="B4755" s="60"/>
    </row>
    <row r="4756" spans="2:2" x14ac:dyDescent="0.25">
      <c r="B4756" s="60"/>
    </row>
    <row r="4757" spans="2:2" x14ac:dyDescent="0.25">
      <c r="B4757" s="60"/>
    </row>
    <row r="4758" spans="2:2" x14ac:dyDescent="0.25">
      <c r="B4758" s="60"/>
    </row>
    <row r="4759" spans="2:2" x14ac:dyDescent="0.25">
      <c r="B4759" s="60"/>
    </row>
    <row r="4760" spans="2:2" x14ac:dyDescent="0.25">
      <c r="B4760" s="60"/>
    </row>
    <row r="4761" spans="2:2" x14ac:dyDescent="0.25">
      <c r="B4761" s="60"/>
    </row>
    <row r="4762" spans="2:2" x14ac:dyDescent="0.25">
      <c r="B4762" s="60"/>
    </row>
    <row r="4763" spans="2:2" x14ac:dyDescent="0.25">
      <c r="B4763" s="60"/>
    </row>
    <row r="4764" spans="2:2" x14ac:dyDescent="0.25">
      <c r="B4764" s="60"/>
    </row>
    <row r="4765" spans="2:2" x14ac:dyDescent="0.25">
      <c r="B4765" s="60"/>
    </row>
    <row r="4766" spans="2:2" x14ac:dyDescent="0.25">
      <c r="B4766" s="60"/>
    </row>
    <row r="4767" spans="2:2" x14ac:dyDescent="0.25">
      <c r="B4767" s="60"/>
    </row>
    <row r="4768" spans="2:2" x14ac:dyDescent="0.25">
      <c r="B4768" s="60"/>
    </row>
    <row r="4769" spans="2:2" x14ac:dyDescent="0.25">
      <c r="B4769" s="60"/>
    </row>
    <row r="4770" spans="2:2" x14ac:dyDescent="0.25">
      <c r="B4770" s="60"/>
    </row>
    <row r="4771" spans="2:2" x14ac:dyDescent="0.25">
      <c r="B4771" s="60"/>
    </row>
    <row r="4772" spans="2:2" x14ac:dyDescent="0.25">
      <c r="B4772" s="60"/>
    </row>
    <row r="4773" spans="2:2" x14ac:dyDescent="0.25">
      <c r="B4773" s="60"/>
    </row>
    <row r="4774" spans="2:2" x14ac:dyDescent="0.25">
      <c r="B4774" s="60"/>
    </row>
    <row r="4775" spans="2:2" x14ac:dyDescent="0.25">
      <c r="B4775" s="60"/>
    </row>
    <row r="4776" spans="2:2" x14ac:dyDescent="0.25">
      <c r="B4776" s="60"/>
    </row>
    <row r="4777" spans="2:2" x14ac:dyDescent="0.25">
      <c r="B4777" s="60"/>
    </row>
    <row r="4778" spans="2:2" x14ac:dyDescent="0.25">
      <c r="B4778" s="60"/>
    </row>
    <row r="4779" spans="2:2" x14ac:dyDescent="0.25">
      <c r="B4779" s="60"/>
    </row>
    <row r="4780" spans="2:2" x14ac:dyDescent="0.25">
      <c r="B4780" s="60"/>
    </row>
    <row r="4781" spans="2:2" x14ac:dyDescent="0.25">
      <c r="B4781" s="60"/>
    </row>
    <row r="4782" spans="2:2" x14ac:dyDescent="0.25">
      <c r="B4782" s="60"/>
    </row>
    <row r="4783" spans="2:2" x14ac:dyDescent="0.25">
      <c r="B4783" s="60"/>
    </row>
    <row r="4784" spans="2:2" x14ac:dyDescent="0.25">
      <c r="B4784" s="60"/>
    </row>
    <row r="4785" spans="2:2" x14ac:dyDescent="0.25">
      <c r="B4785" s="60"/>
    </row>
    <row r="4786" spans="2:2" x14ac:dyDescent="0.25">
      <c r="B4786" s="60"/>
    </row>
    <row r="4787" spans="2:2" x14ac:dyDescent="0.25">
      <c r="B4787" s="60"/>
    </row>
    <row r="4788" spans="2:2" x14ac:dyDescent="0.25">
      <c r="B4788" s="60"/>
    </row>
    <row r="4789" spans="2:2" x14ac:dyDescent="0.25">
      <c r="B4789" s="60"/>
    </row>
    <row r="4790" spans="2:2" x14ac:dyDescent="0.25">
      <c r="B4790" s="60"/>
    </row>
    <row r="4791" spans="2:2" x14ac:dyDescent="0.25">
      <c r="B4791" s="60"/>
    </row>
    <row r="4792" spans="2:2" x14ac:dyDescent="0.25">
      <c r="B4792" s="60"/>
    </row>
    <row r="4793" spans="2:2" x14ac:dyDescent="0.25">
      <c r="B4793" s="60"/>
    </row>
    <row r="4794" spans="2:2" x14ac:dyDescent="0.25">
      <c r="B4794" s="60"/>
    </row>
    <row r="4795" spans="2:2" x14ac:dyDescent="0.25">
      <c r="B4795" s="60"/>
    </row>
    <row r="4796" spans="2:2" x14ac:dyDescent="0.25">
      <c r="B4796" s="60"/>
    </row>
    <row r="4797" spans="2:2" x14ac:dyDescent="0.25">
      <c r="B4797" s="60"/>
    </row>
    <row r="4798" spans="2:2" x14ac:dyDescent="0.25">
      <c r="B4798" s="60"/>
    </row>
    <row r="4799" spans="2:2" x14ac:dyDescent="0.25">
      <c r="B4799" s="60"/>
    </row>
    <row r="4800" spans="2:2" x14ac:dyDescent="0.25">
      <c r="B4800" s="60"/>
    </row>
    <row r="4801" spans="2:2" x14ac:dyDescent="0.25">
      <c r="B4801" s="60"/>
    </row>
    <row r="4802" spans="2:2" x14ac:dyDescent="0.25">
      <c r="B4802" s="60"/>
    </row>
    <row r="4803" spans="2:2" x14ac:dyDescent="0.25">
      <c r="B4803" s="60"/>
    </row>
    <row r="4804" spans="2:2" x14ac:dyDescent="0.25">
      <c r="B4804" s="60"/>
    </row>
    <row r="4805" spans="2:2" x14ac:dyDescent="0.25">
      <c r="B4805" s="60"/>
    </row>
    <row r="4806" spans="2:2" x14ac:dyDescent="0.25">
      <c r="B4806" s="60"/>
    </row>
    <row r="4807" spans="2:2" x14ac:dyDescent="0.25">
      <c r="B4807" s="60"/>
    </row>
    <row r="4808" spans="2:2" x14ac:dyDescent="0.25">
      <c r="B4808" s="60"/>
    </row>
    <row r="4809" spans="2:2" x14ac:dyDescent="0.25">
      <c r="B4809" s="60"/>
    </row>
    <row r="4810" spans="2:2" x14ac:dyDescent="0.25">
      <c r="B4810" s="60"/>
    </row>
    <row r="4811" spans="2:2" x14ac:dyDescent="0.25">
      <c r="B4811" s="60"/>
    </row>
    <row r="4812" spans="2:2" x14ac:dyDescent="0.25">
      <c r="B4812" s="60"/>
    </row>
    <row r="4813" spans="2:2" x14ac:dyDescent="0.25">
      <c r="B4813" s="60"/>
    </row>
    <row r="4814" spans="2:2" x14ac:dyDescent="0.25">
      <c r="B4814" s="60"/>
    </row>
    <row r="4815" spans="2:2" x14ac:dyDescent="0.25">
      <c r="B4815" s="60"/>
    </row>
    <row r="4816" spans="2:2" x14ac:dyDescent="0.25">
      <c r="B4816" s="60"/>
    </row>
    <row r="4817" spans="2:2" x14ac:dyDescent="0.25">
      <c r="B4817" s="60"/>
    </row>
    <row r="4818" spans="2:2" x14ac:dyDescent="0.25">
      <c r="B4818" s="60"/>
    </row>
    <row r="4819" spans="2:2" x14ac:dyDescent="0.25">
      <c r="B4819" s="60"/>
    </row>
    <row r="4820" spans="2:2" x14ac:dyDescent="0.25">
      <c r="B4820" s="60"/>
    </row>
    <row r="4821" spans="2:2" x14ac:dyDescent="0.25">
      <c r="B4821" s="60"/>
    </row>
    <row r="4822" spans="2:2" x14ac:dyDescent="0.25">
      <c r="B4822" s="60"/>
    </row>
    <row r="4823" spans="2:2" x14ac:dyDescent="0.25">
      <c r="B4823" s="60"/>
    </row>
    <row r="4824" spans="2:2" x14ac:dyDescent="0.25">
      <c r="B4824" s="60"/>
    </row>
    <row r="4825" spans="2:2" x14ac:dyDescent="0.25">
      <c r="B4825" s="60"/>
    </row>
    <row r="4826" spans="2:2" x14ac:dyDescent="0.25">
      <c r="B4826" s="60"/>
    </row>
    <row r="4827" spans="2:2" x14ac:dyDescent="0.25">
      <c r="B4827" s="60"/>
    </row>
    <row r="4828" spans="2:2" x14ac:dyDescent="0.25">
      <c r="B4828" s="60"/>
    </row>
    <row r="4829" spans="2:2" x14ac:dyDescent="0.25">
      <c r="B4829" s="60"/>
    </row>
    <row r="4830" spans="2:2" x14ac:dyDescent="0.25">
      <c r="B4830" s="60"/>
    </row>
    <row r="4831" spans="2:2" x14ac:dyDescent="0.25">
      <c r="B4831" s="60"/>
    </row>
    <row r="4832" spans="2:2" x14ac:dyDescent="0.25">
      <c r="B4832" s="60"/>
    </row>
    <row r="4833" spans="2:2" x14ac:dyDescent="0.25">
      <c r="B4833" s="60"/>
    </row>
    <row r="4834" spans="2:2" x14ac:dyDescent="0.25">
      <c r="B4834" s="60"/>
    </row>
    <row r="4835" spans="2:2" x14ac:dyDescent="0.25">
      <c r="B4835" s="60"/>
    </row>
    <row r="4836" spans="2:2" x14ac:dyDescent="0.25">
      <c r="B4836" s="60"/>
    </row>
    <row r="4837" spans="2:2" x14ac:dyDescent="0.25">
      <c r="B4837" s="60"/>
    </row>
    <row r="4838" spans="2:2" x14ac:dyDescent="0.25">
      <c r="B4838" s="60"/>
    </row>
    <row r="4839" spans="2:2" x14ac:dyDescent="0.25">
      <c r="B4839" s="60"/>
    </row>
    <row r="4840" spans="2:2" x14ac:dyDescent="0.25">
      <c r="B4840" s="60"/>
    </row>
    <row r="4841" spans="2:2" x14ac:dyDescent="0.25">
      <c r="B4841" s="60"/>
    </row>
    <row r="4842" spans="2:2" x14ac:dyDescent="0.25">
      <c r="B4842" s="60"/>
    </row>
    <row r="4843" spans="2:2" x14ac:dyDescent="0.25">
      <c r="B4843" s="60"/>
    </row>
    <row r="4844" spans="2:2" x14ac:dyDescent="0.25">
      <c r="B4844" s="60"/>
    </row>
    <row r="4845" spans="2:2" x14ac:dyDescent="0.25">
      <c r="B4845" s="60"/>
    </row>
    <row r="4846" spans="2:2" x14ac:dyDescent="0.25">
      <c r="B4846" s="60"/>
    </row>
    <row r="4847" spans="2:2" x14ac:dyDescent="0.25">
      <c r="B4847" s="60"/>
    </row>
    <row r="4848" spans="2:2" x14ac:dyDescent="0.25">
      <c r="B4848" s="60"/>
    </row>
    <row r="4849" spans="2:2" x14ac:dyDescent="0.25">
      <c r="B4849" s="60"/>
    </row>
    <row r="4850" spans="2:2" x14ac:dyDescent="0.25">
      <c r="B4850" s="60"/>
    </row>
    <row r="4851" spans="2:2" x14ac:dyDescent="0.25">
      <c r="B4851" s="60"/>
    </row>
    <row r="4852" spans="2:2" x14ac:dyDescent="0.25">
      <c r="B4852" s="60"/>
    </row>
    <row r="4853" spans="2:2" x14ac:dyDescent="0.25">
      <c r="B4853" s="60"/>
    </row>
    <row r="4854" spans="2:2" x14ac:dyDescent="0.25">
      <c r="B4854" s="60"/>
    </row>
    <row r="4855" spans="2:2" x14ac:dyDescent="0.25">
      <c r="B4855" s="60"/>
    </row>
    <row r="4856" spans="2:2" x14ac:dyDescent="0.25">
      <c r="B4856" s="60"/>
    </row>
    <row r="4857" spans="2:2" x14ac:dyDescent="0.25">
      <c r="B4857" s="60"/>
    </row>
    <row r="4858" spans="2:2" x14ac:dyDescent="0.25">
      <c r="B4858" s="60"/>
    </row>
    <row r="4859" spans="2:2" x14ac:dyDescent="0.25">
      <c r="B4859" s="60"/>
    </row>
    <row r="4860" spans="2:2" x14ac:dyDescent="0.25">
      <c r="B4860" s="60"/>
    </row>
    <row r="4861" spans="2:2" x14ac:dyDescent="0.25">
      <c r="B4861" s="60"/>
    </row>
    <row r="4862" spans="2:2" x14ac:dyDescent="0.25">
      <c r="B4862" s="60"/>
    </row>
    <row r="4863" spans="2:2" x14ac:dyDescent="0.25">
      <c r="B4863" s="60"/>
    </row>
    <row r="4864" spans="2:2" x14ac:dyDescent="0.25">
      <c r="B4864" s="60"/>
    </row>
    <row r="4865" spans="2:2" x14ac:dyDescent="0.25">
      <c r="B4865" s="60"/>
    </row>
    <row r="4866" spans="2:2" x14ac:dyDescent="0.25">
      <c r="B4866" s="60"/>
    </row>
    <row r="4867" spans="2:2" x14ac:dyDescent="0.25">
      <c r="B4867" s="60"/>
    </row>
    <row r="4868" spans="2:2" x14ac:dyDescent="0.25">
      <c r="B4868" s="60"/>
    </row>
    <row r="4869" spans="2:2" x14ac:dyDescent="0.25">
      <c r="B4869" s="60"/>
    </row>
    <row r="4870" spans="2:2" x14ac:dyDescent="0.25">
      <c r="B4870" s="60"/>
    </row>
    <row r="4871" spans="2:2" x14ac:dyDescent="0.25">
      <c r="B4871" s="60"/>
    </row>
    <row r="4872" spans="2:2" x14ac:dyDescent="0.25">
      <c r="B4872" s="60"/>
    </row>
    <row r="4873" spans="2:2" x14ac:dyDescent="0.25">
      <c r="B4873" s="60"/>
    </row>
    <row r="4874" spans="2:2" x14ac:dyDescent="0.25">
      <c r="B4874" s="60"/>
    </row>
    <row r="4875" spans="2:2" x14ac:dyDescent="0.25">
      <c r="B4875" s="60"/>
    </row>
    <row r="4876" spans="2:2" x14ac:dyDescent="0.25">
      <c r="B4876" s="60"/>
    </row>
    <row r="4877" spans="2:2" x14ac:dyDescent="0.25">
      <c r="B4877" s="60"/>
    </row>
    <row r="4878" spans="2:2" x14ac:dyDescent="0.25">
      <c r="B4878" s="60"/>
    </row>
    <row r="4879" spans="2:2" x14ac:dyDescent="0.25">
      <c r="B4879" s="60"/>
    </row>
    <row r="4880" spans="2:2" x14ac:dyDescent="0.25">
      <c r="B4880" s="60"/>
    </row>
    <row r="4881" spans="2:2" x14ac:dyDescent="0.25">
      <c r="B4881" s="60"/>
    </row>
    <row r="4882" spans="2:2" x14ac:dyDescent="0.25">
      <c r="B4882" s="60"/>
    </row>
    <row r="4883" spans="2:2" x14ac:dyDescent="0.25">
      <c r="B4883" s="60"/>
    </row>
    <row r="4884" spans="2:2" x14ac:dyDescent="0.25">
      <c r="B4884" s="60"/>
    </row>
    <row r="4885" spans="2:2" x14ac:dyDescent="0.25">
      <c r="B4885" s="60"/>
    </row>
    <row r="4886" spans="2:2" x14ac:dyDescent="0.25">
      <c r="B4886" s="60"/>
    </row>
    <row r="4887" spans="2:2" x14ac:dyDescent="0.25">
      <c r="B4887" s="60"/>
    </row>
    <row r="4888" spans="2:2" x14ac:dyDescent="0.25">
      <c r="B4888" s="60"/>
    </row>
    <row r="4889" spans="2:2" x14ac:dyDescent="0.25">
      <c r="B4889" s="60"/>
    </row>
    <row r="4890" spans="2:2" x14ac:dyDescent="0.25">
      <c r="B4890" s="60"/>
    </row>
    <row r="4891" spans="2:2" x14ac:dyDescent="0.25">
      <c r="B4891" s="60"/>
    </row>
    <row r="4892" spans="2:2" x14ac:dyDescent="0.25">
      <c r="B4892" s="60"/>
    </row>
    <row r="4893" spans="2:2" x14ac:dyDescent="0.25">
      <c r="B4893" s="60"/>
    </row>
    <row r="4894" spans="2:2" x14ac:dyDescent="0.25">
      <c r="B4894" s="60"/>
    </row>
    <row r="4895" spans="2:2" x14ac:dyDescent="0.25">
      <c r="B4895" s="60"/>
    </row>
    <row r="4896" spans="2:2" x14ac:dyDescent="0.25">
      <c r="B4896" s="60"/>
    </row>
    <row r="4897" spans="2:2" x14ac:dyDescent="0.25">
      <c r="B4897" s="60"/>
    </row>
    <row r="4898" spans="2:2" x14ac:dyDescent="0.25">
      <c r="B4898" s="60"/>
    </row>
    <row r="4899" spans="2:2" x14ac:dyDescent="0.25">
      <c r="B4899" s="60"/>
    </row>
    <row r="4900" spans="2:2" x14ac:dyDescent="0.25">
      <c r="B4900" s="60"/>
    </row>
    <row r="4901" spans="2:2" x14ac:dyDescent="0.25">
      <c r="B4901" s="60"/>
    </row>
    <row r="4902" spans="2:2" x14ac:dyDescent="0.25">
      <c r="B4902" s="60"/>
    </row>
    <row r="4903" spans="2:2" x14ac:dyDescent="0.25">
      <c r="B4903" s="60"/>
    </row>
    <row r="4904" spans="2:2" x14ac:dyDescent="0.25">
      <c r="B4904" s="60"/>
    </row>
    <row r="4905" spans="2:2" x14ac:dyDescent="0.25">
      <c r="B4905" s="60"/>
    </row>
    <row r="4906" spans="2:2" x14ac:dyDescent="0.25">
      <c r="B4906" s="60"/>
    </row>
    <row r="4907" spans="2:2" x14ac:dyDescent="0.25">
      <c r="B4907" s="60"/>
    </row>
    <row r="4908" spans="2:2" x14ac:dyDescent="0.25">
      <c r="B4908" s="60"/>
    </row>
    <row r="4909" spans="2:2" x14ac:dyDescent="0.25">
      <c r="B4909" s="60"/>
    </row>
    <row r="4910" spans="2:2" x14ac:dyDescent="0.25">
      <c r="B4910" s="60"/>
    </row>
    <row r="4911" spans="2:2" x14ac:dyDescent="0.25">
      <c r="B4911" s="60"/>
    </row>
    <row r="4912" spans="2:2" x14ac:dyDescent="0.25">
      <c r="B4912" s="60"/>
    </row>
    <row r="4913" spans="2:2" x14ac:dyDescent="0.25">
      <c r="B4913" s="60"/>
    </row>
    <row r="4914" spans="2:2" x14ac:dyDescent="0.25">
      <c r="B4914" s="60"/>
    </row>
    <row r="4915" spans="2:2" x14ac:dyDescent="0.25">
      <c r="B4915" s="60"/>
    </row>
    <row r="4916" spans="2:2" x14ac:dyDescent="0.25">
      <c r="B4916" s="60"/>
    </row>
    <row r="4917" spans="2:2" x14ac:dyDescent="0.25">
      <c r="B4917" s="60"/>
    </row>
    <row r="4918" spans="2:2" x14ac:dyDescent="0.25">
      <c r="B4918" s="60"/>
    </row>
    <row r="4919" spans="2:2" x14ac:dyDescent="0.25">
      <c r="B4919" s="60"/>
    </row>
    <row r="4920" spans="2:2" x14ac:dyDescent="0.25">
      <c r="B4920" s="60"/>
    </row>
    <row r="4921" spans="2:2" x14ac:dyDescent="0.25">
      <c r="B4921" s="60"/>
    </row>
    <row r="4922" spans="2:2" x14ac:dyDescent="0.25">
      <c r="B4922" s="60"/>
    </row>
    <row r="4923" spans="2:2" x14ac:dyDescent="0.25">
      <c r="B4923" s="60"/>
    </row>
    <row r="4924" spans="2:2" x14ac:dyDescent="0.25">
      <c r="B4924" s="60"/>
    </row>
    <row r="4925" spans="2:2" x14ac:dyDescent="0.25">
      <c r="B4925" s="60"/>
    </row>
    <row r="4926" spans="2:2" x14ac:dyDescent="0.25">
      <c r="B4926" s="60"/>
    </row>
    <row r="4927" spans="2:2" x14ac:dyDescent="0.25">
      <c r="B4927" s="60"/>
    </row>
    <row r="4928" spans="2:2" x14ac:dyDescent="0.25">
      <c r="B4928" s="60"/>
    </row>
    <row r="4929" spans="2:2" x14ac:dyDescent="0.25">
      <c r="B4929" s="60"/>
    </row>
    <row r="4930" spans="2:2" x14ac:dyDescent="0.25">
      <c r="B4930" s="60"/>
    </row>
    <row r="4931" spans="2:2" x14ac:dyDescent="0.25">
      <c r="B4931" s="60"/>
    </row>
    <row r="4932" spans="2:2" x14ac:dyDescent="0.25">
      <c r="B4932" s="60"/>
    </row>
    <row r="4933" spans="2:2" x14ac:dyDescent="0.25">
      <c r="B4933" s="60"/>
    </row>
    <row r="4934" spans="2:2" x14ac:dyDescent="0.25">
      <c r="B4934" s="60"/>
    </row>
    <row r="4935" spans="2:2" x14ac:dyDescent="0.25">
      <c r="B4935" s="60"/>
    </row>
    <row r="4936" spans="2:2" x14ac:dyDescent="0.25">
      <c r="B4936" s="60"/>
    </row>
    <row r="4937" spans="2:2" x14ac:dyDescent="0.25">
      <c r="B4937" s="60"/>
    </row>
    <row r="4938" spans="2:2" x14ac:dyDescent="0.25">
      <c r="B4938" s="60"/>
    </row>
    <row r="4939" spans="2:2" x14ac:dyDescent="0.25">
      <c r="B4939" s="60"/>
    </row>
    <row r="4940" spans="2:2" x14ac:dyDescent="0.25">
      <c r="B4940" s="60"/>
    </row>
    <row r="4941" spans="2:2" x14ac:dyDescent="0.25">
      <c r="B4941" s="60"/>
    </row>
    <row r="4942" spans="2:2" x14ac:dyDescent="0.25">
      <c r="B4942" s="60"/>
    </row>
    <row r="4943" spans="2:2" x14ac:dyDescent="0.25">
      <c r="B4943" s="60"/>
    </row>
    <row r="4944" spans="2:2" x14ac:dyDescent="0.25">
      <c r="B4944" s="60"/>
    </row>
    <row r="4945" spans="2:2" x14ac:dyDescent="0.25">
      <c r="B4945" s="60"/>
    </row>
    <row r="4946" spans="2:2" x14ac:dyDescent="0.25">
      <c r="B4946" s="60"/>
    </row>
    <row r="4947" spans="2:2" x14ac:dyDescent="0.25">
      <c r="B4947" s="60"/>
    </row>
    <row r="4948" spans="2:2" x14ac:dyDescent="0.25">
      <c r="B4948" s="60"/>
    </row>
    <row r="4949" spans="2:2" x14ac:dyDescent="0.25">
      <c r="B4949" s="60"/>
    </row>
    <row r="4950" spans="2:2" x14ac:dyDescent="0.25">
      <c r="B4950" s="60"/>
    </row>
    <row r="4951" spans="2:2" x14ac:dyDescent="0.25">
      <c r="B4951" s="60"/>
    </row>
    <row r="4952" spans="2:2" x14ac:dyDescent="0.25">
      <c r="B4952" s="60"/>
    </row>
    <row r="4953" spans="2:2" x14ac:dyDescent="0.25">
      <c r="B4953" s="60"/>
    </row>
    <row r="4954" spans="2:2" x14ac:dyDescent="0.25">
      <c r="B4954" s="60"/>
    </row>
    <row r="4955" spans="2:2" x14ac:dyDescent="0.25">
      <c r="B4955" s="60"/>
    </row>
    <row r="4956" spans="2:2" x14ac:dyDescent="0.25">
      <c r="B4956" s="60"/>
    </row>
    <row r="4957" spans="2:2" x14ac:dyDescent="0.25">
      <c r="B4957" s="60"/>
    </row>
    <row r="4958" spans="2:2" x14ac:dyDescent="0.25">
      <c r="B4958" s="60"/>
    </row>
    <row r="4959" spans="2:2" x14ac:dyDescent="0.25">
      <c r="B4959" s="60"/>
    </row>
    <row r="4960" spans="2:2" x14ac:dyDescent="0.25">
      <c r="B4960" s="60"/>
    </row>
    <row r="4961" spans="2:2" x14ac:dyDescent="0.25">
      <c r="B4961" s="60"/>
    </row>
    <row r="4962" spans="2:2" x14ac:dyDescent="0.25">
      <c r="B4962" s="60"/>
    </row>
    <row r="4963" spans="2:2" x14ac:dyDescent="0.25">
      <c r="B4963" s="60"/>
    </row>
    <row r="4964" spans="2:2" x14ac:dyDescent="0.25">
      <c r="B4964" s="60"/>
    </row>
    <row r="4965" spans="2:2" x14ac:dyDescent="0.25">
      <c r="B4965" s="60"/>
    </row>
    <row r="4966" spans="2:2" x14ac:dyDescent="0.25">
      <c r="B4966" s="60"/>
    </row>
    <row r="4967" spans="2:2" x14ac:dyDescent="0.25">
      <c r="B4967" s="60"/>
    </row>
    <row r="4968" spans="2:2" x14ac:dyDescent="0.25">
      <c r="B4968" s="60"/>
    </row>
    <row r="4969" spans="2:2" x14ac:dyDescent="0.25">
      <c r="B4969" s="60"/>
    </row>
    <row r="4970" spans="2:2" x14ac:dyDescent="0.25">
      <c r="B4970" s="60"/>
    </row>
    <row r="4971" spans="2:2" x14ac:dyDescent="0.25">
      <c r="B4971" s="60"/>
    </row>
    <row r="4972" spans="2:2" x14ac:dyDescent="0.25">
      <c r="B4972" s="60"/>
    </row>
    <row r="4973" spans="2:2" x14ac:dyDescent="0.25">
      <c r="B4973" s="60"/>
    </row>
    <row r="4974" spans="2:2" x14ac:dyDescent="0.25">
      <c r="B4974" s="60"/>
    </row>
    <row r="4975" spans="2:2" x14ac:dyDescent="0.25">
      <c r="B4975" s="60"/>
    </row>
    <row r="4976" spans="2:2" x14ac:dyDescent="0.25">
      <c r="B4976" s="60"/>
    </row>
    <row r="4977" spans="2:2" x14ac:dyDescent="0.25">
      <c r="B4977" s="60"/>
    </row>
    <row r="4978" spans="2:2" x14ac:dyDescent="0.25">
      <c r="B4978" s="60"/>
    </row>
    <row r="4979" spans="2:2" x14ac:dyDescent="0.25">
      <c r="B4979" s="60"/>
    </row>
    <row r="4980" spans="2:2" x14ac:dyDescent="0.25">
      <c r="B4980" s="60"/>
    </row>
    <row r="4981" spans="2:2" x14ac:dyDescent="0.25">
      <c r="B4981" s="60"/>
    </row>
    <row r="4982" spans="2:2" x14ac:dyDescent="0.25">
      <c r="B4982" s="60"/>
    </row>
    <row r="4983" spans="2:2" x14ac:dyDescent="0.25">
      <c r="B4983" s="60"/>
    </row>
    <row r="4984" spans="2:2" x14ac:dyDescent="0.25">
      <c r="B4984" s="60"/>
    </row>
    <row r="4985" spans="2:2" x14ac:dyDescent="0.25">
      <c r="B4985" s="60"/>
    </row>
    <row r="4986" spans="2:2" x14ac:dyDescent="0.25">
      <c r="B4986" s="60"/>
    </row>
    <row r="4987" spans="2:2" x14ac:dyDescent="0.25">
      <c r="B4987" s="60"/>
    </row>
    <row r="4988" spans="2:2" x14ac:dyDescent="0.25">
      <c r="B4988" s="60"/>
    </row>
    <row r="4989" spans="2:2" x14ac:dyDescent="0.25">
      <c r="B4989" s="60"/>
    </row>
    <row r="4990" spans="2:2" x14ac:dyDescent="0.25">
      <c r="B4990" s="60"/>
    </row>
    <row r="4991" spans="2:2" x14ac:dyDescent="0.25">
      <c r="B4991" s="60"/>
    </row>
    <row r="4992" spans="2:2" x14ac:dyDescent="0.25">
      <c r="B4992" s="60"/>
    </row>
    <row r="4993" spans="2:2" x14ac:dyDescent="0.25">
      <c r="B4993" s="60"/>
    </row>
    <row r="4994" spans="2:2" x14ac:dyDescent="0.25">
      <c r="B4994" s="60"/>
    </row>
    <row r="4995" spans="2:2" x14ac:dyDescent="0.25">
      <c r="B4995" s="60"/>
    </row>
    <row r="4996" spans="2:2" x14ac:dyDescent="0.25">
      <c r="B4996" s="60"/>
    </row>
    <row r="4997" spans="2:2" x14ac:dyDescent="0.25">
      <c r="B4997" s="60"/>
    </row>
    <row r="4998" spans="2:2" x14ac:dyDescent="0.25">
      <c r="B4998" s="60"/>
    </row>
    <row r="4999" spans="2:2" x14ac:dyDescent="0.25">
      <c r="B4999" s="60"/>
    </row>
    <row r="5000" spans="2:2" x14ac:dyDescent="0.25">
      <c r="B5000" s="60"/>
    </row>
    <row r="5001" spans="2:2" x14ac:dyDescent="0.25">
      <c r="B5001" s="60"/>
    </row>
    <row r="5002" spans="2:2" x14ac:dyDescent="0.25">
      <c r="B5002" s="60"/>
    </row>
    <row r="5003" spans="2:2" x14ac:dyDescent="0.25">
      <c r="B5003" s="60"/>
    </row>
    <row r="5004" spans="2:2" x14ac:dyDescent="0.25">
      <c r="B5004" s="60"/>
    </row>
    <row r="5005" spans="2:2" x14ac:dyDescent="0.25">
      <c r="B5005" s="60"/>
    </row>
    <row r="5006" spans="2:2" x14ac:dyDescent="0.25">
      <c r="B5006" s="60"/>
    </row>
    <row r="5007" spans="2:2" x14ac:dyDescent="0.25">
      <c r="B5007" s="60"/>
    </row>
    <row r="5008" spans="2:2" x14ac:dyDescent="0.25">
      <c r="B5008" s="60"/>
    </row>
    <row r="5009" spans="2:2" x14ac:dyDescent="0.25">
      <c r="B5009" s="60"/>
    </row>
    <row r="5010" spans="2:2" x14ac:dyDescent="0.25">
      <c r="B5010" s="60"/>
    </row>
    <row r="5011" spans="2:2" x14ac:dyDescent="0.25">
      <c r="B5011" s="60"/>
    </row>
    <row r="5012" spans="2:2" x14ac:dyDescent="0.25">
      <c r="B5012" s="60"/>
    </row>
    <row r="5013" spans="2:2" x14ac:dyDescent="0.25">
      <c r="B5013" s="60"/>
    </row>
    <row r="5014" spans="2:2" x14ac:dyDescent="0.25">
      <c r="B5014" s="60"/>
    </row>
    <row r="5015" spans="2:2" x14ac:dyDescent="0.25">
      <c r="B5015" s="60"/>
    </row>
    <row r="5016" spans="2:2" x14ac:dyDescent="0.25">
      <c r="B5016" s="60"/>
    </row>
    <row r="5017" spans="2:2" x14ac:dyDescent="0.25">
      <c r="B5017" s="60"/>
    </row>
    <row r="5018" spans="2:2" x14ac:dyDescent="0.25">
      <c r="B5018" s="60"/>
    </row>
    <row r="5019" spans="2:2" x14ac:dyDescent="0.25">
      <c r="B5019" s="60"/>
    </row>
    <row r="5020" spans="2:2" x14ac:dyDescent="0.25">
      <c r="B5020" s="60"/>
    </row>
    <row r="5021" spans="2:2" x14ac:dyDescent="0.25">
      <c r="B5021" s="60"/>
    </row>
    <row r="5022" spans="2:2" x14ac:dyDescent="0.25">
      <c r="B5022" s="60"/>
    </row>
    <row r="5023" spans="2:2" x14ac:dyDescent="0.25">
      <c r="B5023" s="60"/>
    </row>
    <row r="5024" spans="2:2" x14ac:dyDescent="0.25">
      <c r="B5024" s="60"/>
    </row>
    <row r="5025" spans="2:2" x14ac:dyDescent="0.25">
      <c r="B5025" s="60"/>
    </row>
    <row r="5026" spans="2:2" x14ac:dyDescent="0.25">
      <c r="B5026" s="60"/>
    </row>
    <row r="5027" spans="2:2" x14ac:dyDescent="0.25">
      <c r="B5027" s="60"/>
    </row>
    <row r="5028" spans="2:2" x14ac:dyDescent="0.25">
      <c r="B5028" s="60"/>
    </row>
    <row r="5029" spans="2:2" x14ac:dyDescent="0.25">
      <c r="B5029" s="60"/>
    </row>
    <row r="5030" spans="2:2" x14ac:dyDescent="0.25">
      <c r="B5030" s="60"/>
    </row>
    <row r="5031" spans="2:2" x14ac:dyDescent="0.25">
      <c r="B5031" s="60"/>
    </row>
    <row r="5032" spans="2:2" x14ac:dyDescent="0.25">
      <c r="B5032" s="60"/>
    </row>
    <row r="5033" spans="2:2" x14ac:dyDescent="0.25">
      <c r="B5033" s="60"/>
    </row>
    <row r="5034" spans="2:2" x14ac:dyDescent="0.25">
      <c r="B5034" s="60"/>
    </row>
    <row r="5035" spans="2:2" x14ac:dyDescent="0.25">
      <c r="B5035" s="60"/>
    </row>
    <row r="5036" spans="2:2" x14ac:dyDescent="0.25">
      <c r="B5036" s="60"/>
    </row>
    <row r="5037" spans="2:2" x14ac:dyDescent="0.25">
      <c r="B5037" s="60"/>
    </row>
    <row r="5038" spans="2:2" x14ac:dyDescent="0.25">
      <c r="B5038" s="60"/>
    </row>
    <row r="5039" spans="2:2" x14ac:dyDescent="0.25">
      <c r="B5039" s="60"/>
    </row>
    <row r="5040" spans="2:2" x14ac:dyDescent="0.25">
      <c r="B5040" s="60"/>
    </row>
    <row r="5041" spans="2:2" x14ac:dyDescent="0.25">
      <c r="B5041" s="60"/>
    </row>
    <row r="5042" spans="2:2" x14ac:dyDescent="0.25">
      <c r="B5042" s="60"/>
    </row>
    <row r="5043" spans="2:2" x14ac:dyDescent="0.25">
      <c r="B5043" s="60"/>
    </row>
    <row r="5044" spans="2:2" x14ac:dyDescent="0.25">
      <c r="B5044" s="60"/>
    </row>
    <row r="5045" spans="2:2" x14ac:dyDescent="0.25">
      <c r="B5045" s="60"/>
    </row>
    <row r="5046" spans="2:2" x14ac:dyDescent="0.25">
      <c r="B5046" s="60"/>
    </row>
    <row r="5047" spans="2:2" x14ac:dyDescent="0.25">
      <c r="B5047" s="60"/>
    </row>
    <row r="5048" spans="2:2" x14ac:dyDescent="0.25">
      <c r="B5048" s="60"/>
    </row>
    <row r="5049" spans="2:2" x14ac:dyDescent="0.25">
      <c r="B5049" s="60"/>
    </row>
    <row r="5050" spans="2:2" x14ac:dyDescent="0.25">
      <c r="B5050" s="60"/>
    </row>
    <row r="5051" spans="2:2" x14ac:dyDescent="0.25">
      <c r="B5051" s="60"/>
    </row>
  </sheetData>
  <mergeCells count="3">
    <mergeCell ref="T14:X14"/>
    <mergeCell ref="T17:X17"/>
    <mergeCell ref="T18:X18"/>
  </mergeCells>
  <hyperlinks>
    <hyperlink ref="T14" r:id="rId1" xr:uid="{520F5849-1EB3-45F8-9AD6-5976C52EFA22}"/>
    <hyperlink ref="T18" r:id="rId2" xr:uid="{650C17B0-5E66-4F86-B521-158DDB5BFB6B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0F004-D6E0-489E-898A-B251C37323EC}">
  <sheetPr>
    <tabColor theme="5" tint="0.39997558519241921"/>
  </sheetPr>
  <dimension ref="A1:AA2530"/>
  <sheetViews>
    <sheetView workbookViewId="0">
      <selection activeCell="W19" sqref="W19:AA19"/>
    </sheetView>
  </sheetViews>
  <sheetFormatPr defaultRowHeight="15" x14ac:dyDescent="0.25"/>
  <cols>
    <col min="1" max="1" width="15.85546875" style="1" bestFit="1" customWidth="1"/>
    <col min="2" max="5" width="8" style="1" bestFit="1" customWidth="1"/>
    <col min="6" max="6" width="9.28515625" style="1" bestFit="1" customWidth="1"/>
    <col min="7" max="7" width="7.85546875" style="1" bestFit="1" customWidth="1"/>
    <col min="8" max="9" width="7.85546875" style="1" customWidth="1"/>
    <col min="10" max="12" width="9.140625" style="1" customWidth="1"/>
    <col min="13" max="13" width="9.28515625" style="1" customWidth="1"/>
    <col min="14" max="14" width="9.140625" style="1" customWidth="1"/>
    <col min="15" max="15" width="14.42578125" style="1" customWidth="1"/>
    <col min="16" max="21" width="9.140625" style="1" customWidth="1"/>
    <col min="22" max="16384" width="9.140625" style="1"/>
  </cols>
  <sheetData>
    <row r="1" spans="1:27" ht="15.75" thickBot="1" x14ac:dyDescent="0.3">
      <c r="A1" s="44" t="s">
        <v>35</v>
      </c>
      <c r="B1" s="44" t="s">
        <v>3</v>
      </c>
      <c r="C1" s="44" t="s">
        <v>4</v>
      </c>
      <c r="D1" s="44" t="s">
        <v>5</v>
      </c>
      <c r="E1" s="44" t="s">
        <v>6</v>
      </c>
      <c r="F1" s="44" t="s">
        <v>36</v>
      </c>
      <c r="G1" s="45" t="s">
        <v>37</v>
      </c>
      <c r="H1" s="46" t="s">
        <v>38</v>
      </c>
      <c r="I1" s="46" t="s">
        <v>39</v>
      </c>
      <c r="J1" s="46" t="s">
        <v>40</v>
      </c>
      <c r="K1" s="46" t="s">
        <v>41</v>
      </c>
      <c r="L1" s="46" t="s">
        <v>42</v>
      </c>
      <c r="M1" s="46" t="s">
        <v>43</v>
      </c>
      <c r="N1" s="46" t="s">
        <v>18</v>
      </c>
      <c r="O1" s="46" t="s">
        <v>44</v>
      </c>
      <c r="S1" s="114" t="s">
        <v>45</v>
      </c>
      <c r="T1" s="114"/>
    </row>
    <row r="2" spans="1:27" ht="15.75" thickTop="1" x14ac:dyDescent="0.25">
      <c r="A2" s="47">
        <v>41275</v>
      </c>
      <c r="B2" s="1">
        <v>1.31935</v>
      </c>
      <c r="C2" s="1">
        <v>1.3200499999999999</v>
      </c>
      <c r="D2" s="1">
        <v>1.3190299999999999</v>
      </c>
      <c r="E2" s="1">
        <v>1.3195399999999999</v>
      </c>
      <c r="F2" s="1">
        <f>(E3-B3)*10000</f>
        <v>-7.9000000000006843</v>
      </c>
      <c r="G2" s="1">
        <f t="shared" ref="G2:G65" si="0">IF(F2&gt;0,1,0)</f>
        <v>0</v>
      </c>
      <c r="H2" s="48">
        <v>0</v>
      </c>
      <c r="I2" s="49">
        <v>0</v>
      </c>
      <c r="J2" s="1">
        <f>IF(AND(I2&gt;$S$2,I2&lt;=$T$2),F2,0)</f>
        <v>0</v>
      </c>
      <c r="K2" s="1">
        <f>IF(AND(I2&gt;$S$3,I2&lt;=$T$3),F2,0)</f>
        <v>0</v>
      </c>
      <c r="L2" s="1">
        <f t="shared" ref="L2:L65" si="1">IF(AND(I2&gt;$S$4,I2&lt;=$T$4),F2,0)</f>
        <v>0</v>
      </c>
      <c r="M2" s="1">
        <f t="shared" ref="M2:M65" si="2">IF(AND(I2&gt;$S$5,I2&lt;=$T$5),F2,0)</f>
        <v>0</v>
      </c>
      <c r="N2" s="1">
        <f>L2+K2+J2+M2</f>
        <v>0</v>
      </c>
      <c r="O2" s="1">
        <f>N2</f>
        <v>0</v>
      </c>
      <c r="R2" s="46" t="s">
        <v>40</v>
      </c>
      <c r="S2" s="50">
        <v>-7.7972446124755504E-3</v>
      </c>
      <c r="T2" s="51">
        <v>-6.7972446124755503E-3</v>
      </c>
      <c r="W2" s="5"/>
      <c r="X2" s="5"/>
      <c r="Y2" s="5"/>
      <c r="Z2" s="5"/>
      <c r="AA2" s="5"/>
    </row>
    <row r="3" spans="1:27" x14ac:dyDescent="0.25">
      <c r="A3" s="47">
        <v>41276</v>
      </c>
      <c r="B3" s="1">
        <v>1.3193600000000001</v>
      </c>
      <c r="C3" s="1">
        <v>1.3299099999999999</v>
      </c>
      <c r="D3" s="1">
        <v>1.3157000000000001</v>
      </c>
      <c r="E3" s="1">
        <v>1.31857</v>
      </c>
      <c r="F3" s="1">
        <f>(E4-B4)*10000</f>
        <v>-137.59999999999994</v>
      </c>
      <c r="G3" s="1">
        <f t="shared" si="0"/>
        <v>0</v>
      </c>
      <c r="H3" s="48">
        <f t="shared" ref="H3:H66" si="3">E3/E2-1</f>
        <v>-7.3510465768367173E-4</v>
      </c>
      <c r="I3" s="49">
        <v>0</v>
      </c>
      <c r="J3" s="1">
        <f t="shared" ref="J3:J66" si="4">IF(AND(I3&gt;$S$2,I3&lt;=$T$2),F3,0)</f>
        <v>0</v>
      </c>
      <c r="K3" s="1">
        <f t="shared" ref="K3:K66" si="5">IF(AND(I3&gt;$S$3,I3&lt;=$T$3),F3,0)</f>
        <v>0</v>
      </c>
      <c r="L3" s="1">
        <f t="shared" si="1"/>
        <v>0</v>
      </c>
      <c r="M3" s="1">
        <f t="shared" si="2"/>
        <v>0</v>
      </c>
      <c r="N3" s="1">
        <f t="shared" ref="N3:N66" si="6">L3+K3+J3+M3</f>
        <v>0</v>
      </c>
      <c r="O3" s="1">
        <f t="shared" ref="O3:O66" si="7">N3+O2</f>
        <v>0</v>
      </c>
      <c r="R3" s="46" t="s">
        <v>41</v>
      </c>
      <c r="S3" s="50">
        <v>-6.7972446124755503E-3</v>
      </c>
      <c r="T3" s="51">
        <v>-5.7972446124755503E-3</v>
      </c>
      <c r="W3" s="5"/>
      <c r="X3" s="5"/>
      <c r="Y3" s="5"/>
      <c r="Z3" s="5"/>
      <c r="AA3" s="5"/>
    </row>
    <row r="4" spans="1:27" x14ac:dyDescent="0.25">
      <c r="A4" s="47">
        <v>41277</v>
      </c>
      <c r="B4" s="1">
        <v>1.3186</v>
      </c>
      <c r="C4" s="1">
        <v>1.31894</v>
      </c>
      <c r="D4" s="1">
        <v>1.30467</v>
      </c>
      <c r="E4" s="1">
        <v>1.30484</v>
      </c>
      <c r="F4" s="1">
        <f t="shared" ref="F4:F67" si="8">(E5-B5)*10000</f>
        <v>19.200000000001438</v>
      </c>
      <c r="G4" s="1">
        <f t="shared" si="0"/>
        <v>1</v>
      </c>
      <c r="H4" s="48">
        <f t="shared" si="3"/>
        <v>-1.0412795680168729E-2</v>
      </c>
      <c r="I4" s="49">
        <v>0</v>
      </c>
      <c r="J4" s="1">
        <f t="shared" si="4"/>
        <v>0</v>
      </c>
      <c r="K4" s="1">
        <f t="shared" si="5"/>
        <v>0</v>
      </c>
      <c r="L4" s="1">
        <f t="shared" si="1"/>
        <v>0</v>
      </c>
      <c r="M4" s="1">
        <f t="shared" si="2"/>
        <v>0</v>
      </c>
      <c r="N4" s="1">
        <f t="shared" si="6"/>
        <v>0</v>
      </c>
      <c r="O4" s="1">
        <f t="shared" si="7"/>
        <v>0</v>
      </c>
      <c r="R4" s="46" t="s">
        <v>42</v>
      </c>
      <c r="S4" s="50">
        <v>1.20275538752445E-3</v>
      </c>
      <c r="T4" s="51">
        <v>2.2027553875244498E-3</v>
      </c>
      <c r="W4" s="5"/>
      <c r="X4" s="5"/>
      <c r="Y4" s="5"/>
      <c r="Z4" s="5"/>
      <c r="AA4" s="5"/>
    </row>
    <row r="5" spans="1:27" x14ac:dyDescent="0.25">
      <c r="A5" s="47">
        <v>41278</v>
      </c>
      <c r="B5" s="1">
        <v>1.3048599999999999</v>
      </c>
      <c r="C5" s="1">
        <v>1.3089200000000001</v>
      </c>
      <c r="D5" s="1">
        <v>1.2997099999999999</v>
      </c>
      <c r="E5" s="1">
        <v>1.3067800000000001</v>
      </c>
      <c r="F5" s="1">
        <f t="shared" si="8"/>
        <v>41.199999999999015</v>
      </c>
      <c r="G5" s="1">
        <f t="shared" si="0"/>
        <v>1</v>
      </c>
      <c r="H5" s="48">
        <f t="shared" si="3"/>
        <v>1.4867723245761688E-3</v>
      </c>
      <c r="I5" s="49">
        <v>0</v>
      </c>
      <c r="J5" s="1">
        <f t="shared" si="4"/>
        <v>0</v>
      </c>
      <c r="K5" s="1">
        <f t="shared" si="5"/>
        <v>0</v>
      </c>
      <c r="L5" s="1">
        <f t="shared" si="1"/>
        <v>0</v>
      </c>
      <c r="M5" s="1">
        <f t="shared" si="2"/>
        <v>0</v>
      </c>
      <c r="N5" s="1">
        <f t="shared" si="6"/>
        <v>0</v>
      </c>
      <c r="O5" s="1">
        <f t="shared" si="7"/>
        <v>0</v>
      </c>
      <c r="R5" s="46" t="s">
        <v>43</v>
      </c>
      <c r="S5" s="50">
        <v>3.2027553875244499E-3</v>
      </c>
      <c r="T5" s="51">
        <v>4.2027553875244499E-3</v>
      </c>
      <c r="W5" s="5"/>
      <c r="X5" s="5"/>
      <c r="Y5" s="5"/>
      <c r="Z5" s="5"/>
      <c r="AA5" s="5"/>
    </row>
    <row r="6" spans="1:27" x14ac:dyDescent="0.25">
      <c r="A6" s="47">
        <v>41281</v>
      </c>
      <c r="B6" s="1">
        <v>1.30745</v>
      </c>
      <c r="C6" s="1">
        <v>1.31192</v>
      </c>
      <c r="D6" s="1">
        <v>1.30165</v>
      </c>
      <c r="E6" s="1">
        <v>1.3115699999999999</v>
      </c>
      <c r="F6" s="1">
        <f t="shared" si="8"/>
        <v>-35.000000000000583</v>
      </c>
      <c r="G6" s="1">
        <f t="shared" si="0"/>
        <v>0</v>
      </c>
      <c r="H6" s="48">
        <f t="shared" si="3"/>
        <v>3.6654984006487812E-3</v>
      </c>
      <c r="I6" s="49">
        <v>0</v>
      </c>
      <c r="J6" s="1">
        <f t="shared" si="4"/>
        <v>0</v>
      </c>
      <c r="K6" s="1">
        <f t="shared" si="5"/>
        <v>0</v>
      </c>
      <c r="L6" s="1">
        <f t="shared" si="1"/>
        <v>0</v>
      </c>
      <c r="M6" s="1">
        <f t="shared" si="2"/>
        <v>0</v>
      </c>
      <c r="N6" s="1">
        <f t="shared" si="6"/>
        <v>0</v>
      </c>
      <c r="O6" s="1">
        <f t="shared" si="7"/>
        <v>0</v>
      </c>
      <c r="R6" s="52"/>
      <c r="S6" s="53"/>
      <c r="T6" s="49"/>
      <c r="W6" s="5"/>
      <c r="X6" s="5"/>
      <c r="Y6" s="5"/>
      <c r="Z6" s="5"/>
      <c r="AA6" s="5"/>
    </row>
    <row r="7" spans="1:27" x14ac:dyDescent="0.25">
      <c r="A7" s="47">
        <v>41282</v>
      </c>
      <c r="B7" s="1">
        <v>1.31159</v>
      </c>
      <c r="C7" s="1">
        <v>1.31393</v>
      </c>
      <c r="D7" s="1">
        <v>1.30566</v>
      </c>
      <c r="E7" s="1">
        <v>1.30809</v>
      </c>
      <c r="F7" s="1">
        <f t="shared" si="8"/>
        <v>-16.800000000001258</v>
      </c>
      <c r="G7" s="1">
        <f t="shared" si="0"/>
        <v>0</v>
      </c>
      <c r="H7" s="48">
        <f t="shared" si="3"/>
        <v>-2.6533086301150366E-3</v>
      </c>
      <c r="I7" s="49">
        <v>0</v>
      </c>
      <c r="J7" s="1">
        <f t="shared" si="4"/>
        <v>0</v>
      </c>
      <c r="K7" s="1">
        <f t="shared" si="5"/>
        <v>0</v>
      </c>
      <c r="L7" s="1">
        <f t="shared" si="1"/>
        <v>0</v>
      </c>
      <c r="M7" s="1">
        <f t="shared" si="2"/>
        <v>0</v>
      </c>
      <c r="N7" s="1">
        <f t="shared" si="6"/>
        <v>0</v>
      </c>
      <c r="O7" s="1">
        <f t="shared" si="7"/>
        <v>0</v>
      </c>
      <c r="P7" s="52"/>
      <c r="R7" s="52"/>
      <c r="S7" s="53"/>
      <c r="T7" s="49"/>
      <c r="W7" s="5"/>
      <c r="X7" s="5"/>
      <c r="Y7" s="5"/>
      <c r="Z7" s="5"/>
      <c r="AA7" s="5"/>
    </row>
    <row r="8" spans="1:27" x14ac:dyDescent="0.25">
      <c r="A8" s="47">
        <v>41283</v>
      </c>
      <c r="B8" s="1">
        <v>1.3080700000000001</v>
      </c>
      <c r="C8" s="1">
        <v>1.3095600000000001</v>
      </c>
      <c r="D8" s="1">
        <v>1.30362</v>
      </c>
      <c r="E8" s="1">
        <v>1.3063899999999999</v>
      </c>
      <c r="F8" s="1">
        <f t="shared" si="8"/>
        <v>208.1999999999984</v>
      </c>
      <c r="G8" s="1">
        <f t="shared" si="0"/>
        <v>1</v>
      </c>
      <c r="H8" s="48">
        <f t="shared" si="3"/>
        <v>-1.2996047672561017E-3</v>
      </c>
      <c r="I8" s="49">
        <v>0</v>
      </c>
      <c r="J8" s="1">
        <f t="shared" si="4"/>
        <v>0</v>
      </c>
      <c r="K8" s="1">
        <f t="shared" si="5"/>
        <v>0</v>
      </c>
      <c r="L8" s="1">
        <f t="shared" si="1"/>
        <v>0</v>
      </c>
      <c r="M8" s="1">
        <f t="shared" si="2"/>
        <v>0</v>
      </c>
      <c r="N8" s="1">
        <f t="shared" si="6"/>
        <v>0</v>
      </c>
      <c r="O8" s="1">
        <f t="shared" si="7"/>
        <v>0</v>
      </c>
      <c r="R8" s="52"/>
      <c r="S8" s="53"/>
      <c r="T8" s="49"/>
      <c r="W8" s="5"/>
      <c r="X8" s="5"/>
      <c r="Y8" s="5"/>
      <c r="Z8" s="5"/>
      <c r="AA8" s="5"/>
    </row>
    <row r="9" spans="1:27" x14ac:dyDescent="0.25">
      <c r="A9" s="47">
        <v>41284</v>
      </c>
      <c r="B9" s="1">
        <v>1.3063400000000001</v>
      </c>
      <c r="C9" s="1">
        <v>1.32724</v>
      </c>
      <c r="D9" s="1">
        <v>1.30385</v>
      </c>
      <c r="E9" s="1">
        <v>1.3271599999999999</v>
      </c>
      <c r="F9" s="1">
        <f t="shared" si="8"/>
        <v>70.400000000001569</v>
      </c>
      <c r="G9" s="1">
        <f t="shared" si="0"/>
        <v>1</v>
      </c>
      <c r="H9" s="48">
        <f t="shared" si="3"/>
        <v>1.5898774485413991E-2</v>
      </c>
      <c r="I9" s="49">
        <f t="shared" ref="I9:I72" si="9">AVERAGE(H2:H9)</f>
        <v>7.4377893442692522E-4</v>
      </c>
      <c r="J9" s="1">
        <f t="shared" si="4"/>
        <v>0</v>
      </c>
      <c r="K9" s="1">
        <f t="shared" si="5"/>
        <v>0</v>
      </c>
      <c r="L9" s="1">
        <f t="shared" si="1"/>
        <v>0</v>
      </c>
      <c r="M9" s="1">
        <f t="shared" si="2"/>
        <v>0</v>
      </c>
      <c r="N9" s="1">
        <f t="shared" si="6"/>
        <v>0</v>
      </c>
      <c r="O9" s="1">
        <f t="shared" si="7"/>
        <v>0</v>
      </c>
      <c r="S9" s="53"/>
      <c r="T9" s="49"/>
      <c r="W9" s="5"/>
      <c r="X9" s="5"/>
      <c r="Y9" s="5"/>
      <c r="Z9" s="5"/>
      <c r="AA9" s="5"/>
    </row>
    <row r="10" spans="1:27" x14ac:dyDescent="0.25">
      <c r="A10" s="47">
        <v>41285</v>
      </c>
      <c r="B10" s="1">
        <v>1.3271999999999999</v>
      </c>
      <c r="C10" s="1">
        <v>1.33653</v>
      </c>
      <c r="D10" s="1">
        <v>1.3247899999999999</v>
      </c>
      <c r="E10" s="1">
        <v>1.3342400000000001</v>
      </c>
      <c r="F10" s="1">
        <f t="shared" si="8"/>
        <v>18.400000000000638</v>
      </c>
      <c r="G10" s="1">
        <f t="shared" si="0"/>
        <v>1</v>
      </c>
      <c r="H10" s="48">
        <f t="shared" si="3"/>
        <v>5.3346996594232365E-3</v>
      </c>
      <c r="I10" s="49">
        <f t="shared" si="9"/>
        <v>1.4106163918548298E-3</v>
      </c>
      <c r="J10" s="1">
        <f t="shared" si="4"/>
        <v>0</v>
      </c>
      <c r="K10" s="1">
        <f t="shared" si="5"/>
        <v>0</v>
      </c>
      <c r="L10" s="1">
        <f t="shared" si="1"/>
        <v>18.400000000000638</v>
      </c>
      <c r="M10" s="1">
        <f t="shared" si="2"/>
        <v>0</v>
      </c>
      <c r="N10" s="1">
        <f t="shared" si="6"/>
        <v>18.400000000000638</v>
      </c>
      <c r="O10" s="1">
        <f t="shared" si="7"/>
        <v>18.400000000000638</v>
      </c>
      <c r="W10" s="5"/>
      <c r="X10" s="5"/>
      <c r="Y10" s="5"/>
      <c r="Z10" s="5"/>
      <c r="AA10" s="5"/>
    </row>
    <row r="11" spans="1:27" x14ac:dyDescent="0.25">
      <c r="A11" s="47">
        <v>41288</v>
      </c>
      <c r="B11" s="1">
        <v>1.33605</v>
      </c>
      <c r="C11" s="1">
        <v>1.3403700000000001</v>
      </c>
      <c r="D11" s="1">
        <v>1.3335600000000001</v>
      </c>
      <c r="E11" s="1">
        <v>1.33789</v>
      </c>
      <c r="F11" s="1">
        <f t="shared" si="8"/>
        <v>-74.09999999999917</v>
      </c>
      <c r="G11" s="1">
        <f t="shared" si="0"/>
        <v>0</v>
      </c>
      <c r="H11" s="48">
        <f t="shared" si="3"/>
        <v>2.7356397649598296E-3</v>
      </c>
      <c r="I11" s="49">
        <f t="shared" si="9"/>
        <v>1.8444594446852675E-3</v>
      </c>
      <c r="J11" s="1">
        <f t="shared" si="4"/>
        <v>0</v>
      </c>
      <c r="K11" s="1">
        <f t="shared" si="5"/>
        <v>0</v>
      </c>
      <c r="L11" s="1">
        <f t="shared" si="1"/>
        <v>-74.09999999999917</v>
      </c>
      <c r="M11" s="1">
        <f t="shared" si="2"/>
        <v>0</v>
      </c>
      <c r="N11" s="1">
        <f t="shared" si="6"/>
        <v>-74.09999999999917</v>
      </c>
      <c r="O11" s="1">
        <f t="shared" si="7"/>
        <v>-55.699999999998532</v>
      </c>
      <c r="W11" s="5"/>
      <c r="X11" s="5"/>
      <c r="Y11" s="5"/>
      <c r="Z11" s="5"/>
      <c r="AA11" s="5"/>
    </row>
    <row r="12" spans="1:27" x14ac:dyDescent="0.25">
      <c r="A12" s="47">
        <v>41289</v>
      </c>
      <c r="B12" s="1">
        <v>1.3379099999999999</v>
      </c>
      <c r="C12" s="1">
        <v>1.3393299999999999</v>
      </c>
      <c r="D12" s="1">
        <v>1.3271999999999999</v>
      </c>
      <c r="E12" s="1">
        <v>1.3305</v>
      </c>
      <c r="F12" s="1">
        <f t="shared" si="8"/>
        <v>-16.000000000000458</v>
      </c>
      <c r="G12" s="1">
        <f t="shared" si="0"/>
        <v>0</v>
      </c>
      <c r="H12" s="48">
        <f t="shared" si="3"/>
        <v>-5.5236230183348667E-3</v>
      </c>
      <c r="I12" s="49">
        <f t="shared" si="9"/>
        <v>2.4556060274145003E-3</v>
      </c>
      <c r="J12" s="1">
        <f t="shared" si="4"/>
        <v>0</v>
      </c>
      <c r="K12" s="1">
        <f t="shared" si="5"/>
        <v>0</v>
      </c>
      <c r="L12" s="1">
        <f t="shared" si="1"/>
        <v>0</v>
      </c>
      <c r="M12" s="1">
        <f t="shared" si="2"/>
        <v>0</v>
      </c>
      <c r="N12" s="1">
        <f t="shared" si="6"/>
        <v>0</v>
      </c>
      <c r="O12" s="1">
        <f t="shared" si="7"/>
        <v>-55.699999999998532</v>
      </c>
      <c r="W12" s="5"/>
      <c r="X12" s="5"/>
      <c r="Y12" s="5"/>
      <c r="Z12" s="5"/>
      <c r="AA12" s="5"/>
    </row>
    <row r="13" spans="1:27" x14ac:dyDescent="0.25">
      <c r="A13" s="47">
        <v>41290</v>
      </c>
      <c r="B13" s="1">
        <v>1.3304800000000001</v>
      </c>
      <c r="C13" s="1">
        <v>1.33246</v>
      </c>
      <c r="D13" s="1">
        <v>1.32565</v>
      </c>
      <c r="E13" s="1">
        <v>1.3288800000000001</v>
      </c>
      <c r="F13" s="1">
        <f t="shared" si="8"/>
        <v>84.900000000001086</v>
      </c>
      <c r="G13" s="1">
        <f t="shared" si="0"/>
        <v>1</v>
      </c>
      <c r="H13" s="48">
        <f t="shared" si="3"/>
        <v>-1.2175873731679054E-3</v>
      </c>
      <c r="I13" s="49">
        <f t="shared" si="9"/>
        <v>2.117561065196491E-3</v>
      </c>
      <c r="J13" s="1">
        <f t="shared" si="4"/>
        <v>0</v>
      </c>
      <c r="K13" s="1">
        <f t="shared" si="5"/>
        <v>0</v>
      </c>
      <c r="L13" s="1">
        <f t="shared" si="1"/>
        <v>84.900000000001086</v>
      </c>
      <c r="M13" s="1">
        <f t="shared" si="2"/>
        <v>0</v>
      </c>
      <c r="N13" s="1">
        <f t="shared" si="6"/>
        <v>84.900000000001086</v>
      </c>
      <c r="O13" s="1">
        <f t="shared" si="7"/>
        <v>29.200000000002554</v>
      </c>
      <c r="W13" s="5"/>
      <c r="X13" s="5"/>
      <c r="Y13" s="5"/>
      <c r="Z13" s="5"/>
      <c r="AA13" s="5"/>
    </row>
    <row r="14" spans="1:27" x14ac:dyDescent="0.25">
      <c r="A14" s="47">
        <v>41291</v>
      </c>
      <c r="B14" s="1">
        <v>1.32887</v>
      </c>
      <c r="C14" s="1">
        <v>1.33873</v>
      </c>
      <c r="D14" s="1">
        <v>1.3269599999999999</v>
      </c>
      <c r="E14" s="1">
        <v>1.3373600000000001</v>
      </c>
      <c r="F14" s="1">
        <f t="shared" si="8"/>
        <v>-55.699999999998525</v>
      </c>
      <c r="G14" s="1">
        <f t="shared" si="0"/>
        <v>0</v>
      </c>
      <c r="H14" s="48">
        <f t="shared" si="3"/>
        <v>6.3813135873818094E-3</v>
      </c>
      <c r="I14" s="49">
        <f t="shared" si="9"/>
        <v>2.4570379635381195E-3</v>
      </c>
      <c r="J14" s="1">
        <f t="shared" si="4"/>
        <v>0</v>
      </c>
      <c r="K14" s="1">
        <f t="shared" si="5"/>
        <v>0</v>
      </c>
      <c r="L14" s="1">
        <f t="shared" si="1"/>
        <v>0</v>
      </c>
      <c r="M14" s="1">
        <f t="shared" si="2"/>
        <v>0</v>
      </c>
      <c r="N14" s="1">
        <f t="shared" si="6"/>
        <v>0</v>
      </c>
      <c r="O14" s="1">
        <f t="shared" si="7"/>
        <v>29.200000000002554</v>
      </c>
      <c r="W14" s="5"/>
      <c r="X14" s="5"/>
      <c r="Y14" s="5"/>
      <c r="Z14" s="5"/>
      <c r="AA14" s="5"/>
    </row>
    <row r="15" spans="1:27" ht="23.25" x14ac:dyDescent="0.25">
      <c r="A15" s="47">
        <v>41292</v>
      </c>
      <c r="B15" s="1">
        <v>1.3373699999999999</v>
      </c>
      <c r="C15" s="1">
        <v>1.3398000000000001</v>
      </c>
      <c r="D15" s="1">
        <v>1.32803</v>
      </c>
      <c r="E15" s="1">
        <v>1.3318000000000001</v>
      </c>
      <c r="F15" s="1">
        <f t="shared" si="8"/>
        <v>1.5999999999993797</v>
      </c>
      <c r="G15" s="1">
        <f t="shared" si="0"/>
        <v>1</v>
      </c>
      <c r="H15" s="48">
        <f t="shared" si="3"/>
        <v>-4.1574445175569519E-3</v>
      </c>
      <c r="I15" s="49">
        <f t="shared" si="9"/>
        <v>2.2690209776078801E-3</v>
      </c>
      <c r="J15" s="1">
        <f t="shared" si="4"/>
        <v>0</v>
      </c>
      <c r="K15" s="1">
        <f t="shared" si="5"/>
        <v>0</v>
      </c>
      <c r="L15" s="1">
        <f t="shared" si="1"/>
        <v>0</v>
      </c>
      <c r="M15" s="1">
        <f t="shared" si="2"/>
        <v>0</v>
      </c>
      <c r="N15" s="1">
        <f t="shared" si="6"/>
        <v>0</v>
      </c>
      <c r="O15" s="1">
        <f t="shared" si="7"/>
        <v>29.200000000002554</v>
      </c>
      <c r="W15" s="110" t="s">
        <v>32</v>
      </c>
      <c r="X15" s="110"/>
      <c r="Y15" s="110"/>
      <c r="Z15" s="110"/>
      <c r="AA15" s="110"/>
    </row>
    <row r="16" spans="1:27" x14ac:dyDescent="0.25">
      <c r="A16" s="47">
        <v>41295</v>
      </c>
      <c r="B16" s="1">
        <v>1.33107</v>
      </c>
      <c r="C16" s="1">
        <v>1.3331900000000001</v>
      </c>
      <c r="D16" s="1">
        <v>1.3299799999999999</v>
      </c>
      <c r="E16" s="1">
        <v>1.3312299999999999</v>
      </c>
      <c r="F16" s="1">
        <f t="shared" si="8"/>
        <v>9.200000000000319</v>
      </c>
      <c r="G16" s="1">
        <f t="shared" si="0"/>
        <v>1</v>
      </c>
      <c r="H16" s="48">
        <f t="shared" si="3"/>
        <v>-4.2799219101985475E-4</v>
      </c>
      <c r="I16" s="49">
        <f t="shared" si="9"/>
        <v>2.377972549637411E-3</v>
      </c>
      <c r="J16" s="1">
        <f t="shared" si="4"/>
        <v>0</v>
      </c>
      <c r="K16" s="1">
        <f t="shared" si="5"/>
        <v>0</v>
      </c>
      <c r="L16" s="1">
        <f t="shared" si="1"/>
        <v>0</v>
      </c>
      <c r="M16" s="1">
        <f t="shared" si="2"/>
        <v>0</v>
      </c>
      <c r="N16" s="1">
        <f t="shared" si="6"/>
        <v>0</v>
      </c>
      <c r="O16" s="1">
        <f t="shared" si="7"/>
        <v>29.200000000002554</v>
      </c>
      <c r="W16" s="4"/>
      <c r="X16" s="4"/>
      <c r="Y16" s="4"/>
      <c r="Z16" s="4"/>
      <c r="AA16" s="4"/>
    </row>
    <row r="17" spans="1:27" ht="15.75" thickBot="1" x14ac:dyDescent="0.3">
      <c r="A17" s="47">
        <v>41296</v>
      </c>
      <c r="B17" s="1">
        <v>1.3312299999999999</v>
      </c>
      <c r="C17" s="1">
        <v>1.3371200000000001</v>
      </c>
      <c r="D17" s="1">
        <v>1.3266800000000001</v>
      </c>
      <c r="E17" s="1">
        <v>1.3321499999999999</v>
      </c>
      <c r="F17" s="1">
        <f t="shared" si="8"/>
        <v>-3.6999999999998145</v>
      </c>
      <c r="G17" s="1">
        <f t="shared" si="0"/>
        <v>0</v>
      </c>
      <c r="H17" s="48">
        <f t="shared" si="3"/>
        <v>6.9109019478230671E-4</v>
      </c>
      <c r="I17" s="49">
        <f t="shared" si="9"/>
        <v>4.7701201330845044E-4</v>
      </c>
      <c r="J17" s="1">
        <f t="shared" si="4"/>
        <v>0</v>
      </c>
      <c r="K17" s="1">
        <f t="shared" si="5"/>
        <v>0</v>
      </c>
      <c r="L17" s="1">
        <f t="shared" si="1"/>
        <v>0</v>
      </c>
      <c r="M17" s="1">
        <f t="shared" si="2"/>
        <v>0</v>
      </c>
      <c r="N17" s="1">
        <f t="shared" si="6"/>
        <v>0</v>
      </c>
      <c r="O17" s="1">
        <f t="shared" si="7"/>
        <v>29.200000000002554</v>
      </c>
      <c r="W17" s="4"/>
      <c r="X17" s="4"/>
      <c r="Y17" s="4"/>
      <c r="Z17" s="4"/>
      <c r="AA17" s="4"/>
    </row>
    <row r="18" spans="1:27" ht="18.75" x14ac:dyDescent="0.25">
      <c r="A18" s="47">
        <v>41297</v>
      </c>
      <c r="B18" s="1">
        <v>1.3321099999999999</v>
      </c>
      <c r="C18" s="1">
        <v>1.3354200000000001</v>
      </c>
      <c r="D18" s="1">
        <v>1.3265499999999999</v>
      </c>
      <c r="E18" s="1">
        <v>1.3317399999999999</v>
      </c>
      <c r="F18" s="1">
        <f t="shared" si="8"/>
        <v>59.100000000000819</v>
      </c>
      <c r="G18" s="1">
        <f t="shared" si="0"/>
        <v>1</v>
      </c>
      <c r="H18" s="48">
        <f t="shared" si="3"/>
        <v>-3.077731486694768E-4</v>
      </c>
      <c r="I18" s="49">
        <f t="shared" si="9"/>
        <v>-2.2829708770313872E-4</v>
      </c>
      <c r="J18" s="1">
        <f t="shared" si="4"/>
        <v>0</v>
      </c>
      <c r="K18" s="1">
        <f t="shared" si="5"/>
        <v>0</v>
      </c>
      <c r="L18" s="1">
        <f t="shared" si="1"/>
        <v>0</v>
      </c>
      <c r="M18" s="1">
        <f t="shared" si="2"/>
        <v>0</v>
      </c>
      <c r="N18" s="1">
        <f t="shared" si="6"/>
        <v>0</v>
      </c>
      <c r="O18" s="1">
        <f t="shared" si="7"/>
        <v>29.200000000002554</v>
      </c>
      <c r="W18" s="111" t="s">
        <v>33</v>
      </c>
      <c r="X18" s="112"/>
      <c r="Y18" s="112"/>
      <c r="Z18" s="112"/>
      <c r="AA18" s="113"/>
    </row>
    <row r="19" spans="1:27" ht="15.75" thickBot="1" x14ac:dyDescent="0.3">
      <c r="A19" s="47">
        <v>41298</v>
      </c>
      <c r="B19" s="1">
        <v>1.33175</v>
      </c>
      <c r="C19" s="1">
        <v>1.3392500000000001</v>
      </c>
      <c r="D19" s="1">
        <v>1.3285899999999999</v>
      </c>
      <c r="E19" s="1">
        <v>1.3376600000000001</v>
      </c>
      <c r="F19" s="1">
        <f t="shared" si="8"/>
        <v>82.299999999999599</v>
      </c>
      <c r="G19" s="1">
        <f t="shared" si="0"/>
        <v>1</v>
      </c>
      <c r="H19" s="48">
        <f t="shared" si="3"/>
        <v>4.4453121480170221E-3</v>
      </c>
      <c r="I19" s="49">
        <f t="shared" si="9"/>
        <v>-1.4588039820989662E-5</v>
      </c>
      <c r="J19" s="1">
        <f t="shared" si="4"/>
        <v>0</v>
      </c>
      <c r="K19" s="1">
        <f t="shared" si="5"/>
        <v>0</v>
      </c>
      <c r="L19" s="1">
        <f t="shared" si="1"/>
        <v>0</v>
      </c>
      <c r="M19" s="1">
        <f t="shared" si="2"/>
        <v>0</v>
      </c>
      <c r="N19" s="1">
        <f t="shared" si="6"/>
        <v>0</v>
      </c>
      <c r="O19" s="1">
        <f t="shared" si="7"/>
        <v>29.200000000002554</v>
      </c>
      <c r="W19" s="107" t="s">
        <v>46</v>
      </c>
      <c r="X19" s="108"/>
      <c r="Y19" s="108"/>
      <c r="Z19" s="108"/>
      <c r="AA19" s="109"/>
    </row>
    <row r="20" spans="1:27" x14ac:dyDescent="0.25">
      <c r="A20" s="47">
        <v>41299</v>
      </c>
      <c r="B20" s="1">
        <v>1.3376399999999999</v>
      </c>
      <c r="C20" s="1">
        <v>1.34788</v>
      </c>
      <c r="D20" s="1">
        <v>1.33497</v>
      </c>
      <c r="E20" s="1">
        <v>1.3458699999999999</v>
      </c>
      <c r="F20" s="1">
        <f t="shared" si="8"/>
        <v>-9.7000000000013742</v>
      </c>
      <c r="G20" s="1">
        <f t="shared" si="0"/>
        <v>0</v>
      </c>
      <c r="H20" s="48">
        <f t="shared" si="3"/>
        <v>6.1375835414079205E-3</v>
      </c>
      <c r="I20" s="49">
        <f t="shared" si="9"/>
        <v>1.4430627801468587E-3</v>
      </c>
      <c r="J20" s="1">
        <f t="shared" si="4"/>
        <v>0</v>
      </c>
      <c r="K20" s="1">
        <f t="shared" si="5"/>
        <v>0</v>
      </c>
      <c r="L20" s="1">
        <f t="shared" si="1"/>
        <v>-9.7000000000013742</v>
      </c>
      <c r="M20" s="1">
        <f t="shared" si="2"/>
        <v>0</v>
      </c>
      <c r="N20" s="1">
        <f t="shared" si="6"/>
        <v>-9.7000000000013742</v>
      </c>
      <c r="O20" s="1">
        <f t="shared" si="7"/>
        <v>19.50000000000118</v>
      </c>
      <c r="W20" s="4"/>
      <c r="X20" s="4"/>
      <c r="Y20" s="4"/>
      <c r="Z20" s="4"/>
      <c r="AA20" s="4"/>
    </row>
    <row r="21" spans="1:27" x14ac:dyDescent="0.25">
      <c r="A21" s="47">
        <v>41302</v>
      </c>
      <c r="B21" s="1">
        <v>1.3465100000000001</v>
      </c>
      <c r="C21" s="1">
        <v>1.34765</v>
      </c>
      <c r="D21" s="1">
        <v>1.3424400000000001</v>
      </c>
      <c r="E21" s="1">
        <v>1.34554</v>
      </c>
      <c r="F21" s="1">
        <f t="shared" si="8"/>
        <v>35.899999999999821</v>
      </c>
      <c r="G21" s="1">
        <f t="shared" si="0"/>
        <v>1</v>
      </c>
      <c r="H21" s="48">
        <f t="shared" si="3"/>
        <v>-2.4519455816673918E-4</v>
      </c>
      <c r="I21" s="49">
        <f t="shared" si="9"/>
        <v>1.5646118820220045E-3</v>
      </c>
      <c r="J21" s="1">
        <f t="shared" si="4"/>
        <v>0</v>
      </c>
      <c r="K21" s="1">
        <f t="shared" si="5"/>
        <v>0</v>
      </c>
      <c r="L21" s="1">
        <f t="shared" si="1"/>
        <v>35.899999999999821</v>
      </c>
      <c r="M21" s="1">
        <f t="shared" si="2"/>
        <v>0</v>
      </c>
      <c r="N21" s="1">
        <f t="shared" si="6"/>
        <v>35.899999999999821</v>
      </c>
      <c r="O21" s="1">
        <f t="shared" si="7"/>
        <v>55.400000000001</v>
      </c>
      <c r="W21" s="54" t="s">
        <v>47</v>
      </c>
      <c r="X21" s="5"/>
      <c r="Y21" s="5"/>
      <c r="Z21" s="5"/>
      <c r="AA21" s="5"/>
    </row>
    <row r="22" spans="1:27" x14ac:dyDescent="0.25">
      <c r="A22" s="47">
        <v>41303</v>
      </c>
      <c r="B22" s="1">
        <v>1.34554</v>
      </c>
      <c r="C22" s="1">
        <v>1.34968</v>
      </c>
      <c r="D22" s="1">
        <v>1.3413999999999999</v>
      </c>
      <c r="E22" s="1">
        <v>1.3491299999999999</v>
      </c>
      <c r="F22" s="1">
        <f t="shared" si="8"/>
        <v>75.49999999999946</v>
      </c>
      <c r="G22" s="1">
        <f t="shared" si="0"/>
        <v>1</v>
      </c>
      <c r="H22" s="48">
        <f t="shared" si="3"/>
        <v>2.6680737845028446E-3</v>
      </c>
      <c r="I22" s="49">
        <f t="shared" si="9"/>
        <v>1.1004569066621339E-3</v>
      </c>
      <c r="J22" s="1">
        <f t="shared" si="4"/>
        <v>0</v>
      </c>
      <c r="K22" s="1">
        <f t="shared" si="5"/>
        <v>0</v>
      </c>
      <c r="L22" s="1">
        <f t="shared" si="1"/>
        <v>0</v>
      </c>
      <c r="M22" s="1">
        <f t="shared" si="2"/>
        <v>0</v>
      </c>
      <c r="N22" s="1">
        <f t="shared" si="6"/>
        <v>0</v>
      </c>
      <c r="O22" s="1">
        <f t="shared" si="7"/>
        <v>55.400000000001</v>
      </c>
      <c r="W22" s="54" t="s">
        <v>48</v>
      </c>
      <c r="X22" s="5"/>
      <c r="Y22" s="5"/>
      <c r="Z22" s="5"/>
      <c r="AA22" s="5"/>
    </row>
    <row r="23" spans="1:27" x14ac:dyDescent="0.25">
      <c r="A23" s="47">
        <v>41304</v>
      </c>
      <c r="B23" s="1">
        <v>1.3491200000000001</v>
      </c>
      <c r="C23" s="1">
        <v>1.3587</v>
      </c>
      <c r="D23" s="1">
        <v>1.3481700000000001</v>
      </c>
      <c r="E23" s="1">
        <v>1.35667</v>
      </c>
      <c r="F23" s="1">
        <f t="shared" si="8"/>
        <v>10.900000000000354</v>
      </c>
      <c r="G23" s="1">
        <f t="shared" si="0"/>
        <v>1</v>
      </c>
      <c r="H23" s="48">
        <f t="shared" si="3"/>
        <v>5.5887868478206038E-3</v>
      </c>
      <c r="I23" s="49">
        <f t="shared" si="9"/>
        <v>2.3187358273343284E-3</v>
      </c>
      <c r="J23" s="1">
        <f t="shared" si="4"/>
        <v>0</v>
      </c>
      <c r="K23" s="1">
        <f t="shared" si="5"/>
        <v>0</v>
      </c>
      <c r="L23" s="1">
        <f t="shared" si="1"/>
        <v>0</v>
      </c>
      <c r="M23" s="1">
        <f t="shared" si="2"/>
        <v>0</v>
      </c>
      <c r="N23" s="1">
        <f t="shared" si="6"/>
        <v>0</v>
      </c>
      <c r="O23" s="1">
        <f t="shared" si="7"/>
        <v>55.400000000001</v>
      </c>
      <c r="W23" s="54" t="s">
        <v>47</v>
      </c>
      <c r="X23" s="5"/>
      <c r="Y23" s="5"/>
      <c r="Z23" s="5"/>
      <c r="AA23" s="5"/>
    </row>
    <row r="24" spans="1:27" x14ac:dyDescent="0.25">
      <c r="A24" s="47">
        <v>41305</v>
      </c>
      <c r="B24" s="1">
        <v>1.35667</v>
      </c>
      <c r="C24" s="1">
        <v>1.35928</v>
      </c>
      <c r="D24" s="1">
        <v>1.35408</v>
      </c>
      <c r="E24" s="1">
        <v>1.3577600000000001</v>
      </c>
      <c r="F24" s="1">
        <f t="shared" si="8"/>
        <v>61.899999999999181</v>
      </c>
      <c r="G24" s="1">
        <f t="shared" si="0"/>
        <v>1</v>
      </c>
      <c r="H24" s="48">
        <f t="shared" si="3"/>
        <v>8.0343782939107378E-4</v>
      </c>
      <c r="I24" s="49">
        <f t="shared" si="9"/>
        <v>2.4726645798856944E-3</v>
      </c>
      <c r="J24" s="1">
        <f t="shared" si="4"/>
        <v>0</v>
      </c>
      <c r="K24" s="1">
        <f t="shared" si="5"/>
        <v>0</v>
      </c>
      <c r="L24" s="1">
        <f t="shared" si="1"/>
        <v>0</v>
      </c>
      <c r="M24" s="1">
        <f t="shared" si="2"/>
        <v>0</v>
      </c>
      <c r="N24" s="1">
        <f t="shared" si="6"/>
        <v>0</v>
      </c>
      <c r="O24" s="1">
        <f t="shared" si="7"/>
        <v>55.400000000001</v>
      </c>
      <c r="W24" s="54" t="s">
        <v>49</v>
      </c>
      <c r="X24" s="5"/>
      <c r="Y24" s="5"/>
      <c r="Z24" s="5"/>
      <c r="AA24" s="5"/>
    </row>
    <row r="25" spans="1:27" x14ac:dyDescent="0.25">
      <c r="A25" s="47">
        <v>41306</v>
      </c>
      <c r="B25" s="1">
        <v>1.35772</v>
      </c>
      <c r="C25" s="1">
        <v>1.3710800000000001</v>
      </c>
      <c r="D25" s="1">
        <v>1.3573200000000001</v>
      </c>
      <c r="E25" s="1">
        <v>1.36391</v>
      </c>
      <c r="F25" s="1">
        <f t="shared" si="8"/>
        <v>-139.19999999999933</v>
      </c>
      <c r="G25" s="1">
        <f t="shared" si="0"/>
        <v>0</v>
      </c>
      <c r="H25" s="48">
        <f t="shared" si="3"/>
        <v>4.5295192081074021E-3</v>
      </c>
      <c r="I25" s="49">
        <f t="shared" si="9"/>
        <v>2.9524682065513314E-3</v>
      </c>
      <c r="J25" s="1">
        <f t="shared" si="4"/>
        <v>0</v>
      </c>
      <c r="K25" s="1">
        <f t="shared" si="5"/>
        <v>0</v>
      </c>
      <c r="L25" s="1">
        <f t="shared" si="1"/>
        <v>0</v>
      </c>
      <c r="M25" s="1">
        <f t="shared" si="2"/>
        <v>0</v>
      </c>
      <c r="N25" s="1">
        <f t="shared" si="6"/>
        <v>0</v>
      </c>
      <c r="O25" s="1">
        <f t="shared" si="7"/>
        <v>55.400000000001</v>
      </c>
      <c r="W25" s="54" t="s">
        <v>50</v>
      </c>
      <c r="X25" s="5"/>
      <c r="Y25" s="5"/>
      <c r="Z25" s="5"/>
      <c r="AA25" s="5"/>
    </row>
    <row r="26" spans="1:27" x14ac:dyDescent="0.25">
      <c r="A26" s="47">
        <v>41309</v>
      </c>
      <c r="B26" s="1">
        <v>1.36521</v>
      </c>
      <c r="C26" s="1">
        <v>1.36571</v>
      </c>
      <c r="D26" s="1">
        <v>1.3505</v>
      </c>
      <c r="E26" s="1">
        <v>1.3512900000000001</v>
      </c>
      <c r="F26" s="1">
        <f t="shared" si="8"/>
        <v>69.699999999999207</v>
      </c>
      <c r="G26" s="1">
        <f t="shared" si="0"/>
        <v>1</v>
      </c>
      <c r="H26" s="48">
        <f t="shared" si="3"/>
        <v>-9.2528099361394167E-3</v>
      </c>
      <c r="I26" s="49">
        <f t="shared" si="9"/>
        <v>1.8343386081175889E-3</v>
      </c>
      <c r="J26" s="1">
        <f t="shared" si="4"/>
        <v>0</v>
      </c>
      <c r="K26" s="1">
        <f t="shared" si="5"/>
        <v>0</v>
      </c>
      <c r="L26" s="1">
        <f t="shared" si="1"/>
        <v>69.699999999999207</v>
      </c>
      <c r="M26" s="1">
        <f t="shared" si="2"/>
        <v>0</v>
      </c>
      <c r="N26" s="1">
        <f t="shared" si="6"/>
        <v>69.699999999999207</v>
      </c>
      <c r="O26" s="1">
        <f t="shared" si="7"/>
        <v>125.10000000000021</v>
      </c>
      <c r="W26" s="54" t="s">
        <v>51</v>
      </c>
      <c r="X26" s="5"/>
      <c r="Y26" s="5"/>
      <c r="Z26" s="5"/>
      <c r="AA26" s="5"/>
    </row>
    <row r="27" spans="1:27" x14ac:dyDescent="0.25">
      <c r="A27" s="47">
        <v>41310</v>
      </c>
      <c r="B27" s="1">
        <v>1.35134</v>
      </c>
      <c r="C27" s="1">
        <v>1.35972</v>
      </c>
      <c r="D27" s="1">
        <v>1.3457699999999999</v>
      </c>
      <c r="E27" s="1">
        <v>1.3583099999999999</v>
      </c>
      <c r="F27" s="1">
        <f t="shared" si="8"/>
        <v>-61.599999999999433</v>
      </c>
      <c r="G27" s="1">
        <f t="shared" si="0"/>
        <v>0</v>
      </c>
      <c r="H27" s="48">
        <f t="shared" si="3"/>
        <v>5.1950358546275499E-3</v>
      </c>
      <c r="I27" s="49">
        <f t="shared" si="9"/>
        <v>1.9280540714439048E-3</v>
      </c>
      <c r="J27" s="1">
        <f t="shared" si="4"/>
        <v>0</v>
      </c>
      <c r="K27" s="1">
        <f t="shared" si="5"/>
        <v>0</v>
      </c>
      <c r="L27" s="1">
        <f t="shared" si="1"/>
        <v>-61.599999999999433</v>
      </c>
      <c r="M27" s="1">
        <f t="shared" si="2"/>
        <v>0</v>
      </c>
      <c r="N27" s="1">
        <f t="shared" si="6"/>
        <v>-61.599999999999433</v>
      </c>
      <c r="O27" s="1">
        <f t="shared" si="7"/>
        <v>63.500000000000774</v>
      </c>
      <c r="W27" s="54" t="s">
        <v>52</v>
      </c>
      <c r="X27" s="5"/>
      <c r="Y27" s="5"/>
      <c r="Z27" s="5"/>
      <c r="AA27" s="5"/>
    </row>
    <row r="28" spans="1:27" x14ac:dyDescent="0.25">
      <c r="A28" s="47">
        <v>41311</v>
      </c>
      <c r="B28" s="1">
        <v>1.35829</v>
      </c>
      <c r="C28" s="1">
        <v>1.3595699999999999</v>
      </c>
      <c r="D28" s="1">
        <v>1.34951</v>
      </c>
      <c r="E28" s="1">
        <v>1.3521300000000001</v>
      </c>
      <c r="F28" s="1">
        <f t="shared" si="8"/>
        <v>-124.90000000000111</v>
      </c>
      <c r="G28" s="1">
        <f t="shared" si="0"/>
        <v>0</v>
      </c>
      <c r="H28" s="48">
        <f t="shared" si="3"/>
        <v>-4.5497714071160988E-3</v>
      </c>
      <c r="I28" s="49">
        <f t="shared" si="9"/>
        <v>5.9213470287840242E-4</v>
      </c>
      <c r="J28" s="1">
        <f t="shared" si="4"/>
        <v>0</v>
      </c>
      <c r="K28" s="1">
        <f t="shared" si="5"/>
        <v>0</v>
      </c>
      <c r="L28" s="1">
        <f t="shared" si="1"/>
        <v>0</v>
      </c>
      <c r="M28" s="1">
        <f t="shared" si="2"/>
        <v>0</v>
      </c>
      <c r="N28" s="1">
        <f t="shared" si="6"/>
        <v>0</v>
      </c>
      <c r="O28" s="1">
        <f t="shared" si="7"/>
        <v>63.500000000000774</v>
      </c>
      <c r="W28" s="54" t="s">
        <v>47</v>
      </c>
      <c r="X28" s="5"/>
      <c r="Y28" s="5"/>
      <c r="Z28" s="5"/>
      <c r="AA28" s="5"/>
    </row>
    <row r="29" spans="1:27" x14ac:dyDescent="0.25">
      <c r="A29" s="47">
        <v>41312</v>
      </c>
      <c r="B29" s="1">
        <v>1.3521300000000001</v>
      </c>
      <c r="C29" s="1">
        <v>1.3576900000000001</v>
      </c>
      <c r="D29" s="1">
        <v>1.3370599999999999</v>
      </c>
      <c r="E29" s="1">
        <v>1.3396399999999999</v>
      </c>
      <c r="F29" s="1">
        <f t="shared" si="8"/>
        <v>-30.200000000000227</v>
      </c>
      <c r="G29" s="1">
        <f t="shared" si="0"/>
        <v>0</v>
      </c>
      <c r="H29" s="48">
        <f t="shared" si="3"/>
        <v>-9.2372774807156777E-3</v>
      </c>
      <c r="I29" s="49">
        <f t="shared" si="9"/>
        <v>-5.3187566244021489E-4</v>
      </c>
      <c r="J29" s="1">
        <f t="shared" si="4"/>
        <v>0</v>
      </c>
      <c r="K29" s="1">
        <f t="shared" si="5"/>
        <v>0</v>
      </c>
      <c r="L29" s="1">
        <f t="shared" si="1"/>
        <v>0</v>
      </c>
      <c r="M29" s="1">
        <f t="shared" si="2"/>
        <v>0</v>
      </c>
      <c r="N29" s="1">
        <f t="shared" si="6"/>
        <v>0</v>
      </c>
      <c r="O29" s="1">
        <f t="shared" si="7"/>
        <v>63.500000000000774</v>
      </c>
    </row>
    <row r="30" spans="1:27" x14ac:dyDescent="0.25">
      <c r="A30" s="47">
        <v>41313</v>
      </c>
      <c r="B30" s="1">
        <v>1.3396399999999999</v>
      </c>
      <c r="C30" s="1">
        <v>1.3428800000000001</v>
      </c>
      <c r="D30" s="1">
        <v>1.33531</v>
      </c>
      <c r="E30" s="1">
        <v>1.3366199999999999</v>
      </c>
      <c r="F30" s="1">
        <f t="shared" si="8"/>
        <v>38.700000000000401</v>
      </c>
      <c r="G30" s="1">
        <f t="shared" si="0"/>
        <v>1</v>
      </c>
      <c r="H30" s="48">
        <f t="shared" si="3"/>
        <v>-2.254336986055927E-3</v>
      </c>
      <c r="I30" s="49">
        <f t="shared" si="9"/>
        <v>-1.1471770087600613E-3</v>
      </c>
      <c r="J30" s="1">
        <f t="shared" si="4"/>
        <v>0</v>
      </c>
      <c r="K30" s="1">
        <f t="shared" si="5"/>
        <v>0</v>
      </c>
      <c r="L30" s="1">
        <f t="shared" si="1"/>
        <v>0</v>
      </c>
      <c r="M30" s="1">
        <f t="shared" si="2"/>
        <v>0</v>
      </c>
      <c r="N30" s="1">
        <f t="shared" si="6"/>
        <v>0</v>
      </c>
      <c r="O30" s="1">
        <f t="shared" si="7"/>
        <v>63.500000000000774</v>
      </c>
    </row>
    <row r="31" spans="1:27" x14ac:dyDescent="0.25">
      <c r="A31" s="47">
        <v>41316</v>
      </c>
      <c r="B31" s="1">
        <v>1.33673</v>
      </c>
      <c r="C31" s="1">
        <v>1.34273</v>
      </c>
      <c r="D31" s="1">
        <v>1.3357000000000001</v>
      </c>
      <c r="E31" s="1">
        <v>1.3406</v>
      </c>
      <c r="F31" s="1">
        <f t="shared" si="8"/>
        <v>47.200000000000571</v>
      </c>
      <c r="G31" s="1">
        <f t="shared" si="0"/>
        <v>1</v>
      </c>
      <c r="H31" s="48">
        <f t="shared" si="3"/>
        <v>2.9776600679325416E-3</v>
      </c>
      <c r="I31" s="49">
        <f t="shared" si="9"/>
        <v>-1.4735678562460691E-3</v>
      </c>
      <c r="J31" s="1">
        <f t="shared" si="4"/>
        <v>0</v>
      </c>
      <c r="K31" s="1">
        <f t="shared" si="5"/>
        <v>0</v>
      </c>
      <c r="L31" s="1">
        <f t="shared" si="1"/>
        <v>0</v>
      </c>
      <c r="M31" s="1">
        <f t="shared" si="2"/>
        <v>0</v>
      </c>
      <c r="N31" s="1">
        <f t="shared" si="6"/>
        <v>0</v>
      </c>
      <c r="O31" s="1">
        <f t="shared" si="7"/>
        <v>63.500000000000774</v>
      </c>
    </row>
    <row r="32" spans="1:27" x14ac:dyDescent="0.25">
      <c r="A32" s="47">
        <v>41317</v>
      </c>
      <c r="B32" s="1">
        <v>1.3406199999999999</v>
      </c>
      <c r="C32" s="1">
        <v>1.3475299999999999</v>
      </c>
      <c r="D32" s="1">
        <v>1.3363499999999999</v>
      </c>
      <c r="E32" s="1">
        <v>1.34534</v>
      </c>
      <c r="F32" s="1">
        <f t="shared" si="8"/>
        <v>-2.4000000000001798</v>
      </c>
      <c r="G32" s="1">
        <f t="shared" si="0"/>
        <v>0</v>
      </c>
      <c r="H32" s="48">
        <f t="shared" si="3"/>
        <v>3.5357302700282922E-3</v>
      </c>
      <c r="I32" s="49">
        <f t="shared" si="9"/>
        <v>-1.1320313011664168E-3</v>
      </c>
      <c r="J32" s="1">
        <f t="shared" si="4"/>
        <v>0</v>
      </c>
      <c r="K32" s="1">
        <f t="shared" si="5"/>
        <v>0</v>
      </c>
      <c r="L32" s="1">
        <f t="shared" si="1"/>
        <v>0</v>
      </c>
      <c r="M32" s="1">
        <f t="shared" si="2"/>
        <v>0</v>
      </c>
      <c r="N32" s="1">
        <f t="shared" si="6"/>
        <v>0</v>
      </c>
      <c r="O32" s="1">
        <f t="shared" si="7"/>
        <v>63.500000000000774</v>
      </c>
    </row>
    <row r="33" spans="1:15" x14ac:dyDescent="0.25">
      <c r="A33" s="47">
        <v>41318</v>
      </c>
      <c r="B33" s="1">
        <v>1.3453200000000001</v>
      </c>
      <c r="C33" s="1">
        <v>1.3519600000000001</v>
      </c>
      <c r="D33" s="1">
        <v>1.3426199999999999</v>
      </c>
      <c r="E33" s="1">
        <v>1.3450800000000001</v>
      </c>
      <c r="F33" s="1">
        <f t="shared" si="8"/>
        <v>-87.800000000000097</v>
      </c>
      <c r="G33" s="1">
        <f t="shared" si="0"/>
        <v>0</v>
      </c>
      <c r="H33" s="48">
        <f t="shared" si="3"/>
        <v>-1.9325969643357865E-4</v>
      </c>
      <c r="I33" s="49">
        <f t="shared" si="9"/>
        <v>-1.7223786642340394E-3</v>
      </c>
      <c r="J33" s="1">
        <f t="shared" si="4"/>
        <v>0</v>
      </c>
      <c r="K33" s="1">
        <f t="shared" si="5"/>
        <v>0</v>
      </c>
      <c r="L33" s="1">
        <f t="shared" si="1"/>
        <v>0</v>
      </c>
      <c r="M33" s="1">
        <f t="shared" si="2"/>
        <v>0</v>
      </c>
      <c r="N33" s="1">
        <f t="shared" si="6"/>
        <v>0</v>
      </c>
      <c r="O33" s="1">
        <f t="shared" si="7"/>
        <v>63.500000000000774</v>
      </c>
    </row>
    <row r="34" spans="1:15" x14ac:dyDescent="0.25">
      <c r="A34" s="47">
        <v>41319</v>
      </c>
      <c r="B34" s="1">
        <v>1.34507</v>
      </c>
      <c r="C34" s="1">
        <v>1.34551</v>
      </c>
      <c r="D34" s="1">
        <v>1.3314999999999999</v>
      </c>
      <c r="E34" s="1">
        <v>1.33629</v>
      </c>
      <c r="F34" s="1">
        <f t="shared" si="8"/>
        <v>-1.100000000000545</v>
      </c>
      <c r="G34" s="1">
        <f t="shared" si="0"/>
        <v>0</v>
      </c>
      <c r="H34" s="48">
        <f t="shared" si="3"/>
        <v>-6.5349272905701472E-3</v>
      </c>
      <c r="I34" s="49">
        <f t="shared" si="9"/>
        <v>-1.3826433335378807E-3</v>
      </c>
      <c r="J34" s="1">
        <f t="shared" si="4"/>
        <v>0</v>
      </c>
      <c r="K34" s="1">
        <f t="shared" si="5"/>
        <v>0</v>
      </c>
      <c r="L34" s="1">
        <f t="shared" si="1"/>
        <v>0</v>
      </c>
      <c r="M34" s="1">
        <f t="shared" si="2"/>
        <v>0</v>
      </c>
      <c r="N34" s="1">
        <f t="shared" si="6"/>
        <v>0</v>
      </c>
      <c r="O34" s="1">
        <f t="shared" si="7"/>
        <v>63.500000000000774</v>
      </c>
    </row>
    <row r="35" spans="1:15" x14ac:dyDescent="0.25">
      <c r="A35" s="47">
        <v>41320</v>
      </c>
      <c r="B35" s="1">
        <v>1.33629</v>
      </c>
      <c r="C35" s="1">
        <v>1.3392900000000001</v>
      </c>
      <c r="D35" s="1">
        <v>1.3306</v>
      </c>
      <c r="E35" s="1">
        <v>1.3361799999999999</v>
      </c>
      <c r="F35" s="1">
        <f t="shared" si="8"/>
        <v>0.60000000000171028</v>
      </c>
      <c r="G35" s="1">
        <f t="shared" si="0"/>
        <v>1</v>
      </c>
      <c r="H35" s="48">
        <f t="shared" si="3"/>
        <v>-8.2317461030156913E-5</v>
      </c>
      <c r="I35" s="49">
        <f t="shared" si="9"/>
        <v>-2.0423124979950941E-3</v>
      </c>
      <c r="J35" s="1">
        <f t="shared" si="4"/>
        <v>0</v>
      </c>
      <c r="K35" s="1">
        <f t="shared" si="5"/>
        <v>0</v>
      </c>
      <c r="L35" s="1">
        <f t="shared" si="1"/>
        <v>0</v>
      </c>
      <c r="M35" s="1">
        <f t="shared" si="2"/>
        <v>0</v>
      </c>
      <c r="N35" s="1">
        <f t="shared" si="6"/>
        <v>0</v>
      </c>
      <c r="O35" s="1">
        <f t="shared" si="7"/>
        <v>63.500000000000774</v>
      </c>
    </row>
    <row r="36" spans="1:15" x14ac:dyDescent="0.25">
      <c r="A36" s="47">
        <v>41323</v>
      </c>
      <c r="B36" s="1">
        <v>1.3350299999999999</v>
      </c>
      <c r="C36" s="1">
        <v>1.3378699999999999</v>
      </c>
      <c r="D36" s="1">
        <v>1.3321000000000001</v>
      </c>
      <c r="E36" s="1">
        <v>1.3350900000000001</v>
      </c>
      <c r="F36" s="1">
        <f t="shared" si="8"/>
        <v>37.300000000000111</v>
      </c>
      <c r="G36" s="1">
        <f t="shared" si="0"/>
        <v>1</v>
      </c>
      <c r="H36" s="48">
        <f t="shared" si="3"/>
        <v>-8.1575835590996792E-4</v>
      </c>
      <c r="I36" s="49">
        <f t="shared" si="9"/>
        <v>-1.5755608665943277E-3</v>
      </c>
      <c r="J36" s="1">
        <f t="shared" si="4"/>
        <v>0</v>
      </c>
      <c r="K36" s="1">
        <f t="shared" si="5"/>
        <v>0</v>
      </c>
      <c r="L36" s="1">
        <f t="shared" si="1"/>
        <v>0</v>
      </c>
      <c r="M36" s="1">
        <f t="shared" si="2"/>
        <v>0</v>
      </c>
      <c r="N36" s="1">
        <f t="shared" si="6"/>
        <v>0</v>
      </c>
      <c r="O36" s="1">
        <f t="shared" si="7"/>
        <v>63.500000000000774</v>
      </c>
    </row>
    <row r="37" spans="1:15" x14ac:dyDescent="0.25">
      <c r="A37" s="47">
        <v>41324</v>
      </c>
      <c r="B37" s="1">
        <v>1.33507</v>
      </c>
      <c r="C37" s="1">
        <v>1.3395699999999999</v>
      </c>
      <c r="D37" s="1">
        <v>1.3328500000000001</v>
      </c>
      <c r="E37" s="1">
        <v>1.3388</v>
      </c>
      <c r="F37" s="1">
        <f t="shared" si="8"/>
        <v>-107.69999999999946</v>
      </c>
      <c r="G37" s="1">
        <f t="shared" si="0"/>
        <v>0</v>
      </c>
      <c r="H37" s="48">
        <f t="shared" si="3"/>
        <v>2.7788388797758135E-3</v>
      </c>
      <c r="I37" s="49">
        <f t="shared" si="9"/>
        <v>-7.3546321532891312E-5</v>
      </c>
      <c r="J37" s="1">
        <f t="shared" si="4"/>
        <v>0</v>
      </c>
      <c r="K37" s="1">
        <f t="shared" si="5"/>
        <v>0</v>
      </c>
      <c r="L37" s="1">
        <f t="shared" si="1"/>
        <v>0</v>
      </c>
      <c r="M37" s="1">
        <f t="shared" si="2"/>
        <v>0</v>
      </c>
      <c r="N37" s="1">
        <f t="shared" si="6"/>
        <v>0</v>
      </c>
      <c r="O37" s="1">
        <f t="shared" si="7"/>
        <v>63.500000000000774</v>
      </c>
    </row>
    <row r="38" spans="1:15" x14ac:dyDescent="0.25">
      <c r="A38" s="47">
        <v>41325</v>
      </c>
      <c r="B38" s="1">
        <v>1.33877</v>
      </c>
      <c r="C38" s="1">
        <v>1.34341</v>
      </c>
      <c r="D38" s="1">
        <v>1.3270999999999999</v>
      </c>
      <c r="E38" s="1">
        <v>1.3280000000000001</v>
      </c>
      <c r="F38" s="1">
        <f t="shared" si="8"/>
        <v>-91.300000000000821</v>
      </c>
      <c r="G38" s="1">
        <f t="shared" si="0"/>
        <v>0</v>
      </c>
      <c r="H38" s="48">
        <f t="shared" si="3"/>
        <v>-8.066925605019315E-3</v>
      </c>
      <c r="I38" s="49">
        <f t="shared" si="9"/>
        <v>-8.0011989890331481E-4</v>
      </c>
      <c r="J38" s="1">
        <f t="shared" si="4"/>
        <v>0</v>
      </c>
      <c r="K38" s="1">
        <f t="shared" si="5"/>
        <v>0</v>
      </c>
      <c r="L38" s="1">
        <f t="shared" si="1"/>
        <v>0</v>
      </c>
      <c r="M38" s="1">
        <f t="shared" si="2"/>
        <v>0</v>
      </c>
      <c r="N38" s="1">
        <f t="shared" si="6"/>
        <v>0</v>
      </c>
      <c r="O38" s="1">
        <f t="shared" si="7"/>
        <v>63.500000000000774</v>
      </c>
    </row>
    <row r="39" spans="1:15" x14ac:dyDescent="0.25">
      <c r="A39" s="47">
        <v>41326</v>
      </c>
      <c r="B39" s="1">
        <v>1.3280000000000001</v>
      </c>
      <c r="C39" s="1">
        <v>1.32891</v>
      </c>
      <c r="D39" s="1">
        <v>1.31606</v>
      </c>
      <c r="E39" s="1">
        <v>1.31887</v>
      </c>
      <c r="F39" s="1">
        <f t="shared" si="8"/>
        <v>1.4000000000002899</v>
      </c>
      <c r="G39" s="1">
        <f t="shared" si="0"/>
        <v>1</v>
      </c>
      <c r="H39" s="48">
        <f t="shared" si="3"/>
        <v>-6.8750000000000755E-3</v>
      </c>
      <c r="I39" s="49">
        <f t="shared" si="9"/>
        <v>-2.0317024073948919E-3</v>
      </c>
      <c r="J39" s="1">
        <f t="shared" si="4"/>
        <v>0</v>
      </c>
      <c r="K39" s="1">
        <f t="shared" si="5"/>
        <v>0</v>
      </c>
      <c r="L39" s="1">
        <f t="shared" si="1"/>
        <v>0</v>
      </c>
      <c r="M39" s="1">
        <f t="shared" si="2"/>
        <v>0</v>
      </c>
      <c r="N39" s="1">
        <f t="shared" si="6"/>
        <v>0</v>
      </c>
      <c r="O39" s="1">
        <f t="shared" si="7"/>
        <v>63.500000000000774</v>
      </c>
    </row>
    <row r="40" spans="1:15" x14ac:dyDescent="0.25">
      <c r="A40" s="47">
        <v>41327</v>
      </c>
      <c r="B40" s="1">
        <v>1.3188800000000001</v>
      </c>
      <c r="C40" s="1">
        <v>1.3244199999999999</v>
      </c>
      <c r="D40" s="1">
        <v>1.3145</v>
      </c>
      <c r="E40" s="1">
        <v>1.3190200000000001</v>
      </c>
      <c r="F40" s="1">
        <f t="shared" si="8"/>
        <v>-153.69999999999885</v>
      </c>
      <c r="G40" s="1">
        <f t="shared" si="0"/>
        <v>0</v>
      </c>
      <c r="H40" s="48">
        <f t="shared" si="3"/>
        <v>1.1373372659928549E-4</v>
      </c>
      <c r="I40" s="49">
        <f t="shared" si="9"/>
        <v>-2.4594519753235178E-3</v>
      </c>
      <c r="J40" s="1">
        <f t="shared" si="4"/>
        <v>0</v>
      </c>
      <c r="K40" s="1">
        <f t="shared" si="5"/>
        <v>0</v>
      </c>
      <c r="L40" s="1">
        <f t="shared" si="1"/>
        <v>0</v>
      </c>
      <c r="M40" s="1">
        <f t="shared" si="2"/>
        <v>0</v>
      </c>
      <c r="N40" s="1">
        <f t="shared" si="6"/>
        <v>0</v>
      </c>
      <c r="O40" s="1">
        <f t="shared" si="7"/>
        <v>63.500000000000774</v>
      </c>
    </row>
    <row r="41" spans="1:15" x14ac:dyDescent="0.25">
      <c r="A41" s="47">
        <v>41330</v>
      </c>
      <c r="B41" s="1">
        <v>1.3215399999999999</v>
      </c>
      <c r="C41" s="1">
        <v>1.3317099999999999</v>
      </c>
      <c r="D41" s="1">
        <v>1.30471</v>
      </c>
      <c r="E41" s="1">
        <v>1.3061700000000001</v>
      </c>
      <c r="F41" s="1">
        <f t="shared" si="8"/>
        <v>-1.2999999999996348</v>
      </c>
      <c r="G41" s="1">
        <f t="shared" si="0"/>
        <v>0</v>
      </c>
      <c r="H41" s="48">
        <f t="shared" si="3"/>
        <v>-9.7420812421343816E-3</v>
      </c>
      <c r="I41" s="49">
        <f t="shared" si="9"/>
        <v>-3.6530546685361182E-3</v>
      </c>
      <c r="J41" s="1">
        <f t="shared" si="4"/>
        <v>0</v>
      </c>
      <c r="K41" s="1">
        <f t="shared" si="5"/>
        <v>0</v>
      </c>
      <c r="L41" s="1">
        <f t="shared" si="1"/>
        <v>0</v>
      </c>
      <c r="M41" s="1">
        <f t="shared" si="2"/>
        <v>0</v>
      </c>
      <c r="N41" s="1">
        <f t="shared" si="6"/>
        <v>0</v>
      </c>
      <c r="O41" s="1">
        <f t="shared" si="7"/>
        <v>63.500000000000774</v>
      </c>
    </row>
    <row r="42" spans="1:15" x14ac:dyDescent="0.25">
      <c r="A42" s="47">
        <v>41331</v>
      </c>
      <c r="B42" s="1">
        <v>1.30619</v>
      </c>
      <c r="C42" s="1">
        <v>1.3118700000000001</v>
      </c>
      <c r="D42" s="1">
        <v>1.3018000000000001</v>
      </c>
      <c r="E42" s="1">
        <v>1.30606</v>
      </c>
      <c r="F42" s="1">
        <f t="shared" si="8"/>
        <v>76.799999999999088</v>
      </c>
      <c r="G42" s="1">
        <f t="shared" si="0"/>
        <v>1</v>
      </c>
      <c r="H42" s="48">
        <f t="shared" si="3"/>
        <v>-8.4215684022836967E-5</v>
      </c>
      <c r="I42" s="49">
        <f t="shared" si="9"/>
        <v>-2.8467157177177044E-3</v>
      </c>
      <c r="J42" s="1">
        <f t="shared" si="4"/>
        <v>0</v>
      </c>
      <c r="K42" s="1">
        <f t="shared" si="5"/>
        <v>0</v>
      </c>
      <c r="L42" s="1">
        <f t="shared" si="1"/>
        <v>0</v>
      </c>
      <c r="M42" s="1">
        <f t="shared" si="2"/>
        <v>0</v>
      </c>
      <c r="N42" s="1">
        <f t="shared" si="6"/>
        <v>0</v>
      </c>
      <c r="O42" s="1">
        <f t="shared" si="7"/>
        <v>63.500000000000774</v>
      </c>
    </row>
    <row r="43" spans="1:15" x14ac:dyDescent="0.25">
      <c r="A43" s="47">
        <v>41332</v>
      </c>
      <c r="B43" s="1">
        <v>1.3060700000000001</v>
      </c>
      <c r="C43" s="1">
        <v>1.31463</v>
      </c>
      <c r="D43" s="1">
        <v>1.3041</v>
      </c>
      <c r="E43" s="1">
        <v>1.31375</v>
      </c>
      <c r="F43" s="1">
        <f t="shared" si="8"/>
        <v>-81.700000000000102</v>
      </c>
      <c r="G43" s="1">
        <f t="shared" si="0"/>
        <v>0</v>
      </c>
      <c r="H43" s="48">
        <f t="shared" si="3"/>
        <v>5.8879377670244537E-3</v>
      </c>
      <c r="I43" s="49">
        <f t="shared" si="9"/>
        <v>-2.100433814210878E-3</v>
      </c>
      <c r="J43" s="1">
        <f t="shared" si="4"/>
        <v>0</v>
      </c>
      <c r="K43" s="1">
        <f t="shared" si="5"/>
        <v>0</v>
      </c>
      <c r="L43" s="1">
        <f t="shared" si="1"/>
        <v>0</v>
      </c>
      <c r="M43" s="1">
        <f t="shared" si="2"/>
        <v>0</v>
      </c>
      <c r="N43" s="1">
        <f t="shared" si="6"/>
        <v>0</v>
      </c>
      <c r="O43" s="1">
        <f t="shared" si="7"/>
        <v>63.500000000000774</v>
      </c>
    </row>
    <row r="44" spans="1:15" x14ac:dyDescent="0.25">
      <c r="A44" s="47">
        <v>41333</v>
      </c>
      <c r="B44" s="1">
        <v>1.31375</v>
      </c>
      <c r="C44" s="1">
        <v>1.3161499999999999</v>
      </c>
      <c r="D44" s="1">
        <v>1.30531</v>
      </c>
      <c r="E44" s="1">
        <v>1.30558</v>
      </c>
      <c r="F44" s="1">
        <f t="shared" si="8"/>
        <v>-38.200000000001566</v>
      </c>
      <c r="G44" s="1">
        <f t="shared" si="0"/>
        <v>0</v>
      </c>
      <c r="H44" s="48">
        <f t="shared" si="3"/>
        <v>-6.2188392007611615E-3</v>
      </c>
      <c r="I44" s="49">
        <f t="shared" si="9"/>
        <v>-2.7758189198172772E-3</v>
      </c>
      <c r="J44" s="1">
        <f t="shared" si="4"/>
        <v>0</v>
      </c>
      <c r="K44" s="1">
        <f t="shared" si="5"/>
        <v>0</v>
      </c>
      <c r="L44" s="1">
        <f t="shared" si="1"/>
        <v>0</v>
      </c>
      <c r="M44" s="1">
        <f t="shared" si="2"/>
        <v>0</v>
      </c>
      <c r="N44" s="1">
        <f t="shared" si="6"/>
        <v>0</v>
      </c>
      <c r="O44" s="1">
        <f t="shared" si="7"/>
        <v>63.500000000000774</v>
      </c>
    </row>
    <row r="45" spans="1:15" x14ac:dyDescent="0.25">
      <c r="A45" s="47">
        <v>41334</v>
      </c>
      <c r="B45" s="1">
        <v>1.3056000000000001</v>
      </c>
      <c r="C45" s="1">
        <v>1.3101</v>
      </c>
      <c r="D45" s="1">
        <v>1.29664</v>
      </c>
      <c r="E45" s="1">
        <v>1.3017799999999999</v>
      </c>
      <c r="F45" s="1">
        <f t="shared" si="8"/>
        <v>14.000000000000679</v>
      </c>
      <c r="G45" s="1">
        <f t="shared" si="0"/>
        <v>1</v>
      </c>
      <c r="H45" s="48">
        <f t="shared" si="3"/>
        <v>-2.910583801835176E-3</v>
      </c>
      <c r="I45" s="49">
        <f t="shared" si="9"/>
        <v>-3.4869967550186509E-3</v>
      </c>
      <c r="J45" s="1">
        <f t="shared" si="4"/>
        <v>0</v>
      </c>
      <c r="K45" s="1">
        <f t="shared" si="5"/>
        <v>0</v>
      </c>
      <c r="L45" s="1">
        <f t="shared" si="1"/>
        <v>0</v>
      </c>
      <c r="M45" s="1">
        <f t="shared" si="2"/>
        <v>0</v>
      </c>
      <c r="N45" s="1">
        <f t="shared" si="6"/>
        <v>0</v>
      </c>
      <c r="O45" s="1">
        <f t="shared" si="7"/>
        <v>63.500000000000774</v>
      </c>
    </row>
    <row r="46" spans="1:15" x14ac:dyDescent="0.25">
      <c r="A46" s="47">
        <v>41337</v>
      </c>
      <c r="B46" s="1">
        <v>1.30121</v>
      </c>
      <c r="C46" s="1">
        <v>1.30307</v>
      </c>
      <c r="D46" s="1">
        <v>1.29819</v>
      </c>
      <c r="E46" s="1">
        <v>1.30261</v>
      </c>
      <c r="F46" s="1">
        <f t="shared" si="8"/>
        <v>25.500000000000522</v>
      </c>
      <c r="G46" s="1">
        <f t="shared" si="0"/>
        <v>1</v>
      </c>
      <c r="H46" s="48">
        <f t="shared" si="3"/>
        <v>6.3758853262463333E-4</v>
      </c>
      <c r="I46" s="49">
        <f t="shared" si="9"/>
        <v>-2.3989324878131574E-3</v>
      </c>
      <c r="J46" s="1">
        <f t="shared" si="4"/>
        <v>0</v>
      </c>
      <c r="K46" s="1">
        <f t="shared" si="5"/>
        <v>0</v>
      </c>
      <c r="L46" s="1">
        <f t="shared" si="1"/>
        <v>0</v>
      </c>
      <c r="M46" s="1">
        <f t="shared" si="2"/>
        <v>0</v>
      </c>
      <c r="N46" s="1">
        <f t="shared" si="6"/>
        <v>0</v>
      </c>
      <c r="O46" s="1">
        <f t="shared" si="7"/>
        <v>63.500000000000774</v>
      </c>
    </row>
    <row r="47" spans="1:15" x14ac:dyDescent="0.25">
      <c r="A47" s="47">
        <v>41338</v>
      </c>
      <c r="B47" s="1">
        <v>1.30257</v>
      </c>
      <c r="C47" s="1">
        <v>1.3075000000000001</v>
      </c>
      <c r="D47" s="1">
        <v>1.3010999999999999</v>
      </c>
      <c r="E47" s="1">
        <v>1.3051200000000001</v>
      </c>
      <c r="F47" s="1">
        <f t="shared" si="8"/>
        <v>-84.400000000000034</v>
      </c>
      <c r="G47" s="1">
        <f t="shared" si="0"/>
        <v>0</v>
      </c>
      <c r="H47" s="48">
        <f t="shared" si="3"/>
        <v>1.9269006072424322E-3</v>
      </c>
      <c r="I47" s="49">
        <f t="shared" si="9"/>
        <v>-1.2986949119078439E-3</v>
      </c>
      <c r="J47" s="1">
        <f t="shared" si="4"/>
        <v>0</v>
      </c>
      <c r="K47" s="1">
        <f t="shared" si="5"/>
        <v>0</v>
      </c>
      <c r="L47" s="1">
        <f t="shared" si="1"/>
        <v>0</v>
      </c>
      <c r="M47" s="1">
        <f t="shared" si="2"/>
        <v>0</v>
      </c>
      <c r="N47" s="1">
        <f t="shared" si="6"/>
        <v>0</v>
      </c>
      <c r="O47" s="1">
        <f t="shared" si="7"/>
        <v>63.500000000000774</v>
      </c>
    </row>
    <row r="48" spans="1:15" x14ac:dyDescent="0.25">
      <c r="A48" s="47">
        <v>41339</v>
      </c>
      <c r="B48" s="1">
        <v>1.3050900000000001</v>
      </c>
      <c r="C48" s="1">
        <v>1.3069999999999999</v>
      </c>
      <c r="D48" s="1">
        <v>1.2964599999999999</v>
      </c>
      <c r="E48" s="1">
        <v>1.2966500000000001</v>
      </c>
      <c r="F48" s="1">
        <f t="shared" si="8"/>
        <v>139.89999999999947</v>
      </c>
      <c r="G48" s="1">
        <f t="shared" si="0"/>
        <v>1</v>
      </c>
      <c r="H48" s="48">
        <f t="shared" si="3"/>
        <v>-6.4898246904498968E-3</v>
      </c>
      <c r="I48" s="49">
        <f t="shared" si="9"/>
        <v>-2.1241397140389917E-3</v>
      </c>
      <c r="J48" s="1">
        <f t="shared" si="4"/>
        <v>0</v>
      </c>
      <c r="K48" s="1">
        <f t="shared" si="5"/>
        <v>0</v>
      </c>
      <c r="L48" s="1">
        <f t="shared" si="1"/>
        <v>0</v>
      </c>
      <c r="M48" s="1">
        <f t="shared" si="2"/>
        <v>0</v>
      </c>
      <c r="N48" s="1">
        <f t="shared" si="6"/>
        <v>0</v>
      </c>
      <c r="O48" s="1">
        <f t="shared" si="7"/>
        <v>63.500000000000774</v>
      </c>
    </row>
    <row r="49" spans="1:15" x14ac:dyDescent="0.25">
      <c r="A49" s="47">
        <v>41340</v>
      </c>
      <c r="B49" s="1">
        <v>1.2966500000000001</v>
      </c>
      <c r="C49" s="1">
        <v>1.3118099999999999</v>
      </c>
      <c r="D49" s="1">
        <v>1.2965899999999999</v>
      </c>
      <c r="E49" s="1">
        <v>1.31064</v>
      </c>
      <c r="F49" s="1">
        <f t="shared" si="8"/>
        <v>-102.40000000000026</v>
      </c>
      <c r="G49" s="1">
        <f t="shared" si="0"/>
        <v>0</v>
      </c>
      <c r="H49" s="48">
        <f t="shared" si="3"/>
        <v>1.0789341765318206E-2</v>
      </c>
      <c r="I49" s="49">
        <f t="shared" si="9"/>
        <v>4.4228816189258169E-4</v>
      </c>
      <c r="J49" s="1">
        <f t="shared" si="4"/>
        <v>0</v>
      </c>
      <c r="K49" s="1">
        <f t="shared" si="5"/>
        <v>0</v>
      </c>
      <c r="L49" s="1">
        <f t="shared" si="1"/>
        <v>0</v>
      </c>
      <c r="M49" s="1">
        <f t="shared" si="2"/>
        <v>0</v>
      </c>
      <c r="N49" s="1">
        <f t="shared" si="6"/>
        <v>0</v>
      </c>
      <c r="O49" s="1">
        <f t="shared" si="7"/>
        <v>63.500000000000774</v>
      </c>
    </row>
    <row r="50" spans="1:15" x14ac:dyDescent="0.25">
      <c r="A50" s="47">
        <v>41341</v>
      </c>
      <c r="B50" s="1">
        <v>1.3106599999999999</v>
      </c>
      <c r="C50" s="1">
        <v>1.3134300000000001</v>
      </c>
      <c r="D50" s="1">
        <v>1.29548</v>
      </c>
      <c r="E50" s="1">
        <v>1.3004199999999999</v>
      </c>
      <c r="F50" s="1">
        <f t="shared" si="8"/>
        <v>59.899999999999395</v>
      </c>
      <c r="G50" s="1">
        <f t="shared" si="0"/>
        <v>1</v>
      </c>
      <c r="H50" s="48">
        <f t="shared" si="3"/>
        <v>-7.7977171458220029E-3</v>
      </c>
      <c r="I50" s="49">
        <f t="shared" si="9"/>
        <v>-5.2189952083231406E-4</v>
      </c>
      <c r="J50" s="1">
        <f t="shared" si="4"/>
        <v>0</v>
      </c>
      <c r="K50" s="1">
        <f t="shared" si="5"/>
        <v>0</v>
      </c>
      <c r="L50" s="1">
        <f t="shared" si="1"/>
        <v>0</v>
      </c>
      <c r="M50" s="1">
        <f t="shared" si="2"/>
        <v>0</v>
      </c>
      <c r="N50" s="1">
        <f t="shared" si="6"/>
        <v>0</v>
      </c>
      <c r="O50" s="1">
        <f t="shared" si="7"/>
        <v>63.500000000000774</v>
      </c>
    </row>
    <row r="51" spans="1:15" x14ac:dyDescent="0.25">
      <c r="A51" s="47">
        <v>41343.958333333336</v>
      </c>
      <c r="B51" s="1">
        <v>1.29857</v>
      </c>
      <c r="C51" s="1">
        <v>1.3052900000000001</v>
      </c>
      <c r="D51" s="1">
        <v>1.29793</v>
      </c>
      <c r="E51" s="1">
        <v>1.3045599999999999</v>
      </c>
      <c r="F51" s="1">
        <f t="shared" si="8"/>
        <v>-11.399999999999189</v>
      </c>
      <c r="G51" s="1">
        <f t="shared" si="0"/>
        <v>0</v>
      </c>
      <c r="H51" s="48">
        <f t="shared" si="3"/>
        <v>3.1835868411744794E-3</v>
      </c>
      <c r="I51" s="49">
        <f t="shared" si="9"/>
        <v>-8.5994338656356084E-4</v>
      </c>
      <c r="J51" s="1">
        <f t="shared" si="4"/>
        <v>0</v>
      </c>
      <c r="K51" s="1">
        <f t="shared" si="5"/>
        <v>0</v>
      </c>
      <c r="L51" s="1">
        <f t="shared" si="1"/>
        <v>0</v>
      </c>
      <c r="M51" s="1">
        <f t="shared" si="2"/>
        <v>0</v>
      </c>
      <c r="N51" s="1">
        <f t="shared" si="6"/>
        <v>0</v>
      </c>
      <c r="O51" s="1">
        <f t="shared" si="7"/>
        <v>63.500000000000774</v>
      </c>
    </row>
    <row r="52" spans="1:15" x14ac:dyDescent="0.25">
      <c r="A52" s="47">
        <v>41344.958333333336</v>
      </c>
      <c r="B52" s="1">
        <v>1.3044899999999999</v>
      </c>
      <c r="C52" s="1">
        <v>1.30742</v>
      </c>
      <c r="D52" s="1">
        <v>1.2991299999999999</v>
      </c>
      <c r="E52" s="1">
        <v>1.30335</v>
      </c>
      <c r="F52" s="1">
        <f t="shared" si="8"/>
        <v>-73.000000000000838</v>
      </c>
      <c r="G52" s="1">
        <f t="shared" si="0"/>
        <v>0</v>
      </c>
      <c r="H52" s="48">
        <f t="shared" si="3"/>
        <v>-9.2751579076466584E-4</v>
      </c>
      <c r="I52" s="49">
        <f t="shared" si="9"/>
        <v>-1.9852796031399889E-4</v>
      </c>
      <c r="J52" s="1">
        <f t="shared" si="4"/>
        <v>0</v>
      </c>
      <c r="K52" s="1">
        <f t="shared" si="5"/>
        <v>0</v>
      </c>
      <c r="L52" s="1">
        <f t="shared" si="1"/>
        <v>0</v>
      </c>
      <c r="M52" s="1">
        <f t="shared" si="2"/>
        <v>0</v>
      </c>
      <c r="N52" s="1">
        <f t="shared" si="6"/>
        <v>0</v>
      </c>
      <c r="O52" s="1">
        <f t="shared" si="7"/>
        <v>63.500000000000774</v>
      </c>
    </row>
    <row r="53" spans="1:15" x14ac:dyDescent="0.25">
      <c r="A53" s="47">
        <v>41345.958333333336</v>
      </c>
      <c r="B53" s="1">
        <v>1.30335</v>
      </c>
      <c r="C53" s="1">
        <v>1.30646</v>
      </c>
      <c r="D53" s="1">
        <v>1.29234</v>
      </c>
      <c r="E53" s="1">
        <v>1.2960499999999999</v>
      </c>
      <c r="F53" s="1">
        <f t="shared" si="8"/>
        <v>43.699999999999847</v>
      </c>
      <c r="G53" s="1">
        <f t="shared" si="0"/>
        <v>1</v>
      </c>
      <c r="H53" s="48">
        <f t="shared" si="3"/>
        <v>-5.6009513944834666E-3</v>
      </c>
      <c r="I53" s="49">
        <f t="shared" si="9"/>
        <v>-5.3482390939503521E-4</v>
      </c>
      <c r="J53" s="1">
        <f t="shared" si="4"/>
        <v>0</v>
      </c>
      <c r="K53" s="1">
        <f t="shared" si="5"/>
        <v>0</v>
      </c>
      <c r="L53" s="1">
        <f t="shared" si="1"/>
        <v>0</v>
      </c>
      <c r="M53" s="1">
        <f t="shared" si="2"/>
        <v>0</v>
      </c>
      <c r="N53" s="1">
        <f t="shared" si="6"/>
        <v>0</v>
      </c>
      <c r="O53" s="1">
        <f t="shared" si="7"/>
        <v>63.500000000000774</v>
      </c>
    </row>
    <row r="54" spans="1:15" x14ac:dyDescent="0.25">
      <c r="A54" s="47">
        <v>41346.958333333336</v>
      </c>
      <c r="B54" s="1">
        <v>1.2960499999999999</v>
      </c>
      <c r="C54" s="1">
        <v>1.3029900000000001</v>
      </c>
      <c r="D54" s="1">
        <v>1.29112</v>
      </c>
      <c r="E54" s="1">
        <v>1.3004199999999999</v>
      </c>
      <c r="F54" s="1">
        <f t="shared" si="8"/>
        <v>70.200000000000259</v>
      </c>
      <c r="G54" s="1">
        <f t="shared" si="0"/>
        <v>1</v>
      </c>
      <c r="H54" s="48">
        <f t="shared" si="3"/>
        <v>3.3717834960071968E-3</v>
      </c>
      <c r="I54" s="49">
        <f t="shared" si="9"/>
        <v>-1.9304953897221477E-4</v>
      </c>
      <c r="J54" s="1">
        <f t="shared" si="4"/>
        <v>0</v>
      </c>
      <c r="K54" s="1">
        <f t="shared" si="5"/>
        <v>0</v>
      </c>
      <c r="L54" s="1">
        <f t="shared" si="1"/>
        <v>0</v>
      </c>
      <c r="M54" s="1">
        <f t="shared" si="2"/>
        <v>0</v>
      </c>
      <c r="N54" s="1">
        <f t="shared" si="6"/>
        <v>0</v>
      </c>
      <c r="O54" s="1">
        <f t="shared" si="7"/>
        <v>63.500000000000774</v>
      </c>
    </row>
    <row r="55" spans="1:15" x14ac:dyDescent="0.25">
      <c r="A55" s="47">
        <v>41347.958333333336</v>
      </c>
      <c r="B55" s="1">
        <v>1.3004100000000001</v>
      </c>
      <c r="C55" s="1">
        <v>1.3105800000000001</v>
      </c>
      <c r="D55" s="1">
        <v>1.29992</v>
      </c>
      <c r="E55" s="1">
        <v>1.3074300000000001</v>
      </c>
      <c r="F55" s="1">
        <f t="shared" si="8"/>
        <v>50.3000000000009</v>
      </c>
      <c r="G55" s="1">
        <f t="shared" si="0"/>
        <v>1</v>
      </c>
      <c r="H55" s="48">
        <f t="shared" si="3"/>
        <v>5.3905661247906078E-3</v>
      </c>
      <c r="I55" s="49">
        <f t="shared" si="9"/>
        <v>2.3990865072130718E-4</v>
      </c>
      <c r="J55" s="1">
        <f t="shared" si="4"/>
        <v>0</v>
      </c>
      <c r="K55" s="1">
        <f t="shared" si="5"/>
        <v>0</v>
      </c>
      <c r="L55" s="1">
        <f t="shared" si="1"/>
        <v>0</v>
      </c>
      <c r="M55" s="1">
        <f t="shared" si="2"/>
        <v>0</v>
      </c>
      <c r="N55" s="1">
        <f t="shared" si="6"/>
        <v>0</v>
      </c>
      <c r="O55" s="1">
        <f t="shared" si="7"/>
        <v>63.500000000000774</v>
      </c>
    </row>
    <row r="56" spans="1:15" x14ac:dyDescent="0.25">
      <c r="A56" s="47">
        <v>41350.958333333336</v>
      </c>
      <c r="B56" s="1">
        <v>1.2905199999999999</v>
      </c>
      <c r="C56" s="1">
        <v>1.2994000000000001</v>
      </c>
      <c r="D56" s="1">
        <v>1.28817</v>
      </c>
      <c r="E56" s="1">
        <v>1.29555</v>
      </c>
      <c r="F56" s="1">
        <f t="shared" si="8"/>
        <v>-74.899999999999963</v>
      </c>
      <c r="G56" s="1">
        <f t="shared" si="0"/>
        <v>0</v>
      </c>
      <c r="H56" s="48">
        <f t="shared" si="3"/>
        <v>-9.0865285330764545E-3</v>
      </c>
      <c r="I56" s="49">
        <f t="shared" si="9"/>
        <v>-8.4679329607012521E-5</v>
      </c>
      <c r="J56" s="1">
        <f t="shared" si="4"/>
        <v>0</v>
      </c>
      <c r="K56" s="1">
        <f t="shared" si="5"/>
        <v>0</v>
      </c>
      <c r="L56" s="1">
        <f t="shared" si="1"/>
        <v>0</v>
      </c>
      <c r="M56" s="1">
        <f t="shared" si="2"/>
        <v>0</v>
      </c>
      <c r="N56" s="1">
        <f t="shared" si="6"/>
        <v>0</v>
      </c>
      <c r="O56" s="1">
        <f t="shared" si="7"/>
        <v>63.500000000000774</v>
      </c>
    </row>
    <row r="57" spans="1:15" x14ac:dyDescent="0.25">
      <c r="A57" s="47">
        <v>41351.958333333336</v>
      </c>
      <c r="B57" s="1">
        <v>1.29555</v>
      </c>
      <c r="C57" s="1">
        <v>1.29694</v>
      </c>
      <c r="D57" s="1">
        <v>1.2846599999999999</v>
      </c>
      <c r="E57" s="1">
        <v>1.28806</v>
      </c>
      <c r="F57" s="1">
        <f t="shared" si="8"/>
        <v>51.400000000001441</v>
      </c>
      <c r="G57" s="1">
        <f t="shared" si="0"/>
        <v>1</v>
      </c>
      <c r="H57" s="48">
        <f t="shared" si="3"/>
        <v>-5.781328393346441E-3</v>
      </c>
      <c r="I57" s="49">
        <f t="shared" si="9"/>
        <v>-2.1560130994400933E-3</v>
      </c>
      <c r="J57" s="1">
        <f t="shared" si="4"/>
        <v>0</v>
      </c>
      <c r="K57" s="1">
        <f t="shared" si="5"/>
        <v>0</v>
      </c>
      <c r="L57" s="1">
        <f t="shared" si="1"/>
        <v>0</v>
      </c>
      <c r="M57" s="1">
        <f t="shared" si="2"/>
        <v>0</v>
      </c>
      <c r="N57" s="1">
        <f t="shared" si="6"/>
        <v>0</v>
      </c>
      <c r="O57" s="1">
        <f t="shared" si="7"/>
        <v>63.500000000000774</v>
      </c>
    </row>
    <row r="58" spans="1:15" x14ac:dyDescent="0.25">
      <c r="A58" s="47">
        <v>41352.958333333336</v>
      </c>
      <c r="B58" s="1">
        <v>1.28809</v>
      </c>
      <c r="C58" s="1">
        <v>1.29738</v>
      </c>
      <c r="D58" s="1">
        <v>1.28566</v>
      </c>
      <c r="E58" s="1">
        <v>1.2932300000000001</v>
      </c>
      <c r="F58" s="1">
        <f t="shared" si="8"/>
        <v>-33.499999999999645</v>
      </c>
      <c r="G58" s="1">
        <f t="shared" si="0"/>
        <v>0</v>
      </c>
      <c r="H58" s="48">
        <f t="shared" si="3"/>
        <v>4.0137881775694773E-3</v>
      </c>
      <c r="I58" s="49">
        <f t="shared" si="9"/>
        <v>-6.7957493401615832E-4</v>
      </c>
      <c r="J58" s="1">
        <f t="shared" si="4"/>
        <v>0</v>
      </c>
      <c r="K58" s="1">
        <f t="shared" si="5"/>
        <v>0</v>
      </c>
      <c r="L58" s="1">
        <f t="shared" si="1"/>
        <v>0</v>
      </c>
      <c r="M58" s="1">
        <f t="shared" si="2"/>
        <v>0</v>
      </c>
      <c r="N58" s="1">
        <f t="shared" si="6"/>
        <v>0</v>
      </c>
      <c r="O58" s="1">
        <f t="shared" si="7"/>
        <v>63.500000000000774</v>
      </c>
    </row>
    <row r="59" spans="1:15" x14ac:dyDescent="0.25">
      <c r="A59" s="47">
        <v>41353.958333333336</v>
      </c>
      <c r="B59" s="1">
        <v>1.2932399999999999</v>
      </c>
      <c r="C59" s="1">
        <v>1.2955099999999999</v>
      </c>
      <c r="D59" s="1">
        <v>1.28799</v>
      </c>
      <c r="E59" s="1">
        <v>1.28989</v>
      </c>
      <c r="F59" s="1">
        <f t="shared" si="8"/>
        <v>89.300000000001049</v>
      </c>
      <c r="G59" s="1">
        <f t="shared" si="0"/>
        <v>1</v>
      </c>
      <c r="H59" s="48">
        <f t="shared" si="3"/>
        <v>-2.5826805749944448E-3</v>
      </c>
      <c r="I59" s="49">
        <f t="shared" si="9"/>
        <v>-1.4003583610372738E-3</v>
      </c>
      <c r="J59" s="1">
        <f t="shared" si="4"/>
        <v>0</v>
      </c>
      <c r="K59" s="1">
        <f t="shared" si="5"/>
        <v>0</v>
      </c>
      <c r="L59" s="1">
        <f t="shared" si="1"/>
        <v>0</v>
      </c>
      <c r="M59" s="1">
        <f t="shared" si="2"/>
        <v>0</v>
      </c>
      <c r="N59" s="1">
        <f t="shared" si="6"/>
        <v>0</v>
      </c>
      <c r="O59" s="1">
        <f t="shared" si="7"/>
        <v>63.500000000000774</v>
      </c>
    </row>
    <row r="60" spans="1:15" x14ac:dyDescent="0.25">
      <c r="A60" s="47">
        <v>41354.958333333336</v>
      </c>
      <c r="B60" s="1">
        <v>1.2898799999999999</v>
      </c>
      <c r="C60" s="1">
        <v>1.30074</v>
      </c>
      <c r="D60" s="1">
        <v>1.2887999999999999</v>
      </c>
      <c r="E60" s="1">
        <v>1.29881</v>
      </c>
      <c r="F60" s="1">
        <f t="shared" si="8"/>
        <v>-95.100000000001302</v>
      </c>
      <c r="G60" s="1">
        <f t="shared" si="0"/>
        <v>0</v>
      </c>
      <c r="H60" s="48">
        <f t="shared" si="3"/>
        <v>6.9153183604804269E-3</v>
      </c>
      <c r="I60" s="49">
        <f t="shared" si="9"/>
        <v>-4.2000409213163725E-4</v>
      </c>
      <c r="J60" s="1">
        <f t="shared" si="4"/>
        <v>0</v>
      </c>
      <c r="K60" s="1">
        <f t="shared" si="5"/>
        <v>0</v>
      </c>
      <c r="L60" s="1">
        <f t="shared" si="1"/>
        <v>0</v>
      </c>
      <c r="M60" s="1">
        <f t="shared" si="2"/>
        <v>0</v>
      </c>
      <c r="N60" s="1">
        <f t="shared" si="6"/>
        <v>0</v>
      </c>
      <c r="O60" s="1">
        <f t="shared" si="7"/>
        <v>63.500000000000774</v>
      </c>
    </row>
    <row r="61" spans="1:15" x14ac:dyDescent="0.25">
      <c r="A61" s="47">
        <v>41357.958333333336</v>
      </c>
      <c r="B61" s="1">
        <v>1.2947500000000001</v>
      </c>
      <c r="C61" s="1">
        <v>1.3047899999999999</v>
      </c>
      <c r="D61" s="1">
        <v>1.28342</v>
      </c>
      <c r="E61" s="1">
        <v>1.2852399999999999</v>
      </c>
      <c r="F61" s="1">
        <f t="shared" si="8"/>
        <v>8.099999999999774</v>
      </c>
      <c r="G61" s="1">
        <f t="shared" si="0"/>
        <v>1</v>
      </c>
      <c r="H61" s="48">
        <f t="shared" si="3"/>
        <v>-1.044802550026569E-2</v>
      </c>
      <c r="I61" s="49">
        <f t="shared" si="9"/>
        <v>-1.0258883553544151E-3</v>
      </c>
      <c r="J61" s="1">
        <f t="shared" si="4"/>
        <v>0</v>
      </c>
      <c r="K61" s="1">
        <f t="shared" si="5"/>
        <v>0</v>
      </c>
      <c r="L61" s="1">
        <f t="shared" si="1"/>
        <v>0</v>
      </c>
      <c r="M61" s="1">
        <f t="shared" si="2"/>
        <v>0</v>
      </c>
      <c r="N61" s="1">
        <f t="shared" si="6"/>
        <v>0</v>
      </c>
      <c r="O61" s="1">
        <f t="shared" si="7"/>
        <v>63.500000000000774</v>
      </c>
    </row>
    <row r="62" spans="1:15" x14ac:dyDescent="0.25">
      <c r="A62" s="47">
        <v>41358.958333333336</v>
      </c>
      <c r="B62" s="1">
        <v>1.2852399999999999</v>
      </c>
      <c r="C62" s="1">
        <v>1.28887</v>
      </c>
      <c r="D62" s="1">
        <v>1.2831300000000001</v>
      </c>
      <c r="E62" s="1">
        <v>1.2860499999999999</v>
      </c>
      <c r="F62" s="1">
        <f t="shared" si="8"/>
        <v>-80.299999999999812</v>
      </c>
      <c r="G62" s="1">
        <f t="shared" si="0"/>
        <v>0</v>
      </c>
      <c r="H62" s="48">
        <f t="shared" si="3"/>
        <v>6.3023248576143942E-4</v>
      </c>
      <c r="I62" s="49">
        <f t="shared" si="9"/>
        <v>-1.3685822316351348E-3</v>
      </c>
      <c r="J62" s="1">
        <f t="shared" si="4"/>
        <v>0</v>
      </c>
      <c r="K62" s="1">
        <f t="shared" si="5"/>
        <v>0</v>
      </c>
      <c r="L62" s="1">
        <f t="shared" si="1"/>
        <v>0</v>
      </c>
      <c r="M62" s="1">
        <f t="shared" si="2"/>
        <v>0</v>
      </c>
      <c r="N62" s="1">
        <f t="shared" si="6"/>
        <v>0</v>
      </c>
      <c r="O62" s="1">
        <f t="shared" si="7"/>
        <v>63.500000000000774</v>
      </c>
    </row>
    <row r="63" spans="1:15" x14ac:dyDescent="0.25">
      <c r="A63" s="47">
        <v>41359.958333333336</v>
      </c>
      <c r="B63" s="1">
        <v>1.2860499999999999</v>
      </c>
      <c r="C63" s="1">
        <v>1.2866500000000001</v>
      </c>
      <c r="D63" s="1">
        <v>1.27539</v>
      </c>
      <c r="E63" s="1">
        <v>1.2780199999999999</v>
      </c>
      <c r="F63" s="1">
        <f t="shared" si="8"/>
        <v>36.700000000000621</v>
      </c>
      <c r="G63" s="1">
        <f t="shared" si="0"/>
        <v>1</v>
      </c>
      <c r="H63" s="48">
        <f t="shared" si="3"/>
        <v>-6.2439251973095411E-3</v>
      </c>
      <c r="I63" s="49">
        <f t="shared" si="9"/>
        <v>-2.8228936468976534E-3</v>
      </c>
      <c r="J63" s="1">
        <f t="shared" si="4"/>
        <v>0</v>
      </c>
      <c r="K63" s="1">
        <f t="shared" si="5"/>
        <v>0</v>
      </c>
      <c r="L63" s="1">
        <f t="shared" si="1"/>
        <v>0</v>
      </c>
      <c r="M63" s="1">
        <f t="shared" si="2"/>
        <v>0</v>
      </c>
      <c r="N63" s="1">
        <f t="shared" si="6"/>
        <v>0</v>
      </c>
      <c r="O63" s="1">
        <f t="shared" si="7"/>
        <v>63.500000000000774</v>
      </c>
    </row>
    <row r="64" spans="1:15" x14ac:dyDescent="0.25">
      <c r="A64" s="47">
        <v>41360.958333333336</v>
      </c>
      <c r="B64" s="1">
        <v>1.278</v>
      </c>
      <c r="C64" s="1">
        <v>1.28437</v>
      </c>
      <c r="D64" s="1">
        <v>1.27556</v>
      </c>
      <c r="E64" s="1">
        <v>1.2816700000000001</v>
      </c>
      <c r="F64" s="1">
        <f t="shared" si="8"/>
        <v>2.20000000000109</v>
      </c>
      <c r="G64" s="1">
        <f t="shared" si="0"/>
        <v>1</v>
      </c>
      <c r="H64" s="48">
        <f t="shared" si="3"/>
        <v>2.8559803445957765E-3</v>
      </c>
      <c r="I64" s="49">
        <f t="shared" si="9"/>
        <v>-1.3300800371886246E-3</v>
      </c>
      <c r="J64" s="1">
        <f t="shared" si="4"/>
        <v>0</v>
      </c>
      <c r="K64" s="1">
        <f t="shared" si="5"/>
        <v>0</v>
      </c>
      <c r="L64" s="1">
        <f t="shared" si="1"/>
        <v>0</v>
      </c>
      <c r="M64" s="1">
        <f t="shared" si="2"/>
        <v>0</v>
      </c>
      <c r="N64" s="1">
        <f t="shared" si="6"/>
        <v>0</v>
      </c>
      <c r="O64" s="1">
        <f t="shared" si="7"/>
        <v>63.500000000000774</v>
      </c>
    </row>
    <row r="65" spans="1:15" x14ac:dyDescent="0.25">
      <c r="A65" s="47">
        <v>41361.958333333336</v>
      </c>
      <c r="B65" s="1">
        <v>1.28162</v>
      </c>
      <c r="C65" s="1">
        <v>1.2836799999999999</v>
      </c>
      <c r="D65" s="1">
        <v>1.2794399999999999</v>
      </c>
      <c r="E65" s="1">
        <v>1.2818400000000001</v>
      </c>
      <c r="F65" s="1">
        <f t="shared" si="8"/>
        <v>45.200000000000799</v>
      </c>
      <c r="G65" s="1">
        <f t="shared" si="0"/>
        <v>1</v>
      </c>
      <c r="H65" s="48">
        <f t="shared" si="3"/>
        <v>1.3263944697161634E-4</v>
      </c>
      <c r="I65" s="49">
        <f t="shared" si="9"/>
        <v>-5.9083405714886739E-4</v>
      </c>
      <c r="J65" s="1">
        <f t="shared" si="4"/>
        <v>0</v>
      </c>
      <c r="K65" s="1">
        <f t="shared" si="5"/>
        <v>0</v>
      </c>
      <c r="L65" s="1">
        <f t="shared" si="1"/>
        <v>0</v>
      </c>
      <c r="M65" s="1">
        <f t="shared" si="2"/>
        <v>0</v>
      </c>
      <c r="N65" s="1">
        <f t="shared" si="6"/>
        <v>0</v>
      </c>
      <c r="O65" s="1">
        <f t="shared" si="7"/>
        <v>63.500000000000774</v>
      </c>
    </row>
    <row r="66" spans="1:15" x14ac:dyDescent="0.25">
      <c r="A66" s="47">
        <v>41364.958333333336</v>
      </c>
      <c r="B66" s="1">
        <v>1.2802899999999999</v>
      </c>
      <c r="C66" s="1">
        <v>1.2866599999999999</v>
      </c>
      <c r="D66" s="1">
        <v>1.2771300000000001</v>
      </c>
      <c r="E66" s="1">
        <v>1.28481</v>
      </c>
      <c r="F66" s="1">
        <f t="shared" si="8"/>
        <v>-29.399999999999427</v>
      </c>
      <c r="G66" s="1">
        <f t="shared" ref="G66:G129" si="10">IF(F66&gt;0,1,0)</f>
        <v>0</v>
      </c>
      <c r="H66" s="48">
        <f t="shared" si="3"/>
        <v>2.3169818386068464E-3</v>
      </c>
      <c r="I66" s="49">
        <f t="shared" si="9"/>
        <v>-8.0293484951919625E-4</v>
      </c>
      <c r="J66" s="1">
        <f t="shared" si="4"/>
        <v>0</v>
      </c>
      <c r="K66" s="1">
        <f t="shared" si="5"/>
        <v>0</v>
      </c>
      <c r="L66" s="1">
        <f t="shared" ref="L66:L129" si="11">IF(AND(I66&gt;$S$4,I66&lt;=$T$4),F66,0)</f>
        <v>0</v>
      </c>
      <c r="M66" s="1">
        <f t="shared" ref="M66:M129" si="12">IF(AND(I66&gt;$S$5,I66&lt;=$T$5),F66,0)</f>
        <v>0</v>
      </c>
      <c r="N66" s="1">
        <f t="shared" si="6"/>
        <v>0</v>
      </c>
      <c r="O66" s="1">
        <f t="shared" si="7"/>
        <v>63.500000000000774</v>
      </c>
    </row>
    <row r="67" spans="1:15" x14ac:dyDescent="0.25">
      <c r="A67" s="47">
        <v>41365.958333333336</v>
      </c>
      <c r="B67" s="1">
        <v>1.28481</v>
      </c>
      <c r="C67" s="1">
        <v>1.2877700000000001</v>
      </c>
      <c r="D67" s="1">
        <v>1.2809600000000001</v>
      </c>
      <c r="E67" s="1">
        <v>1.2818700000000001</v>
      </c>
      <c r="F67" s="1">
        <f t="shared" si="8"/>
        <v>29.600000000000737</v>
      </c>
      <c r="G67" s="1">
        <f t="shared" si="10"/>
        <v>1</v>
      </c>
      <c r="H67" s="48">
        <f t="shared" ref="H67:H130" si="13">E67/E66-1</f>
        <v>-2.2882760875148067E-3</v>
      </c>
      <c r="I67" s="49">
        <f t="shared" si="9"/>
        <v>-7.6613428858424149E-4</v>
      </c>
      <c r="J67" s="1">
        <f t="shared" ref="J67:J130" si="14">IF(AND(I67&gt;$S$2,I67&lt;=$T$2),F67,0)</f>
        <v>0</v>
      </c>
      <c r="K67" s="1">
        <f t="shared" ref="K67:K130" si="15">IF(AND(I67&gt;$S$3,I67&lt;=$T$3),F67,0)</f>
        <v>0</v>
      </c>
      <c r="L67" s="1">
        <f t="shared" si="11"/>
        <v>0</v>
      </c>
      <c r="M67" s="1">
        <f t="shared" si="12"/>
        <v>0</v>
      </c>
      <c r="N67" s="1">
        <f t="shared" ref="N67:N130" si="16">L67+K67+J67+M67</f>
        <v>0</v>
      </c>
      <c r="O67" s="1">
        <f t="shared" ref="O67:O130" si="17">N67+O66</f>
        <v>63.500000000000774</v>
      </c>
    </row>
    <row r="68" spans="1:15" x14ac:dyDescent="0.25">
      <c r="A68" s="47">
        <v>41366.958333333336</v>
      </c>
      <c r="B68" s="1">
        <v>1.28186</v>
      </c>
      <c r="C68" s="1">
        <v>1.2863899999999999</v>
      </c>
      <c r="D68" s="1">
        <v>1.27898</v>
      </c>
      <c r="E68" s="1">
        <v>1.2848200000000001</v>
      </c>
      <c r="F68" s="1">
        <f t="shared" ref="F68:F131" si="18">(E69-B69)*10000</f>
        <v>87.900000000000759</v>
      </c>
      <c r="G68" s="1">
        <f t="shared" si="10"/>
        <v>1</v>
      </c>
      <c r="H68" s="48">
        <f t="shared" si="13"/>
        <v>2.3013254074126799E-3</v>
      </c>
      <c r="I68" s="49">
        <f t="shared" si="9"/>
        <v>-1.3428834077177099E-3</v>
      </c>
      <c r="J68" s="1">
        <f t="shared" si="14"/>
        <v>0</v>
      </c>
      <c r="K68" s="1">
        <f t="shared" si="15"/>
        <v>0</v>
      </c>
      <c r="L68" s="1">
        <f t="shared" si="11"/>
        <v>0</v>
      </c>
      <c r="M68" s="1">
        <f t="shared" si="12"/>
        <v>0</v>
      </c>
      <c r="N68" s="1">
        <f t="shared" si="16"/>
        <v>0</v>
      </c>
      <c r="O68" s="1">
        <f t="shared" si="17"/>
        <v>63.500000000000774</v>
      </c>
    </row>
    <row r="69" spans="1:15" x14ac:dyDescent="0.25">
      <c r="A69" s="47">
        <v>41367.958333333336</v>
      </c>
      <c r="B69" s="1">
        <v>1.28481</v>
      </c>
      <c r="C69" s="1">
        <v>1.29487</v>
      </c>
      <c r="D69" s="1">
        <v>1.27468</v>
      </c>
      <c r="E69" s="1">
        <v>1.2936000000000001</v>
      </c>
      <c r="F69" s="1">
        <f t="shared" si="18"/>
        <v>58.300000000000018</v>
      </c>
      <c r="G69" s="1">
        <f t="shared" si="10"/>
        <v>1</v>
      </c>
      <c r="H69" s="48">
        <f t="shared" si="13"/>
        <v>6.833642066593093E-3</v>
      </c>
      <c r="I69" s="49">
        <f t="shared" si="9"/>
        <v>8.1732503813963797E-4</v>
      </c>
      <c r="J69" s="1">
        <f t="shared" si="14"/>
        <v>0</v>
      </c>
      <c r="K69" s="1">
        <f t="shared" si="15"/>
        <v>0</v>
      </c>
      <c r="L69" s="1">
        <f t="shared" si="11"/>
        <v>0</v>
      </c>
      <c r="M69" s="1">
        <f t="shared" si="12"/>
        <v>0</v>
      </c>
      <c r="N69" s="1">
        <f t="shared" si="16"/>
        <v>0</v>
      </c>
      <c r="O69" s="1">
        <f t="shared" si="17"/>
        <v>63.500000000000774</v>
      </c>
    </row>
    <row r="70" spans="1:15" x14ac:dyDescent="0.25">
      <c r="A70" s="47">
        <v>41368.958333333336</v>
      </c>
      <c r="B70" s="1">
        <v>1.2936000000000001</v>
      </c>
      <c r="C70" s="1">
        <v>1.30389</v>
      </c>
      <c r="D70" s="1">
        <v>1.29006</v>
      </c>
      <c r="E70" s="1">
        <v>1.2994300000000001</v>
      </c>
      <c r="F70" s="1">
        <f t="shared" si="18"/>
        <v>35.000000000000583</v>
      </c>
      <c r="G70" s="1">
        <f t="shared" si="10"/>
        <v>1</v>
      </c>
      <c r="H70" s="48">
        <f t="shared" si="13"/>
        <v>4.5068027210883876E-3</v>
      </c>
      <c r="I70" s="49">
        <f t="shared" si="9"/>
        <v>1.3018963175555065E-3</v>
      </c>
      <c r="J70" s="1">
        <f t="shared" si="14"/>
        <v>0</v>
      </c>
      <c r="K70" s="1">
        <f t="shared" si="15"/>
        <v>0</v>
      </c>
      <c r="L70" s="1">
        <f t="shared" si="11"/>
        <v>35.000000000000583</v>
      </c>
      <c r="M70" s="1">
        <f t="shared" si="12"/>
        <v>0</v>
      </c>
      <c r="N70" s="1">
        <f t="shared" si="16"/>
        <v>35.000000000000583</v>
      </c>
      <c r="O70" s="1">
        <f t="shared" si="17"/>
        <v>98.500000000001364</v>
      </c>
    </row>
    <row r="71" spans="1:15" x14ac:dyDescent="0.25">
      <c r="A71" s="47">
        <v>41371.958333333336</v>
      </c>
      <c r="B71" s="1">
        <v>1.29732</v>
      </c>
      <c r="C71" s="1">
        <v>1.30365</v>
      </c>
      <c r="D71" s="1">
        <v>1.2968500000000001</v>
      </c>
      <c r="E71" s="1">
        <v>1.3008200000000001</v>
      </c>
      <c r="F71" s="1">
        <f t="shared" si="18"/>
        <v>74.09999999999917</v>
      </c>
      <c r="G71" s="1">
        <f t="shared" si="10"/>
        <v>1</v>
      </c>
      <c r="H71" s="48">
        <f t="shared" si="13"/>
        <v>1.0696997914469986E-3</v>
      </c>
      <c r="I71" s="49">
        <f t="shared" si="9"/>
        <v>2.216099441150074E-3</v>
      </c>
      <c r="J71" s="1">
        <f t="shared" si="14"/>
        <v>0</v>
      </c>
      <c r="K71" s="1">
        <f t="shared" si="15"/>
        <v>0</v>
      </c>
      <c r="L71" s="1">
        <f t="shared" si="11"/>
        <v>0</v>
      </c>
      <c r="M71" s="1">
        <f t="shared" si="12"/>
        <v>0</v>
      </c>
      <c r="N71" s="1">
        <f t="shared" si="16"/>
        <v>0</v>
      </c>
      <c r="O71" s="1">
        <f t="shared" si="17"/>
        <v>98.500000000001364</v>
      </c>
    </row>
    <row r="72" spans="1:15" x14ac:dyDescent="0.25">
      <c r="A72" s="47">
        <v>41372.958333333336</v>
      </c>
      <c r="B72" s="1">
        <v>1.30081</v>
      </c>
      <c r="C72" s="1">
        <v>1.3102499999999999</v>
      </c>
      <c r="D72" s="1">
        <v>1.3005599999999999</v>
      </c>
      <c r="E72" s="1">
        <v>1.3082199999999999</v>
      </c>
      <c r="F72" s="1">
        <f t="shared" si="18"/>
        <v>-12.299999999998423</v>
      </c>
      <c r="G72" s="1">
        <f t="shared" si="10"/>
        <v>0</v>
      </c>
      <c r="H72" s="48">
        <f t="shared" si="13"/>
        <v>5.6887194231329818E-3</v>
      </c>
      <c r="I72" s="49">
        <f t="shared" si="9"/>
        <v>2.5701918259672246E-3</v>
      </c>
      <c r="J72" s="1">
        <f t="shared" si="14"/>
        <v>0</v>
      </c>
      <c r="K72" s="1">
        <f t="shared" si="15"/>
        <v>0</v>
      </c>
      <c r="L72" s="1">
        <f t="shared" si="11"/>
        <v>0</v>
      </c>
      <c r="M72" s="1">
        <f t="shared" si="12"/>
        <v>0</v>
      </c>
      <c r="N72" s="1">
        <f t="shared" si="16"/>
        <v>0</v>
      </c>
      <c r="O72" s="1">
        <f t="shared" si="17"/>
        <v>98.500000000001364</v>
      </c>
    </row>
    <row r="73" spans="1:15" x14ac:dyDescent="0.25">
      <c r="A73" s="47">
        <v>41373.958333333336</v>
      </c>
      <c r="B73" s="1">
        <v>1.3082199999999999</v>
      </c>
      <c r="C73" s="1">
        <v>1.3121700000000001</v>
      </c>
      <c r="D73" s="1">
        <v>1.3052299999999999</v>
      </c>
      <c r="E73" s="1">
        <v>1.3069900000000001</v>
      </c>
      <c r="F73" s="1">
        <f t="shared" si="18"/>
        <v>30.999999999998806</v>
      </c>
      <c r="G73" s="1">
        <f t="shared" si="10"/>
        <v>1</v>
      </c>
      <c r="H73" s="48">
        <f t="shared" si="13"/>
        <v>-9.4020883337653238E-4</v>
      </c>
      <c r="I73" s="49">
        <f t="shared" ref="I73:I136" si="19">AVERAGE(H66:H73)</f>
        <v>2.436085790923706E-3</v>
      </c>
      <c r="J73" s="1">
        <f t="shared" si="14"/>
        <v>0</v>
      </c>
      <c r="K73" s="1">
        <f t="shared" si="15"/>
        <v>0</v>
      </c>
      <c r="L73" s="1">
        <f t="shared" si="11"/>
        <v>0</v>
      </c>
      <c r="M73" s="1">
        <f t="shared" si="12"/>
        <v>0</v>
      </c>
      <c r="N73" s="1">
        <f t="shared" si="16"/>
        <v>0</v>
      </c>
      <c r="O73" s="1">
        <f t="shared" si="17"/>
        <v>98.500000000001364</v>
      </c>
    </row>
    <row r="74" spans="1:15" x14ac:dyDescent="0.25">
      <c r="A74" s="47">
        <v>41374.958333333336</v>
      </c>
      <c r="B74" s="1">
        <v>1.30698</v>
      </c>
      <c r="C74" s="1">
        <v>1.3138000000000001</v>
      </c>
      <c r="D74" s="1">
        <v>1.30436</v>
      </c>
      <c r="E74" s="1">
        <v>1.3100799999999999</v>
      </c>
      <c r="F74" s="1">
        <f t="shared" si="18"/>
        <v>10.599999999998388</v>
      </c>
      <c r="G74" s="1">
        <f t="shared" si="10"/>
        <v>1</v>
      </c>
      <c r="H74" s="48">
        <f t="shared" si="13"/>
        <v>2.364210896793173E-3</v>
      </c>
      <c r="I74" s="49">
        <f t="shared" si="19"/>
        <v>2.4419894231969969E-3</v>
      </c>
      <c r="J74" s="1">
        <f t="shared" si="14"/>
        <v>0</v>
      </c>
      <c r="K74" s="1">
        <f t="shared" si="15"/>
        <v>0</v>
      </c>
      <c r="L74" s="1">
        <f t="shared" si="11"/>
        <v>0</v>
      </c>
      <c r="M74" s="1">
        <f t="shared" si="12"/>
        <v>0</v>
      </c>
      <c r="N74" s="1">
        <f t="shared" si="16"/>
        <v>0</v>
      </c>
      <c r="O74" s="1">
        <f t="shared" si="17"/>
        <v>98.500000000001364</v>
      </c>
    </row>
    <row r="75" spans="1:15" x14ac:dyDescent="0.25">
      <c r="A75" s="47">
        <v>41375.958333333336</v>
      </c>
      <c r="B75" s="1">
        <v>1.3100700000000001</v>
      </c>
      <c r="C75" s="1">
        <v>1.3126199999999999</v>
      </c>
      <c r="D75" s="1">
        <v>1.3038400000000001</v>
      </c>
      <c r="E75" s="1">
        <v>1.3111299999999999</v>
      </c>
      <c r="F75" s="1">
        <f t="shared" si="18"/>
        <v>-80.799999999998647</v>
      </c>
      <c r="G75" s="1">
        <f t="shared" si="10"/>
        <v>0</v>
      </c>
      <c r="H75" s="48">
        <f t="shared" si="13"/>
        <v>8.0147777234973461E-4</v>
      </c>
      <c r="I75" s="49">
        <f t="shared" si="19"/>
        <v>2.8282086556800645E-3</v>
      </c>
      <c r="J75" s="1">
        <f t="shared" si="14"/>
        <v>0</v>
      </c>
      <c r="K75" s="1">
        <f t="shared" si="15"/>
        <v>0</v>
      </c>
      <c r="L75" s="1">
        <f t="shared" si="11"/>
        <v>0</v>
      </c>
      <c r="M75" s="1">
        <f t="shared" si="12"/>
        <v>0</v>
      </c>
      <c r="N75" s="1">
        <f t="shared" si="16"/>
        <v>0</v>
      </c>
      <c r="O75" s="1">
        <f t="shared" si="17"/>
        <v>98.500000000001364</v>
      </c>
    </row>
    <row r="76" spans="1:15" x14ac:dyDescent="0.25">
      <c r="A76" s="47">
        <v>41378.958333333336</v>
      </c>
      <c r="B76" s="1">
        <v>1.31141</v>
      </c>
      <c r="C76" s="1">
        <v>1.3114699999999999</v>
      </c>
      <c r="D76" s="1">
        <v>1.3022</v>
      </c>
      <c r="E76" s="1">
        <v>1.3033300000000001</v>
      </c>
      <c r="F76" s="1">
        <f t="shared" si="18"/>
        <v>142.30000000000186</v>
      </c>
      <c r="G76" s="1">
        <f t="shared" si="10"/>
        <v>1</v>
      </c>
      <c r="H76" s="48">
        <f t="shared" si="13"/>
        <v>-5.9490668354776899E-3</v>
      </c>
      <c r="I76" s="49">
        <f t="shared" si="19"/>
        <v>1.7969096253187683E-3</v>
      </c>
      <c r="J76" s="1">
        <f t="shared" si="14"/>
        <v>0</v>
      </c>
      <c r="K76" s="1">
        <f t="shared" si="15"/>
        <v>0</v>
      </c>
      <c r="L76" s="1">
        <f t="shared" si="11"/>
        <v>142.30000000000186</v>
      </c>
      <c r="M76" s="1">
        <f t="shared" si="12"/>
        <v>0</v>
      </c>
      <c r="N76" s="1">
        <f t="shared" si="16"/>
        <v>142.30000000000186</v>
      </c>
      <c r="O76" s="1">
        <f t="shared" si="17"/>
        <v>240.80000000000322</v>
      </c>
    </row>
    <row r="77" spans="1:15" x14ac:dyDescent="0.25">
      <c r="A77" s="47">
        <v>41379.958333333336</v>
      </c>
      <c r="B77" s="1">
        <v>1.3034699999999999</v>
      </c>
      <c r="C77" s="1">
        <v>1.3201499999999999</v>
      </c>
      <c r="D77" s="1">
        <v>1.3029200000000001</v>
      </c>
      <c r="E77" s="1">
        <v>1.3177000000000001</v>
      </c>
      <c r="F77" s="1">
        <f t="shared" si="18"/>
        <v>-146.50000000000051</v>
      </c>
      <c r="G77" s="1">
        <f t="shared" si="10"/>
        <v>0</v>
      </c>
      <c r="H77" s="48">
        <f t="shared" si="13"/>
        <v>1.1025603646045212E-2</v>
      </c>
      <c r="I77" s="49">
        <f t="shared" si="19"/>
        <v>2.3209048227502832E-3</v>
      </c>
      <c r="J77" s="1">
        <f t="shared" si="14"/>
        <v>0</v>
      </c>
      <c r="K77" s="1">
        <f t="shared" si="15"/>
        <v>0</v>
      </c>
      <c r="L77" s="1">
        <f t="shared" si="11"/>
        <v>0</v>
      </c>
      <c r="M77" s="1">
        <f t="shared" si="12"/>
        <v>0</v>
      </c>
      <c r="N77" s="1">
        <f t="shared" si="16"/>
        <v>0</v>
      </c>
      <c r="O77" s="1">
        <f t="shared" si="17"/>
        <v>240.80000000000322</v>
      </c>
    </row>
    <row r="78" spans="1:15" x14ac:dyDescent="0.25">
      <c r="A78" s="47">
        <v>41380.958333333336</v>
      </c>
      <c r="B78" s="1">
        <v>1.31769</v>
      </c>
      <c r="C78" s="1">
        <v>1.31995</v>
      </c>
      <c r="D78" s="1">
        <v>1.3001100000000001</v>
      </c>
      <c r="E78" s="1">
        <v>1.30304</v>
      </c>
      <c r="F78" s="1">
        <f t="shared" si="18"/>
        <v>19.199999999999218</v>
      </c>
      <c r="G78" s="1">
        <f t="shared" si="10"/>
        <v>1</v>
      </c>
      <c r="H78" s="48">
        <f t="shared" si="13"/>
        <v>-1.1125445852622096E-2</v>
      </c>
      <c r="I78" s="49">
        <f t="shared" si="19"/>
        <v>3.6687375103647279E-4</v>
      </c>
      <c r="J78" s="1">
        <f t="shared" si="14"/>
        <v>0</v>
      </c>
      <c r="K78" s="1">
        <f t="shared" si="15"/>
        <v>0</v>
      </c>
      <c r="L78" s="1">
        <f t="shared" si="11"/>
        <v>0</v>
      </c>
      <c r="M78" s="1">
        <f t="shared" si="12"/>
        <v>0</v>
      </c>
      <c r="N78" s="1">
        <f t="shared" si="16"/>
        <v>0</v>
      </c>
      <c r="O78" s="1">
        <f t="shared" si="17"/>
        <v>240.80000000000322</v>
      </c>
    </row>
    <row r="79" spans="1:15" x14ac:dyDescent="0.25">
      <c r="A79" s="47">
        <v>41381.958333333336</v>
      </c>
      <c r="B79" s="1">
        <v>1.30305</v>
      </c>
      <c r="C79" s="1">
        <v>1.3096000000000001</v>
      </c>
      <c r="D79" s="1">
        <v>1.3020799999999999</v>
      </c>
      <c r="E79" s="1">
        <v>1.30497</v>
      </c>
      <c r="F79" s="1">
        <f t="shared" si="18"/>
        <v>1.5999999999993797</v>
      </c>
      <c r="G79" s="1">
        <f t="shared" si="10"/>
        <v>1</v>
      </c>
      <c r="H79" s="48">
        <f t="shared" si="13"/>
        <v>1.4811517681729836E-3</v>
      </c>
      <c r="I79" s="49">
        <f t="shared" si="19"/>
        <v>4.1830524812722092E-4</v>
      </c>
      <c r="J79" s="1">
        <f t="shared" si="14"/>
        <v>0</v>
      </c>
      <c r="K79" s="1">
        <f t="shared" si="15"/>
        <v>0</v>
      </c>
      <c r="L79" s="1">
        <f t="shared" si="11"/>
        <v>0</v>
      </c>
      <c r="M79" s="1">
        <f t="shared" si="12"/>
        <v>0</v>
      </c>
      <c r="N79" s="1">
        <f t="shared" si="16"/>
        <v>0</v>
      </c>
      <c r="O79" s="1">
        <f t="shared" si="17"/>
        <v>240.80000000000322</v>
      </c>
    </row>
    <row r="80" spans="1:15" x14ac:dyDescent="0.25">
      <c r="A80" s="47">
        <v>41382.958333333336</v>
      </c>
      <c r="B80" s="1">
        <v>1.30494</v>
      </c>
      <c r="C80" s="1">
        <v>1.31271</v>
      </c>
      <c r="D80" s="1">
        <v>1.3045800000000001</v>
      </c>
      <c r="E80" s="1">
        <v>1.3050999999999999</v>
      </c>
      <c r="F80" s="1">
        <f t="shared" si="18"/>
        <v>-9.8000000000020293</v>
      </c>
      <c r="G80" s="1">
        <f t="shared" si="10"/>
        <v>0</v>
      </c>
      <c r="H80" s="48">
        <f t="shared" si="13"/>
        <v>9.9619148332896756E-5</v>
      </c>
      <c r="I80" s="49">
        <f t="shared" si="19"/>
        <v>-2.8033228622278972E-4</v>
      </c>
      <c r="J80" s="1">
        <f t="shared" si="14"/>
        <v>0</v>
      </c>
      <c r="K80" s="1">
        <f t="shared" si="15"/>
        <v>0</v>
      </c>
      <c r="L80" s="1">
        <f t="shared" si="11"/>
        <v>0</v>
      </c>
      <c r="M80" s="1">
        <f t="shared" si="12"/>
        <v>0</v>
      </c>
      <c r="N80" s="1">
        <f t="shared" si="16"/>
        <v>0</v>
      </c>
      <c r="O80" s="1">
        <f t="shared" si="17"/>
        <v>240.80000000000322</v>
      </c>
    </row>
    <row r="81" spans="1:15" x14ac:dyDescent="0.25">
      <c r="A81" s="47">
        <v>41385.958333333336</v>
      </c>
      <c r="B81" s="1">
        <v>1.3076000000000001</v>
      </c>
      <c r="C81" s="1">
        <v>1.30836</v>
      </c>
      <c r="D81" s="1">
        <v>1.3015399999999999</v>
      </c>
      <c r="E81" s="1">
        <v>1.3066199999999999</v>
      </c>
      <c r="F81" s="1">
        <f t="shared" si="18"/>
        <v>-68.099999999999824</v>
      </c>
      <c r="G81" s="1">
        <f t="shared" si="10"/>
        <v>0</v>
      </c>
      <c r="H81" s="48">
        <f t="shared" si="13"/>
        <v>1.1646617117462288E-3</v>
      </c>
      <c r="I81" s="49">
        <f t="shared" si="19"/>
        <v>-1.7223468082444571E-5</v>
      </c>
      <c r="J81" s="1">
        <f t="shared" si="14"/>
        <v>0</v>
      </c>
      <c r="K81" s="1">
        <f t="shared" si="15"/>
        <v>0</v>
      </c>
      <c r="L81" s="1">
        <f t="shared" si="11"/>
        <v>0</v>
      </c>
      <c r="M81" s="1">
        <f t="shared" si="12"/>
        <v>0</v>
      </c>
      <c r="N81" s="1">
        <f t="shared" si="16"/>
        <v>0</v>
      </c>
      <c r="O81" s="1">
        <f t="shared" si="17"/>
        <v>240.80000000000322</v>
      </c>
    </row>
    <row r="82" spans="1:15" x14ac:dyDescent="0.25">
      <c r="A82" s="47">
        <v>41386.958333333336</v>
      </c>
      <c r="B82" s="1">
        <v>1.3066199999999999</v>
      </c>
      <c r="C82" s="1">
        <v>1.3082400000000001</v>
      </c>
      <c r="D82" s="1">
        <v>1.2972999999999999</v>
      </c>
      <c r="E82" s="1">
        <v>1.2998099999999999</v>
      </c>
      <c r="F82" s="1">
        <f t="shared" si="18"/>
        <v>16.900000000001913</v>
      </c>
      <c r="G82" s="1">
        <f t="shared" si="10"/>
        <v>1</v>
      </c>
      <c r="H82" s="48">
        <f t="shared" si="13"/>
        <v>-5.2119208339073131E-3</v>
      </c>
      <c r="I82" s="49">
        <f t="shared" si="19"/>
        <v>-9.6423993442000533E-4</v>
      </c>
      <c r="J82" s="1">
        <f t="shared" si="14"/>
        <v>0</v>
      </c>
      <c r="K82" s="1">
        <f t="shared" si="15"/>
        <v>0</v>
      </c>
      <c r="L82" s="1">
        <f t="shared" si="11"/>
        <v>0</v>
      </c>
      <c r="M82" s="1">
        <f t="shared" si="12"/>
        <v>0</v>
      </c>
      <c r="N82" s="1">
        <f t="shared" si="16"/>
        <v>0</v>
      </c>
      <c r="O82" s="1">
        <f t="shared" si="17"/>
        <v>240.80000000000322</v>
      </c>
    </row>
    <row r="83" spans="1:15" x14ac:dyDescent="0.25">
      <c r="A83" s="47">
        <v>41387.958333333336</v>
      </c>
      <c r="B83" s="1">
        <v>1.2999099999999999</v>
      </c>
      <c r="C83" s="1">
        <v>1.3032999999999999</v>
      </c>
      <c r="D83" s="1">
        <v>1.2961100000000001</v>
      </c>
      <c r="E83" s="1">
        <v>1.3016000000000001</v>
      </c>
      <c r="F83" s="1">
        <f t="shared" si="18"/>
        <v>-4.9000000000010147</v>
      </c>
      <c r="G83" s="1">
        <f t="shared" si="10"/>
        <v>0</v>
      </c>
      <c r="H83" s="48">
        <f t="shared" si="13"/>
        <v>1.3771243489435481E-3</v>
      </c>
      <c r="I83" s="49">
        <f t="shared" si="19"/>
        <v>-8.9228411234577865E-4</v>
      </c>
      <c r="J83" s="1">
        <f t="shared" si="14"/>
        <v>0</v>
      </c>
      <c r="K83" s="1">
        <f t="shared" si="15"/>
        <v>0</v>
      </c>
      <c r="L83" s="1">
        <f t="shared" si="11"/>
        <v>0</v>
      </c>
      <c r="M83" s="1">
        <f t="shared" si="12"/>
        <v>0</v>
      </c>
      <c r="N83" s="1">
        <f t="shared" si="16"/>
        <v>0</v>
      </c>
      <c r="O83" s="1">
        <f t="shared" si="17"/>
        <v>240.80000000000322</v>
      </c>
    </row>
    <row r="84" spans="1:15" x14ac:dyDescent="0.25">
      <c r="A84" s="47">
        <v>41388.958333333336</v>
      </c>
      <c r="B84" s="1">
        <v>1.3016000000000001</v>
      </c>
      <c r="C84" s="1">
        <v>1.3093300000000001</v>
      </c>
      <c r="D84" s="1">
        <v>1.29894</v>
      </c>
      <c r="E84" s="1">
        <v>1.30111</v>
      </c>
      <c r="F84" s="1">
        <f t="shared" si="18"/>
        <v>16.300000000000203</v>
      </c>
      <c r="G84" s="1">
        <f t="shared" si="10"/>
        <v>1</v>
      </c>
      <c r="H84" s="48">
        <f t="shared" si="13"/>
        <v>-3.7645974185629427E-4</v>
      </c>
      <c r="I84" s="49">
        <f t="shared" si="19"/>
        <v>-1.9570822564310419E-4</v>
      </c>
      <c r="J84" s="1">
        <f t="shared" si="14"/>
        <v>0</v>
      </c>
      <c r="K84" s="1">
        <f t="shared" si="15"/>
        <v>0</v>
      </c>
      <c r="L84" s="1">
        <f t="shared" si="11"/>
        <v>0</v>
      </c>
      <c r="M84" s="1">
        <f t="shared" si="12"/>
        <v>0</v>
      </c>
      <c r="N84" s="1">
        <f t="shared" si="16"/>
        <v>0</v>
      </c>
      <c r="O84" s="1">
        <f t="shared" si="17"/>
        <v>240.80000000000322</v>
      </c>
    </row>
    <row r="85" spans="1:15" x14ac:dyDescent="0.25">
      <c r="A85" s="47">
        <v>41389.958333333336</v>
      </c>
      <c r="B85" s="1">
        <v>1.30111</v>
      </c>
      <c r="C85" s="1">
        <v>1.3047500000000001</v>
      </c>
      <c r="D85" s="1">
        <v>1.2991200000000001</v>
      </c>
      <c r="E85" s="1">
        <v>1.30274</v>
      </c>
      <c r="F85" s="1">
        <f t="shared" si="18"/>
        <v>46.500000000000426</v>
      </c>
      <c r="G85" s="1">
        <f t="shared" si="10"/>
        <v>1</v>
      </c>
      <c r="H85" s="48">
        <f t="shared" si="13"/>
        <v>1.2527764754710624E-3</v>
      </c>
      <c r="I85" s="49">
        <f t="shared" si="19"/>
        <v>-1.4173116219648729E-3</v>
      </c>
      <c r="J85" s="1">
        <f t="shared" si="14"/>
        <v>0</v>
      </c>
      <c r="K85" s="1">
        <f t="shared" si="15"/>
        <v>0</v>
      </c>
      <c r="L85" s="1">
        <f t="shared" si="11"/>
        <v>0</v>
      </c>
      <c r="M85" s="1">
        <f t="shared" si="12"/>
        <v>0</v>
      </c>
      <c r="N85" s="1">
        <f t="shared" si="16"/>
        <v>0</v>
      </c>
      <c r="O85" s="1">
        <f t="shared" si="17"/>
        <v>240.80000000000322</v>
      </c>
    </row>
    <row r="86" spans="1:15" x14ac:dyDescent="0.25">
      <c r="A86" s="47">
        <v>41392.958333333336</v>
      </c>
      <c r="B86" s="1">
        <v>1.30504</v>
      </c>
      <c r="C86" s="1">
        <v>1.31158</v>
      </c>
      <c r="D86" s="1">
        <v>1.30318</v>
      </c>
      <c r="E86" s="1">
        <v>1.30969</v>
      </c>
      <c r="F86" s="1">
        <f t="shared" si="18"/>
        <v>69.700000000001424</v>
      </c>
      <c r="G86" s="1">
        <f t="shared" si="10"/>
        <v>1</v>
      </c>
      <c r="H86" s="48">
        <f t="shared" si="13"/>
        <v>5.3349094984418421E-3</v>
      </c>
      <c r="I86" s="49">
        <f t="shared" si="19"/>
        <v>6.402327969181193E-4</v>
      </c>
      <c r="J86" s="1">
        <f t="shared" si="14"/>
        <v>0</v>
      </c>
      <c r="K86" s="1">
        <f t="shared" si="15"/>
        <v>0</v>
      </c>
      <c r="L86" s="1">
        <f t="shared" si="11"/>
        <v>0</v>
      </c>
      <c r="M86" s="1">
        <f t="shared" si="12"/>
        <v>0</v>
      </c>
      <c r="N86" s="1">
        <f t="shared" si="16"/>
        <v>0</v>
      </c>
      <c r="O86" s="1">
        <f t="shared" si="17"/>
        <v>240.80000000000322</v>
      </c>
    </row>
    <row r="87" spans="1:15" x14ac:dyDescent="0.25">
      <c r="A87" s="47">
        <v>41393.958333333336</v>
      </c>
      <c r="B87" s="1">
        <v>1.3097099999999999</v>
      </c>
      <c r="C87" s="1">
        <v>1.3185800000000001</v>
      </c>
      <c r="D87" s="1">
        <v>1.3055699999999999</v>
      </c>
      <c r="E87" s="1">
        <v>1.3166800000000001</v>
      </c>
      <c r="F87" s="1">
        <f t="shared" si="18"/>
        <v>12.900000000000134</v>
      </c>
      <c r="G87" s="1">
        <f t="shared" si="10"/>
        <v>1</v>
      </c>
      <c r="H87" s="48">
        <f t="shared" si="13"/>
        <v>5.3371408501248219E-3</v>
      </c>
      <c r="I87" s="49">
        <f t="shared" si="19"/>
        <v>1.1222314321620991E-3</v>
      </c>
      <c r="J87" s="1">
        <f t="shared" si="14"/>
        <v>0</v>
      </c>
      <c r="K87" s="1">
        <f t="shared" si="15"/>
        <v>0</v>
      </c>
      <c r="L87" s="1">
        <f t="shared" si="11"/>
        <v>0</v>
      </c>
      <c r="M87" s="1">
        <f t="shared" si="12"/>
        <v>0</v>
      </c>
      <c r="N87" s="1">
        <f t="shared" si="16"/>
        <v>0</v>
      </c>
      <c r="O87" s="1">
        <f t="shared" si="17"/>
        <v>240.80000000000322</v>
      </c>
    </row>
    <row r="88" spans="1:15" x14ac:dyDescent="0.25">
      <c r="A88" s="47">
        <v>41394.958333333336</v>
      </c>
      <c r="B88" s="1">
        <v>1.3166599999999999</v>
      </c>
      <c r="C88" s="1">
        <v>1.3242700000000001</v>
      </c>
      <c r="D88" s="1">
        <v>1.31606</v>
      </c>
      <c r="E88" s="1">
        <v>1.31795</v>
      </c>
      <c r="F88" s="1">
        <f t="shared" si="18"/>
        <v>-114.9</v>
      </c>
      <c r="G88" s="1">
        <f t="shared" si="10"/>
        <v>0</v>
      </c>
      <c r="H88" s="48">
        <f t="shared" si="13"/>
        <v>9.6454719445859816E-4</v>
      </c>
      <c r="I88" s="49">
        <f t="shared" si="19"/>
        <v>1.2303474379278118E-3</v>
      </c>
      <c r="J88" s="1">
        <f t="shared" si="14"/>
        <v>0</v>
      </c>
      <c r="K88" s="1">
        <f t="shared" si="15"/>
        <v>0</v>
      </c>
      <c r="L88" s="1">
        <f t="shared" si="11"/>
        <v>-114.9</v>
      </c>
      <c r="M88" s="1">
        <f t="shared" si="12"/>
        <v>0</v>
      </c>
      <c r="N88" s="1">
        <f t="shared" si="16"/>
        <v>-114.9</v>
      </c>
      <c r="O88" s="1">
        <f t="shared" si="17"/>
        <v>125.90000000000322</v>
      </c>
    </row>
    <row r="89" spans="1:15" x14ac:dyDescent="0.25">
      <c r="A89" s="47">
        <v>41395.958333333336</v>
      </c>
      <c r="B89" s="1">
        <v>1.31795</v>
      </c>
      <c r="C89" s="1">
        <v>1.32148</v>
      </c>
      <c r="D89" s="1">
        <v>1.3038400000000001</v>
      </c>
      <c r="E89" s="1">
        <v>1.30646</v>
      </c>
      <c r="F89" s="1">
        <f t="shared" si="18"/>
        <v>48.500000000000213</v>
      </c>
      <c r="G89" s="1">
        <f t="shared" si="10"/>
        <v>1</v>
      </c>
      <c r="H89" s="48">
        <f t="shared" si="13"/>
        <v>-8.7180849045866982E-3</v>
      </c>
      <c r="I89" s="49">
        <f t="shared" si="19"/>
        <v>-4.9958891138041084E-6</v>
      </c>
      <c r="J89" s="1">
        <f t="shared" si="14"/>
        <v>0</v>
      </c>
      <c r="K89" s="1">
        <f t="shared" si="15"/>
        <v>0</v>
      </c>
      <c r="L89" s="1">
        <f t="shared" si="11"/>
        <v>0</v>
      </c>
      <c r="M89" s="1">
        <f t="shared" si="12"/>
        <v>0</v>
      </c>
      <c r="N89" s="1">
        <f t="shared" si="16"/>
        <v>0</v>
      </c>
      <c r="O89" s="1">
        <f t="shared" si="17"/>
        <v>125.90000000000322</v>
      </c>
    </row>
    <row r="90" spans="1:15" x14ac:dyDescent="0.25">
      <c r="A90" s="47">
        <v>41396.958333333336</v>
      </c>
      <c r="B90" s="1">
        <v>1.30646</v>
      </c>
      <c r="C90" s="1">
        <v>1.31565</v>
      </c>
      <c r="D90" s="1">
        <v>1.3035099999999999</v>
      </c>
      <c r="E90" s="1">
        <v>1.31131</v>
      </c>
      <c r="F90" s="1">
        <f t="shared" si="18"/>
        <v>-43.100000000000364</v>
      </c>
      <c r="G90" s="1">
        <f t="shared" si="10"/>
        <v>0</v>
      </c>
      <c r="H90" s="48">
        <f t="shared" si="13"/>
        <v>3.712321846822686E-3</v>
      </c>
      <c r="I90" s="49">
        <f t="shared" si="19"/>
        <v>1.1105344459774458E-3</v>
      </c>
      <c r="J90" s="1">
        <f t="shared" si="14"/>
        <v>0</v>
      </c>
      <c r="K90" s="1">
        <f t="shared" si="15"/>
        <v>0</v>
      </c>
      <c r="L90" s="1">
        <f t="shared" si="11"/>
        <v>0</v>
      </c>
      <c r="M90" s="1">
        <f t="shared" si="12"/>
        <v>0</v>
      </c>
      <c r="N90" s="1">
        <f t="shared" si="16"/>
        <v>0</v>
      </c>
      <c r="O90" s="1">
        <f t="shared" si="17"/>
        <v>125.90000000000322</v>
      </c>
    </row>
    <row r="91" spans="1:15" x14ac:dyDescent="0.25">
      <c r="A91" s="47">
        <v>41399.958333333336</v>
      </c>
      <c r="B91" s="1">
        <v>1.3118799999999999</v>
      </c>
      <c r="C91" s="1">
        <v>1.31396</v>
      </c>
      <c r="D91" s="1">
        <v>1.3053399999999999</v>
      </c>
      <c r="E91" s="1">
        <v>1.3075699999999999</v>
      </c>
      <c r="F91" s="1">
        <f t="shared" si="18"/>
        <v>3.00000000000189</v>
      </c>
      <c r="G91" s="1">
        <f t="shared" si="10"/>
        <v>1</v>
      </c>
      <c r="H91" s="48">
        <f t="shared" si="13"/>
        <v>-2.8521097223387359E-3</v>
      </c>
      <c r="I91" s="49">
        <f t="shared" si="19"/>
        <v>5.8188018706716027E-4</v>
      </c>
      <c r="J91" s="1">
        <f t="shared" si="14"/>
        <v>0</v>
      </c>
      <c r="K91" s="1">
        <f t="shared" si="15"/>
        <v>0</v>
      </c>
      <c r="L91" s="1">
        <f t="shared" si="11"/>
        <v>0</v>
      </c>
      <c r="M91" s="1">
        <f t="shared" si="12"/>
        <v>0</v>
      </c>
      <c r="N91" s="1">
        <f t="shared" si="16"/>
        <v>0</v>
      </c>
      <c r="O91" s="1">
        <f t="shared" si="17"/>
        <v>125.90000000000322</v>
      </c>
    </row>
    <row r="92" spans="1:15" x14ac:dyDescent="0.25">
      <c r="A92" s="47">
        <v>41400.958333333336</v>
      </c>
      <c r="B92" s="1">
        <v>1.3075699999999999</v>
      </c>
      <c r="C92" s="1">
        <v>1.31315</v>
      </c>
      <c r="D92" s="1">
        <v>1.30677</v>
      </c>
      <c r="E92" s="1">
        <v>1.3078700000000001</v>
      </c>
      <c r="F92" s="1">
        <f t="shared" si="18"/>
        <v>73.499999999999673</v>
      </c>
      <c r="G92" s="1">
        <f t="shared" si="10"/>
        <v>1</v>
      </c>
      <c r="H92" s="48">
        <f t="shared" si="13"/>
        <v>2.2943322346047346E-4</v>
      </c>
      <c r="I92" s="49">
        <f t="shared" si="19"/>
        <v>6.5761680773175624E-4</v>
      </c>
      <c r="J92" s="1">
        <f t="shared" si="14"/>
        <v>0</v>
      </c>
      <c r="K92" s="1">
        <f t="shared" si="15"/>
        <v>0</v>
      </c>
      <c r="L92" s="1">
        <f t="shared" si="11"/>
        <v>0</v>
      </c>
      <c r="M92" s="1">
        <f t="shared" si="12"/>
        <v>0</v>
      </c>
      <c r="N92" s="1">
        <f t="shared" si="16"/>
        <v>0</v>
      </c>
      <c r="O92" s="1">
        <f t="shared" si="17"/>
        <v>125.90000000000322</v>
      </c>
    </row>
    <row r="93" spans="1:15" x14ac:dyDescent="0.25">
      <c r="A93" s="47">
        <v>41401.958333333336</v>
      </c>
      <c r="B93" s="1">
        <v>1.3078700000000001</v>
      </c>
      <c r="C93" s="1">
        <v>1.3194399999999999</v>
      </c>
      <c r="D93" s="1">
        <v>1.3072600000000001</v>
      </c>
      <c r="E93" s="1">
        <v>1.3152200000000001</v>
      </c>
      <c r="F93" s="1">
        <f t="shared" si="18"/>
        <v>-110.69999999999914</v>
      </c>
      <c r="G93" s="1">
        <f t="shared" si="10"/>
        <v>0</v>
      </c>
      <c r="H93" s="48">
        <f t="shared" si="13"/>
        <v>5.6198246003043018E-3</v>
      </c>
      <c r="I93" s="49">
        <f t="shared" si="19"/>
        <v>1.2034978233359112E-3</v>
      </c>
      <c r="J93" s="1">
        <f t="shared" si="14"/>
        <v>0</v>
      </c>
      <c r="K93" s="1">
        <f t="shared" si="15"/>
        <v>0</v>
      </c>
      <c r="L93" s="1">
        <f t="shared" si="11"/>
        <v>-110.69999999999914</v>
      </c>
      <c r="M93" s="1">
        <f t="shared" si="12"/>
        <v>0</v>
      </c>
      <c r="N93" s="1">
        <f t="shared" si="16"/>
        <v>-110.69999999999914</v>
      </c>
      <c r="O93" s="1">
        <f t="shared" si="17"/>
        <v>15.200000000004081</v>
      </c>
    </row>
    <row r="94" spans="1:15" x14ac:dyDescent="0.25">
      <c r="A94" s="47">
        <v>41402.958333333336</v>
      </c>
      <c r="B94" s="1">
        <v>1.3152999999999999</v>
      </c>
      <c r="C94" s="1">
        <v>1.3177000000000001</v>
      </c>
      <c r="D94" s="1">
        <v>1.30098</v>
      </c>
      <c r="E94" s="1">
        <v>1.30423</v>
      </c>
      <c r="F94" s="1">
        <f t="shared" si="18"/>
        <v>-52.39999999999911</v>
      </c>
      <c r="G94" s="1">
        <f t="shared" si="10"/>
        <v>0</v>
      </c>
      <c r="H94" s="48">
        <f t="shared" si="13"/>
        <v>-8.3560164839342477E-3</v>
      </c>
      <c r="I94" s="49">
        <f t="shared" si="19"/>
        <v>-5.0786792446110007E-4</v>
      </c>
      <c r="J94" s="1">
        <f t="shared" si="14"/>
        <v>0</v>
      </c>
      <c r="K94" s="1">
        <f t="shared" si="15"/>
        <v>0</v>
      </c>
      <c r="L94" s="1">
        <f t="shared" si="11"/>
        <v>0</v>
      </c>
      <c r="M94" s="1">
        <f t="shared" si="12"/>
        <v>0</v>
      </c>
      <c r="N94" s="1">
        <f t="shared" si="16"/>
        <v>0</v>
      </c>
      <c r="O94" s="1">
        <f t="shared" si="17"/>
        <v>15.200000000004081</v>
      </c>
    </row>
    <row r="95" spans="1:15" x14ac:dyDescent="0.25">
      <c r="A95" s="47">
        <v>41403.958333333336</v>
      </c>
      <c r="B95" s="1">
        <v>1.30423</v>
      </c>
      <c r="C95" s="1">
        <v>1.3050600000000001</v>
      </c>
      <c r="D95" s="1">
        <v>1.2935000000000001</v>
      </c>
      <c r="E95" s="1">
        <v>1.2989900000000001</v>
      </c>
      <c r="F95" s="1">
        <f t="shared" si="18"/>
        <v>2.2999999999995246</v>
      </c>
      <c r="G95" s="1">
        <f t="shared" si="10"/>
        <v>1</v>
      </c>
      <c r="H95" s="48">
        <f t="shared" si="13"/>
        <v>-4.017696265229187E-3</v>
      </c>
      <c r="I95" s="49">
        <f t="shared" si="19"/>
        <v>-1.6772225638803512E-3</v>
      </c>
      <c r="J95" s="1">
        <f t="shared" si="14"/>
        <v>0</v>
      </c>
      <c r="K95" s="1">
        <f t="shared" si="15"/>
        <v>0</v>
      </c>
      <c r="L95" s="1">
        <f t="shared" si="11"/>
        <v>0</v>
      </c>
      <c r="M95" s="1">
        <f t="shared" si="12"/>
        <v>0</v>
      </c>
      <c r="N95" s="1">
        <f t="shared" si="16"/>
        <v>0</v>
      </c>
      <c r="O95" s="1">
        <f t="shared" si="17"/>
        <v>15.200000000004081</v>
      </c>
    </row>
    <row r="96" spans="1:15" x14ac:dyDescent="0.25">
      <c r="A96" s="47">
        <v>41406.958333333336</v>
      </c>
      <c r="B96" s="1">
        <v>1.2972399999999999</v>
      </c>
      <c r="C96" s="1">
        <v>1.2997000000000001</v>
      </c>
      <c r="D96" s="1">
        <v>1.2941499999999999</v>
      </c>
      <c r="E96" s="1">
        <v>1.2974699999999999</v>
      </c>
      <c r="F96" s="1">
        <f t="shared" si="18"/>
        <v>-55.899999999999835</v>
      </c>
      <c r="G96" s="1">
        <f t="shared" si="10"/>
        <v>0</v>
      </c>
      <c r="H96" s="48">
        <f t="shared" si="13"/>
        <v>-1.170139877905263E-3</v>
      </c>
      <c r="I96" s="49">
        <f t="shared" si="19"/>
        <v>-1.9440584479258338E-3</v>
      </c>
      <c r="J96" s="1">
        <f t="shared" si="14"/>
        <v>0</v>
      </c>
      <c r="K96" s="1">
        <f t="shared" si="15"/>
        <v>0</v>
      </c>
      <c r="L96" s="1">
        <f t="shared" si="11"/>
        <v>0</v>
      </c>
      <c r="M96" s="1">
        <f t="shared" si="12"/>
        <v>0</v>
      </c>
      <c r="N96" s="1">
        <f t="shared" si="16"/>
        <v>0</v>
      </c>
      <c r="O96" s="1">
        <f t="shared" si="17"/>
        <v>15.200000000004081</v>
      </c>
    </row>
    <row r="97" spans="1:15" x14ac:dyDescent="0.25">
      <c r="A97" s="47">
        <v>41407.958333333336</v>
      </c>
      <c r="B97" s="1">
        <v>1.29748</v>
      </c>
      <c r="C97" s="1">
        <v>1.3028900000000001</v>
      </c>
      <c r="D97" s="1">
        <v>1.2918099999999999</v>
      </c>
      <c r="E97" s="1">
        <v>1.29189</v>
      </c>
      <c r="F97" s="1">
        <f t="shared" si="18"/>
        <v>-32.499999999999751</v>
      </c>
      <c r="G97" s="1">
        <f t="shared" si="10"/>
        <v>0</v>
      </c>
      <c r="H97" s="48">
        <f t="shared" si="13"/>
        <v>-4.3006774723114427E-3</v>
      </c>
      <c r="I97" s="49">
        <f t="shared" si="19"/>
        <v>-1.3918825188914269E-3</v>
      </c>
      <c r="J97" s="1">
        <f t="shared" si="14"/>
        <v>0</v>
      </c>
      <c r="K97" s="1">
        <f t="shared" si="15"/>
        <v>0</v>
      </c>
      <c r="L97" s="1">
        <f t="shared" si="11"/>
        <v>0</v>
      </c>
      <c r="M97" s="1">
        <f t="shared" si="12"/>
        <v>0</v>
      </c>
      <c r="N97" s="1">
        <f t="shared" si="16"/>
        <v>0</v>
      </c>
      <c r="O97" s="1">
        <f t="shared" si="17"/>
        <v>15.200000000004081</v>
      </c>
    </row>
    <row r="98" spans="1:15" x14ac:dyDescent="0.25">
      <c r="A98" s="47">
        <v>41408.958333333336</v>
      </c>
      <c r="B98" s="1">
        <v>1.2918700000000001</v>
      </c>
      <c r="C98" s="1">
        <v>1.2942400000000001</v>
      </c>
      <c r="D98" s="1">
        <v>1.2843</v>
      </c>
      <c r="E98" s="1">
        <v>1.2886200000000001</v>
      </c>
      <c r="F98" s="1">
        <f t="shared" si="18"/>
        <v>-5.0000000000016698</v>
      </c>
      <c r="G98" s="1">
        <f t="shared" si="10"/>
        <v>0</v>
      </c>
      <c r="H98" s="48">
        <f t="shared" si="13"/>
        <v>-2.5311752548590194E-3</v>
      </c>
      <c r="I98" s="49">
        <f t="shared" si="19"/>
        <v>-2.1723196566016401E-3</v>
      </c>
      <c r="J98" s="1">
        <f t="shared" si="14"/>
        <v>0</v>
      </c>
      <c r="K98" s="1">
        <f t="shared" si="15"/>
        <v>0</v>
      </c>
      <c r="L98" s="1">
        <f t="shared" si="11"/>
        <v>0</v>
      </c>
      <c r="M98" s="1">
        <f t="shared" si="12"/>
        <v>0</v>
      </c>
      <c r="N98" s="1">
        <f t="shared" si="16"/>
        <v>0</v>
      </c>
      <c r="O98" s="1">
        <f t="shared" si="17"/>
        <v>15.200000000004081</v>
      </c>
    </row>
    <row r="99" spans="1:15" x14ac:dyDescent="0.25">
      <c r="A99" s="47">
        <v>41409.958333333336</v>
      </c>
      <c r="B99" s="1">
        <v>1.2886200000000001</v>
      </c>
      <c r="C99" s="1">
        <v>1.29297</v>
      </c>
      <c r="D99" s="1">
        <v>1.2846299999999999</v>
      </c>
      <c r="E99" s="1">
        <v>1.2881199999999999</v>
      </c>
      <c r="F99" s="1">
        <f t="shared" si="18"/>
        <v>-43.100000000000364</v>
      </c>
      <c r="G99" s="1">
        <f t="shared" si="10"/>
        <v>0</v>
      </c>
      <c r="H99" s="48">
        <f t="shared" si="13"/>
        <v>-3.8801198181015462E-4</v>
      </c>
      <c r="I99" s="49">
        <f t="shared" si="19"/>
        <v>-1.8643074390355674E-3</v>
      </c>
      <c r="J99" s="1">
        <f t="shared" si="14"/>
        <v>0</v>
      </c>
      <c r="K99" s="1">
        <f t="shared" si="15"/>
        <v>0</v>
      </c>
      <c r="L99" s="1">
        <f t="shared" si="11"/>
        <v>0</v>
      </c>
      <c r="M99" s="1">
        <f t="shared" si="12"/>
        <v>0</v>
      </c>
      <c r="N99" s="1">
        <f t="shared" si="16"/>
        <v>0</v>
      </c>
      <c r="O99" s="1">
        <f t="shared" si="17"/>
        <v>15.200000000004081</v>
      </c>
    </row>
    <row r="100" spans="1:15" x14ac:dyDescent="0.25">
      <c r="A100" s="47">
        <v>41410.958333333336</v>
      </c>
      <c r="B100" s="1">
        <v>1.2881199999999999</v>
      </c>
      <c r="C100" s="1">
        <v>1.28895</v>
      </c>
      <c r="D100" s="1">
        <v>1.2796000000000001</v>
      </c>
      <c r="E100" s="1">
        <v>1.2838099999999999</v>
      </c>
      <c r="F100" s="1">
        <f t="shared" si="18"/>
        <v>38.799999999998832</v>
      </c>
      <c r="G100" s="1">
        <f t="shared" si="10"/>
        <v>1</v>
      </c>
      <c r="H100" s="48">
        <f t="shared" si="13"/>
        <v>-3.3459615563767864E-3</v>
      </c>
      <c r="I100" s="49">
        <f t="shared" si="19"/>
        <v>-2.3112317865152249E-3</v>
      </c>
      <c r="J100" s="1">
        <f t="shared" si="14"/>
        <v>0</v>
      </c>
      <c r="K100" s="1">
        <f t="shared" si="15"/>
        <v>0</v>
      </c>
      <c r="L100" s="1">
        <f t="shared" si="11"/>
        <v>0</v>
      </c>
      <c r="M100" s="1">
        <f t="shared" si="12"/>
        <v>0</v>
      </c>
      <c r="N100" s="1">
        <f t="shared" si="16"/>
        <v>0</v>
      </c>
      <c r="O100" s="1">
        <f t="shared" si="17"/>
        <v>15.200000000004081</v>
      </c>
    </row>
    <row r="101" spans="1:15" x14ac:dyDescent="0.25">
      <c r="A101" s="47">
        <v>41413.958333333336</v>
      </c>
      <c r="B101" s="1">
        <v>1.2842100000000001</v>
      </c>
      <c r="C101" s="1">
        <v>1.29006</v>
      </c>
      <c r="D101" s="1">
        <v>1.2819199999999999</v>
      </c>
      <c r="E101" s="1">
        <v>1.28809</v>
      </c>
      <c r="F101" s="1">
        <f t="shared" si="18"/>
        <v>24.599999999999067</v>
      </c>
      <c r="G101" s="1">
        <f t="shared" si="10"/>
        <v>1</v>
      </c>
      <c r="H101" s="48">
        <f t="shared" si="13"/>
        <v>3.3338266565925423E-3</v>
      </c>
      <c r="I101" s="49">
        <f t="shared" si="19"/>
        <v>-2.5969815294791948E-3</v>
      </c>
      <c r="J101" s="1">
        <f t="shared" si="14"/>
        <v>0</v>
      </c>
      <c r="K101" s="1">
        <f t="shared" si="15"/>
        <v>0</v>
      </c>
      <c r="L101" s="1">
        <f t="shared" si="11"/>
        <v>0</v>
      </c>
      <c r="M101" s="1">
        <f t="shared" si="12"/>
        <v>0</v>
      </c>
      <c r="N101" s="1">
        <f t="shared" si="16"/>
        <v>0</v>
      </c>
      <c r="O101" s="1">
        <f t="shared" si="17"/>
        <v>15.200000000004081</v>
      </c>
    </row>
    <row r="102" spans="1:15" x14ac:dyDescent="0.25">
      <c r="A102" s="47">
        <v>41414.958333333336</v>
      </c>
      <c r="B102" s="1">
        <v>1.2881100000000001</v>
      </c>
      <c r="C102" s="1">
        <v>1.2932699999999999</v>
      </c>
      <c r="D102" s="1">
        <v>1.2841</v>
      </c>
      <c r="E102" s="1">
        <v>1.29057</v>
      </c>
      <c r="F102" s="1">
        <f t="shared" si="18"/>
        <v>-47.699999999999406</v>
      </c>
      <c r="G102" s="1">
        <f t="shared" si="10"/>
        <v>0</v>
      </c>
      <c r="H102" s="48">
        <f t="shared" si="13"/>
        <v>1.9253313044895748E-3</v>
      </c>
      <c r="I102" s="49">
        <f t="shared" si="19"/>
        <v>-1.311813055926217E-3</v>
      </c>
      <c r="J102" s="1">
        <f t="shared" si="14"/>
        <v>0</v>
      </c>
      <c r="K102" s="1">
        <f t="shared" si="15"/>
        <v>0</v>
      </c>
      <c r="L102" s="1">
        <f t="shared" si="11"/>
        <v>0</v>
      </c>
      <c r="M102" s="1">
        <f t="shared" si="12"/>
        <v>0</v>
      </c>
      <c r="N102" s="1">
        <f t="shared" si="16"/>
        <v>0</v>
      </c>
      <c r="O102" s="1">
        <f t="shared" si="17"/>
        <v>15.200000000004081</v>
      </c>
    </row>
    <row r="103" spans="1:15" x14ac:dyDescent="0.25">
      <c r="A103" s="47">
        <v>41415.958333333336</v>
      </c>
      <c r="B103" s="1">
        <v>1.29057</v>
      </c>
      <c r="C103" s="1">
        <v>1.2997799999999999</v>
      </c>
      <c r="D103" s="1">
        <v>1.28335</v>
      </c>
      <c r="E103" s="1">
        <v>1.2858000000000001</v>
      </c>
      <c r="F103" s="1">
        <f t="shared" si="18"/>
        <v>75.099999999999056</v>
      </c>
      <c r="G103" s="1">
        <f t="shared" si="10"/>
        <v>1</v>
      </c>
      <c r="H103" s="48">
        <f t="shared" si="13"/>
        <v>-3.6960412840837398E-3</v>
      </c>
      <c r="I103" s="49">
        <f t="shared" si="19"/>
        <v>-1.2716061832830361E-3</v>
      </c>
      <c r="J103" s="1">
        <f t="shared" si="14"/>
        <v>0</v>
      </c>
      <c r="K103" s="1">
        <f t="shared" si="15"/>
        <v>0</v>
      </c>
      <c r="L103" s="1">
        <f t="shared" si="11"/>
        <v>0</v>
      </c>
      <c r="M103" s="1">
        <f t="shared" si="12"/>
        <v>0</v>
      </c>
      <c r="N103" s="1">
        <f t="shared" si="16"/>
        <v>0</v>
      </c>
      <c r="O103" s="1">
        <f t="shared" si="17"/>
        <v>15.200000000004081</v>
      </c>
    </row>
    <row r="104" spans="1:15" x14ac:dyDescent="0.25">
      <c r="A104" s="47">
        <v>41416.958333333336</v>
      </c>
      <c r="B104" s="1">
        <v>1.2857700000000001</v>
      </c>
      <c r="C104" s="1">
        <v>1.29539</v>
      </c>
      <c r="D104" s="1">
        <v>1.2821400000000001</v>
      </c>
      <c r="E104" s="1">
        <v>1.29328</v>
      </c>
      <c r="F104" s="1">
        <f t="shared" si="18"/>
        <v>-0.39999999999817959</v>
      </c>
      <c r="G104" s="1">
        <f t="shared" si="10"/>
        <v>0</v>
      </c>
      <c r="H104" s="48">
        <f t="shared" si="13"/>
        <v>5.817389951781049E-3</v>
      </c>
      <c r="I104" s="49">
        <f t="shared" si="19"/>
        <v>-3.981649545722471E-4</v>
      </c>
      <c r="J104" s="1">
        <f t="shared" si="14"/>
        <v>0</v>
      </c>
      <c r="K104" s="1">
        <f t="shared" si="15"/>
        <v>0</v>
      </c>
      <c r="L104" s="1">
        <f t="shared" si="11"/>
        <v>0</v>
      </c>
      <c r="M104" s="1">
        <f t="shared" si="12"/>
        <v>0</v>
      </c>
      <c r="N104" s="1">
        <f t="shared" si="16"/>
        <v>0</v>
      </c>
      <c r="O104" s="1">
        <f t="shared" si="17"/>
        <v>15.200000000004081</v>
      </c>
    </row>
    <row r="105" spans="1:15" x14ac:dyDescent="0.25">
      <c r="A105" s="47">
        <v>41417.958333333336</v>
      </c>
      <c r="B105" s="1">
        <v>1.2932699999999999</v>
      </c>
      <c r="C105" s="1">
        <v>1.29928</v>
      </c>
      <c r="D105" s="1">
        <v>1.29043</v>
      </c>
      <c r="E105" s="1">
        <v>1.2932300000000001</v>
      </c>
      <c r="F105" s="1">
        <f t="shared" si="18"/>
        <v>-5.499999999998284</v>
      </c>
      <c r="G105" s="1">
        <f t="shared" si="10"/>
        <v>0</v>
      </c>
      <c r="H105" s="48">
        <f t="shared" si="13"/>
        <v>-3.8661388098382155E-5</v>
      </c>
      <c r="I105" s="49">
        <f t="shared" si="19"/>
        <v>1.3458705595438547E-4</v>
      </c>
      <c r="J105" s="1">
        <f t="shared" si="14"/>
        <v>0</v>
      </c>
      <c r="K105" s="1">
        <f t="shared" si="15"/>
        <v>0</v>
      </c>
      <c r="L105" s="1">
        <f t="shared" si="11"/>
        <v>0</v>
      </c>
      <c r="M105" s="1">
        <f t="shared" si="12"/>
        <v>0</v>
      </c>
      <c r="N105" s="1">
        <f t="shared" si="16"/>
        <v>0</v>
      </c>
      <c r="O105" s="1">
        <f t="shared" si="17"/>
        <v>15.200000000004081</v>
      </c>
    </row>
    <row r="106" spans="1:15" x14ac:dyDescent="0.25">
      <c r="A106" s="47">
        <v>41420.958333333336</v>
      </c>
      <c r="B106" s="1">
        <v>1.2934699999999999</v>
      </c>
      <c r="C106" s="1">
        <v>1.2948500000000001</v>
      </c>
      <c r="D106" s="1">
        <v>1.29159</v>
      </c>
      <c r="E106" s="1">
        <v>1.2929200000000001</v>
      </c>
      <c r="F106" s="1">
        <f t="shared" si="18"/>
        <v>-74.600000000000222</v>
      </c>
      <c r="G106" s="1">
        <f t="shared" si="10"/>
        <v>0</v>
      </c>
      <c r="H106" s="48">
        <f t="shared" si="13"/>
        <v>-2.3970987372701202E-4</v>
      </c>
      <c r="I106" s="49">
        <f t="shared" si="19"/>
        <v>4.2102022859588639E-4</v>
      </c>
      <c r="J106" s="1">
        <f t="shared" si="14"/>
        <v>0</v>
      </c>
      <c r="K106" s="1">
        <f t="shared" si="15"/>
        <v>0</v>
      </c>
      <c r="L106" s="1">
        <f t="shared" si="11"/>
        <v>0</v>
      </c>
      <c r="M106" s="1">
        <f t="shared" si="12"/>
        <v>0</v>
      </c>
      <c r="N106" s="1">
        <f t="shared" si="16"/>
        <v>0</v>
      </c>
      <c r="O106" s="1">
        <f t="shared" si="17"/>
        <v>15.200000000004081</v>
      </c>
    </row>
    <row r="107" spans="1:15" x14ac:dyDescent="0.25">
      <c r="A107" s="47">
        <v>41421.958333333336</v>
      </c>
      <c r="B107" s="1">
        <v>1.2929299999999999</v>
      </c>
      <c r="C107" s="1">
        <v>1.2946800000000001</v>
      </c>
      <c r="D107" s="1">
        <v>1.28494</v>
      </c>
      <c r="E107" s="1">
        <v>1.2854699999999999</v>
      </c>
      <c r="F107" s="1">
        <f t="shared" si="18"/>
        <v>85.600000000001231</v>
      </c>
      <c r="G107" s="1">
        <f t="shared" si="10"/>
        <v>1</v>
      </c>
      <c r="H107" s="48">
        <f t="shared" si="13"/>
        <v>-5.762150790458942E-3</v>
      </c>
      <c r="I107" s="49">
        <f t="shared" si="19"/>
        <v>-2.5074712248521203E-4</v>
      </c>
      <c r="J107" s="1">
        <f t="shared" si="14"/>
        <v>0</v>
      </c>
      <c r="K107" s="1">
        <f t="shared" si="15"/>
        <v>0</v>
      </c>
      <c r="L107" s="1">
        <f t="shared" si="11"/>
        <v>0</v>
      </c>
      <c r="M107" s="1">
        <f t="shared" si="12"/>
        <v>0</v>
      </c>
      <c r="N107" s="1">
        <f t="shared" si="16"/>
        <v>0</v>
      </c>
      <c r="O107" s="1">
        <f t="shared" si="17"/>
        <v>15.200000000004081</v>
      </c>
    </row>
    <row r="108" spans="1:15" x14ac:dyDescent="0.25">
      <c r="A108" s="47">
        <v>41422.958333333336</v>
      </c>
      <c r="B108" s="1">
        <v>1.2854699999999999</v>
      </c>
      <c r="C108" s="1">
        <v>1.2975000000000001</v>
      </c>
      <c r="D108" s="1">
        <v>1.2838000000000001</v>
      </c>
      <c r="E108" s="1">
        <v>1.29403</v>
      </c>
      <c r="F108" s="1">
        <f t="shared" si="18"/>
        <v>107.80000000000013</v>
      </c>
      <c r="G108" s="1">
        <f t="shared" si="10"/>
        <v>1</v>
      </c>
      <c r="H108" s="48">
        <f t="shared" si="13"/>
        <v>6.6590429959469954E-3</v>
      </c>
      <c r="I108" s="49">
        <f t="shared" si="19"/>
        <v>9.998784465552607E-4</v>
      </c>
      <c r="J108" s="1">
        <f t="shared" si="14"/>
        <v>0</v>
      </c>
      <c r="K108" s="1">
        <f t="shared" si="15"/>
        <v>0</v>
      </c>
      <c r="L108" s="1">
        <f t="shared" si="11"/>
        <v>0</v>
      </c>
      <c r="M108" s="1">
        <f t="shared" si="12"/>
        <v>0</v>
      </c>
      <c r="N108" s="1">
        <f t="shared" si="16"/>
        <v>0</v>
      </c>
      <c r="O108" s="1">
        <f t="shared" si="17"/>
        <v>15.200000000004081</v>
      </c>
    </row>
    <row r="109" spans="1:15" x14ac:dyDescent="0.25">
      <c r="A109" s="47">
        <v>41423.958333333336</v>
      </c>
      <c r="B109" s="1">
        <v>1.29403</v>
      </c>
      <c r="C109" s="1">
        <v>1.3061400000000001</v>
      </c>
      <c r="D109" s="1">
        <v>1.2933300000000001</v>
      </c>
      <c r="E109" s="1">
        <v>1.30481</v>
      </c>
      <c r="F109" s="1">
        <f t="shared" si="18"/>
        <v>-53.199999999999918</v>
      </c>
      <c r="G109" s="1">
        <f t="shared" si="10"/>
        <v>0</v>
      </c>
      <c r="H109" s="48">
        <f t="shared" si="13"/>
        <v>8.3305642063939978E-3</v>
      </c>
      <c r="I109" s="49">
        <f t="shared" si="19"/>
        <v>1.6244706402804426E-3</v>
      </c>
      <c r="J109" s="1">
        <f t="shared" si="14"/>
        <v>0</v>
      </c>
      <c r="K109" s="1">
        <f t="shared" si="15"/>
        <v>0</v>
      </c>
      <c r="L109" s="1">
        <f t="shared" si="11"/>
        <v>-53.199999999999918</v>
      </c>
      <c r="M109" s="1">
        <f t="shared" si="12"/>
        <v>0</v>
      </c>
      <c r="N109" s="1">
        <f t="shared" si="16"/>
        <v>-53.199999999999918</v>
      </c>
      <c r="O109" s="1">
        <f t="shared" si="17"/>
        <v>-37.999999999995836</v>
      </c>
    </row>
    <row r="110" spans="1:15" x14ac:dyDescent="0.25">
      <c r="A110" s="47">
        <v>41424.958333333336</v>
      </c>
      <c r="B110" s="1">
        <v>1.3048500000000001</v>
      </c>
      <c r="C110" s="1">
        <v>1.3059400000000001</v>
      </c>
      <c r="D110" s="1">
        <v>1.2944</v>
      </c>
      <c r="E110" s="1">
        <v>1.2995300000000001</v>
      </c>
      <c r="F110" s="1">
        <f t="shared" si="18"/>
        <v>82.39999999999803</v>
      </c>
      <c r="G110" s="1">
        <f t="shared" si="10"/>
        <v>1</v>
      </c>
      <c r="H110" s="48">
        <f t="shared" si="13"/>
        <v>-4.0465661667214992E-3</v>
      </c>
      <c r="I110" s="49">
        <f t="shared" si="19"/>
        <v>8.7798345637905839E-4</v>
      </c>
      <c r="J110" s="1">
        <f t="shared" si="14"/>
        <v>0</v>
      </c>
      <c r="K110" s="1">
        <f t="shared" si="15"/>
        <v>0</v>
      </c>
      <c r="L110" s="1">
        <f t="shared" si="11"/>
        <v>0</v>
      </c>
      <c r="M110" s="1">
        <f t="shared" si="12"/>
        <v>0</v>
      </c>
      <c r="N110" s="1">
        <f t="shared" si="16"/>
        <v>0</v>
      </c>
      <c r="O110" s="1">
        <f t="shared" si="17"/>
        <v>-37.999999999995836</v>
      </c>
    </row>
    <row r="111" spans="1:15" x14ac:dyDescent="0.25">
      <c r="A111" s="47">
        <v>41427.958333333336</v>
      </c>
      <c r="B111" s="1">
        <v>1.2993300000000001</v>
      </c>
      <c r="C111" s="1">
        <v>1.31074</v>
      </c>
      <c r="D111" s="1">
        <v>1.29556</v>
      </c>
      <c r="E111" s="1">
        <v>1.3075699999999999</v>
      </c>
      <c r="F111" s="1">
        <f t="shared" si="18"/>
        <v>4.8000000000003595</v>
      </c>
      <c r="G111" s="1">
        <f t="shared" si="10"/>
        <v>1</v>
      </c>
      <c r="H111" s="48">
        <f t="shared" si="13"/>
        <v>6.1868521696304413E-3</v>
      </c>
      <c r="I111" s="49">
        <f t="shared" si="19"/>
        <v>2.113345138093331E-3</v>
      </c>
      <c r="J111" s="1">
        <f t="shared" si="14"/>
        <v>0</v>
      </c>
      <c r="K111" s="1">
        <f t="shared" si="15"/>
        <v>0</v>
      </c>
      <c r="L111" s="1">
        <f t="shared" si="11"/>
        <v>4.8000000000003595</v>
      </c>
      <c r="M111" s="1">
        <f t="shared" si="12"/>
        <v>0</v>
      </c>
      <c r="N111" s="1">
        <f t="shared" si="16"/>
        <v>4.8000000000003595</v>
      </c>
      <c r="O111" s="1">
        <f t="shared" si="17"/>
        <v>-33.199999999995477</v>
      </c>
    </row>
    <row r="112" spans="1:15" x14ac:dyDescent="0.25">
      <c r="A112" s="47">
        <v>41428.958333333336</v>
      </c>
      <c r="B112" s="1">
        <v>1.3075699999999999</v>
      </c>
      <c r="C112" s="1">
        <v>1.31012</v>
      </c>
      <c r="D112" s="1">
        <v>1.3041799999999999</v>
      </c>
      <c r="E112" s="1">
        <v>1.3080499999999999</v>
      </c>
      <c r="F112" s="1">
        <f t="shared" si="18"/>
        <v>11.799999999999589</v>
      </c>
      <c r="G112" s="1">
        <f t="shared" si="10"/>
        <v>1</v>
      </c>
      <c r="H112" s="48">
        <f t="shared" si="13"/>
        <v>3.6709315753657989E-4</v>
      </c>
      <c r="I112" s="49">
        <f t="shared" si="19"/>
        <v>1.4320580388127724E-3</v>
      </c>
      <c r="J112" s="1">
        <f t="shared" si="14"/>
        <v>0</v>
      </c>
      <c r="K112" s="1">
        <f t="shared" si="15"/>
        <v>0</v>
      </c>
      <c r="L112" s="1">
        <f t="shared" si="11"/>
        <v>11.799999999999589</v>
      </c>
      <c r="M112" s="1">
        <f t="shared" si="12"/>
        <v>0</v>
      </c>
      <c r="N112" s="1">
        <f t="shared" si="16"/>
        <v>11.799999999999589</v>
      </c>
      <c r="O112" s="1">
        <f t="shared" si="17"/>
        <v>-21.399999999995888</v>
      </c>
    </row>
    <row r="113" spans="1:15" x14ac:dyDescent="0.25">
      <c r="A113" s="47">
        <v>41429.958333333336</v>
      </c>
      <c r="B113" s="1">
        <v>1.30809</v>
      </c>
      <c r="C113" s="1">
        <v>1.31142</v>
      </c>
      <c r="D113" s="1">
        <v>1.3052900000000001</v>
      </c>
      <c r="E113" s="1">
        <v>1.3092699999999999</v>
      </c>
      <c r="F113" s="1">
        <f t="shared" si="18"/>
        <v>152.79999999999961</v>
      </c>
      <c r="G113" s="1">
        <f t="shared" si="10"/>
        <v>1</v>
      </c>
      <c r="H113" s="48">
        <f t="shared" si="13"/>
        <v>9.3268605940144411E-4</v>
      </c>
      <c r="I113" s="49">
        <f t="shared" si="19"/>
        <v>1.5534764697502507E-3</v>
      </c>
      <c r="J113" s="1">
        <f t="shared" si="14"/>
        <v>0</v>
      </c>
      <c r="K113" s="1">
        <f t="shared" si="15"/>
        <v>0</v>
      </c>
      <c r="L113" s="1">
        <f t="shared" si="11"/>
        <v>152.79999999999961</v>
      </c>
      <c r="M113" s="1">
        <f t="shared" si="12"/>
        <v>0</v>
      </c>
      <c r="N113" s="1">
        <f t="shared" si="16"/>
        <v>152.79999999999961</v>
      </c>
      <c r="O113" s="1">
        <f t="shared" si="17"/>
        <v>131.40000000000373</v>
      </c>
    </row>
    <row r="114" spans="1:15" x14ac:dyDescent="0.25">
      <c r="A114" s="47">
        <v>41430.958333333336</v>
      </c>
      <c r="B114" s="1">
        <v>1.3092900000000001</v>
      </c>
      <c r="C114" s="1">
        <v>1.3305400000000001</v>
      </c>
      <c r="D114" s="1">
        <v>1.30749</v>
      </c>
      <c r="E114" s="1">
        <v>1.32457</v>
      </c>
      <c r="F114" s="1">
        <f t="shared" si="18"/>
        <v>-26.699999999999502</v>
      </c>
      <c r="G114" s="1">
        <f t="shared" si="10"/>
        <v>0</v>
      </c>
      <c r="H114" s="48">
        <f t="shared" si="13"/>
        <v>1.168590130378E-2</v>
      </c>
      <c r="I114" s="49">
        <f t="shared" si="19"/>
        <v>3.0441778669386271E-3</v>
      </c>
      <c r="J114" s="1">
        <f t="shared" si="14"/>
        <v>0</v>
      </c>
      <c r="K114" s="1">
        <f t="shared" si="15"/>
        <v>0</v>
      </c>
      <c r="L114" s="1">
        <f t="shared" si="11"/>
        <v>0</v>
      </c>
      <c r="M114" s="1">
        <f t="shared" si="12"/>
        <v>0</v>
      </c>
      <c r="N114" s="1">
        <f t="shared" si="16"/>
        <v>0</v>
      </c>
      <c r="O114" s="1">
        <f t="shared" si="17"/>
        <v>131.40000000000373</v>
      </c>
    </row>
    <row r="115" spans="1:15" x14ac:dyDescent="0.25">
      <c r="A115" s="47">
        <v>41431.958333333336</v>
      </c>
      <c r="B115" s="1">
        <v>1.3245400000000001</v>
      </c>
      <c r="C115" s="1">
        <v>1.32846</v>
      </c>
      <c r="D115" s="1">
        <v>1.31918</v>
      </c>
      <c r="E115" s="1">
        <v>1.3218700000000001</v>
      </c>
      <c r="F115" s="1">
        <f t="shared" si="18"/>
        <v>66.200000000000699</v>
      </c>
      <c r="G115" s="1">
        <f t="shared" si="10"/>
        <v>1</v>
      </c>
      <c r="H115" s="48">
        <f t="shared" si="13"/>
        <v>-2.0383973666925348E-3</v>
      </c>
      <c r="I115" s="49">
        <f t="shared" si="19"/>
        <v>3.509647044909428E-3</v>
      </c>
      <c r="J115" s="1">
        <f t="shared" si="14"/>
        <v>0</v>
      </c>
      <c r="K115" s="1">
        <f t="shared" si="15"/>
        <v>0</v>
      </c>
      <c r="L115" s="1">
        <f t="shared" si="11"/>
        <v>0</v>
      </c>
      <c r="M115" s="1">
        <f t="shared" si="12"/>
        <v>66.200000000000699</v>
      </c>
      <c r="N115" s="1">
        <f t="shared" si="16"/>
        <v>66.200000000000699</v>
      </c>
      <c r="O115" s="1">
        <f t="shared" si="17"/>
        <v>197.60000000000443</v>
      </c>
    </row>
    <row r="116" spans="1:15" x14ac:dyDescent="0.25">
      <c r="A116" s="47">
        <v>41434.958333333336</v>
      </c>
      <c r="B116" s="1">
        <v>1.3190599999999999</v>
      </c>
      <c r="C116" s="1">
        <v>1.3268899999999999</v>
      </c>
      <c r="D116" s="1">
        <v>1.31775</v>
      </c>
      <c r="E116" s="1">
        <v>1.32568</v>
      </c>
      <c r="F116" s="1">
        <f t="shared" si="18"/>
        <v>56.59999999999998</v>
      </c>
      <c r="G116" s="1">
        <f t="shared" si="10"/>
        <v>1</v>
      </c>
      <c r="H116" s="48">
        <f t="shared" si="13"/>
        <v>2.8822804057886398E-3</v>
      </c>
      <c r="I116" s="49">
        <f t="shared" si="19"/>
        <v>3.0375517211396336E-3</v>
      </c>
      <c r="J116" s="1">
        <f t="shared" si="14"/>
        <v>0</v>
      </c>
      <c r="K116" s="1">
        <f t="shared" si="15"/>
        <v>0</v>
      </c>
      <c r="L116" s="1">
        <f t="shared" si="11"/>
        <v>0</v>
      </c>
      <c r="M116" s="1">
        <f t="shared" si="12"/>
        <v>0</v>
      </c>
      <c r="N116" s="1">
        <f t="shared" si="16"/>
        <v>0</v>
      </c>
      <c r="O116" s="1">
        <f t="shared" si="17"/>
        <v>197.60000000000443</v>
      </c>
    </row>
    <row r="117" spans="1:15" x14ac:dyDescent="0.25">
      <c r="A117" s="47">
        <v>41435.958333333336</v>
      </c>
      <c r="B117" s="1">
        <v>1.3256300000000001</v>
      </c>
      <c r="C117" s="1">
        <v>1.3317300000000001</v>
      </c>
      <c r="D117" s="1">
        <v>1.3231999999999999</v>
      </c>
      <c r="E117" s="1">
        <v>1.3312900000000001</v>
      </c>
      <c r="F117" s="1">
        <f t="shared" si="18"/>
        <v>24.299999999999322</v>
      </c>
      <c r="G117" s="1">
        <f t="shared" si="10"/>
        <v>1</v>
      </c>
      <c r="H117" s="48">
        <f t="shared" si="13"/>
        <v>4.2317904773401249E-3</v>
      </c>
      <c r="I117" s="49">
        <f t="shared" si="19"/>
        <v>2.5252050050078995E-3</v>
      </c>
      <c r="J117" s="1">
        <f t="shared" si="14"/>
        <v>0</v>
      </c>
      <c r="K117" s="1">
        <f t="shared" si="15"/>
        <v>0</v>
      </c>
      <c r="L117" s="1">
        <f t="shared" si="11"/>
        <v>0</v>
      </c>
      <c r="M117" s="1">
        <f t="shared" si="12"/>
        <v>0</v>
      </c>
      <c r="N117" s="1">
        <f t="shared" si="16"/>
        <v>0</v>
      </c>
      <c r="O117" s="1">
        <f t="shared" si="17"/>
        <v>197.60000000000443</v>
      </c>
    </row>
    <row r="118" spans="1:15" x14ac:dyDescent="0.25">
      <c r="A118" s="47">
        <v>41436.958333333336</v>
      </c>
      <c r="B118" s="1">
        <v>1.3312200000000001</v>
      </c>
      <c r="C118" s="1">
        <v>1.3359099999999999</v>
      </c>
      <c r="D118" s="1">
        <v>1.3265499999999999</v>
      </c>
      <c r="E118" s="1">
        <v>1.33365</v>
      </c>
      <c r="F118" s="1">
        <f t="shared" si="18"/>
        <v>38.400000000000659</v>
      </c>
      <c r="G118" s="1">
        <f t="shared" si="10"/>
        <v>1</v>
      </c>
      <c r="H118" s="48">
        <f t="shared" si="13"/>
        <v>1.7727166883247936E-3</v>
      </c>
      <c r="I118" s="49">
        <f t="shared" si="19"/>
        <v>3.2526153618886861E-3</v>
      </c>
      <c r="J118" s="1">
        <f t="shared" si="14"/>
        <v>0</v>
      </c>
      <c r="K118" s="1">
        <f t="shared" si="15"/>
        <v>0</v>
      </c>
      <c r="L118" s="1">
        <f t="shared" si="11"/>
        <v>0</v>
      </c>
      <c r="M118" s="1">
        <f t="shared" si="12"/>
        <v>38.400000000000659</v>
      </c>
      <c r="N118" s="1">
        <f t="shared" si="16"/>
        <v>38.400000000000659</v>
      </c>
      <c r="O118" s="1">
        <f t="shared" si="17"/>
        <v>236.00000000000509</v>
      </c>
    </row>
    <row r="119" spans="1:15" x14ac:dyDescent="0.25">
      <c r="A119" s="47">
        <v>41437.958333333336</v>
      </c>
      <c r="B119" s="1">
        <v>1.33375</v>
      </c>
      <c r="C119" s="1">
        <v>1.3390200000000001</v>
      </c>
      <c r="D119" s="1">
        <v>1.32785</v>
      </c>
      <c r="E119" s="1">
        <v>1.3375900000000001</v>
      </c>
      <c r="F119" s="1">
        <f t="shared" si="18"/>
        <v>-29.399999999999427</v>
      </c>
      <c r="G119" s="1">
        <f t="shared" si="10"/>
        <v>0</v>
      </c>
      <c r="H119" s="48">
        <f t="shared" si="13"/>
        <v>2.9542983541408496E-3</v>
      </c>
      <c r="I119" s="49">
        <f t="shared" si="19"/>
        <v>2.8485461349524871E-3</v>
      </c>
      <c r="J119" s="1">
        <f t="shared" si="14"/>
        <v>0</v>
      </c>
      <c r="K119" s="1">
        <f t="shared" si="15"/>
        <v>0</v>
      </c>
      <c r="L119" s="1">
        <f t="shared" si="11"/>
        <v>0</v>
      </c>
      <c r="M119" s="1">
        <f t="shared" si="12"/>
        <v>0</v>
      </c>
      <c r="N119" s="1">
        <f t="shared" si="16"/>
        <v>0</v>
      </c>
      <c r="O119" s="1">
        <f t="shared" si="17"/>
        <v>236.00000000000509</v>
      </c>
    </row>
    <row r="120" spans="1:15" x14ac:dyDescent="0.25">
      <c r="A120" s="47">
        <v>41438.958333333336</v>
      </c>
      <c r="B120" s="1">
        <v>1.33761</v>
      </c>
      <c r="C120" s="1">
        <v>1.33762</v>
      </c>
      <c r="D120" s="1">
        <v>1.32948</v>
      </c>
      <c r="E120" s="1">
        <v>1.33467</v>
      </c>
      <c r="F120" s="1">
        <f t="shared" si="18"/>
        <v>19.000000000000128</v>
      </c>
      <c r="G120" s="1">
        <f t="shared" si="10"/>
        <v>1</v>
      </c>
      <c r="H120" s="48">
        <f t="shared" si="13"/>
        <v>-2.1830306745714845E-3</v>
      </c>
      <c r="I120" s="49">
        <f t="shared" si="19"/>
        <v>2.5297806559389791E-3</v>
      </c>
      <c r="J120" s="1">
        <f t="shared" si="14"/>
        <v>0</v>
      </c>
      <c r="K120" s="1">
        <f t="shared" si="15"/>
        <v>0</v>
      </c>
      <c r="L120" s="1">
        <f t="shared" si="11"/>
        <v>0</v>
      </c>
      <c r="M120" s="1">
        <f t="shared" si="12"/>
        <v>0</v>
      </c>
      <c r="N120" s="1">
        <f t="shared" si="16"/>
        <v>0</v>
      </c>
      <c r="O120" s="1">
        <f t="shared" si="17"/>
        <v>236.00000000000509</v>
      </c>
    </row>
    <row r="121" spans="1:15" x14ac:dyDescent="0.25">
      <c r="A121" s="47">
        <v>41441.958333333336</v>
      </c>
      <c r="B121" s="1">
        <v>1.3347599999999999</v>
      </c>
      <c r="C121" s="1">
        <v>1.33815</v>
      </c>
      <c r="D121" s="1">
        <v>1.3318399999999999</v>
      </c>
      <c r="E121" s="1">
        <v>1.33666</v>
      </c>
      <c r="F121" s="1">
        <f t="shared" si="18"/>
        <v>25.399999999999867</v>
      </c>
      <c r="G121" s="1">
        <f t="shared" si="10"/>
        <v>1</v>
      </c>
      <c r="H121" s="48">
        <f t="shared" si="13"/>
        <v>1.4910052672194585E-3</v>
      </c>
      <c r="I121" s="49">
        <f t="shared" si="19"/>
        <v>2.5995705569162308E-3</v>
      </c>
      <c r="J121" s="1">
        <f t="shared" si="14"/>
        <v>0</v>
      </c>
      <c r="K121" s="1">
        <f t="shared" si="15"/>
        <v>0</v>
      </c>
      <c r="L121" s="1">
        <f t="shared" si="11"/>
        <v>0</v>
      </c>
      <c r="M121" s="1">
        <f t="shared" si="12"/>
        <v>0</v>
      </c>
      <c r="N121" s="1">
        <f t="shared" si="16"/>
        <v>0</v>
      </c>
      <c r="O121" s="1">
        <f t="shared" si="17"/>
        <v>236.00000000000509</v>
      </c>
    </row>
    <row r="122" spans="1:15" x14ac:dyDescent="0.25">
      <c r="A122" s="47">
        <v>41442.958333333336</v>
      </c>
      <c r="B122" s="1">
        <v>1.33666</v>
      </c>
      <c r="C122" s="1">
        <v>1.34155</v>
      </c>
      <c r="D122" s="1">
        <v>1.3325499999999999</v>
      </c>
      <c r="E122" s="1">
        <v>1.3391999999999999</v>
      </c>
      <c r="F122" s="1">
        <f t="shared" si="18"/>
        <v>-97.300000000000168</v>
      </c>
      <c r="G122" s="1">
        <f t="shared" si="10"/>
        <v>0</v>
      </c>
      <c r="H122" s="48">
        <f t="shared" si="13"/>
        <v>1.9002588541587873E-3</v>
      </c>
      <c r="I122" s="49">
        <f t="shared" si="19"/>
        <v>1.3763652507135793E-3</v>
      </c>
      <c r="J122" s="1">
        <f t="shared" si="14"/>
        <v>0</v>
      </c>
      <c r="K122" s="1">
        <f t="shared" si="15"/>
        <v>0</v>
      </c>
      <c r="L122" s="1">
        <f t="shared" si="11"/>
        <v>-97.300000000000168</v>
      </c>
      <c r="M122" s="1">
        <f t="shared" si="12"/>
        <v>0</v>
      </c>
      <c r="N122" s="1">
        <f t="shared" si="16"/>
        <v>-97.300000000000168</v>
      </c>
      <c r="O122" s="1">
        <f t="shared" si="17"/>
        <v>138.70000000000493</v>
      </c>
    </row>
    <row r="123" spans="1:15" x14ac:dyDescent="0.25">
      <c r="A123" s="47">
        <v>41443.958333333336</v>
      </c>
      <c r="B123" s="1">
        <v>1.3391</v>
      </c>
      <c r="C123" s="1">
        <v>1.34155</v>
      </c>
      <c r="D123" s="1">
        <v>1.3262</v>
      </c>
      <c r="E123" s="1">
        <v>1.3293699999999999</v>
      </c>
      <c r="F123" s="1">
        <f t="shared" si="18"/>
        <v>-74.400000000001128</v>
      </c>
      <c r="G123" s="1">
        <f t="shared" si="10"/>
        <v>0</v>
      </c>
      <c r="H123" s="48">
        <f t="shared" si="13"/>
        <v>-7.3402031063320994E-3</v>
      </c>
      <c r="I123" s="49">
        <f t="shared" si="19"/>
        <v>7.1363953325863372E-4</v>
      </c>
      <c r="J123" s="1">
        <f t="shared" si="14"/>
        <v>0</v>
      </c>
      <c r="K123" s="1">
        <f t="shared" si="15"/>
        <v>0</v>
      </c>
      <c r="L123" s="1">
        <f t="shared" si="11"/>
        <v>0</v>
      </c>
      <c r="M123" s="1">
        <f t="shared" si="12"/>
        <v>0</v>
      </c>
      <c r="N123" s="1">
        <f t="shared" si="16"/>
        <v>0</v>
      </c>
      <c r="O123" s="1">
        <f t="shared" si="17"/>
        <v>138.70000000000493</v>
      </c>
    </row>
    <row r="124" spans="1:15" x14ac:dyDescent="0.25">
      <c r="A124" s="47">
        <v>41444.958333333336</v>
      </c>
      <c r="B124" s="1">
        <v>1.3294600000000001</v>
      </c>
      <c r="C124" s="1">
        <v>1.3301099999999999</v>
      </c>
      <c r="D124" s="1">
        <v>1.31612</v>
      </c>
      <c r="E124" s="1">
        <v>1.32202</v>
      </c>
      <c r="F124" s="1">
        <f t="shared" si="18"/>
        <v>-98.900000000001768</v>
      </c>
      <c r="G124" s="1">
        <f t="shared" si="10"/>
        <v>0</v>
      </c>
      <c r="H124" s="48">
        <f t="shared" si="13"/>
        <v>-5.5289347585698589E-3</v>
      </c>
      <c r="I124" s="49">
        <f t="shared" si="19"/>
        <v>-3.3776236228617862E-4</v>
      </c>
      <c r="J124" s="1">
        <f t="shared" si="14"/>
        <v>0</v>
      </c>
      <c r="K124" s="1">
        <f t="shared" si="15"/>
        <v>0</v>
      </c>
      <c r="L124" s="1">
        <f t="shared" si="11"/>
        <v>0</v>
      </c>
      <c r="M124" s="1">
        <f t="shared" si="12"/>
        <v>0</v>
      </c>
      <c r="N124" s="1">
        <f t="shared" si="16"/>
        <v>0</v>
      </c>
      <c r="O124" s="1">
        <f t="shared" si="17"/>
        <v>138.70000000000493</v>
      </c>
    </row>
    <row r="125" spans="1:15" x14ac:dyDescent="0.25">
      <c r="A125" s="47">
        <v>41445.958333333336</v>
      </c>
      <c r="B125" s="1">
        <v>1.3220400000000001</v>
      </c>
      <c r="C125" s="1">
        <v>1.32541</v>
      </c>
      <c r="D125" s="1">
        <v>1.30985</v>
      </c>
      <c r="E125" s="1">
        <v>1.3121499999999999</v>
      </c>
      <c r="F125" s="1">
        <f t="shared" si="18"/>
        <v>28.099999999999792</v>
      </c>
      <c r="G125" s="1">
        <f t="shared" si="10"/>
        <v>1</v>
      </c>
      <c r="H125" s="48">
        <f t="shared" si="13"/>
        <v>-7.4658477178862759E-3</v>
      </c>
      <c r="I125" s="49">
        <f t="shared" si="19"/>
        <v>-1.7999671366894787E-3</v>
      </c>
      <c r="J125" s="1">
        <f t="shared" si="14"/>
        <v>0</v>
      </c>
      <c r="K125" s="1">
        <f t="shared" si="15"/>
        <v>0</v>
      </c>
      <c r="L125" s="1">
        <f t="shared" si="11"/>
        <v>0</v>
      </c>
      <c r="M125" s="1">
        <f t="shared" si="12"/>
        <v>0</v>
      </c>
      <c r="N125" s="1">
        <f t="shared" si="16"/>
        <v>0</v>
      </c>
      <c r="O125" s="1">
        <f t="shared" si="17"/>
        <v>138.70000000000493</v>
      </c>
    </row>
    <row r="126" spans="1:15" x14ac:dyDescent="0.25">
      <c r="A126" s="47">
        <v>41448.958333333336</v>
      </c>
      <c r="B126" s="1">
        <v>1.3091200000000001</v>
      </c>
      <c r="C126" s="1">
        <v>1.3143800000000001</v>
      </c>
      <c r="D126" s="1">
        <v>1.3059000000000001</v>
      </c>
      <c r="E126" s="1">
        <v>1.31193</v>
      </c>
      <c r="F126" s="1">
        <f t="shared" si="18"/>
        <v>-38.599999999999746</v>
      </c>
      <c r="G126" s="1">
        <f t="shared" si="10"/>
        <v>0</v>
      </c>
      <c r="H126" s="48">
        <f t="shared" si="13"/>
        <v>-1.6766375795440602E-4</v>
      </c>
      <c r="I126" s="49">
        <f t="shared" si="19"/>
        <v>-2.0425146924743787E-3</v>
      </c>
      <c r="J126" s="1">
        <f t="shared" si="14"/>
        <v>0</v>
      </c>
      <c r="K126" s="1">
        <f t="shared" si="15"/>
        <v>0</v>
      </c>
      <c r="L126" s="1">
        <f t="shared" si="11"/>
        <v>0</v>
      </c>
      <c r="M126" s="1">
        <f t="shared" si="12"/>
        <v>0</v>
      </c>
      <c r="N126" s="1">
        <f t="shared" si="16"/>
        <v>0</v>
      </c>
      <c r="O126" s="1">
        <f t="shared" si="17"/>
        <v>138.70000000000493</v>
      </c>
    </row>
    <row r="127" spans="1:15" x14ac:dyDescent="0.25">
      <c r="A127" s="47">
        <v>41449.958333333336</v>
      </c>
      <c r="B127" s="1">
        <v>1.3119799999999999</v>
      </c>
      <c r="C127" s="1">
        <v>1.3150599999999999</v>
      </c>
      <c r="D127" s="1">
        <v>1.3065</v>
      </c>
      <c r="E127" s="1">
        <v>1.3081199999999999</v>
      </c>
      <c r="F127" s="1">
        <f t="shared" si="18"/>
        <v>-68.699999999999321</v>
      </c>
      <c r="G127" s="1">
        <f t="shared" si="10"/>
        <v>0</v>
      </c>
      <c r="H127" s="48">
        <f t="shared" si="13"/>
        <v>-2.9041183599735065E-3</v>
      </c>
      <c r="I127" s="49">
        <f t="shared" si="19"/>
        <v>-2.7748167817386732E-3</v>
      </c>
      <c r="J127" s="1">
        <f t="shared" si="14"/>
        <v>0</v>
      </c>
      <c r="K127" s="1">
        <f t="shared" si="15"/>
        <v>0</v>
      </c>
      <c r="L127" s="1">
        <f t="shared" si="11"/>
        <v>0</v>
      </c>
      <c r="M127" s="1">
        <f t="shared" si="12"/>
        <v>0</v>
      </c>
      <c r="N127" s="1">
        <f t="shared" si="16"/>
        <v>0</v>
      </c>
      <c r="O127" s="1">
        <f t="shared" si="17"/>
        <v>138.70000000000493</v>
      </c>
    </row>
    <row r="128" spans="1:15" x14ac:dyDescent="0.25">
      <c r="A128" s="47">
        <v>41450.958333333336</v>
      </c>
      <c r="B128" s="1">
        <v>1.30806</v>
      </c>
      <c r="C128" s="1">
        <v>1.3087</v>
      </c>
      <c r="D128" s="1">
        <v>1.2984899999999999</v>
      </c>
      <c r="E128" s="1">
        <v>1.3011900000000001</v>
      </c>
      <c r="F128" s="1">
        <f t="shared" si="18"/>
        <v>26.599999999998847</v>
      </c>
      <c r="G128" s="1">
        <f t="shared" si="10"/>
        <v>1</v>
      </c>
      <c r="H128" s="48">
        <f t="shared" si="13"/>
        <v>-5.297679112007958E-3</v>
      </c>
      <c r="I128" s="49">
        <f t="shared" si="19"/>
        <v>-3.1641478364182324E-3</v>
      </c>
      <c r="J128" s="1">
        <f t="shared" si="14"/>
        <v>0</v>
      </c>
      <c r="K128" s="1">
        <f t="shared" si="15"/>
        <v>0</v>
      </c>
      <c r="L128" s="1">
        <f t="shared" si="11"/>
        <v>0</v>
      </c>
      <c r="M128" s="1">
        <f t="shared" si="12"/>
        <v>0</v>
      </c>
      <c r="N128" s="1">
        <f t="shared" si="16"/>
        <v>0</v>
      </c>
      <c r="O128" s="1">
        <f t="shared" si="17"/>
        <v>138.70000000000493</v>
      </c>
    </row>
    <row r="129" spans="1:15" x14ac:dyDescent="0.25">
      <c r="A129" s="47">
        <v>41451.958333333336</v>
      </c>
      <c r="B129" s="1">
        <v>1.3011900000000001</v>
      </c>
      <c r="C129" s="1">
        <v>1.3054600000000001</v>
      </c>
      <c r="D129" s="1">
        <v>1.3</v>
      </c>
      <c r="E129" s="1">
        <v>1.30385</v>
      </c>
      <c r="F129" s="1">
        <f t="shared" si="18"/>
        <v>-28.600000000000847</v>
      </c>
      <c r="G129" s="1">
        <f t="shared" si="10"/>
        <v>0</v>
      </c>
      <c r="H129" s="48">
        <f t="shared" si="13"/>
        <v>2.0442825413657939E-3</v>
      </c>
      <c r="I129" s="49">
        <f t="shared" si="19"/>
        <v>-3.0949881771499405E-3</v>
      </c>
      <c r="J129" s="1">
        <f t="shared" si="14"/>
        <v>0</v>
      </c>
      <c r="K129" s="1">
        <f t="shared" si="15"/>
        <v>0</v>
      </c>
      <c r="L129" s="1">
        <f t="shared" si="11"/>
        <v>0</v>
      </c>
      <c r="M129" s="1">
        <f t="shared" si="12"/>
        <v>0</v>
      </c>
      <c r="N129" s="1">
        <f t="shared" si="16"/>
        <v>0</v>
      </c>
      <c r="O129" s="1">
        <f t="shared" si="17"/>
        <v>138.70000000000493</v>
      </c>
    </row>
    <row r="130" spans="1:15" x14ac:dyDescent="0.25">
      <c r="A130" s="47">
        <v>41452.958333333336</v>
      </c>
      <c r="B130" s="1">
        <v>1.30382</v>
      </c>
      <c r="C130" s="1">
        <v>1.31029</v>
      </c>
      <c r="D130" s="1">
        <v>1.2991299999999999</v>
      </c>
      <c r="E130" s="1">
        <v>1.3009599999999999</v>
      </c>
      <c r="F130" s="1">
        <f t="shared" si="18"/>
        <v>49.099999999999696</v>
      </c>
      <c r="G130" s="1">
        <f t="shared" ref="G130:G193" si="20">IF(F130&gt;0,1,0)</f>
        <v>1</v>
      </c>
      <c r="H130" s="48">
        <f t="shared" si="13"/>
        <v>-2.2165126356560316E-3</v>
      </c>
      <c r="I130" s="49">
        <f t="shared" si="19"/>
        <v>-3.6095846133767928E-3</v>
      </c>
      <c r="J130" s="1">
        <f t="shared" si="14"/>
        <v>0</v>
      </c>
      <c r="K130" s="1">
        <f t="shared" si="15"/>
        <v>0</v>
      </c>
      <c r="L130" s="1">
        <f t="shared" ref="L130:L193" si="21">IF(AND(I130&gt;$S$4,I130&lt;=$T$4),F130,0)</f>
        <v>0</v>
      </c>
      <c r="M130" s="1">
        <f t="shared" ref="M130:M193" si="22">IF(AND(I130&gt;$S$5,I130&lt;=$T$5),F130,0)</f>
        <v>0</v>
      </c>
      <c r="N130" s="1">
        <f t="shared" si="16"/>
        <v>0</v>
      </c>
      <c r="O130" s="1">
        <f t="shared" si="17"/>
        <v>138.70000000000493</v>
      </c>
    </row>
    <row r="131" spans="1:15" x14ac:dyDescent="0.25">
      <c r="A131" s="47">
        <v>41455.958333333336</v>
      </c>
      <c r="B131" s="1">
        <v>1.3014600000000001</v>
      </c>
      <c r="C131" s="1">
        <v>1.30667</v>
      </c>
      <c r="D131" s="1">
        <v>1.3005500000000001</v>
      </c>
      <c r="E131" s="1">
        <v>1.30637</v>
      </c>
      <c r="F131" s="1">
        <f t="shared" si="18"/>
        <v>-85.19999999999861</v>
      </c>
      <c r="G131" s="1">
        <f t="shared" si="20"/>
        <v>0</v>
      </c>
      <c r="H131" s="48">
        <f t="shared" ref="H131:H194" si="23">E131/E130-1</f>
        <v>4.158467593162074E-3</v>
      </c>
      <c r="I131" s="49">
        <f t="shared" si="19"/>
        <v>-2.1722507759400211E-3</v>
      </c>
      <c r="J131" s="1">
        <f t="shared" ref="J131:J194" si="24">IF(AND(I131&gt;$S$2,I131&lt;=$T$2),F131,0)</f>
        <v>0</v>
      </c>
      <c r="K131" s="1">
        <f t="shared" ref="K131:K194" si="25">IF(AND(I131&gt;$S$3,I131&lt;=$T$3),F131,0)</f>
        <v>0</v>
      </c>
      <c r="L131" s="1">
        <f t="shared" si="21"/>
        <v>0</v>
      </c>
      <c r="M131" s="1">
        <f t="shared" si="22"/>
        <v>0</v>
      </c>
      <c r="N131" s="1">
        <f t="shared" ref="N131:N194" si="26">L131+K131+J131+M131</f>
        <v>0</v>
      </c>
      <c r="O131" s="1">
        <f t="shared" ref="O131:O194" si="27">N131+O130</f>
        <v>138.70000000000493</v>
      </c>
    </row>
    <row r="132" spans="1:15" x14ac:dyDescent="0.25">
      <c r="A132" s="47">
        <v>41456.958333333336</v>
      </c>
      <c r="B132" s="1">
        <v>1.3063199999999999</v>
      </c>
      <c r="C132" s="1">
        <v>1.30779</v>
      </c>
      <c r="D132" s="1">
        <v>1.29634</v>
      </c>
      <c r="E132" s="1">
        <v>1.2978000000000001</v>
      </c>
      <c r="F132" s="1">
        <f t="shared" ref="F132:F195" si="28">(E133-B133)*10000</f>
        <v>30.799999999999716</v>
      </c>
      <c r="G132" s="1">
        <f t="shared" si="20"/>
        <v>1</v>
      </c>
      <c r="H132" s="48">
        <f t="shared" si="23"/>
        <v>-6.5601628941264201E-3</v>
      </c>
      <c r="I132" s="49">
        <f t="shared" si="19"/>
        <v>-2.3011542928845913E-3</v>
      </c>
      <c r="J132" s="1">
        <f t="shared" si="24"/>
        <v>0</v>
      </c>
      <c r="K132" s="1">
        <f t="shared" si="25"/>
        <v>0</v>
      </c>
      <c r="L132" s="1">
        <f t="shared" si="21"/>
        <v>0</v>
      </c>
      <c r="M132" s="1">
        <f t="shared" si="22"/>
        <v>0</v>
      </c>
      <c r="N132" s="1">
        <f t="shared" si="26"/>
        <v>0</v>
      </c>
      <c r="O132" s="1">
        <f t="shared" si="27"/>
        <v>138.70000000000493</v>
      </c>
    </row>
    <row r="133" spans="1:15" x14ac:dyDescent="0.25">
      <c r="A133" s="47">
        <v>41457.958333333336</v>
      </c>
      <c r="B133" s="1">
        <v>1.2978400000000001</v>
      </c>
      <c r="C133" s="1">
        <v>1.30288</v>
      </c>
      <c r="D133" s="1">
        <v>1.2922899999999999</v>
      </c>
      <c r="E133" s="1">
        <v>1.3009200000000001</v>
      </c>
      <c r="F133" s="1">
        <f t="shared" si="28"/>
        <v>-97.200000000001722</v>
      </c>
      <c r="G133" s="1">
        <f t="shared" si="20"/>
        <v>0</v>
      </c>
      <c r="H133" s="48">
        <f t="shared" si="23"/>
        <v>2.4040684234858389E-3</v>
      </c>
      <c r="I133" s="49">
        <f t="shared" si="19"/>
        <v>-1.0674147752130769E-3</v>
      </c>
      <c r="J133" s="1">
        <f t="shared" si="24"/>
        <v>0</v>
      </c>
      <c r="K133" s="1">
        <f t="shared" si="25"/>
        <v>0</v>
      </c>
      <c r="L133" s="1">
        <f t="shared" si="21"/>
        <v>0</v>
      </c>
      <c r="M133" s="1">
        <f t="shared" si="22"/>
        <v>0</v>
      </c>
      <c r="N133" s="1">
        <f t="shared" si="26"/>
        <v>0</v>
      </c>
      <c r="O133" s="1">
        <f t="shared" si="27"/>
        <v>138.70000000000493</v>
      </c>
    </row>
    <row r="134" spans="1:15" x14ac:dyDescent="0.25">
      <c r="A134" s="47">
        <v>41458.958333333336</v>
      </c>
      <c r="B134" s="1">
        <v>1.3010600000000001</v>
      </c>
      <c r="C134" s="1">
        <v>1.30233</v>
      </c>
      <c r="D134" s="1">
        <v>1.2883</v>
      </c>
      <c r="E134" s="1">
        <v>1.2913399999999999</v>
      </c>
      <c r="F134" s="1">
        <f t="shared" si="28"/>
        <v>-83.100000000000392</v>
      </c>
      <c r="G134" s="1">
        <f t="shared" si="20"/>
        <v>0</v>
      </c>
      <c r="H134" s="48">
        <f t="shared" si="23"/>
        <v>-7.3640193094118844E-3</v>
      </c>
      <c r="I134" s="49">
        <f t="shared" si="19"/>
        <v>-1.9669592191452617E-3</v>
      </c>
      <c r="J134" s="1">
        <f t="shared" si="24"/>
        <v>0</v>
      </c>
      <c r="K134" s="1">
        <f t="shared" si="25"/>
        <v>0</v>
      </c>
      <c r="L134" s="1">
        <f t="shared" si="21"/>
        <v>0</v>
      </c>
      <c r="M134" s="1">
        <f t="shared" si="22"/>
        <v>0</v>
      </c>
      <c r="N134" s="1">
        <f t="shared" si="26"/>
        <v>0</v>
      </c>
      <c r="O134" s="1">
        <f t="shared" si="27"/>
        <v>138.70000000000493</v>
      </c>
    </row>
    <row r="135" spans="1:15" x14ac:dyDescent="0.25">
      <c r="A135" s="47">
        <v>41459.958333333336</v>
      </c>
      <c r="B135" s="1">
        <v>1.2913399999999999</v>
      </c>
      <c r="C135" s="1">
        <v>1.2916700000000001</v>
      </c>
      <c r="D135" s="1">
        <v>1.2806299999999999</v>
      </c>
      <c r="E135" s="1">
        <v>1.2830299999999999</v>
      </c>
      <c r="F135" s="1">
        <f t="shared" si="28"/>
        <v>59.799999999998747</v>
      </c>
      <c r="G135" s="1">
        <f t="shared" si="20"/>
        <v>1</v>
      </c>
      <c r="H135" s="48">
        <f t="shared" si="23"/>
        <v>-6.435175863831355E-3</v>
      </c>
      <c r="I135" s="49">
        <f t="shared" si="19"/>
        <v>-2.4083414071274928E-3</v>
      </c>
      <c r="J135" s="1">
        <f t="shared" si="24"/>
        <v>0</v>
      </c>
      <c r="K135" s="1">
        <f t="shared" si="25"/>
        <v>0</v>
      </c>
      <c r="L135" s="1">
        <f t="shared" si="21"/>
        <v>0</v>
      </c>
      <c r="M135" s="1">
        <f t="shared" si="22"/>
        <v>0</v>
      </c>
      <c r="N135" s="1">
        <f t="shared" si="26"/>
        <v>0</v>
      </c>
      <c r="O135" s="1">
        <f t="shared" si="27"/>
        <v>138.70000000000493</v>
      </c>
    </row>
    <row r="136" spans="1:15" x14ac:dyDescent="0.25">
      <c r="A136" s="47">
        <v>41462.958333333336</v>
      </c>
      <c r="B136" s="1">
        <v>1.2810600000000001</v>
      </c>
      <c r="C136" s="1">
        <v>1.2881899999999999</v>
      </c>
      <c r="D136" s="1">
        <v>1.2810600000000001</v>
      </c>
      <c r="E136" s="1">
        <v>1.28704</v>
      </c>
      <c r="F136" s="1">
        <f t="shared" si="28"/>
        <v>-89.500000000000142</v>
      </c>
      <c r="G136" s="1">
        <f t="shared" si="20"/>
        <v>0</v>
      </c>
      <c r="H136" s="48">
        <f t="shared" si="23"/>
        <v>3.1254140589074275E-3</v>
      </c>
      <c r="I136" s="49">
        <f t="shared" si="19"/>
        <v>-1.3554547607630696E-3</v>
      </c>
      <c r="J136" s="1">
        <f t="shared" si="24"/>
        <v>0</v>
      </c>
      <c r="K136" s="1">
        <f t="shared" si="25"/>
        <v>0</v>
      </c>
      <c r="L136" s="1">
        <f t="shared" si="21"/>
        <v>0</v>
      </c>
      <c r="M136" s="1">
        <f t="shared" si="22"/>
        <v>0</v>
      </c>
      <c r="N136" s="1">
        <f t="shared" si="26"/>
        <v>0</v>
      </c>
      <c r="O136" s="1">
        <f t="shared" si="27"/>
        <v>138.70000000000493</v>
      </c>
    </row>
    <row r="137" spans="1:15" x14ac:dyDescent="0.25">
      <c r="A137" s="47">
        <v>41463.958333333336</v>
      </c>
      <c r="B137" s="1">
        <v>1.28705</v>
      </c>
      <c r="C137" s="1">
        <v>1.2898000000000001</v>
      </c>
      <c r="D137" s="1">
        <v>1.27552</v>
      </c>
      <c r="E137" s="1">
        <v>1.2781</v>
      </c>
      <c r="F137" s="1">
        <f t="shared" si="28"/>
        <v>196.89999999999986</v>
      </c>
      <c r="G137" s="1">
        <f t="shared" si="20"/>
        <v>1</v>
      </c>
      <c r="H137" s="48">
        <f t="shared" si="23"/>
        <v>-6.9461710591744996E-3</v>
      </c>
      <c r="I137" s="49">
        <f t="shared" ref="I137:I200" si="29">AVERAGE(H130:H137)</f>
        <v>-2.4792614608306063E-3</v>
      </c>
      <c r="J137" s="1">
        <f t="shared" si="24"/>
        <v>0</v>
      </c>
      <c r="K137" s="1">
        <f t="shared" si="25"/>
        <v>0</v>
      </c>
      <c r="L137" s="1">
        <f t="shared" si="21"/>
        <v>0</v>
      </c>
      <c r="M137" s="1">
        <f t="shared" si="22"/>
        <v>0</v>
      </c>
      <c r="N137" s="1">
        <f t="shared" si="26"/>
        <v>0</v>
      </c>
      <c r="O137" s="1">
        <f t="shared" si="27"/>
        <v>138.70000000000493</v>
      </c>
    </row>
    <row r="138" spans="1:15" x14ac:dyDescent="0.25">
      <c r="A138" s="47">
        <v>41464.958333333336</v>
      </c>
      <c r="B138" s="1">
        <v>1.2781</v>
      </c>
      <c r="C138" s="1">
        <v>1.29836</v>
      </c>
      <c r="D138" s="1">
        <v>1.2764800000000001</v>
      </c>
      <c r="E138" s="1">
        <v>1.29779</v>
      </c>
      <c r="F138" s="1">
        <f t="shared" si="28"/>
        <v>119.00000000000021</v>
      </c>
      <c r="G138" s="1">
        <f t="shared" si="20"/>
        <v>1</v>
      </c>
      <c r="H138" s="48">
        <f t="shared" si="23"/>
        <v>1.5405680306705305E-2</v>
      </c>
      <c r="I138" s="49">
        <f t="shared" si="29"/>
        <v>-2.764873430354392E-4</v>
      </c>
      <c r="J138" s="1">
        <f t="shared" si="24"/>
        <v>0</v>
      </c>
      <c r="K138" s="1">
        <f t="shared" si="25"/>
        <v>0</v>
      </c>
      <c r="L138" s="1">
        <f t="shared" si="21"/>
        <v>0</v>
      </c>
      <c r="M138" s="1">
        <f t="shared" si="22"/>
        <v>0</v>
      </c>
      <c r="N138" s="1">
        <f t="shared" si="26"/>
        <v>0</v>
      </c>
      <c r="O138" s="1">
        <f t="shared" si="27"/>
        <v>138.70000000000493</v>
      </c>
    </row>
    <row r="139" spans="1:15" x14ac:dyDescent="0.25">
      <c r="A139" s="47">
        <v>41465.958333333336</v>
      </c>
      <c r="B139" s="1">
        <v>1.2977399999999999</v>
      </c>
      <c r="C139" s="1">
        <v>1.3206</v>
      </c>
      <c r="D139" s="1">
        <v>1.29633</v>
      </c>
      <c r="E139" s="1">
        <v>1.3096399999999999</v>
      </c>
      <c r="F139" s="1">
        <f t="shared" si="28"/>
        <v>-28.900000000000592</v>
      </c>
      <c r="G139" s="1">
        <f t="shared" si="20"/>
        <v>0</v>
      </c>
      <c r="H139" s="48">
        <f t="shared" si="23"/>
        <v>9.1309071575524925E-3</v>
      </c>
      <c r="I139" s="49">
        <f t="shared" si="29"/>
        <v>3.450676025133631E-4</v>
      </c>
      <c r="J139" s="1">
        <f t="shared" si="24"/>
        <v>0</v>
      </c>
      <c r="K139" s="1">
        <f t="shared" si="25"/>
        <v>0</v>
      </c>
      <c r="L139" s="1">
        <f t="shared" si="21"/>
        <v>0</v>
      </c>
      <c r="M139" s="1">
        <f t="shared" si="22"/>
        <v>0</v>
      </c>
      <c r="N139" s="1">
        <f t="shared" si="26"/>
        <v>0</v>
      </c>
      <c r="O139" s="1">
        <f t="shared" si="27"/>
        <v>138.70000000000493</v>
      </c>
    </row>
    <row r="140" spans="1:15" x14ac:dyDescent="0.25">
      <c r="A140" s="47">
        <v>41466.958333333336</v>
      </c>
      <c r="B140" s="1">
        <v>1.30968</v>
      </c>
      <c r="C140" s="1">
        <v>1.3100099999999999</v>
      </c>
      <c r="D140" s="1">
        <v>1.2999000000000001</v>
      </c>
      <c r="E140" s="1">
        <v>1.3067899999999999</v>
      </c>
      <c r="F140" s="1">
        <f t="shared" si="28"/>
        <v>-14.600000000000168</v>
      </c>
      <c r="G140" s="1">
        <f t="shared" si="20"/>
        <v>0</v>
      </c>
      <c r="H140" s="48">
        <f t="shared" si="23"/>
        <v>-2.176170550685752E-3</v>
      </c>
      <c r="I140" s="49">
        <f t="shared" si="29"/>
        <v>8.9306664544344661E-4</v>
      </c>
      <c r="J140" s="1">
        <f t="shared" si="24"/>
        <v>0</v>
      </c>
      <c r="K140" s="1">
        <f t="shared" si="25"/>
        <v>0</v>
      </c>
      <c r="L140" s="1">
        <f t="shared" si="21"/>
        <v>0</v>
      </c>
      <c r="M140" s="1">
        <f t="shared" si="22"/>
        <v>0</v>
      </c>
      <c r="N140" s="1">
        <f t="shared" si="26"/>
        <v>0</v>
      </c>
      <c r="O140" s="1">
        <f t="shared" si="27"/>
        <v>138.70000000000493</v>
      </c>
    </row>
    <row r="141" spans="1:15" x14ac:dyDescent="0.25">
      <c r="A141" s="47">
        <v>41469.958333333336</v>
      </c>
      <c r="B141" s="1">
        <v>1.3076300000000001</v>
      </c>
      <c r="C141" s="1">
        <v>1.3080000000000001</v>
      </c>
      <c r="D141" s="1">
        <v>1.2992999999999999</v>
      </c>
      <c r="E141" s="1">
        <v>1.3061700000000001</v>
      </c>
      <c r="F141" s="1">
        <f t="shared" si="28"/>
        <v>100.40000000000049</v>
      </c>
      <c r="G141" s="1">
        <f t="shared" si="20"/>
        <v>1</v>
      </c>
      <c r="H141" s="48">
        <f t="shared" si="23"/>
        <v>-4.7444501411841866E-4</v>
      </c>
      <c r="I141" s="49">
        <f t="shared" si="29"/>
        <v>5.3325246574291441E-4</v>
      </c>
      <c r="J141" s="1">
        <f t="shared" si="24"/>
        <v>0</v>
      </c>
      <c r="K141" s="1">
        <f t="shared" si="25"/>
        <v>0</v>
      </c>
      <c r="L141" s="1">
        <f t="shared" si="21"/>
        <v>0</v>
      </c>
      <c r="M141" s="1">
        <f t="shared" si="22"/>
        <v>0</v>
      </c>
      <c r="N141" s="1">
        <f t="shared" si="26"/>
        <v>0</v>
      </c>
      <c r="O141" s="1">
        <f t="shared" si="27"/>
        <v>138.70000000000493</v>
      </c>
    </row>
    <row r="142" spans="1:15" x14ac:dyDescent="0.25">
      <c r="A142" s="47">
        <v>41470.958333333336</v>
      </c>
      <c r="B142" s="1">
        <v>1.3061700000000001</v>
      </c>
      <c r="C142" s="1">
        <v>1.31745</v>
      </c>
      <c r="D142" s="1">
        <v>1.30528</v>
      </c>
      <c r="E142" s="1">
        <v>1.3162100000000001</v>
      </c>
      <c r="F142" s="1">
        <f t="shared" si="28"/>
        <v>-37.199999999999456</v>
      </c>
      <c r="G142" s="1">
        <f t="shared" si="20"/>
        <v>0</v>
      </c>
      <c r="H142" s="48">
        <f t="shared" si="23"/>
        <v>7.6865951598950044E-3</v>
      </c>
      <c r="I142" s="49">
        <f t="shared" si="29"/>
        <v>2.4145792744062755E-3</v>
      </c>
      <c r="J142" s="1">
        <f t="shared" si="24"/>
        <v>0</v>
      </c>
      <c r="K142" s="1">
        <f t="shared" si="25"/>
        <v>0</v>
      </c>
      <c r="L142" s="1">
        <f t="shared" si="21"/>
        <v>0</v>
      </c>
      <c r="M142" s="1">
        <f t="shared" si="22"/>
        <v>0</v>
      </c>
      <c r="N142" s="1">
        <f t="shared" si="26"/>
        <v>0</v>
      </c>
      <c r="O142" s="1">
        <f t="shared" si="27"/>
        <v>138.70000000000493</v>
      </c>
    </row>
    <row r="143" spans="1:15" x14ac:dyDescent="0.25">
      <c r="A143" s="47">
        <v>41471.958333333336</v>
      </c>
      <c r="B143" s="1">
        <v>1.3162</v>
      </c>
      <c r="C143" s="1">
        <v>1.31768</v>
      </c>
      <c r="D143" s="1">
        <v>1.30829</v>
      </c>
      <c r="E143" s="1">
        <v>1.3124800000000001</v>
      </c>
      <c r="F143" s="1">
        <f t="shared" si="28"/>
        <v>-16.199999999999548</v>
      </c>
      <c r="G143" s="1">
        <f t="shared" si="20"/>
        <v>0</v>
      </c>
      <c r="H143" s="48">
        <f t="shared" si="23"/>
        <v>-2.8338942873857853E-3</v>
      </c>
      <c r="I143" s="49">
        <f t="shared" si="29"/>
        <v>2.8647394714619717E-3</v>
      </c>
      <c r="J143" s="1">
        <f t="shared" si="24"/>
        <v>0</v>
      </c>
      <c r="K143" s="1">
        <f t="shared" si="25"/>
        <v>0</v>
      </c>
      <c r="L143" s="1">
        <f t="shared" si="21"/>
        <v>0</v>
      </c>
      <c r="M143" s="1">
        <f t="shared" si="22"/>
        <v>0</v>
      </c>
      <c r="N143" s="1">
        <f t="shared" si="26"/>
        <v>0</v>
      </c>
      <c r="O143" s="1">
        <f t="shared" si="27"/>
        <v>138.70000000000493</v>
      </c>
    </row>
    <row r="144" spans="1:15" x14ac:dyDescent="0.25">
      <c r="A144" s="47">
        <v>41472.958333333336</v>
      </c>
      <c r="B144" s="1">
        <v>1.3125199999999999</v>
      </c>
      <c r="C144" s="1">
        <v>1.3127200000000001</v>
      </c>
      <c r="D144" s="1">
        <v>1.3066</v>
      </c>
      <c r="E144" s="1">
        <v>1.3109</v>
      </c>
      <c r="F144" s="1">
        <f t="shared" si="28"/>
        <v>33.600000000000293</v>
      </c>
      <c r="G144" s="1">
        <f t="shared" si="20"/>
        <v>1</v>
      </c>
      <c r="H144" s="48">
        <f t="shared" si="23"/>
        <v>-1.2038278678533354E-3</v>
      </c>
      <c r="I144" s="49">
        <f t="shared" si="29"/>
        <v>2.3235842306168764E-3</v>
      </c>
      <c r="J144" s="1">
        <f t="shared" si="24"/>
        <v>0</v>
      </c>
      <c r="K144" s="1">
        <f t="shared" si="25"/>
        <v>0</v>
      </c>
      <c r="L144" s="1">
        <f t="shared" si="21"/>
        <v>0</v>
      </c>
      <c r="M144" s="1">
        <f t="shared" si="22"/>
        <v>0</v>
      </c>
      <c r="N144" s="1">
        <f t="shared" si="26"/>
        <v>0</v>
      </c>
      <c r="O144" s="1">
        <f t="shared" si="27"/>
        <v>138.70000000000493</v>
      </c>
    </row>
    <row r="145" spans="1:15" x14ac:dyDescent="0.25">
      <c r="A145" s="47">
        <v>41473.958333333336</v>
      </c>
      <c r="B145" s="1">
        <v>1.31091</v>
      </c>
      <c r="C145" s="1">
        <v>1.31532</v>
      </c>
      <c r="D145" s="1">
        <v>1.3089299999999999</v>
      </c>
      <c r="E145" s="1">
        <v>1.31427</v>
      </c>
      <c r="F145" s="1">
        <f t="shared" si="28"/>
        <v>46.700000000001737</v>
      </c>
      <c r="G145" s="1">
        <f t="shared" si="20"/>
        <v>1</v>
      </c>
      <c r="H145" s="48">
        <f t="shared" si="23"/>
        <v>2.5707529178427002E-3</v>
      </c>
      <c r="I145" s="49">
        <f t="shared" si="29"/>
        <v>3.5131997277440263E-3</v>
      </c>
      <c r="J145" s="1">
        <f t="shared" si="24"/>
        <v>0</v>
      </c>
      <c r="K145" s="1">
        <f t="shared" si="25"/>
        <v>0</v>
      </c>
      <c r="L145" s="1">
        <f t="shared" si="21"/>
        <v>0</v>
      </c>
      <c r="M145" s="1">
        <f t="shared" si="22"/>
        <v>46.700000000001737</v>
      </c>
      <c r="N145" s="1">
        <f t="shared" si="26"/>
        <v>46.700000000001737</v>
      </c>
      <c r="O145" s="1">
        <f t="shared" si="27"/>
        <v>185.40000000000668</v>
      </c>
    </row>
    <row r="146" spans="1:15" x14ac:dyDescent="0.25">
      <c r="A146" s="47">
        <v>41476.958333333336</v>
      </c>
      <c r="B146" s="1">
        <v>1.3138399999999999</v>
      </c>
      <c r="C146" s="1">
        <v>1.32179</v>
      </c>
      <c r="D146" s="1">
        <v>1.3135699999999999</v>
      </c>
      <c r="E146" s="1">
        <v>1.3185100000000001</v>
      </c>
      <c r="F146" s="1">
        <f t="shared" si="28"/>
        <v>37.599999999999852</v>
      </c>
      <c r="G146" s="1">
        <f t="shared" si="20"/>
        <v>1</v>
      </c>
      <c r="H146" s="48">
        <f t="shared" si="23"/>
        <v>3.2261255297618696E-3</v>
      </c>
      <c r="I146" s="49">
        <f t="shared" si="29"/>
        <v>1.9907553806260969E-3</v>
      </c>
      <c r="J146" s="1">
        <f t="shared" si="24"/>
        <v>0</v>
      </c>
      <c r="K146" s="1">
        <f t="shared" si="25"/>
        <v>0</v>
      </c>
      <c r="L146" s="1">
        <f t="shared" si="21"/>
        <v>37.599999999999852</v>
      </c>
      <c r="M146" s="1">
        <f t="shared" si="22"/>
        <v>0</v>
      </c>
      <c r="N146" s="1">
        <f t="shared" si="26"/>
        <v>37.599999999999852</v>
      </c>
      <c r="O146" s="1">
        <f t="shared" si="27"/>
        <v>223.00000000000654</v>
      </c>
    </row>
    <row r="147" spans="1:15" x14ac:dyDescent="0.25">
      <c r="A147" s="47">
        <v>41477.958333333336</v>
      </c>
      <c r="B147" s="1">
        <v>1.31854</v>
      </c>
      <c r="C147" s="1">
        <v>1.32386</v>
      </c>
      <c r="D147" s="1">
        <v>1.3163100000000001</v>
      </c>
      <c r="E147" s="1">
        <v>1.3223</v>
      </c>
      <c r="F147" s="1">
        <f t="shared" si="28"/>
        <v>-22.299999999999542</v>
      </c>
      <c r="G147" s="1">
        <f t="shared" si="20"/>
        <v>0</v>
      </c>
      <c r="H147" s="48">
        <f t="shared" si="23"/>
        <v>2.8744567731757709E-3</v>
      </c>
      <c r="I147" s="49">
        <f t="shared" si="29"/>
        <v>1.2086990825790067E-3</v>
      </c>
      <c r="J147" s="1">
        <f t="shared" si="24"/>
        <v>0</v>
      </c>
      <c r="K147" s="1">
        <f t="shared" si="25"/>
        <v>0</v>
      </c>
      <c r="L147" s="1">
        <f t="shared" si="21"/>
        <v>-22.299999999999542</v>
      </c>
      <c r="M147" s="1">
        <f t="shared" si="22"/>
        <v>0</v>
      </c>
      <c r="N147" s="1">
        <f t="shared" si="26"/>
        <v>-22.299999999999542</v>
      </c>
      <c r="O147" s="1">
        <f t="shared" si="27"/>
        <v>200.70000000000698</v>
      </c>
    </row>
    <row r="148" spans="1:15" x14ac:dyDescent="0.25">
      <c r="A148" s="47">
        <v>41478.958333333336</v>
      </c>
      <c r="B148" s="1">
        <v>1.3223</v>
      </c>
      <c r="C148" s="1">
        <v>1.3255999999999999</v>
      </c>
      <c r="D148" s="1">
        <v>1.3176699999999999</v>
      </c>
      <c r="E148" s="1">
        <v>1.3200700000000001</v>
      </c>
      <c r="F148" s="1">
        <f t="shared" si="28"/>
        <v>76.099999999998943</v>
      </c>
      <c r="G148" s="1">
        <f t="shared" si="20"/>
        <v>1</v>
      </c>
      <c r="H148" s="48">
        <f t="shared" si="23"/>
        <v>-1.6864554185888059E-3</v>
      </c>
      <c r="I148" s="49">
        <f t="shared" si="29"/>
        <v>1.269913474091125E-3</v>
      </c>
      <c r="J148" s="1">
        <f t="shared" si="24"/>
        <v>0</v>
      </c>
      <c r="K148" s="1">
        <f t="shared" si="25"/>
        <v>0</v>
      </c>
      <c r="L148" s="1">
        <f t="shared" si="21"/>
        <v>76.099999999998943</v>
      </c>
      <c r="M148" s="1">
        <f t="shared" si="22"/>
        <v>0</v>
      </c>
      <c r="N148" s="1">
        <f t="shared" si="26"/>
        <v>76.099999999998943</v>
      </c>
      <c r="O148" s="1">
        <f t="shared" si="27"/>
        <v>276.80000000000592</v>
      </c>
    </row>
    <row r="149" spans="1:15" x14ac:dyDescent="0.25">
      <c r="A149" s="47">
        <v>41479.958333333336</v>
      </c>
      <c r="B149" s="1">
        <v>1.32006</v>
      </c>
      <c r="C149" s="1">
        <v>1.32958</v>
      </c>
      <c r="D149" s="1">
        <v>1.3165500000000001</v>
      </c>
      <c r="E149" s="1">
        <v>1.3276699999999999</v>
      </c>
      <c r="F149" s="1">
        <f t="shared" si="28"/>
        <v>1.9000000000013451</v>
      </c>
      <c r="G149" s="1">
        <f t="shared" si="20"/>
        <v>1</v>
      </c>
      <c r="H149" s="48">
        <f t="shared" si="23"/>
        <v>5.7572704477790726E-3</v>
      </c>
      <c r="I149" s="49">
        <f t="shared" si="29"/>
        <v>2.0488779068283114E-3</v>
      </c>
      <c r="J149" s="1">
        <f t="shared" si="24"/>
        <v>0</v>
      </c>
      <c r="K149" s="1">
        <f t="shared" si="25"/>
        <v>0</v>
      </c>
      <c r="L149" s="1">
        <f t="shared" si="21"/>
        <v>1.9000000000013451</v>
      </c>
      <c r="M149" s="1">
        <f t="shared" si="22"/>
        <v>0</v>
      </c>
      <c r="N149" s="1">
        <f t="shared" si="26"/>
        <v>1.9000000000013451</v>
      </c>
      <c r="O149" s="1">
        <f t="shared" si="27"/>
        <v>278.70000000000726</v>
      </c>
    </row>
    <row r="150" spans="1:15" x14ac:dyDescent="0.25">
      <c r="A150" s="47">
        <v>41480.958333333336</v>
      </c>
      <c r="B150" s="1">
        <v>1.3276699999999999</v>
      </c>
      <c r="C150" s="1">
        <v>1.32968</v>
      </c>
      <c r="D150" s="1">
        <v>1.32525</v>
      </c>
      <c r="E150" s="1">
        <v>1.32786</v>
      </c>
      <c r="F150" s="1">
        <f t="shared" si="28"/>
        <v>-23.699999999999832</v>
      </c>
      <c r="G150" s="1">
        <f t="shared" si="20"/>
        <v>0</v>
      </c>
      <c r="H150" s="48">
        <f t="shared" si="23"/>
        <v>1.4310785059556963E-4</v>
      </c>
      <c r="I150" s="49">
        <f t="shared" si="29"/>
        <v>1.105941993165882E-3</v>
      </c>
      <c r="J150" s="1">
        <f t="shared" si="24"/>
        <v>0</v>
      </c>
      <c r="K150" s="1">
        <f t="shared" si="25"/>
        <v>0</v>
      </c>
      <c r="L150" s="1">
        <f t="shared" si="21"/>
        <v>0</v>
      </c>
      <c r="M150" s="1">
        <f t="shared" si="22"/>
        <v>0</v>
      </c>
      <c r="N150" s="1">
        <f t="shared" si="26"/>
        <v>0</v>
      </c>
      <c r="O150" s="1">
        <f t="shared" si="27"/>
        <v>278.70000000000726</v>
      </c>
    </row>
    <row r="151" spans="1:15" x14ac:dyDescent="0.25">
      <c r="A151" s="47">
        <v>41483.958333333336</v>
      </c>
      <c r="B151" s="1">
        <v>1.3285400000000001</v>
      </c>
      <c r="C151" s="1">
        <v>1.3294900000000001</v>
      </c>
      <c r="D151" s="1">
        <v>1.3238799999999999</v>
      </c>
      <c r="E151" s="1">
        <v>1.3261700000000001</v>
      </c>
      <c r="F151" s="1">
        <f t="shared" si="28"/>
        <v>-0.20000000000131024</v>
      </c>
      <c r="G151" s="1">
        <f t="shared" si="20"/>
        <v>0</v>
      </c>
      <c r="H151" s="48">
        <f t="shared" si="23"/>
        <v>-1.272724534212899E-3</v>
      </c>
      <c r="I151" s="49">
        <f t="shared" si="29"/>
        <v>1.3010882123124928E-3</v>
      </c>
      <c r="J151" s="1">
        <f t="shared" si="24"/>
        <v>0</v>
      </c>
      <c r="K151" s="1">
        <f t="shared" si="25"/>
        <v>0</v>
      </c>
      <c r="L151" s="1">
        <f t="shared" si="21"/>
        <v>-0.20000000000131024</v>
      </c>
      <c r="M151" s="1">
        <f t="shared" si="22"/>
        <v>0</v>
      </c>
      <c r="N151" s="1">
        <f t="shared" si="26"/>
        <v>-0.20000000000131024</v>
      </c>
      <c r="O151" s="1">
        <f t="shared" si="27"/>
        <v>278.50000000000597</v>
      </c>
    </row>
    <row r="152" spans="1:15" x14ac:dyDescent="0.25">
      <c r="A152" s="47">
        <v>41484.958333333336</v>
      </c>
      <c r="B152" s="1">
        <v>1.3262</v>
      </c>
      <c r="C152" s="1">
        <v>1.33012</v>
      </c>
      <c r="D152" s="1">
        <v>1.3233999999999999</v>
      </c>
      <c r="E152" s="1">
        <v>1.3261799999999999</v>
      </c>
      <c r="F152" s="1">
        <f t="shared" si="28"/>
        <v>40.799999999998619</v>
      </c>
      <c r="G152" s="1">
        <f t="shared" si="20"/>
        <v>1</v>
      </c>
      <c r="H152" s="48">
        <f t="shared" si="23"/>
        <v>7.5405113972859539E-6</v>
      </c>
      <c r="I152" s="49">
        <f t="shared" si="29"/>
        <v>1.4525092597188205E-3</v>
      </c>
      <c r="J152" s="1">
        <f t="shared" si="24"/>
        <v>0</v>
      </c>
      <c r="K152" s="1">
        <f t="shared" si="25"/>
        <v>0</v>
      </c>
      <c r="L152" s="1">
        <f t="shared" si="21"/>
        <v>40.799999999998619</v>
      </c>
      <c r="M152" s="1">
        <f t="shared" si="22"/>
        <v>0</v>
      </c>
      <c r="N152" s="1">
        <f t="shared" si="26"/>
        <v>40.799999999998619</v>
      </c>
      <c r="O152" s="1">
        <f t="shared" si="27"/>
        <v>319.30000000000462</v>
      </c>
    </row>
    <row r="153" spans="1:15" x14ac:dyDescent="0.25">
      <c r="A153" s="47">
        <v>41485.958333333336</v>
      </c>
      <c r="B153" s="1">
        <v>1.3261700000000001</v>
      </c>
      <c r="C153" s="1">
        <v>1.33447</v>
      </c>
      <c r="D153" s="1">
        <v>1.32141</v>
      </c>
      <c r="E153" s="1">
        <v>1.3302499999999999</v>
      </c>
      <c r="F153" s="1">
        <f t="shared" si="28"/>
        <v>-96.199999999999619</v>
      </c>
      <c r="G153" s="1">
        <f t="shared" si="20"/>
        <v>0</v>
      </c>
      <c r="H153" s="48">
        <f t="shared" si="23"/>
        <v>3.0689649972099886E-3</v>
      </c>
      <c r="I153" s="49">
        <f t="shared" si="29"/>
        <v>1.5147857696397315E-3</v>
      </c>
      <c r="J153" s="1">
        <f t="shared" si="24"/>
        <v>0</v>
      </c>
      <c r="K153" s="1">
        <f t="shared" si="25"/>
        <v>0</v>
      </c>
      <c r="L153" s="1">
        <f t="shared" si="21"/>
        <v>-96.199999999999619</v>
      </c>
      <c r="M153" s="1">
        <f t="shared" si="22"/>
        <v>0</v>
      </c>
      <c r="N153" s="1">
        <f t="shared" si="26"/>
        <v>-96.199999999999619</v>
      </c>
      <c r="O153" s="1">
        <f t="shared" si="27"/>
        <v>223.100000000005</v>
      </c>
    </row>
    <row r="154" spans="1:15" x14ac:dyDescent="0.25">
      <c r="A154" s="47">
        <v>41486.958333333336</v>
      </c>
      <c r="B154" s="1">
        <v>1.3302499999999999</v>
      </c>
      <c r="C154" s="1">
        <v>1.33107</v>
      </c>
      <c r="D154" s="1">
        <v>1.31932</v>
      </c>
      <c r="E154" s="1">
        <v>1.32063</v>
      </c>
      <c r="F154" s="1">
        <f t="shared" si="28"/>
        <v>74.199999999999818</v>
      </c>
      <c r="G154" s="1">
        <f t="shared" si="20"/>
        <v>1</v>
      </c>
      <c r="H154" s="48">
        <f t="shared" si="23"/>
        <v>-7.2317233602705588E-3</v>
      </c>
      <c r="I154" s="49">
        <f t="shared" si="29"/>
        <v>2.0755465838567799E-4</v>
      </c>
      <c r="J154" s="1">
        <f t="shared" si="24"/>
        <v>0</v>
      </c>
      <c r="K154" s="1">
        <f t="shared" si="25"/>
        <v>0</v>
      </c>
      <c r="L154" s="1">
        <f t="shared" si="21"/>
        <v>0</v>
      </c>
      <c r="M154" s="1">
        <f t="shared" si="22"/>
        <v>0</v>
      </c>
      <c r="N154" s="1">
        <f t="shared" si="26"/>
        <v>0</v>
      </c>
      <c r="O154" s="1">
        <f t="shared" si="27"/>
        <v>223.100000000005</v>
      </c>
    </row>
    <row r="155" spans="1:15" x14ac:dyDescent="0.25">
      <c r="A155" s="47">
        <v>41487.958333333336</v>
      </c>
      <c r="B155" s="1">
        <v>1.32063</v>
      </c>
      <c r="C155" s="1">
        <v>1.3293699999999999</v>
      </c>
      <c r="D155" s="1">
        <v>1.3189200000000001</v>
      </c>
      <c r="E155" s="1">
        <v>1.32805</v>
      </c>
      <c r="F155" s="1">
        <f t="shared" si="28"/>
        <v>-25.399999999999867</v>
      </c>
      <c r="G155" s="1">
        <f t="shared" si="20"/>
        <v>0</v>
      </c>
      <c r="H155" s="48">
        <f t="shared" si="23"/>
        <v>5.6185305498133165E-3</v>
      </c>
      <c r="I155" s="49">
        <f t="shared" si="29"/>
        <v>5.5056388046537119E-4</v>
      </c>
      <c r="J155" s="1">
        <f t="shared" si="24"/>
        <v>0</v>
      </c>
      <c r="K155" s="1">
        <f t="shared" si="25"/>
        <v>0</v>
      </c>
      <c r="L155" s="1">
        <f t="shared" si="21"/>
        <v>0</v>
      </c>
      <c r="M155" s="1">
        <f t="shared" si="22"/>
        <v>0</v>
      </c>
      <c r="N155" s="1">
        <f t="shared" si="26"/>
        <v>0</v>
      </c>
      <c r="O155" s="1">
        <f t="shared" si="27"/>
        <v>223.100000000005</v>
      </c>
    </row>
    <row r="156" spans="1:15" x14ac:dyDescent="0.25">
      <c r="A156" s="47">
        <v>41490.958333333336</v>
      </c>
      <c r="B156" s="1">
        <v>1.32833</v>
      </c>
      <c r="C156" s="1">
        <v>1.32999</v>
      </c>
      <c r="D156" s="1">
        <v>1.3232900000000001</v>
      </c>
      <c r="E156" s="1">
        <v>1.32579</v>
      </c>
      <c r="F156" s="1">
        <f t="shared" si="28"/>
        <v>46.599999999998865</v>
      </c>
      <c r="G156" s="1">
        <f t="shared" si="20"/>
        <v>1</v>
      </c>
      <c r="H156" s="48">
        <f t="shared" si="23"/>
        <v>-1.7017431572605712E-3</v>
      </c>
      <c r="I156" s="49">
        <f t="shared" si="29"/>
        <v>5.4865291313140052E-4</v>
      </c>
      <c r="J156" s="1">
        <f t="shared" si="24"/>
        <v>0</v>
      </c>
      <c r="K156" s="1">
        <f t="shared" si="25"/>
        <v>0</v>
      </c>
      <c r="L156" s="1">
        <f t="shared" si="21"/>
        <v>0</v>
      </c>
      <c r="M156" s="1">
        <f t="shared" si="22"/>
        <v>0</v>
      </c>
      <c r="N156" s="1">
        <f t="shared" si="26"/>
        <v>0</v>
      </c>
      <c r="O156" s="1">
        <f t="shared" si="27"/>
        <v>223.100000000005</v>
      </c>
    </row>
    <row r="157" spans="1:15" x14ac:dyDescent="0.25">
      <c r="A157" s="47">
        <v>41491.958333333336</v>
      </c>
      <c r="B157" s="1">
        <v>1.32579</v>
      </c>
      <c r="C157" s="1">
        <v>1.33229</v>
      </c>
      <c r="D157" s="1">
        <v>1.3246</v>
      </c>
      <c r="E157" s="1">
        <v>1.3304499999999999</v>
      </c>
      <c r="F157" s="1">
        <f t="shared" si="28"/>
        <v>30.499999999999972</v>
      </c>
      <c r="G157" s="1">
        <f t="shared" si="20"/>
        <v>1</v>
      </c>
      <c r="H157" s="48">
        <f t="shared" si="23"/>
        <v>3.5148854645155048E-3</v>
      </c>
      <c r="I157" s="49">
        <f t="shared" si="29"/>
        <v>2.6835479022345454E-4</v>
      </c>
      <c r="J157" s="1">
        <f t="shared" si="24"/>
        <v>0</v>
      </c>
      <c r="K157" s="1">
        <f t="shared" si="25"/>
        <v>0</v>
      </c>
      <c r="L157" s="1">
        <f t="shared" si="21"/>
        <v>0</v>
      </c>
      <c r="M157" s="1">
        <f t="shared" si="22"/>
        <v>0</v>
      </c>
      <c r="N157" s="1">
        <f t="shared" si="26"/>
        <v>0</v>
      </c>
      <c r="O157" s="1">
        <f t="shared" si="27"/>
        <v>223.100000000005</v>
      </c>
    </row>
    <row r="158" spans="1:15" x14ac:dyDescent="0.25">
      <c r="A158" s="47">
        <v>41492.958333333336</v>
      </c>
      <c r="B158" s="1">
        <v>1.3304499999999999</v>
      </c>
      <c r="C158" s="1">
        <v>1.33453</v>
      </c>
      <c r="D158" s="1">
        <v>1.3265400000000001</v>
      </c>
      <c r="E158" s="1">
        <v>1.3334999999999999</v>
      </c>
      <c r="F158" s="1">
        <f t="shared" si="28"/>
        <v>45.199999999998575</v>
      </c>
      <c r="G158" s="1">
        <f t="shared" si="20"/>
        <v>1</v>
      </c>
      <c r="H158" s="48">
        <f t="shared" si="23"/>
        <v>2.2924574392122476E-3</v>
      </c>
      <c r="I158" s="49">
        <f t="shared" si="29"/>
        <v>5.3702348880053929E-4</v>
      </c>
      <c r="J158" s="1">
        <f t="shared" si="24"/>
        <v>0</v>
      </c>
      <c r="K158" s="1">
        <f t="shared" si="25"/>
        <v>0</v>
      </c>
      <c r="L158" s="1">
        <f t="shared" si="21"/>
        <v>0</v>
      </c>
      <c r="M158" s="1">
        <f t="shared" si="22"/>
        <v>0</v>
      </c>
      <c r="N158" s="1">
        <f t="shared" si="26"/>
        <v>0</v>
      </c>
      <c r="O158" s="1">
        <f t="shared" si="27"/>
        <v>223.100000000005</v>
      </c>
    </row>
    <row r="159" spans="1:15" x14ac:dyDescent="0.25">
      <c r="A159" s="47">
        <v>41493.958333333336</v>
      </c>
      <c r="B159" s="1">
        <v>1.3335600000000001</v>
      </c>
      <c r="C159" s="1">
        <v>1.3400300000000001</v>
      </c>
      <c r="D159" s="1">
        <v>1.3327800000000001</v>
      </c>
      <c r="E159" s="1">
        <v>1.3380799999999999</v>
      </c>
      <c r="F159" s="1">
        <f t="shared" si="28"/>
        <v>-39.299999999999891</v>
      </c>
      <c r="G159" s="1">
        <f t="shared" si="20"/>
        <v>0</v>
      </c>
      <c r="H159" s="48">
        <f t="shared" si="23"/>
        <v>3.4345706786651498E-3</v>
      </c>
      <c r="I159" s="49">
        <f t="shared" si="29"/>
        <v>1.1254353904102954E-3</v>
      </c>
      <c r="J159" s="1">
        <f t="shared" si="24"/>
        <v>0</v>
      </c>
      <c r="K159" s="1">
        <f t="shared" si="25"/>
        <v>0</v>
      </c>
      <c r="L159" s="1">
        <f t="shared" si="21"/>
        <v>0</v>
      </c>
      <c r="M159" s="1">
        <f t="shared" si="22"/>
        <v>0</v>
      </c>
      <c r="N159" s="1">
        <f t="shared" si="26"/>
        <v>0</v>
      </c>
      <c r="O159" s="1">
        <f t="shared" si="27"/>
        <v>223.100000000005</v>
      </c>
    </row>
    <row r="160" spans="1:15" x14ac:dyDescent="0.25">
      <c r="A160" s="47">
        <v>41494.958333333336</v>
      </c>
      <c r="B160" s="1">
        <v>1.33806</v>
      </c>
      <c r="C160" s="1">
        <v>1.3390299999999999</v>
      </c>
      <c r="D160" s="1">
        <v>1.33324</v>
      </c>
      <c r="E160" s="1">
        <v>1.33413</v>
      </c>
      <c r="F160" s="1">
        <f t="shared" si="28"/>
        <v>-20.100000000000673</v>
      </c>
      <c r="G160" s="1">
        <f t="shared" si="20"/>
        <v>0</v>
      </c>
      <c r="H160" s="48">
        <f t="shared" si="23"/>
        <v>-2.9519909123519872E-3</v>
      </c>
      <c r="I160" s="49">
        <f t="shared" si="29"/>
        <v>7.5549396244163625E-4</v>
      </c>
      <c r="J160" s="1">
        <f t="shared" si="24"/>
        <v>0</v>
      </c>
      <c r="K160" s="1">
        <f t="shared" si="25"/>
        <v>0</v>
      </c>
      <c r="L160" s="1">
        <f t="shared" si="21"/>
        <v>0</v>
      </c>
      <c r="M160" s="1">
        <f t="shared" si="22"/>
        <v>0</v>
      </c>
      <c r="N160" s="1">
        <f t="shared" si="26"/>
        <v>0</v>
      </c>
      <c r="O160" s="1">
        <f t="shared" si="27"/>
        <v>223.100000000005</v>
      </c>
    </row>
    <row r="161" spans="1:15" x14ac:dyDescent="0.25">
      <c r="A161" s="47">
        <v>41497.958333333336</v>
      </c>
      <c r="B161" s="1">
        <v>1.33196</v>
      </c>
      <c r="C161" s="1">
        <v>1.33436</v>
      </c>
      <c r="D161" s="1">
        <v>1.3277000000000001</v>
      </c>
      <c r="E161" s="1">
        <v>1.32995</v>
      </c>
      <c r="F161" s="1">
        <f t="shared" si="28"/>
        <v>-37.300000000000111</v>
      </c>
      <c r="G161" s="1">
        <f t="shared" si="20"/>
        <v>0</v>
      </c>
      <c r="H161" s="48">
        <f t="shared" si="23"/>
        <v>-3.1331279560463665E-3</v>
      </c>
      <c r="I161" s="49">
        <f t="shared" si="29"/>
        <v>-1.9767656715408144E-5</v>
      </c>
      <c r="J161" s="1">
        <f t="shared" si="24"/>
        <v>0</v>
      </c>
      <c r="K161" s="1">
        <f t="shared" si="25"/>
        <v>0</v>
      </c>
      <c r="L161" s="1">
        <f t="shared" si="21"/>
        <v>0</v>
      </c>
      <c r="M161" s="1">
        <f t="shared" si="22"/>
        <v>0</v>
      </c>
      <c r="N161" s="1">
        <f t="shared" si="26"/>
        <v>0</v>
      </c>
      <c r="O161" s="1">
        <f t="shared" si="27"/>
        <v>223.100000000005</v>
      </c>
    </row>
    <row r="162" spans="1:15" x14ac:dyDescent="0.25">
      <c r="A162" s="47">
        <v>41498.958333333336</v>
      </c>
      <c r="B162" s="1">
        <v>1.3299700000000001</v>
      </c>
      <c r="C162" s="1">
        <v>1.3317000000000001</v>
      </c>
      <c r="D162" s="1">
        <v>1.3233299999999999</v>
      </c>
      <c r="E162" s="1">
        <v>1.3262400000000001</v>
      </c>
      <c r="F162" s="1">
        <f t="shared" si="28"/>
        <v>-7.8000000000000291</v>
      </c>
      <c r="G162" s="1">
        <f t="shared" si="20"/>
        <v>0</v>
      </c>
      <c r="H162" s="48">
        <f t="shared" si="23"/>
        <v>-2.7895785555847041E-3</v>
      </c>
      <c r="I162" s="49">
        <f t="shared" si="29"/>
        <v>5.3550044387032369E-4</v>
      </c>
      <c r="J162" s="1">
        <f t="shared" si="24"/>
        <v>0</v>
      </c>
      <c r="K162" s="1">
        <f t="shared" si="25"/>
        <v>0</v>
      </c>
      <c r="L162" s="1">
        <f t="shared" si="21"/>
        <v>0</v>
      </c>
      <c r="M162" s="1">
        <f t="shared" si="22"/>
        <v>0</v>
      </c>
      <c r="N162" s="1">
        <f t="shared" si="26"/>
        <v>0</v>
      </c>
      <c r="O162" s="1">
        <f t="shared" si="27"/>
        <v>223.100000000005</v>
      </c>
    </row>
    <row r="163" spans="1:15" x14ac:dyDescent="0.25">
      <c r="A163" s="47">
        <v>41499.958333333336</v>
      </c>
      <c r="B163" s="1">
        <v>1.3262700000000001</v>
      </c>
      <c r="C163" s="1">
        <v>1.32799</v>
      </c>
      <c r="D163" s="1">
        <v>1.32389</v>
      </c>
      <c r="E163" s="1">
        <v>1.3254900000000001</v>
      </c>
      <c r="F163" s="1">
        <f t="shared" si="28"/>
        <v>91.099999999999511</v>
      </c>
      <c r="G163" s="1">
        <f t="shared" si="20"/>
        <v>1</v>
      </c>
      <c r="H163" s="48">
        <f t="shared" si="23"/>
        <v>-5.6550850524794694E-4</v>
      </c>
      <c r="I163" s="49">
        <f t="shared" si="29"/>
        <v>-2.3750443801233423E-4</v>
      </c>
      <c r="J163" s="1">
        <f t="shared" si="24"/>
        <v>0</v>
      </c>
      <c r="K163" s="1">
        <f t="shared" si="25"/>
        <v>0</v>
      </c>
      <c r="L163" s="1">
        <f t="shared" si="21"/>
        <v>0</v>
      </c>
      <c r="M163" s="1">
        <f t="shared" si="22"/>
        <v>0</v>
      </c>
      <c r="N163" s="1">
        <f t="shared" si="26"/>
        <v>0</v>
      </c>
      <c r="O163" s="1">
        <f t="shared" si="27"/>
        <v>223.100000000005</v>
      </c>
    </row>
    <row r="164" spans="1:15" x14ac:dyDescent="0.25">
      <c r="A164" s="47">
        <v>41500.958333333336</v>
      </c>
      <c r="B164" s="1">
        <v>1.3254900000000001</v>
      </c>
      <c r="C164" s="1">
        <v>1.3362700000000001</v>
      </c>
      <c r="D164" s="1">
        <v>1.32054</v>
      </c>
      <c r="E164" s="1">
        <v>1.3346</v>
      </c>
      <c r="F164" s="1">
        <f t="shared" si="28"/>
        <v>-18.400000000000638</v>
      </c>
      <c r="G164" s="1">
        <f t="shared" si="20"/>
        <v>0</v>
      </c>
      <c r="H164" s="48">
        <f t="shared" si="23"/>
        <v>6.8729300107883695E-3</v>
      </c>
      <c r="I164" s="49">
        <f t="shared" si="29"/>
        <v>8.3432970799378336E-4</v>
      </c>
      <c r="J164" s="1">
        <f t="shared" si="24"/>
        <v>0</v>
      </c>
      <c r="K164" s="1">
        <f t="shared" si="25"/>
        <v>0</v>
      </c>
      <c r="L164" s="1">
        <f t="shared" si="21"/>
        <v>0</v>
      </c>
      <c r="M164" s="1">
        <f t="shared" si="22"/>
        <v>0</v>
      </c>
      <c r="N164" s="1">
        <f t="shared" si="26"/>
        <v>0</v>
      </c>
      <c r="O164" s="1">
        <f t="shared" si="27"/>
        <v>223.100000000005</v>
      </c>
    </row>
    <row r="165" spans="1:15" x14ac:dyDescent="0.25">
      <c r="A165" s="47">
        <v>41501.958333333336</v>
      </c>
      <c r="B165" s="1">
        <v>1.33467</v>
      </c>
      <c r="C165" s="1">
        <v>1.3379799999999999</v>
      </c>
      <c r="D165" s="1">
        <v>1.3310999999999999</v>
      </c>
      <c r="E165" s="1">
        <v>1.33283</v>
      </c>
      <c r="F165" s="1">
        <f t="shared" si="28"/>
        <v>4.3000000000015248</v>
      </c>
      <c r="G165" s="1">
        <f t="shared" si="20"/>
        <v>1</v>
      </c>
      <c r="H165" s="48">
        <f t="shared" si="23"/>
        <v>-1.3262400719317169E-3</v>
      </c>
      <c r="I165" s="49">
        <f t="shared" si="29"/>
        <v>2.2918901593788066E-4</v>
      </c>
      <c r="J165" s="1">
        <f t="shared" si="24"/>
        <v>0</v>
      </c>
      <c r="K165" s="1">
        <f t="shared" si="25"/>
        <v>0</v>
      </c>
      <c r="L165" s="1">
        <f t="shared" si="21"/>
        <v>0</v>
      </c>
      <c r="M165" s="1">
        <f t="shared" si="22"/>
        <v>0</v>
      </c>
      <c r="N165" s="1">
        <f t="shared" si="26"/>
        <v>0</v>
      </c>
      <c r="O165" s="1">
        <f t="shared" si="27"/>
        <v>223.100000000005</v>
      </c>
    </row>
    <row r="166" spans="1:15" x14ac:dyDescent="0.25">
      <c r="A166" s="47">
        <v>41504.958333333336</v>
      </c>
      <c r="B166" s="1">
        <v>1.3329599999999999</v>
      </c>
      <c r="C166" s="1">
        <v>1.33745</v>
      </c>
      <c r="D166" s="1">
        <v>1.33151</v>
      </c>
      <c r="E166" s="1">
        <v>1.3333900000000001</v>
      </c>
      <c r="F166" s="1">
        <f t="shared" si="28"/>
        <v>82.899999999999082</v>
      </c>
      <c r="G166" s="1">
        <f t="shared" si="20"/>
        <v>1</v>
      </c>
      <c r="H166" s="48">
        <f t="shared" si="23"/>
        <v>4.2015860987532072E-4</v>
      </c>
      <c r="I166" s="49">
        <f t="shared" si="29"/>
        <v>-4.8483377292352081E-6</v>
      </c>
      <c r="J166" s="1">
        <f t="shared" si="24"/>
        <v>0</v>
      </c>
      <c r="K166" s="1">
        <f t="shared" si="25"/>
        <v>0</v>
      </c>
      <c r="L166" s="1">
        <f t="shared" si="21"/>
        <v>0</v>
      </c>
      <c r="M166" s="1">
        <f t="shared" si="22"/>
        <v>0</v>
      </c>
      <c r="N166" s="1">
        <f t="shared" si="26"/>
        <v>0</v>
      </c>
      <c r="O166" s="1">
        <f t="shared" si="27"/>
        <v>223.100000000005</v>
      </c>
    </row>
    <row r="167" spans="1:15" x14ac:dyDescent="0.25">
      <c r="A167" s="47">
        <v>41505.958333333336</v>
      </c>
      <c r="B167" s="1">
        <v>1.3333900000000001</v>
      </c>
      <c r="C167" s="1">
        <v>1.34518</v>
      </c>
      <c r="D167" s="1">
        <v>1.3323400000000001</v>
      </c>
      <c r="E167" s="1">
        <v>1.34168</v>
      </c>
      <c r="F167" s="1">
        <f t="shared" si="28"/>
        <v>-61.799999999998519</v>
      </c>
      <c r="G167" s="1">
        <f t="shared" si="20"/>
        <v>0</v>
      </c>
      <c r="H167" s="48">
        <f t="shared" si="23"/>
        <v>6.2172357674799006E-3</v>
      </c>
      <c r="I167" s="49">
        <f t="shared" si="29"/>
        <v>3.4298479837260865E-4</v>
      </c>
      <c r="J167" s="1">
        <f t="shared" si="24"/>
        <v>0</v>
      </c>
      <c r="K167" s="1">
        <f t="shared" si="25"/>
        <v>0</v>
      </c>
      <c r="L167" s="1">
        <f t="shared" si="21"/>
        <v>0</v>
      </c>
      <c r="M167" s="1">
        <f t="shared" si="22"/>
        <v>0</v>
      </c>
      <c r="N167" s="1">
        <f t="shared" si="26"/>
        <v>0</v>
      </c>
      <c r="O167" s="1">
        <f t="shared" si="27"/>
        <v>223.100000000005</v>
      </c>
    </row>
    <row r="168" spans="1:15" x14ac:dyDescent="0.25">
      <c r="A168" s="47">
        <v>41506.958333333336</v>
      </c>
      <c r="B168" s="1">
        <v>1.34171</v>
      </c>
      <c r="C168" s="1">
        <v>1.3426800000000001</v>
      </c>
      <c r="D168" s="1">
        <v>1.33345</v>
      </c>
      <c r="E168" s="1">
        <v>1.3355300000000001</v>
      </c>
      <c r="F168" s="1">
        <f t="shared" si="28"/>
        <v>0.80000000000080007</v>
      </c>
      <c r="G168" s="1">
        <f t="shared" si="20"/>
        <v>1</v>
      </c>
      <c r="H168" s="48">
        <f t="shared" si="23"/>
        <v>-4.5838053783315846E-3</v>
      </c>
      <c r="I168" s="49">
        <f t="shared" si="29"/>
        <v>1.3900799012515896E-4</v>
      </c>
      <c r="J168" s="1">
        <f t="shared" si="24"/>
        <v>0</v>
      </c>
      <c r="K168" s="1">
        <f t="shared" si="25"/>
        <v>0</v>
      </c>
      <c r="L168" s="1">
        <f t="shared" si="21"/>
        <v>0</v>
      </c>
      <c r="M168" s="1">
        <f t="shared" si="22"/>
        <v>0</v>
      </c>
      <c r="N168" s="1">
        <f t="shared" si="26"/>
        <v>0</v>
      </c>
      <c r="O168" s="1">
        <f t="shared" si="27"/>
        <v>223.100000000005</v>
      </c>
    </row>
    <row r="169" spans="1:15" x14ac:dyDescent="0.25">
      <c r="A169" s="47">
        <v>41507.958333333336</v>
      </c>
      <c r="B169" s="1">
        <v>1.33555</v>
      </c>
      <c r="C169" s="1">
        <v>1.3372999999999999</v>
      </c>
      <c r="D169" s="1">
        <v>1.32979</v>
      </c>
      <c r="E169" s="1">
        <v>1.3356300000000001</v>
      </c>
      <c r="F169" s="1">
        <f t="shared" si="28"/>
        <v>23.500000000000743</v>
      </c>
      <c r="G169" s="1">
        <f t="shared" si="20"/>
        <v>1</v>
      </c>
      <c r="H169" s="48">
        <f t="shared" si="23"/>
        <v>7.4876640734355959E-5</v>
      </c>
      <c r="I169" s="49">
        <f t="shared" si="29"/>
        <v>5.4000856472274927E-4</v>
      </c>
      <c r="J169" s="1">
        <f t="shared" si="24"/>
        <v>0</v>
      </c>
      <c r="K169" s="1">
        <f t="shared" si="25"/>
        <v>0</v>
      </c>
      <c r="L169" s="1">
        <f t="shared" si="21"/>
        <v>0</v>
      </c>
      <c r="M169" s="1">
        <f t="shared" si="22"/>
        <v>0</v>
      </c>
      <c r="N169" s="1">
        <f t="shared" si="26"/>
        <v>0</v>
      </c>
      <c r="O169" s="1">
        <f t="shared" si="27"/>
        <v>223.100000000005</v>
      </c>
    </row>
    <row r="170" spans="1:15" x14ac:dyDescent="0.25">
      <c r="A170" s="47">
        <v>41508.958333333336</v>
      </c>
      <c r="B170" s="1">
        <v>1.3356399999999999</v>
      </c>
      <c r="C170" s="1">
        <v>1.3409599999999999</v>
      </c>
      <c r="D170" s="1">
        <v>1.3332999999999999</v>
      </c>
      <c r="E170" s="1">
        <v>1.33799</v>
      </c>
      <c r="F170" s="1">
        <f t="shared" si="28"/>
        <v>-16.800000000001258</v>
      </c>
      <c r="G170" s="1">
        <f t="shared" si="20"/>
        <v>0</v>
      </c>
      <c r="H170" s="48">
        <f t="shared" si="23"/>
        <v>1.7669564175706309E-3</v>
      </c>
      <c r="I170" s="49">
        <f t="shared" si="29"/>
        <v>1.1095754363671662E-3</v>
      </c>
      <c r="J170" s="1">
        <f t="shared" si="24"/>
        <v>0</v>
      </c>
      <c r="K170" s="1">
        <f t="shared" si="25"/>
        <v>0</v>
      </c>
      <c r="L170" s="1">
        <f t="shared" si="21"/>
        <v>0</v>
      </c>
      <c r="M170" s="1">
        <f t="shared" si="22"/>
        <v>0</v>
      </c>
      <c r="N170" s="1">
        <f t="shared" si="26"/>
        <v>0</v>
      </c>
      <c r="O170" s="1">
        <f t="shared" si="27"/>
        <v>223.100000000005</v>
      </c>
    </row>
    <row r="171" spans="1:15" x14ac:dyDescent="0.25">
      <c r="A171" s="47">
        <v>41511.958333333336</v>
      </c>
      <c r="B171" s="1">
        <v>1.3385400000000001</v>
      </c>
      <c r="C171" s="1">
        <v>1.3393999999999999</v>
      </c>
      <c r="D171" s="1">
        <v>1.3356300000000001</v>
      </c>
      <c r="E171" s="1">
        <v>1.3368599999999999</v>
      </c>
      <c r="F171" s="1">
        <f t="shared" si="28"/>
        <v>23.699999999999832</v>
      </c>
      <c r="G171" s="1">
        <f t="shared" si="20"/>
        <v>1</v>
      </c>
      <c r="H171" s="48">
        <f t="shared" si="23"/>
        <v>-8.4455040770115009E-4</v>
      </c>
      <c r="I171" s="49">
        <f t="shared" si="29"/>
        <v>1.0746951985605158E-3</v>
      </c>
      <c r="J171" s="1">
        <f t="shared" si="24"/>
        <v>0</v>
      </c>
      <c r="K171" s="1">
        <f t="shared" si="25"/>
        <v>0</v>
      </c>
      <c r="L171" s="1">
        <f t="shared" si="21"/>
        <v>0</v>
      </c>
      <c r="M171" s="1">
        <f t="shared" si="22"/>
        <v>0</v>
      </c>
      <c r="N171" s="1">
        <f t="shared" si="26"/>
        <v>0</v>
      </c>
      <c r="O171" s="1">
        <f t="shared" si="27"/>
        <v>223.100000000005</v>
      </c>
    </row>
    <row r="172" spans="1:15" x14ac:dyDescent="0.25">
      <c r="A172" s="47">
        <v>41512.958333333336</v>
      </c>
      <c r="B172" s="1">
        <v>1.33684</v>
      </c>
      <c r="C172" s="1">
        <v>1.3398699999999999</v>
      </c>
      <c r="D172" s="1">
        <v>1.3323199999999999</v>
      </c>
      <c r="E172" s="1">
        <v>1.33921</v>
      </c>
      <c r="F172" s="1">
        <f t="shared" si="28"/>
        <v>-53.699999999998752</v>
      </c>
      <c r="G172" s="1">
        <f t="shared" si="20"/>
        <v>0</v>
      </c>
      <c r="H172" s="48">
        <f t="shared" si="23"/>
        <v>1.7578504854660615E-3</v>
      </c>
      <c r="I172" s="49">
        <f t="shared" si="29"/>
        <v>4.3531025789522726E-4</v>
      </c>
      <c r="J172" s="1">
        <f t="shared" si="24"/>
        <v>0</v>
      </c>
      <c r="K172" s="1">
        <f t="shared" si="25"/>
        <v>0</v>
      </c>
      <c r="L172" s="1">
        <f t="shared" si="21"/>
        <v>0</v>
      </c>
      <c r="M172" s="1">
        <f t="shared" si="22"/>
        <v>0</v>
      </c>
      <c r="N172" s="1">
        <f t="shared" si="26"/>
        <v>0</v>
      </c>
      <c r="O172" s="1">
        <f t="shared" si="27"/>
        <v>223.100000000005</v>
      </c>
    </row>
    <row r="173" spans="1:15" x14ac:dyDescent="0.25">
      <c r="A173" s="47">
        <v>41513.958333333336</v>
      </c>
      <c r="B173" s="1">
        <v>1.3392999999999999</v>
      </c>
      <c r="C173" s="1">
        <v>1.3397600000000001</v>
      </c>
      <c r="D173" s="1">
        <v>1.33049</v>
      </c>
      <c r="E173" s="1">
        <v>1.3339300000000001</v>
      </c>
      <c r="F173" s="1">
        <f t="shared" si="28"/>
        <v>-98.499999999999147</v>
      </c>
      <c r="G173" s="1">
        <f t="shared" si="20"/>
        <v>0</v>
      </c>
      <c r="H173" s="48">
        <f t="shared" si="23"/>
        <v>-3.9426228896140003E-3</v>
      </c>
      <c r="I173" s="49">
        <f t="shared" si="29"/>
        <v>1.0826240568494183E-4</v>
      </c>
      <c r="J173" s="1">
        <f t="shared" si="24"/>
        <v>0</v>
      </c>
      <c r="K173" s="1">
        <f t="shared" si="25"/>
        <v>0</v>
      </c>
      <c r="L173" s="1">
        <f t="shared" si="21"/>
        <v>0</v>
      </c>
      <c r="M173" s="1">
        <f t="shared" si="22"/>
        <v>0</v>
      </c>
      <c r="N173" s="1">
        <f t="shared" si="26"/>
        <v>0</v>
      </c>
      <c r="O173" s="1">
        <f t="shared" si="27"/>
        <v>223.100000000005</v>
      </c>
    </row>
    <row r="174" spans="1:15" x14ac:dyDescent="0.25">
      <c r="A174" s="47">
        <v>41514.958333333336</v>
      </c>
      <c r="B174" s="1">
        <v>1.33392</v>
      </c>
      <c r="C174" s="1">
        <v>1.3343</v>
      </c>
      <c r="D174" s="1">
        <v>1.3219099999999999</v>
      </c>
      <c r="E174" s="1">
        <v>1.3240700000000001</v>
      </c>
      <c r="F174" s="1">
        <f t="shared" si="28"/>
        <v>-20.100000000000673</v>
      </c>
      <c r="G174" s="1">
        <f t="shared" si="20"/>
        <v>0</v>
      </c>
      <c r="H174" s="48">
        <f t="shared" si="23"/>
        <v>-7.391692217732504E-3</v>
      </c>
      <c r="I174" s="49">
        <f t="shared" si="29"/>
        <v>-8.6821894776603625E-4</v>
      </c>
      <c r="J174" s="1">
        <f t="shared" si="24"/>
        <v>0</v>
      </c>
      <c r="K174" s="1">
        <f t="shared" si="25"/>
        <v>0</v>
      </c>
      <c r="L174" s="1">
        <f t="shared" si="21"/>
        <v>0</v>
      </c>
      <c r="M174" s="1">
        <f t="shared" si="22"/>
        <v>0</v>
      </c>
      <c r="N174" s="1">
        <f t="shared" si="26"/>
        <v>0</v>
      </c>
      <c r="O174" s="1">
        <f t="shared" si="27"/>
        <v>223.100000000005</v>
      </c>
    </row>
    <row r="175" spans="1:15" x14ac:dyDescent="0.25">
      <c r="A175" s="47">
        <v>41515.958333333336</v>
      </c>
      <c r="B175" s="1">
        <v>1.32409</v>
      </c>
      <c r="C175" s="1">
        <v>1.32548</v>
      </c>
      <c r="D175" s="1">
        <v>1.31734</v>
      </c>
      <c r="E175" s="1">
        <v>1.3220799999999999</v>
      </c>
      <c r="F175" s="1">
        <f t="shared" si="28"/>
        <v>-20.200000000001328</v>
      </c>
      <c r="G175" s="1">
        <f t="shared" si="20"/>
        <v>0</v>
      </c>
      <c r="H175" s="48">
        <f t="shared" si="23"/>
        <v>-1.5029416873731938E-3</v>
      </c>
      <c r="I175" s="49">
        <f t="shared" si="29"/>
        <v>-1.833241129622673E-3</v>
      </c>
      <c r="J175" s="1">
        <f t="shared" si="24"/>
        <v>0</v>
      </c>
      <c r="K175" s="1">
        <f t="shared" si="25"/>
        <v>0</v>
      </c>
      <c r="L175" s="1">
        <f t="shared" si="21"/>
        <v>0</v>
      </c>
      <c r="M175" s="1">
        <f t="shared" si="22"/>
        <v>0</v>
      </c>
      <c r="N175" s="1">
        <f t="shared" si="26"/>
        <v>0</v>
      </c>
      <c r="O175" s="1">
        <f t="shared" si="27"/>
        <v>223.100000000005</v>
      </c>
    </row>
    <row r="176" spans="1:15" x14ac:dyDescent="0.25">
      <c r="A176" s="47">
        <v>41518.958333333336</v>
      </c>
      <c r="B176" s="1">
        <v>1.32108</v>
      </c>
      <c r="C176" s="1">
        <v>1.3227</v>
      </c>
      <c r="D176" s="1">
        <v>1.31836</v>
      </c>
      <c r="E176" s="1">
        <v>1.3190599999999999</v>
      </c>
      <c r="F176" s="1">
        <f t="shared" si="28"/>
        <v>-20.499999999998852</v>
      </c>
      <c r="G176" s="1">
        <f t="shared" si="20"/>
        <v>0</v>
      </c>
      <c r="H176" s="48">
        <f t="shared" si="23"/>
        <v>-2.2842793174392417E-3</v>
      </c>
      <c r="I176" s="49">
        <f t="shared" si="29"/>
        <v>-1.5458003720111302E-3</v>
      </c>
      <c r="J176" s="1">
        <f t="shared" si="24"/>
        <v>0</v>
      </c>
      <c r="K176" s="1">
        <f t="shared" si="25"/>
        <v>0</v>
      </c>
      <c r="L176" s="1">
        <f t="shared" si="21"/>
        <v>0</v>
      </c>
      <c r="M176" s="1">
        <f t="shared" si="22"/>
        <v>0</v>
      </c>
      <c r="N176" s="1">
        <f t="shared" si="26"/>
        <v>0</v>
      </c>
      <c r="O176" s="1">
        <f t="shared" si="27"/>
        <v>223.100000000005</v>
      </c>
    </row>
    <row r="177" spans="1:15" x14ac:dyDescent="0.25">
      <c r="A177" s="47">
        <v>41519.958333333336</v>
      </c>
      <c r="B177" s="1">
        <v>1.3190599999999999</v>
      </c>
      <c r="C177" s="1">
        <v>1.31968</v>
      </c>
      <c r="D177" s="1">
        <v>1.31385</v>
      </c>
      <c r="E177" s="1">
        <v>1.31701</v>
      </c>
      <c r="F177" s="1">
        <f t="shared" si="28"/>
        <v>36.300000000000225</v>
      </c>
      <c r="G177" s="1">
        <f t="shared" si="20"/>
        <v>1</v>
      </c>
      <c r="H177" s="48">
        <f t="shared" si="23"/>
        <v>-1.5541370369808183E-3</v>
      </c>
      <c r="I177" s="49">
        <f t="shared" si="29"/>
        <v>-1.749427081725527E-3</v>
      </c>
      <c r="J177" s="1">
        <f t="shared" si="24"/>
        <v>0</v>
      </c>
      <c r="K177" s="1">
        <f t="shared" si="25"/>
        <v>0</v>
      </c>
      <c r="L177" s="1">
        <f t="shared" si="21"/>
        <v>0</v>
      </c>
      <c r="M177" s="1">
        <f t="shared" si="22"/>
        <v>0</v>
      </c>
      <c r="N177" s="1">
        <f t="shared" si="26"/>
        <v>0</v>
      </c>
      <c r="O177" s="1">
        <f t="shared" si="27"/>
        <v>223.100000000005</v>
      </c>
    </row>
    <row r="178" spans="1:15" x14ac:dyDescent="0.25">
      <c r="A178" s="47">
        <v>41520.958333333336</v>
      </c>
      <c r="B178" s="1">
        <v>1.3170500000000001</v>
      </c>
      <c r="C178" s="1">
        <v>1.3217699999999999</v>
      </c>
      <c r="D178" s="1">
        <v>1.3157000000000001</v>
      </c>
      <c r="E178" s="1">
        <v>1.3206800000000001</v>
      </c>
      <c r="F178" s="1">
        <f t="shared" si="28"/>
        <v>-86.80000000000021</v>
      </c>
      <c r="G178" s="1">
        <f t="shared" si="20"/>
        <v>0</v>
      </c>
      <c r="H178" s="48">
        <f t="shared" si="23"/>
        <v>2.7866151358000302E-3</v>
      </c>
      <c r="I178" s="49">
        <f t="shared" si="29"/>
        <v>-1.6219697419468521E-3</v>
      </c>
      <c r="J178" s="1">
        <f t="shared" si="24"/>
        <v>0</v>
      </c>
      <c r="K178" s="1">
        <f t="shared" si="25"/>
        <v>0</v>
      </c>
      <c r="L178" s="1">
        <f t="shared" si="21"/>
        <v>0</v>
      </c>
      <c r="M178" s="1">
        <f t="shared" si="22"/>
        <v>0</v>
      </c>
      <c r="N178" s="1">
        <f t="shared" si="26"/>
        <v>0</v>
      </c>
      <c r="O178" s="1">
        <f t="shared" si="27"/>
        <v>223.100000000005</v>
      </c>
    </row>
    <row r="179" spans="1:15" x14ac:dyDescent="0.25">
      <c r="A179" s="47">
        <v>41521.958333333336</v>
      </c>
      <c r="B179" s="1">
        <v>1.3206800000000001</v>
      </c>
      <c r="C179" s="1">
        <v>1.3222799999999999</v>
      </c>
      <c r="D179" s="1">
        <v>1.31105</v>
      </c>
      <c r="E179" s="1">
        <v>1.3120000000000001</v>
      </c>
      <c r="F179" s="1">
        <f t="shared" si="28"/>
        <v>56.499999999999332</v>
      </c>
      <c r="G179" s="1">
        <f t="shared" si="20"/>
        <v>1</v>
      </c>
      <c r="H179" s="48">
        <f t="shared" si="23"/>
        <v>-6.5723718084623739E-3</v>
      </c>
      <c r="I179" s="49">
        <f t="shared" si="29"/>
        <v>-2.337947417042005E-3</v>
      </c>
      <c r="J179" s="1">
        <f t="shared" si="24"/>
        <v>0</v>
      </c>
      <c r="K179" s="1">
        <f t="shared" si="25"/>
        <v>0</v>
      </c>
      <c r="L179" s="1">
        <f t="shared" si="21"/>
        <v>0</v>
      </c>
      <c r="M179" s="1">
        <f t="shared" si="22"/>
        <v>0</v>
      </c>
      <c r="N179" s="1">
        <f t="shared" si="26"/>
        <v>0</v>
      </c>
      <c r="O179" s="1">
        <f t="shared" si="27"/>
        <v>223.100000000005</v>
      </c>
    </row>
    <row r="180" spans="1:15" x14ac:dyDescent="0.25">
      <c r="A180" s="47">
        <v>41522.958333333336</v>
      </c>
      <c r="B180" s="1">
        <v>1.3120000000000001</v>
      </c>
      <c r="C180" s="1">
        <v>1.31891</v>
      </c>
      <c r="D180" s="1">
        <v>1.31046</v>
      </c>
      <c r="E180" s="1">
        <v>1.31765</v>
      </c>
      <c r="F180" s="1">
        <f t="shared" si="28"/>
        <v>92.600000000000463</v>
      </c>
      <c r="G180" s="1">
        <f t="shared" si="20"/>
        <v>1</v>
      </c>
      <c r="H180" s="48">
        <f t="shared" si="23"/>
        <v>4.3064024390242484E-3</v>
      </c>
      <c r="I180" s="49">
        <f t="shared" si="29"/>
        <v>-2.0193784228472317E-3</v>
      </c>
      <c r="J180" s="1">
        <f t="shared" si="24"/>
        <v>0</v>
      </c>
      <c r="K180" s="1">
        <f t="shared" si="25"/>
        <v>0</v>
      </c>
      <c r="L180" s="1">
        <f t="shared" si="21"/>
        <v>0</v>
      </c>
      <c r="M180" s="1">
        <f t="shared" si="22"/>
        <v>0</v>
      </c>
      <c r="N180" s="1">
        <f t="shared" si="26"/>
        <v>0</v>
      </c>
      <c r="O180" s="1">
        <f t="shared" si="27"/>
        <v>223.100000000005</v>
      </c>
    </row>
    <row r="181" spans="1:15" x14ac:dyDescent="0.25">
      <c r="A181" s="47">
        <v>41525.958333333336</v>
      </c>
      <c r="B181" s="1">
        <v>1.3162199999999999</v>
      </c>
      <c r="C181" s="1">
        <v>1.32806</v>
      </c>
      <c r="D181" s="1">
        <v>1.3162</v>
      </c>
      <c r="E181" s="1">
        <v>1.32548</v>
      </c>
      <c r="F181" s="1">
        <f t="shared" si="28"/>
        <v>12.900000000000134</v>
      </c>
      <c r="G181" s="1">
        <f t="shared" si="20"/>
        <v>1</v>
      </c>
      <c r="H181" s="48">
        <f t="shared" si="23"/>
        <v>5.9423974500056875E-3</v>
      </c>
      <c r="I181" s="49">
        <f t="shared" si="29"/>
        <v>-7.837508803947707E-4</v>
      </c>
      <c r="J181" s="1">
        <f t="shared" si="24"/>
        <v>0</v>
      </c>
      <c r="K181" s="1">
        <f t="shared" si="25"/>
        <v>0</v>
      </c>
      <c r="L181" s="1">
        <f t="shared" si="21"/>
        <v>0</v>
      </c>
      <c r="M181" s="1">
        <f t="shared" si="22"/>
        <v>0</v>
      </c>
      <c r="N181" s="1">
        <f t="shared" si="26"/>
        <v>0</v>
      </c>
      <c r="O181" s="1">
        <f t="shared" si="27"/>
        <v>223.100000000005</v>
      </c>
    </row>
    <row r="182" spans="1:15" x14ac:dyDescent="0.25">
      <c r="A182" s="47">
        <v>41526.958333333336</v>
      </c>
      <c r="B182" s="1">
        <v>1.3254699999999999</v>
      </c>
      <c r="C182" s="1">
        <v>1.3275699999999999</v>
      </c>
      <c r="D182" s="1">
        <v>1.32298</v>
      </c>
      <c r="E182" s="1">
        <v>1.3267599999999999</v>
      </c>
      <c r="F182" s="1">
        <f t="shared" si="28"/>
        <v>43.400000000000105</v>
      </c>
      <c r="G182" s="1">
        <f t="shared" si="20"/>
        <v>1</v>
      </c>
      <c r="H182" s="48">
        <f t="shared" si="23"/>
        <v>9.6568790174123009E-4</v>
      </c>
      <c r="I182" s="49">
        <f t="shared" si="29"/>
        <v>2.6092163453944606E-4</v>
      </c>
      <c r="J182" s="1">
        <f t="shared" si="24"/>
        <v>0</v>
      </c>
      <c r="K182" s="1">
        <f t="shared" si="25"/>
        <v>0</v>
      </c>
      <c r="L182" s="1">
        <f t="shared" si="21"/>
        <v>0</v>
      </c>
      <c r="M182" s="1">
        <f t="shared" si="22"/>
        <v>0</v>
      </c>
      <c r="N182" s="1">
        <f t="shared" si="26"/>
        <v>0</v>
      </c>
      <c r="O182" s="1">
        <f t="shared" si="27"/>
        <v>223.100000000005</v>
      </c>
    </row>
    <row r="183" spans="1:15" x14ac:dyDescent="0.25">
      <c r="A183" s="47">
        <v>41527.958333333336</v>
      </c>
      <c r="B183" s="1">
        <v>1.3266899999999999</v>
      </c>
      <c r="C183" s="1">
        <v>1.3324400000000001</v>
      </c>
      <c r="D183" s="1">
        <v>1.32439</v>
      </c>
      <c r="E183" s="1">
        <v>1.3310299999999999</v>
      </c>
      <c r="F183" s="1">
        <f t="shared" si="28"/>
        <v>-10.499999999999954</v>
      </c>
      <c r="G183" s="1">
        <f t="shared" si="20"/>
        <v>0</v>
      </c>
      <c r="H183" s="48">
        <f t="shared" si="23"/>
        <v>3.2183665470770784E-3</v>
      </c>
      <c r="I183" s="49">
        <f t="shared" si="29"/>
        <v>8.5108516384573007E-4</v>
      </c>
      <c r="J183" s="1">
        <f t="shared" si="24"/>
        <v>0</v>
      </c>
      <c r="K183" s="1">
        <f t="shared" si="25"/>
        <v>0</v>
      </c>
      <c r="L183" s="1">
        <f t="shared" si="21"/>
        <v>0</v>
      </c>
      <c r="M183" s="1">
        <f t="shared" si="22"/>
        <v>0</v>
      </c>
      <c r="N183" s="1">
        <f t="shared" si="26"/>
        <v>0</v>
      </c>
      <c r="O183" s="1">
        <f t="shared" si="27"/>
        <v>223.100000000005</v>
      </c>
    </row>
    <row r="184" spans="1:15" x14ac:dyDescent="0.25">
      <c r="A184" s="47">
        <v>41528.958333333336</v>
      </c>
      <c r="B184" s="1">
        <v>1.3309500000000001</v>
      </c>
      <c r="C184" s="1">
        <v>1.3324400000000001</v>
      </c>
      <c r="D184" s="1">
        <v>1.32552</v>
      </c>
      <c r="E184" s="1">
        <v>1.3299000000000001</v>
      </c>
      <c r="F184" s="1">
        <f t="shared" si="28"/>
        <v>-6.0000000000015596</v>
      </c>
      <c r="G184" s="1">
        <f t="shared" si="20"/>
        <v>0</v>
      </c>
      <c r="H184" s="48">
        <f t="shared" si="23"/>
        <v>-8.4896658978372841E-4</v>
      </c>
      <c r="I184" s="49">
        <f t="shared" si="29"/>
        <v>1.0304992548026692E-3</v>
      </c>
      <c r="J184" s="1">
        <f t="shared" si="24"/>
        <v>0</v>
      </c>
      <c r="K184" s="1">
        <f t="shared" si="25"/>
        <v>0</v>
      </c>
      <c r="L184" s="1">
        <f t="shared" si="21"/>
        <v>0</v>
      </c>
      <c r="M184" s="1">
        <f t="shared" si="22"/>
        <v>0</v>
      </c>
      <c r="N184" s="1">
        <f t="shared" si="26"/>
        <v>0</v>
      </c>
      <c r="O184" s="1">
        <f t="shared" si="27"/>
        <v>223.100000000005</v>
      </c>
    </row>
    <row r="185" spans="1:15" x14ac:dyDescent="0.25">
      <c r="A185" s="47">
        <v>41529.958333333336</v>
      </c>
      <c r="B185" s="1">
        <v>1.3299000000000001</v>
      </c>
      <c r="C185" s="1">
        <v>1.3321000000000001</v>
      </c>
      <c r="D185" s="1">
        <v>1.32538</v>
      </c>
      <c r="E185" s="1">
        <v>1.3292999999999999</v>
      </c>
      <c r="F185" s="1">
        <f t="shared" si="28"/>
        <v>-19.299999999999873</v>
      </c>
      <c r="G185" s="1">
        <f t="shared" si="20"/>
        <v>0</v>
      </c>
      <c r="H185" s="48">
        <f t="shared" si="23"/>
        <v>-4.5116174148440713E-4</v>
      </c>
      <c r="I185" s="49">
        <f t="shared" si="29"/>
        <v>1.1683711667397206E-3</v>
      </c>
      <c r="J185" s="1">
        <f t="shared" si="24"/>
        <v>0</v>
      </c>
      <c r="K185" s="1">
        <f t="shared" si="25"/>
        <v>0</v>
      </c>
      <c r="L185" s="1">
        <f t="shared" si="21"/>
        <v>0</v>
      </c>
      <c r="M185" s="1">
        <f t="shared" si="22"/>
        <v>0</v>
      </c>
      <c r="N185" s="1">
        <f t="shared" si="26"/>
        <v>0</v>
      </c>
      <c r="O185" s="1">
        <f t="shared" si="27"/>
        <v>223.100000000005</v>
      </c>
    </row>
    <row r="186" spans="1:15" x14ac:dyDescent="0.25">
      <c r="A186" s="47">
        <v>41532.958333333336</v>
      </c>
      <c r="B186" s="1">
        <v>1.33528</v>
      </c>
      <c r="C186" s="1">
        <v>1.3385400000000001</v>
      </c>
      <c r="D186" s="1">
        <v>1.33301</v>
      </c>
      <c r="E186" s="1">
        <v>1.33335</v>
      </c>
      <c r="F186" s="1">
        <f t="shared" si="28"/>
        <v>24.299999999999322</v>
      </c>
      <c r="G186" s="1">
        <f t="shared" si="20"/>
        <v>1</v>
      </c>
      <c r="H186" s="48">
        <f t="shared" si="23"/>
        <v>3.0467163168585998E-3</v>
      </c>
      <c r="I186" s="49">
        <f t="shared" si="29"/>
        <v>1.2008838143720418E-3</v>
      </c>
      <c r="J186" s="1">
        <f t="shared" si="24"/>
        <v>0</v>
      </c>
      <c r="K186" s="1">
        <f t="shared" si="25"/>
        <v>0</v>
      </c>
      <c r="L186" s="1">
        <f t="shared" si="21"/>
        <v>0</v>
      </c>
      <c r="M186" s="1">
        <f t="shared" si="22"/>
        <v>0</v>
      </c>
      <c r="N186" s="1">
        <f t="shared" si="26"/>
        <v>0</v>
      </c>
      <c r="O186" s="1">
        <f t="shared" si="27"/>
        <v>223.100000000005</v>
      </c>
    </row>
    <row r="187" spans="1:15" x14ac:dyDescent="0.25">
      <c r="A187" s="47">
        <v>41533.958333333336</v>
      </c>
      <c r="B187" s="1">
        <v>1.33335</v>
      </c>
      <c r="C187" s="1">
        <v>1.3369200000000001</v>
      </c>
      <c r="D187" s="1">
        <v>1.3324800000000001</v>
      </c>
      <c r="E187" s="1">
        <v>1.33578</v>
      </c>
      <c r="F187" s="1">
        <f t="shared" si="28"/>
        <v>163.20000000000113</v>
      </c>
      <c r="G187" s="1">
        <f t="shared" si="20"/>
        <v>1</v>
      </c>
      <c r="H187" s="48">
        <f t="shared" si="23"/>
        <v>1.8224772190347238E-3</v>
      </c>
      <c r="I187" s="49">
        <f t="shared" si="29"/>
        <v>2.2502399428091791E-3</v>
      </c>
      <c r="J187" s="1">
        <f t="shared" si="24"/>
        <v>0</v>
      </c>
      <c r="K187" s="1">
        <f t="shared" si="25"/>
        <v>0</v>
      </c>
      <c r="L187" s="1">
        <f t="shared" si="21"/>
        <v>0</v>
      </c>
      <c r="M187" s="1">
        <f t="shared" si="22"/>
        <v>0</v>
      </c>
      <c r="N187" s="1">
        <f t="shared" si="26"/>
        <v>0</v>
      </c>
      <c r="O187" s="1">
        <f t="shared" si="27"/>
        <v>223.100000000005</v>
      </c>
    </row>
    <row r="188" spans="1:15" x14ac:dyDescent="0.25">
      <c r="A188" s="47">
        <v>41534.958333333336</v>
      </c>
      <c r="B188" s="1">
        <v>1.3357699999999999</v>
      </c>
      <c r="C188" s="1">
        <v>1.3541799999999999</v>
      </c>
      <c r="D188" s="1">
        <v>1.3338000000000001</v>
      </c>
      <c r="E188" s="1">
        <v>1.35209</v>
      </c>
      <c r="F188" s="1">
        <f t="shared" si="28"/>
        <v>7.6000000000009393</v>
      </c>
      <c r="G188" s="1">
        <f t="shared" si="20"/>
        <v>1</v>
      </c>
      <c r="H188" s="48">
        <f t="shared" si="23"/>
        <v>1.2210094476635458E-2</v>
      </c>
      <c r="I188" s="49">
        <f t="shared" si="29"/>
        <v>3.2382014475105803E-3</v>
      </c>
      <c r="J188" s="1">
        <f t="shared" si="24"/>
        <v>0</v>
      </c>
      <c r="K188" s="1">
        <f t="shared" si="25"/>
        <v>0</v>
      </c>
      <c r="L188" s="1">
        <f t="shared" si="21"/>
        <v>0</v>
      </c>
      <c r="M188" s="1">
        <f t="shared" si="22"/>
        <v>7.6000000000009393</v>
      </c>
      <c r="N188" s="1">
        <f t="shared" si="26"/>
        <v>7.6000000000009393</v>
      </c>
      <c r="O188" s="1">
        <f t="shared" si="27"/>
        <v>230.70000000000593</v>
      </c>
    </row>
    <row r="189" spans="1:15" x14ac:dyDescent="0.25">
      <c r="A189" s="47">
        <v>41535.958333333336</v>
      </c>
      <c r="B189" s="1">
        <v>1.35212</v>
      </c>
      <c r="C189" s="1">
        <v>1.3568499999999999</v>
      </c>
      <c r="D189" s="1">
        <v>1.3501000000000001</v>
      </c>
      <c r="E189" s="1">
        <v>1.3528800000000001</v>
      </c>
      <c r="F189" s="1">
        <f t="shared" si="28"/>
        <v>-7.0999999999998842</v>
      </c>
      <c r="G189" s="1">
        <f t="shared" si="20"/>
        <v>0</v>
      </c>
      <c r="H189" s="48">
        <f t="shared" si="23"/>
        <v>5.8428063220650195E-4</v>
      </c>
      <c r="I189" s="49">
        <f t="shared" si="29"/>
        <v>2.5684368452856821E-3</v>
      </c>
      <c r="J189" s="1">
        <f t="shared" si="24"/>
        <v>0</v>
      </c>
      <c r="K189" s="1">
        <f t="shared" si="25"/>
        <v>0</v>
      </c>
      <c r="L189" s="1">
        <f t="shared" si="21"/>
        <v>0</v>
      </c>
      <c r="M189" s="1">
        <f t="shared" si="22"/>
        <v>0</v>
      </c>
      <c r="N189" s="1">
        <f t="shared" si="26"/>
        <v>0</v>
      </c>
      <c r="O189" s="1">
        <f t="shared" si="27"/>
        <v>230.70000000000593</v>
      </c>
    </row>
    <row r="190" spans="1:15" x14ac:dyDescent="0.25">
      <c r="A190" s="47">
        <v>41536.958333333336</v>
      </c>
      <c r="B190" s="1">
        <v>1.3529100000000001</v>
      </c>
      <c r="C190" s="1">
        <v>1.35487</v>
      </c>
      <c r="D190" s="1">
        <v>1.3497699999999999</v>
      </c>
      <c r="E190" s="1">
        <v>1.3522000000000001</v>
      </c>
      <c r="F190" s="1">
        <f t="shared" si="28"/>
        <v>-53.300000000000566</v>
      </c>
      <c r="G190" s="1">
        <f t="shared" si="20"/>
        <v>0</v>
      </c>
      <c r="H190" s="48">
        <f t="shared" si="23"/>
        <v>-5.0263142333395461E-4</v>
      </c>
      <c r="I190" s="49">
        <f t="shared" si="29"/>
        <v>2.384896929651284E-3</v>
      </c>
      <c r="J190" s="1">
        <f t="shared" si="24"/>
        <v>0</v>
      </c>
      <c r="K190" s="1">
        <f t="shared" si="25"/>
        <v>0</v>
      </c>
      <c r="L190" s="1">
        <f t="shared" si="21"/>
        <v>0</v>
      </c>
      <c r="M190" s="1">
        <f t="shared" si="22"/>
        <v>0</v>
      </c>
      <c r="N190" s="1">
        <f t="shared" si="26"/>
        <v>0</v>
      </c>
      <c r="O190" s="1">
        <f t="shared" si="27"/>
        <v>230.70000000000593</v>
      </c>
    </row>
    <row r="191" spans="1:15" x14ac:dyDescent="0.25">
      <c r="A191" s="47">
        <v>41539.958333333336</v>
      </c>
      <c r="B191" s="1">
        <v>1.3546</v>
      </c>
      <c r="C191" s="1">
        <v>1.35476</v>
      </c>
      <c r="D191" s="1">
        <v>1.3479000000000001</v>
      </c>
      <c r="E191" s="1">
        <v>1.34927</v>
      </c>
      <c r="F191" s="1">
        <f t="shared" si="28"/>
        <v>-19.299999999999873</v>
      </c>
      <c r="G191" s="1">
        <f t="shared" si="20"/>
        <v>0</v>
      </c>
      <c r="H191" s="48">
        <f t="shared" si="23"/>
        <v>-2.1668392249667434E-3</v>
      </c>
      <c r="I191" s="49">
        <f t="shared" si="29"/>
        <v>1.7117462081458062E-3</v>
      </c>
      <c r="J191" s="1">
        <f t="shared" si="24"/>
        <v>0</v>
      </c>
      <c r="K191" s="1">
        <f t="shared" si="25"/>
        <v>0</v>
      </c>
      <c r="L191" s="1">
        <f t="shared" si="21"/>
        <v>-19.299999999999873</v>
      </c>
      <c r="M191" s="1">
        <f t="shared" si="22"/>
        <v>0</v>
      </c>
      <c r="N191" s="1">
        <f t="shared" si="26"/>
        <v>-19.299999999999873</v>
      </c>
      <c r="O191" s="1">
        <f t="shared" si="27"/>
        <v>211.40000000000606</v>
      </c>
    </row>
    <row r="192" spans="1:15" x14ac:dyDescent="0.25">
      <c r="A192" s="47">
        <v>41540.958333333336</v>
      </c>
      <c r="B192" s="1">
        <v>1.34927</v>
      </c>
      <c r="C192" s="1">
        <v>1.35188</v>
      </c>
      <c r="D192" s="1">
        <v>1.3464</v>
      </c>
      <c r="E192" s="1">
        <v>1.34734</v>
      </c>
      <c r="F192" s="1">
        <f t="shared" si="28"/>
        <v>52.099999999999369</v>
      </c>
      <c r="G192" s="1">
        <f t="shared" si="20"/>
        <v>1</v>
      </c>
      <c r="H192" s="48">
        <f t="shared" si="23"/>
        <v>-1.4304031068651524E-3</v>
      </c>
      <c r="I192" s="49">
        <f t="shared" si="29"/>
        <v>1.6390666435106283E-3</v>
      </c>
      <c r="J192" s="1">
        <f t="shared" si="24"/>
        <v>0</v>
      </c>
      <c r="K192" s="1">
        <f t="shared" si="25"/>
        <v>0</v>
      </c>
      <c r="L192" s="1">
        <f t="shared" si="21"/>
        <v>52.099999999999369</v>
      </c>
      <c r="M192" s="1">
        <f t="shared" si="22"/>
        <v>0</v>
      </c>
      <c r="N192" s="1">
        <f t="shared" si="26"/>
        <v>52.099999999999369</v>
      </c>
      <c r="O192" s="1">
        <f t="shared" si="27"/>
        <v>263.50000000000546</v>
      </c>
    </row>
    <row r="193" spans="1:15" x14ac:dyDescent="0.25">
      <c r="A193" s="47">
        <v>41541.958333333336</v>
      </c>
      <c r="B193" s="1">
        <v>1.34734</v>
      </c>
      <c r="C193" s="1">
        <v>1.3536999999999999</v>
      </c>
      <c r="D193" s="1">
        <v>1.34613</v>
      </c>
      <c r="E193" s="1">
        <v>1.3525499999999999</v>
      </c>
      <c r="F193" s="1">
        <f t="shared" si="28"/>
        <v>-37.300000000000111</v>
      </c>
      <c r="G193" s="1">
        <f t="shared" si="20"/>
        <v>0</v>
      </c>
      <c r="H193" s="48">
        <f t="shared" si="23"/>
        <v>3.8668784419670921E-3</v>
      </c>
      <c r="I193" s="49">
        <f t="shared" si="29"/>
        <v>2.1788216664420657E-3</v>
      </c>
      <c r="J193" s="1">
        <f t="shared" si="24"/>
        <v>0</v>
      </c>
      <c r="K193" s="1">
        <f t="shared" si="25"/>
        <v>0</v>
      </c>
      <c r="L193" s="1">
        <f t="shared" si="21"/>
        <v>-37.300000000000111</v>
      </c>
      <c r="M193" s="1">
        <f t="shared" si="22"/>
        <v>0</v>
      </c>
      <c r="N193" s="1">
        <f t="shared" si="26"/>
        <v>-37.300000000000111</v>
      </c>
      <c r="O193" s="1">
        <f t="shared" si="27"/>
        <v>226.20000000000533</v>
      </c>
    </row>
    <row r="194" spans="1:15" x14ac:dyDescent="0.25">
      <c r="A194" s="47">
        <v>41542.958333333336</v>
      </c>
      <c r="B194" s="1">
        <v>1.3525499999999999</v>
      </c>
      <c r="C194" s="1">
        <v>1.3531200000000001</v>
      </c>
      <c r="D194" s="1">
        <v>1.3472</v>
      </c>
      <c r="E194" s="1">
        <v>1.3488199999999999</v>
      </c>
      <c r="F194" s="1">
        <f t="shared" si="28"/>
        <v>32.900000000000148</v>
      </c>
      <c r="G194" s="1">
        <f t="shared" ref="G194:G257" si="30">IF(F194&gt;0,1,0)</f>
        <v>1</v>
      </c>
      <c r="H194" s="48">
        <f t="shared" si="23"/>
        <v>-2.7577538723152495E-3</v>
      </c>
      <c r="I194" s="49">
        <f t="shared" si="29"/>
        <v>1.4532628927953345E-3</v>
      </c>
      <c r="J194" s="1">
        <f t="shared" si="24"/>
        <v>0</v>
      </c>
      <c r="K194" s="1">
        <f t="shared" si="25"/>
        <v>0</v>
      </c>
      <c r="L194" s="1">
        <f t="shared" ref="L194:L257" si="31">IF(AND(I194&gt;$S$4,I194&lt;=$T$4),F194,0)</f>
        <v>32.900000000000148</v>
      </c>
      <c r="M194" s="1">
        <f t="shared" ref="M194:M257" si="32">IF(AND(I194&gt;$S$5,I194&lt;=$T$5),F194,0)</f>
        <v>0</v>
      </c>
      <c r="N194" s="1">
        <f t="shared" si="26"/>
        <v>32.900000000000148</v>
      </c>
      <c r="O194" s="1">
        <f t="shared" si="27"/>
        <v>259.10000000000548</v>
      </c>
    </row>
    <row r="195" spans="1:15" x14ac:dyDescent="0.25">
      <c r="A195" s="47">
        <v>41543.958333333336</v>
      </c>
      <c r="B195" s="1">
        <v>1.3488100000000001</v>
      </c>
      <c r="C195" s="1">
        <v>1.3564400000000001</v>
      </c>
      <c r="D195" s="1">
        <v>1.3473999999999999</v>
      </c>
      <c r="E195" s="1">
        <v>1.3521000000000001</v>
      </c>
      <c r="F195" s="1">
        <f t="shared" si="28"/>
        <v>33.600000000000293</v>
      </c>
      <c r="G195" s="1">
        <f t="shared" si="30"/>
        <v>1</v>
      </c>
      <c r="H195" s="48">
        <f t="shared" ref="H195:H258" si="33">E195/E194-1</f>
        <v>2.4317551637729196E-3</v>
      </c>
      <c r="I195" s="49">
        <f t="shared" si="29"/>
        <v>1.529422635887609E-3</v>
      </c>
      <c r="J195" s="1">
        <f t="shared" ref="J195:J258" si="34">IF(AND(I195&gt;$S$2,I195&lt;=$T$2),F195,0)</f>
        <v>0</v>
      </c>
      <c r="K195" s="1">
        <f t="shared" ref="K195:K258" si="35">IF(AND(I195&gt;$S$3,I195&lt;=$T$3),F195,0)</f>
        <v>0</v>
      </c>
      <c r="L195" s="1">
        <f t="shared" si="31"/>
        <v>33.600000000000293</v>
      </c>
      <c r="M195" s="1">
        <f t="shared" si="32"/>
        <v>0</v>
      </c>
      <c r="N195" s="1">
        <f t="shared" ref="N195:N258" si="36">L195+K195+J195+M195</f>
        <v>33.600000000000293</v>
      </c>
      <c r="O195" s="1">
        <f t="shared" ref="O195:O258" si="37">N195+O194</f>
        <v>292.70000000000579</v>
      </c>
    </row>
    <row r="196" spans="1:15" x14ac:dyDescent="0.25">
      <c r="A196" s="47">
        <v>41546.958333333336</v>
      </c>
      <c r="B196" s="1">
        <v>1.3492299999999999</v>
      </c>
      <c r="C196" s="1">
        <v>1.3555999999999999</v>
      </c>
      <c r="D196" s="1">
        <v>1.3476699999999999</v>
      </c>
      <c r="E196" s="1">
        <v>1.35259</v>
      </c>
      <c r="F196" s="1">
        <f t="shared" ref="F196:F259" si="38">(E197-B197)*10000</f>
        <v>0.70000000000014495</v>
      </c>
      <c r="G196" s="1">
        <f t="shared" si="30"/>
        <v>1</v>
      </c>
      <c r="H196" s="48">
        <f t="shared" si="33"/>
        <v>3.6239923082592718E-4</v>
      </c>
      <c r="I196" s="49">
        <f t="shared" si="29"/>
        <v>4.8460730161417609E-5</v>
      </c>
      <c r="J196" s="1">
        <f t="shared" si="34"/>
        <v>0</v>
      </c>
      <c r="K196" s="1">
        <f t="shared" si="35"/>
        <v>0</v>
      </c>
      <c r="L196" s="1">
        <f t="shared" si="31"/>
        <v>0</v>
      </c>
      <c r="M196" s="1">
        <f t="shared" si="32"/>
        <v>0</v>
      </c>
      <c r="N196" s="1">
        <f t="shared" si="36"/>
        <v>0</v>
      </c>
      <c r="O196" s="1">
        <f t="shared" si="37"/>
        <v>292.70000000000579</v>
      </c>
    </row>
    <row r="197" spans="1:15" x14ac:dyDescent="0.25">
      <c r="A197" s="47">
        <v>41547.958333333336</v>
      </c>
      <c r="B197" s="1">
        <v>1.3525400000000001</v>
      </c>
      <c r="C197" s="1">
        <v>1.3588</v>
      </c>
      <c r="D197" s="1">
        <v>1.3516900000000001</v>
      </c>
      <c r="E197" s="1">
        <v>1.3526100000000001</v>
      </c>
      <c r="F197" s="1">
        <f t="shared" si="38"/>
        <v>52.200000000000024</v>
      </c>
      <c r="G197" s="1">
        <f t="shared" si="30"/>
        <v>1</v>
      </c>
      <c r="H197" s="48">
        <f t="shared" si="33"/>
        <v>1.4786446743020321E-5</v>
      </c>
      <c r="I197" s="49">
        <f t="shared" si="29"/>
        <v>-2.2726043021517595E-5</v>
      </c>
      <c r="J197" s="1">
        <f t="shared" si="34"/>
        <v>0</v>
      </c>
      <c r="K197" s="1">
        <f t="shared" si="35"/>
        <v>0</v>
      </c>
      <c r="L197" s="1">
        <f t="shared" si="31"/>
        <v>0</v>
      </c>
      <c r="M197" s="1">
        <f t="shared" si="32"/>
        <v>0</v>
      </c>
      <c r="N197" s="1">
        <f t="shared" si="36"/>
        <v>0</v>
      </c>
      <c r="O197" s="1">
        <f t="shared" si="37"/>
        <v>292.70000000000579</v>
      </c>
    </row>
    <row r="198" spans="1:15" x14ac:dyDescent="0.25">
      <c r="A198" s="47">
        <v>41548.958333333336</v>
      </c>
      <c r="B198" s="1">
        <v>1.3526100000000001</v>
      </c>
      <c r="C198" s="1">
        <v>1.36066</v>
      </c>
      <c r="D198" s="1">
        <v>1.35043</v>
      </c>
      <c r="E198" s="1">
        <v>1.3578300000000001</v>
      </c>
      <c r="F198" s="1">
        <f t="shared" si="38"/>
        <v>40.099999999998474</v>
      </c>
      <c r="G198" s="1">
        <f t="shared" si="30"/>
        <v>1</v>
      </c>
      <c r="H198" s="48">
        <f t="shared" si="33"/>
        <v>3.8592055359638611E-3</v>
      </c>
      <c r="I198" s="49">
        <f t="shared" si="29"/>
        <v>5.2250357689070936E-4</v>
      </c>
      <c r="J198" s="1">
        <f t="shared" si="34"/>
        <v>0</v>
      </c>
      <c r="K198" s="1">
        <f t="shared" si="35"/>
        <v>0</v>
      </c>
      <c r="L198" s="1">
        <f t="shared" si="31"/>
        <v>0</v>
      </c>
      <c r="M198" s="1">
        <f t="shared" si="32"/>
        <v>0</v>
      </c>
      <c r="N198" s="1">
        <f t="shared" si="36"/>
        <v>0</v>
      </c>
      <c r="O198" s="1">
        <f t="shared" si="37"/>
        <v>292.70000000000579</v>
      </c>
    </row>
    <row r="199" spans="1:15" x14ac:dyDescent="0.25">
      <c r="A199" s="47">
        <v>41549.958333333336</v>
      </c>
      <c r="B199" s="1">
        <v>1.3577900000000001</v>
      </c>
      <c r="C199" s="1">
        <v>1.36459</v>
      </c>
      <c r="D199" s="1">
        <v>1.35775</v>
      </c>
      <c r="E199" s="1">
        <v>1.3617999999999999</v>
      </c>
      <c r="F199" s="1">
        <f t="shared" si="38"/>
        <v>-61.099999999998374</v>
      </c>
      <c r="G199" s="1">
        <f t="shared" si="30"/>
        <v>0</v>
      </c>
      <c r="H199" s="48">
        <f t="shared" si="33"/>
        <v>2.9237828004977651E-3</v>
      </c>
      <c r="I199" s="49">
        <f t="shared" si="29"/>
        <v>1.1588313300737729E-3</v>
      </c>
      <c r="J199" s="1">
        <f t="shared" si="34"/>
        <v>0</v>
      </c>
      <c r="K199" s="1">
        <f t="shared" si="35"/>
        <v>0</v>
      </c>
      <c r="L199" s="1">
        <f t="shared" si="31"/>
        <v>0</v>
      </c>
      <c r="M199" s="1">
        <f t="shared" si="32"/>
        <v>0</v>
      </c>
      <c r="N199" s="1">
        <f t="shared" si="36"/>
        <v>0</v>
      </c>
      <c r="O199" s="1">
        <f t="shared" si="37"/>
        <v>292.70000000000579</v>
      </c>
    </row>
    <row r="200" spans="1:15" x14ac:dyDescent="0.25">
      <c r="A200" s="47">
        <v>41550.958333333336</v>
      </c>
      <c r="B200" s="1">
        <v>1.3617999999999999</v>
      </c>
      <c r="C200" s="1">
        <v>1.3631599999999999</v>
      </c>
      <c r="D200" s="1">
        <v>1.3537999999999999</v>
      </c>
      <c r="E200" s="1">
        <v>1.3556900000000001</v>
      </c>
      <c r="F200" s="1">
        <f t="shared" si="38"/>
        <v>17.400000000000748</v>
      </c>
      <c r="G200" s="1">
        <f t="shared" si="30"/>
        <v>1</v>
      </c>
      <c r="H200" s="48">
        <f t="shared" si="33"/>
        <v>-4.4867087678072126E-3</v>
      </c>
      <c r="I200" s="49">
        <f t="shared" si="29"/>
        <v>7.7679312245601539E-4</v>
      </c>
      <c r="J200" s="1">
        <f t="shared" si="34"/>
        <v>0</v>
      </c>
      <c r="K200" s="1">
        <f t="shared" si="35"/>
        <v>0</v>
      </c>
      <c r="L200" s="1">
        <f t="shared" si="31"/>
        <v>0</v>
      </c>
      <c r="M200" s="1">
        <f t="shared" si="32"/>
        <v>0</v>
      </c>
      <c r="N200" s="1">
        <f t="shared" si="36"/>
        <v>0</v>
      </c>
      <c r="O200" s="1">
        <f t="shared" si="37"/>
        <v>292.70000000000579</v>
      </c>
    </row>
    <row r="201" spans="1:15" x14ac:dyDescent="0.25">
      <c r="A201" s="47">
        <v>41553.958333333336</v>
      </c>
      <c r="B201" s="1">
        <v>1.35629</v>
      </c>
      <c r="C201" s="1">
        <v>1.3590899999999999</v>
      </c>
      <c r="D201" s="1">
        <v>1.35425</v>
      </c>
      <c r="E201" s="1">
        <v>1.3580300000000001</v>
      </c>
      <c r="F201" s="1">
        <f t="shared" si="38"/>
        <v>-7.9000000000006843</v>
      </c>
      <c r="G201" s="1">
        <f t="shared" si="30"/>
        <v>0</v>
      </c>
      <c r="H201" s="48">
        <f t="shared" si="33"/>
        <v>1.7260583171669897E-3</v>
      </c>
      <c r="I201" s="49">
        <f t="shared" ref="I201:I264" si="39">AVERAGE(H194:H201)</f>
        <v>5.0919060685600259E-4</v>
      </c>
      <c r="J201" s="1">
        <f t="shared" si="34"/>
        <v>0</v>
      </c>
      <c r="K201" s="1">
        <f t="shared" si="35"/>
        <v>0</v>
      </c>
      <c r="L201" s="1">
        <f t="shared" si="31"/>
        <v>0</v>
      </c>
      <c r="M201" s="1">
        <f t="shared" si="32"/>
        <v>0</v>
      </c>
      <c r="N201" s="1">
        <f t="shared" si="36"/>
        <v>0</v>
      </c>
      <c r="O201" s="1">
        <f t="shared" si="37"/>
        <v>292.70000000000579</v>
      </c>
    </row>
    <row r="202" spans="1:15" x14ac:dyDescent="0.25">
      <c r="A202" s="47">
        <v>41554.958333333336</v>
      </c>
      <c r="B202" s="1">
        <v>1.3580700000000001</v>
      </c>
      <c r="C202" s="1">
        <v>1.3607100000000001</v>
      </c>
      <c r="D202" s="1">
        <v>1.3557600000000001</v>
      </c>
      <c r="E202" s="1">
        <v>1.35728</v>
      </c>
      <c r="F202" s="1">
        <f t="shared" si="38"/>
        <v>-48.799999999999955</v>
      </c>
      <c r="G202" s="1">
        <f t="shared" si="30"/>
        <v>0</v>
      </c>
      <c r="H202" s="48">
        <f t="shared" si="33"/>
        <v>-5.5227056839690647E-4</v>
      </c>
      <c r="I202" s="49">
        <f t="shared" si="39"/>
        <v>7.8487601984579547E-4</v>
      </c>
      <c r="J202" s="1">
        <f t="shared" si="34"/>
        <v>0</v>
      </c>
      <c r="K202" s="1">
        <f t="shared" si="35"/>
        <v>0</v>
      </c>
      <c r="L202" s="1">
        <f t="shared" si="31"/>
        <v>0</v>
      </c>
      <c r="M202" s="1">
        <f t="shared" si="32"/>
        <v>0</v>
      </c>
      <c r="N202" s="1">
        <f t="shared" si="36"/>
        <v>0</v>
      </c>
      <c r="O202" s="1">
        <f t="shared" si="37"/>
        <v>292.70000000000579</v>
      </c>
    </row>
    <row r="203" spans="1:15" x14ac:dyDescent="0.25">
      <c r="A203" s="47">
        <v>41555.958333333336</v>
      </c>
      <c r="B203" s="1">
        <v>1.35727</v>
      </c>
      <c r="C203" s="1">
        <v>1.3604499999999999</v>
      </c>
      <c r="D203" s="1">
        <v>1.3485499999999999</v>
      </c>
      <c r="E203" s="1">
        <v>1.35239</v>
      </c>
      <c r="F203" s="1">
        <f t="shared" si="38"/>
        <v>-4.2000000000008697</v>
      </c>
      <c r="G203" s="1">
        <f t="shared" si="30"/>
        <v>0</v>
      </c>
      <c r="H203" s="48">
        <f t="shared" si="33"/>
        <v>-3.6027938229400425E-3</v>
      </c>
      <c r="I203" s="49">
        <f t="shared" si="39"/>
        <v>3.0557396506675216E-5</v>
      </c>
      <c r="J203" s="1">
        <f t="shared" si="34"/>
        <v>0</v>
      </c>
      <c r="K203" s="1">
        <f t="shared" si="35"/>
        <v>0</v>
      </c>
      <c r="L203" s="1">
        <f t="shared" si="31"/>
        <v>0</v>
      </c>
      <c r="M203" s="1">
        <f t="shared" si="32"/>
        <v>0</v>
      </c>
      <c r="N203" s="1">
        <f t="shared" si="36"/>
        <v>0</v>
      </c>
      <c r="O203" s="1">
        <f t="shared" si="37"/>
        <v>292.70000000000579</v>
      </c>
    </row>
    <row r="204" spans="1:15" x14ac:dyDescent="0.25">
      <c r="A204" s="47">
        <v>41556.958333333336</v>
      </c>
      <c r="B204" s="1">
        <v>1.35239</v>
      </c>
      <c r="C204" s="1">
        <v>1.3545700000000001</v>
      </c>
      <c r="D204" s="1">
        <v>1.34877</v>
      </c>
      <c r="E204" s="1">
        <v>1.3519699999999999</v>
      </c>
      <c r="F204" s="1">
        <f t="shared" si="38"/>
        <v>20.999999999999908</v>
      </c>
      <c r="G204" s="1">
        <f t="shared" si="30"/>
        <v>1</v>
      </c>
      <c r="H204" s="48">
        <f t="shared" si="33"/>
        <v>-3.1056130258289016E-4</v>
      </c>
      <c r="I204" s="49">
        <f t="shared" si="39"/>
        <v>-5.3562670169426951E-5</v>
      </c>
      <c r="J204" s="1">
        <f t="shared" si="34"/>
        <v>0</v>
      </c>
      <c r="K204" s="1">
        <f t="shared" si="35"/>
        <v>0</v>
      </c>
      <c r="L204" s="1">
        <f t="shared" si="31"/>
        <v>0</v>
      </c>
      <c r="M204" s="1">
        <f t="shared" si="32"/>
        <v>0</v>
      </c>
      <c r="N204" s="1">
        <f t="shared" si="36"/>
        <v>0</v>
      </c>
      <c r="O204" s="1">
        <f t="shared" si="37"/>
        <v>292.70000000000579</v>
      </c>
    </row>
    <row r="205" spans="1:15" x14ac:dyDescent="0.25">
      <c r="A205" s="47">
        <v>41557.958333333336</v>
      </c>
      <c r="B205" s="1">
        <v>1.3519600000000001</v>
      </c>
      <c r="C205" s="1">
        <v>1.35816</v>
      </c>
      <c r="D205" s="1">
        <v>1.3517999999999999</v>
      </c>
      <c r="E205" s="1">
        <v>1.35406</v>
      </c>
      <c r="F205" s="1">
        <f t="shared" si="38"/>
        <v>1.2999999999996348</v>
      </c>
      <c r="G205" s="1">
        <f t="shared" si="30"/>
        <v>1</v>
      </c>
      <c r="H205" s="48">
        <f t="shared" si="33"/>
        <v>1.5458922905096095E-3</v>
      </c>
      <c r="I205" s="49">
        <f t="shared" si="39"/>
        <v>1.378255603013967E-4</v>
      </c>
      <c r="J205" s="1">
        <f t="shared" si="34"/>
        <v>0</v>
      </c>
      <c r="K205" s="1">
        <f t="shared" si="35"/>
        <v>0</v>
      </c>
      <c r="L205" s="1">
        <f t="shared" si="31"/>
        <v>0</v>
      </c>
      <c r="M205" s="1">
        <f t="shared" si="32"/>
        <v>0</v>
      </c>
      <c r="N205" s="1">
        <f t="shared" si="36"/>
        <v>0</v>
      </c>
      <c r="O205" s="1">
        <f t="shared" si="37"/>
        <v>292.70000000000579</v>
      </c>
    </row>
    <row r="206" spans="1:15" x14ac:dyDescent="0.25">
      <c r="A206" s="47">
        <v>41560.958333333336</v>
      </c>
      <c r="B206" s="1">
        <v>1.35595</v>
      </c>
      <c r="C206" s="1">
        <v>1.35975</v>
      </c>
      <c r="D206" s="1">
        <v>1.3545</v>
      </c>
      <c r="E206" s="1">
        <v>1.35608</v>
      </c>
      <c r="F206" s="1">
        <f t="shared" si="38"/>
        <v>-37.399999999998542</v>
      </c>
      <c r="G206" s="1">
        <f t="shared" si="30"/>
        <v>0</v>
      </c>
      <c r="H206" s="48">
        <f t="shared" si="33"/>
        <v>1.491809816403844E-3</v>
      </c>
      <c r="I206" s="49">
        <f t="shared" si="39"/>
        <v>-1.5809890464360543E-4</v>
      </c>
      <c r="J206" s="1">
        <f t="shared" si="34"/>
        <v>0</v>
      </c>
      <c r="K206" s="1">
        <f t="shared" si="35"/>
        <v>0</v>
      </c>
      <c r="L206" s="1">
        <f t="shared" si="31"/>
        <v>0</v>
      </c>
      <c r="M206" s="1">
        <f t="shared" si="32"/>
        <v>0</v>
      </c>
      <c r="N206" s="1">
        <f t="shared" si="36"/>
        <v>0</v>
      </c>
      <c r="O206" s="1">
        <f t="shared" si="37"/>
        <v>292.70000000000579</v>
      </c>
    </row>
    <row r="207" spans="1:15" x14ac:dyDescent="0.25">
      <c r="A207" s="47">
        <v>41561.958333333336</v>
      </c>
      <c r="B207" s="1">
        <v>1.35608</v>
      </c>
      <c r="C207" s="1">
        <v>1.3570899999999999</v>
      </c>
      <c r="D207" s="1">
        <v>1.3479000000000001</v>
      </c>
      <c r="E207" s="1">
        <v>1.3523400000000001</v>
      </c>
      <c r="F207" s="1">
        <f t="shared" si="38"/>
        <v>9.7999999999998089</v>
      </c>
      <c r="G207" s="1">
        <f t="shared" si="30"/>
        <v>1</v>
      </c>
      <c r="H207" s="48">
        <f t="shared" si="33"/>
        <v>-2.7579493835171442E-3</v>
      </c>
      <c r="I207" s="49">
        <f t="shared" si="39"/>
        <v>-8.683154276454691E-4</v>
      </c>
      <c r="J207" s="1">
        <f t="shared" si="34"/>
        <v>0</v>
      </c>
      <c r="K207" s="1">
        <f t="shared" si="35"/>
        <v>0</v>
      </c>
      <c r="L207" s="1">
        <f t="shared" si="31"/>
        <v>0</v>
      </c>
      <c r="M207" s="1">
        <f t="shared" si="32"/>
        <v>0</v>
      </c>
      <c r="N207" s="1">
        <f t="shared" si="36"/>
        <v>0</v>
      </c>
      <c r="O207" s="1">
        <f t="shared" si="37"/>
        <v>292.70000000000579</v>
      </c>
    </row>
    <row r="208" spans="1:15" x14ac:dyDescent="0.25">
      <c r="A208" s="47">
        <v>41562.958333333336</v>
      </c>
      <c r="B208" s="1">
        <v>1.3523499999999999</v>
      </c>
      <c r="C208" s="1">
        <v>1.3567499999999999</v>
      </c>
      <c r="D208" s="1">
        <v>1.34727</v>
      </c>
      <c r="E208" s="1">
        <v>1.3533299999999999</v>
      </c>
      <c r="F208" s="1">
        <f t="shared" si="38"/>
        <v>141.90000000000146</v>
      </c>
      <c r="G208" s="1">
        <f t="shared" si="30"/>
        <v>1</v>
      </c>
      <c r="H208" s="48">
        <f t="shared" si="33"/>
        <v>7.3206442166906527E-4</v>
      </c>
      <c r="I208" s="49">
        <f t="shared" si="39"/>
        <v>-2.1596877896093436E-4</v>
      </c>
      <c r="J208" s="1">
        <f t="shared" si="34"/>
        <v>0</v>
      </c>
      <c r="K208" s="1">
        <f t="shared" si="35"/>
        <v>0</v>
      </c>
      <c r="L208" s="1">
        <f t="shared" si="31"/>
        <v>0</v>
      </c>
      <c r="M208" s="1">
        <f t="shared" si="32"/>
        <v>0</v>
      </c>
      <c r="N208" s="1">
        <f t="shared" si="36"/>
        <v>0</v>
      </c>
      <c r="O208" s="1">
        <f t="shared" si="37"/>
        <v>292.70000000000579</v>
      </c>
    </row>
    <row r="209" spans="1:15" x14ac:dyDescent="0.25">
      <c r="A209" s="47">
        <v>41563.958333333336</v>
      </c>
      <c r="B209" s="1">
        <v>1.3533599999999999</v>
      </c>
      <c r="C209" s="1">
        <v>1.36818</v>
      </c>
      <c r="D209" s="1">
        <v>1.35158</v>
      </c>
      <c r="E209" s="1">
        <v>1.36755</v>
      </c>
      <c r="F209" s="1">
        <f t="shared" si="38"/>
        <v>8.9000000000005741</v>
      </c>
      <c r="G209" s="1">
        <f t="shared" si="30"/>
        <v>1</v>
      </c>
      <c r="H209" s="48">
        <f t="shared" si="33"/>
        <v>1.0507415042894319E-2</v>
      </c>
      <c r="I209" s="49">
        <f t="shared" si="39"/>
        <v>8.8170081175498183E-4</v>
      </c>
      <c r="J209" s="1">
        <f t="shared" si="34"/>
        <v>0</v>
      </c>
      <c r="K209" s="1">
        <f t="shared" si="35"/>
        <v>0</v>
      </c>
      <c r="L209" s="1">
        <f t="shared" si="31"/>
        <v>0</v>
      </c>
      <c r="M209" s="1">
        <f t="shared" si="32"/>
        <v>0</v>
      </c>
      <c r="N209" s="1">
        <f t="shared" si="36"/>
        <v>0</v>
      </c>
      <c r="O209" s="1">
        <f t="shared" si="37"/>
        <v>292.70000000000579</v>
      </c>
    </row>
    <row r="210" spans="1:15" x14ac:dyDescent="0.25">
      <c r="A210" s="47">
        <v>41564.958333333336</v>
      </c>
      <c r="B210" s="1">
        <v>1.36755</v>
      </c>
      <c r="C210" s="1">
        <v>1.3703700000000001</v>
      </c>
      <c r="D210" s="1">
        <v>1.36592</v>
      </c>
      <c r="E210" s="1">
        <v>1.3684400000000001</v>
      </c>
      <c r="F210" s="1">
        <f t="shared" si="38"/>
        <v>-4.6999999999997044</v>
      </c>
      <c r="G210" s="1">
        <f t="shared" si="30"/>
        <v>0</v>
      </c>
      <c r="H210" s="48">
        <f t="shared" si="33"/>
        <v>6.5079887389862812E-4</v>
      </c>
      <c r="I210" s="49">
        <f t="shared" si="39"/>
        <v>1.0320844920419237E-3</v>
      </c>
      <c r="J210" s="1">
        <f t="shared" si="34"/>
        <v>0</v>
      </c>
      <c r="K210" s="1">
        <f t="shared" si="35"/>
        <v>0</v>
      </c>
      <c r="L210" s="1">
        <f t="shared" si="31"/>
        <v>0</v>
      </c>
      <c r="M210" s="1">
        <f t="shared" si="32"/>
        <v>0</v>
      </c>
      <c r="N210" s="1">
        <f t="shared" si="36"/>
        <v>0</v>
      </c>
      <c r="O210" s="1">
        <f t="shared" si="37"/>
        <v>292.70000000000579</v>
      </c>
    </row>
    <row r="211" spans="1:15" x14ac:dyDescent="0.25">
      <c r="A211" s="47">
        <v>41567.958333333336</v>
      </c>
      <c r="B211" s="1">
        <v>1.3684000000000001</v>
      </c>
      <c r="C211" s="1">
        <v>1.3688400000000001</v>
      </c>
      <c r="D211" s="1">
        <v>1.3650899999999999</v>
      </c>
      <c r="E211" s="1">
        <v>1.3679300000000001</v>
      </c>
      <c r="F211" s="1">
        <f t="shared" si="38"/>
        <v>101.19999999999906</v>
      </c>
      <c r="G211" s="1">
        <f t="shared" si="30"/>
        <v>1</v>
      </c>
      <c r="H211" s="48">
        <f t="shared" si="33"/>
        <v>-3.7268714740879005E-4</v>
      </c>
      <c r="I211" s="49">
        <f t="shared" si="39"/>
        <v>1.4358478264833302E-3</v>
      </c>
      <c r="J211" s="1">
        <f t="shared" si="34"/>
        <v>0</v>
      </c>
      <c r="K211" s="1">
        <f t="shared" si="35"/>
        <v>0</v>
      </c>
      <c r="L211" s="1">
        <f t="shared" si="31"/>
        <v>101.19999999999906</v>
      </c>
      <c r="M211" s="1">
        <f t="shared" si="32"/>
        <v>0</v>
      </c>
      <c r="N211" s="1">
        <f t="shared" si="36"/>
        <v>101.19999999999906</v>
      </c>
      <c r="O211" s="1">
        <f t="shared" si="37"/>
        <v>393.90000000000487</v>
      </c>
    </row>
    <row r="212" spans="1:15" x14ac:dyDescent="0.25">
      <c r="A212" s="47">
        <v>41568.958333333336</v>
      </c>
      <c r="B212" s="1">
        <v>1.3679300000000001</v>
      </c>
      <c r="C212" s="1">
        <v>1.3791899999999999</v>
      </c>
      <c r="D212" s="1">
        <v>1.3662300000000001</v>
      </c>
      <c r="E212" s="1">
        <v>1.37805</v>
      </c>
      <c r="F212" s="1">
        <f t="shared" si="38"/>
        <v>-4.9999999999994493</v>
      </c>
      <c r="G212" s="1">
        <f t="shared" si="30"/>
        <v>0</v>
      </c>
      <c r="H212" s="48">
        <f t="shared" si="33"/>
        <v>7.3980393733596994E-3</v>
      </c>
      <c r="I212" s="49">
        <f t="shared" si="39"/>
        <v>2.3994229109761539E-3</v>
      </c>
      <c r="J212" s="1">
        <f t="shared" si="34"/>
        <v>0</v>
      </c>
      <c r="K212" s="1">
        <f t="shared" si="35"/>
        <v>0</v>
      </c>
      <c r="L212" s="1">
        <f t="shared" si="31"/>
        <v>0</v>
      </c>
      <c r="M212" s="1">
        <f t="shared" si="32"/>
        <v>0</v>
      </c>
      <c r="N212" s="1">
        <f t="shared" si="36"/>
        <v>0</v>
      </c>
      <c r="O212" s="1">
        <f t="shared" si="37"/>
        <v>393.90000000000487</v>
      </c>
    </row>
    <row r="213" spans="1:15" x14ac:dyDescent="0.25">
      <c r="A213" s="47">
        <v>41569.958333333336</v>
      </c>
      <c r="B213" s="1">
        <v>1.3780699999999999</v>
      </c>
      <c r="C213" s="1">
        <v>1.3792800000000001</v>
      </c>
      <c r="D213" s="1">
        <v>1.3741000000000001</v>
      </c>
      <c r="E213" s="1">
        <v>1.37757</v>
      </c>
      <c r="F213" s="1">
        <f t="shared" si="38"/>
        <v>25.100000000000122</v>
      </c>
      <c r="G213" s="1">
        <f t="shared" si="30"/>
        <v>1</v>
      </c>
      <c r="H213" s="48">
        <f t="shared" si="33"/>
        <v>-3.4831827582459951E-4</v>
      </c>
      <c r="I213" s="49">
        <f t="shared" si="39"/>
        <v>2.1626465901843778E-3</v>
      </c>
      <c r="J213" s="1">
        <f t="shared" si="34"/>
        <v>0</v>
      </c>
      <c r="K213" s="1">
        <f t="shared" si="35"/>
        <v>0</v>
      </c>
      <c r="L213" s="1">
        <f t="shared" si="31"/>
        <v>25.100000000000122</v>
      </c>
      <c r="M213" s="1">
        <f t="shared" si="32"/>
        <v>0</v>
      </c>
      <c r="N213" s="1">
        <f t="shared" si="36"/>
        <v>25.100000000000122</v>
      </c>
      <c r="O213" s="1">
        <f t="shared" si="37"/>
        <v>419.000000000005</v>
      </c>
    </row>
    <row r="214" spans="1:15" x14ac:dyDescent="0.25">
      <c r="A214" s="47">
        <v>41570.958333333336</v>
      </c>
      <c r="B214" s="1">
        <v>1.37757</v>
      </c>
      <c r="C214" s="1">
        <v>1.38252</v>
      </c>
      <c r="D214" s="1">
        <v>1.3764000000000001</v>
      </c>
      <c r="E214" s="1">
        <v>1.38008</v>
      </c>
      <c r="F214" s="1">
        <f t="shared" si="38"/>
        <v>1.2000000000012001</v>
      </c>
      <c r="G214" s="1">
        <f t="shared" si="30"/>
        <v>1</v>
      </c>
      <c r="H214" s="48">
        <f t="shared" si="33"/>
        <v>1.8220489702882592E-3</v>
      </c>
      <c r="I214" s="49">
        <f t="shared" si="39"/>
        <v>2.2039264844199297E-3</v>
      </c>
      <c r="J214" s="1">
        <f t="shared" si="34"/>
        <v>0</v>
      </c>
      <c r="K214" s="1">
        <f t="shared" si="35"/>
        <v>0</v>
      </c>
      <c r="L214" s="1">
        <f t="shared" si="31"/>
        <v>0</v>
      </c>
      <c r="M214" s="1">
        <f t="shared" si="32"/>
        <v>0</v>
      </c>
      <c r="N214" s="1">
        <f t="shared" si="36"/>
        <v>0</v>
      </c>
      <c r="O214" s="1">
        <f t="shared" si="37"/>
        <v>419.000000000005</v>
      </c>
    </row>
    <row r="215" spans="1:15" x14ac:dyDescent="0.25">
      <c r="A215" s="47">
        <v>41571.958333333336</v>
      </c>
      <c r="B215" s="1">
        <v>1.3800699999999999</v>
      </c>
      <c r="C215" s="1">
        <v>1.3832100000000001</v>
      </c>
      <c r="D215" s="1">
        <v>1.3774</v>
      </c>
      <c r="E215" s="1">
        <v>1.38019</v>
      </c>
      <c r="F215" s="1">
        <f t="shared" si="38"/>
        <v>-20.800000000000818</v>
      </c>
      <c r="G215" s="1">
        <f t="shared" si="30"/>
        <v>0</v>
      </c>
      <c r="H215" s="48">
        <f t="shared" si="33"/>
        <v>7.9705524317574827E-5</v>
      </c>
      <c r="I215" s="49">
        <f t="shared" si="39"/>
        <v>2.5586333478992696E-3</v>
      </c>
      <c r="J215" s="1">
        <f t="shared" si="34"/>
        <v>0</v>
      </c>
      <c r="K215" s="1">
        <f t="shared" si="35"/>
        <v>0</v>
      </c>
      <c r="L215" s="1">
        <f t="shared" si="31"/>
        <v>0</v>
      </c>
      <c r="M215" s="1">
        <f t="shared" si="32"/>
        <v>0</v>
      </c>
      <c r="N215" s="1">
        <f t="shared" si="36"/>
        <v>0</v>
      </c>
      <c r="O215" s="1">
        <f t="shared" si="37"/>
        <v>419.000000000005</v>
      </c>
    </row>
    <row r="216" spans="1:15" x14ac:dyDescent="0.25">
      <c r="A216" s="47">
        <v>41574.958333333336</v>
      </c>
      <c r="B216" s="1">
        <v>1.38059</v>
      </c>
      <c r="C216" s="1">
        <v>1.38174</v>
      </c>
      <c r="D216" s="1">
        <v>1.3774999999999999</v>
      </c>
      <c r="E216" s="1">
        <v>1.3785099999999999</v>
      </c>
      <c r="F216" s="1">
        <f t="shared" si="38"/>
        <v>-40.099999999998474</v>
      </c>
      <c r="G216" s="1">
        <f t="shared" si="30"/>
        <v>0</v>
      </c>
      <c r="H216" s="48">
        <f t="shared" si="33"/>
        <v>-1.2172237155755328E-3</v>
      </c>
      <c r="I216" s="49">
        <f t="shared" si="39"/>
        <v>2.3149723307436948E-3</v>
      </c>
      <c r="J216" s="1">
        <f t="shared" si="34"/>
        <v>0</v>
      </c>
      <c r="K216" s="1">
        <f t="shared" si="35"/>
        <v>0</v>
      </c>
      <c r="L216" s="1">
        <f t="shared" si="31"/>
        <v>0</v>
      </c>
      <c r="M216" s="1">
        <f t="shared" si="32"/>
        <v>0</v>
      </c>
      <c r="N216" s="1">
        <f t="shared" si="36"/>
        <v>0</v>
      </c>
      <c r="O216" s="1">
        <f t="shared" si="37"/>
        <v>419.000000000005</v>
      </c>
    </row>
    <row r="217" spans="1:15" x14ac:dyDescent="0.25">
      <c r="A217" s="47">
        <v>41575.958333333336</v>
      </c>
      <c r="B217" s="1">
        <v>1.3785099999999999</v>
      </c>
      <c r="C217" s="1">
        <v>1.3813</v>
      </c>
      <c r="D217" s="1">
        <v>1.3736200000000001</v>
      </c>
      <c r="E217" s="1">
        <v>1.3745000000000001</v>
      </c>
      <c r="F217" s="1">
        <f t="shared" si="38"/>
        <v>-9.5000000000000639</v>
      </c>
      <c r="G217" s="1">
        <f t="shared" si="30"/>
        <v>0</v>
      </c>
      <c r="H217" s="48">
        <f t="shared" si="33"/>
        <v>-2.9089379112229308E-3</v>
      </c>
      <c r="I217" s="49">
        <f t="shared" si="39"/>
        <v>6.3792821147903855E-4</v>
      </c>
      <c r="J217" s="1">
        <f t="shared" si="34"/>
        <v>0</v>
      </c>
      <c r="K217" s="1">
        <f t="shared" si="35"/>
        <v>0</v>
      </c>
      <c r="L217" s="1">
        <f t="shared" si="31"/>
        <v>0</v>
      </c>
      <c r="M217" s="1">
        <f t="shared" si="32"/>
        <v>0</v>
      </c>
      <c r="N217" s="1">
        <f t="shared" si="36"/>
        <v>0</v>
      </c>
      <c r="O217" s="1">
        <f t="shared" si="37"/>
        <v>419.000000000005</v>
      </c>
    </row>
    <row r="218" spans="1:15" x14ac:dyDescent="0.25">
      <c r="A218" s="47">
        <v>41576.958333333336</v>
      </c>
      <c r="B218" s="1">
        <v>1.3745000000000001</v>
      </c>
      <c r="C218" s="1">
        <v>1.3784700000000001</v>
      </c>
      <c r="D218" s="1">
        <v>1.3695999999999999</v>
      </c>
      <c r="E218" s="1">
        <v>1.37355</v>
      </c>
      <c r="F218" s="1">
        <f t="shared" si="38"/>
        <v>-152.30000000000078</v>
      </c>
      <c r="G218" s="1">
        <f t="shared" si="30"/>
        <v>0</v>
      </c>
      <c r="H218" s="48">
        <f t="shared" si="33"/>
        <v>-6.9116042197159278E-4</v>
      </c>
      <c r="I218" s="49">
        <f t="shared" si="39"/>
        <v>4.7018329949526094E-4</v>
      </c>
      <c r="J218" s="1">
        <f t="shared" si="34"/>
        <v>0</v>
      </c>
      <c r="K218" s="1">
        <f t="shared" si="35"/>
        <v>0</v>
      </c>
      <c r="L218" s="1">
        <f t="shared" si="31"/>
        <v>0</v>
      </c>
      <c r="M218" s="1">
        <f t="shared" si="32"/>
        <v>0</v>
      </c>
      <c r="N218" s="1">
        <f t="shared" si="36"/>
        <v>0</v>
      </c>
      <c r="O218" s="1">
        <f t="shared" si="37"/>
        <v>419.000000000005</v>
      </c>
    </row>
    <row r="219" spans="1:15" x14ac:dyDescent="0.25">
      <c r="A219" s="47">
        <v>41577.958333333336</v>
      </c>
      <c r="B219" s="1">
        <v>1.37355</v>
      </c>
      <c r="C219" s="1">
        <v>1.3738600000000001</v>
      </c>
      <c r="D219" s="1">
        <v>1.3574999999999999</v>
      </c>
      <c r="E219" s="1">
        <v>1.35832</v>
      </c>
      <c r="F219" s="1">
        <f t="shared" si="38"/>
        <v>-98.000000000000313</v>
      </c>
      <c r="G219" s="1">
        <f t="shared" si="30"/>
        <v>0</v>
      </c>
      <c r="H219" s="48">
        <f t="shared" si="33"/>
        <v>-1.1088056495941245E-2</v>
      </c>
      <c r="I219" s="49">
        <f t="shared" si="39"/>
        <v>-8.6923786907129597E-4</v>
      </c>
      <c r="J219" s="1">
        <f t="shared" si="34"/>
        <v>0</v>
      </c>
      <c r="K219" s="1">
        <f t="shared" si="35"/>
        <v>0</v>
      </c>
      <c r="L219" s="1">
        <f t="shared" si="31"/>
        <v>0</v>
      </c>
      <c r="M219" s="1">
        <f t="shared" si="32"/>
        <v>0</v>
      </c>
      <c r="N219" s="1">
        <f t="shared" si="36"/>
        <v>0</v>
      </c>
      <c r="O219" s="1">
        <f t="shared" si="37"/>
        <v>419.000000000005</v>
      </c>
    </row>
    <row r="220" spans="1:15" x14ac:dyDescent="0.25">
      <c r="A220" s="47">
        <v>41578.958333333336</v>
      </c>
      <c r="B220" s="1">
        <v>1.35833</v>
      </c>
      <c r="C220" s="1">
        <v>1.35894</v>
      </c>
      <c r="D220" s="1">
        <v>1.34795</v>
      </c>
      <c r="E220" s="1">
        <v>1.34853</v>
      </c>
      <c r="F220" s="1">
        <f t="shared" si="38"/>
        <v>27.300000000001212</v>
      </c>
      <c r="G220" s="1">
        <f t="shared" si="30"/>
        <v>1</v>
      </c>
      <c r="H220" s="48">
        <f t="shared" si="33"/>
        <v>-7.2074327109958869E-3</v>
      </c>
      <c r="I220" s="49">
        <f t="shared" si="39"/>
        <v>-2.6949218796157443E-3</v>
      </c>
      <c r="J220" s="1">
        <f t="shared" si="34"/>
        <v>0</v>
      </c>
      <c r="K220" s="1">
        <f t="shared" si="35"/>
        <v>0</v>
      </c>
      <c r="L220" s="1">
        <f t="shared" si="31"/>
        <v>0</v>
      </c>
      <c r="M220" s="1">
        <f t="shared" si="32"/>
        <v>0</v>
      </c>
      <c r="N220" s="1">
        <f t="shared" si="36"/>
        <v>0</v>
      </c>
      <c r="O220" s="1">
        <f t="shared" si="37"/>
        <v>419.000000000005</v>
      </c>
    </row>
    <row r="221" spans="1:15" x14ac:dyDescent="0.25">
      <c r="A221" s="47">
        <v>41582</v>
      </c>
      <c r="B221" s="1">
        <v>1.34866</v>
      </c>
      <c r="C221" s="1">
        <v>1.35243</v>
      </c>
      <c r="D221" s="1">
        <v>1.3442000000000001</v>
      </c>
      <c r="E221" s="1">
        <v>1.3513900000000001</v>
      </c>
      <c r="F221" s="1">
        <f t="shared" si="38"/>
        <v>-40.000000000000036</v>
      </c>
      <c r="G221" s="1">
        <f t="shared" si="30"/>
        <v>0</v>
      </c>
      <c r="H221" s="48">
        <f t="shared" si="33"/>
        <v>2.1208278644153644E-3</v>
      </c>
      <c r="I221" s="49">
        <f t="shared" si="39"/>
        <v>-2.3862786120857488E-3</v>
      </c>
      <c r="J221" s="1">
        <f t="shared" si="34"/>
        <v>0</v>
      </c>
      <c r="K221" s="1">
        <f t="shared" si="35"/>
        <v>0</v>
      </c>
      <c r="L221" s="1">
        <f t="shared" si="31"/>
        <v>0</v>
      </c>
      <c r="M221" s="1">
        <f t="shared" si="32"/>
        <v>0</v>
      </c>
      <c r="N221" s="1">
        <f t="shared" si="36"/>
        <v>0</v>
      </c>
      <c r="O221" s="1">
        <f t="shared" si="37"/>
        <v>419.000000000005</v>
      </c>
    </row>
    <row r="222" spans="1:15" x14ac:dyDescent="0.25">
      <c r="A222" s="47">
        <v>41583</v>
      </c>
      <c r="B222" s="1">
        <v>1.3513999999999999</v>
      </c>
      <c r="C222" s="1">
        <v>1.3522400000000001</v>
      </c>
      <c r="D222" s="1">
        <v>1.3449</v>
      </c>
      <c r="E222" s="1">
        <v>1.3473999999999999</v>
      </c>
      <c r="F222" s="1">
        <f t="shared" si="38"/>
        <v>38.399999999998435</v>
      </c>
      <c r="G222" s="1">
        <f t="shared" si="30"/>
        <v>1</v>
      </c>
      <c r="H222" s="48">
        <f t="shared" si="33"/>
        <v>-2.952515558055202E-3</v>
      </c>
      <c r="I222" s="49">
        <f t="shared" si="39"/>
        <v>-2.9830991781286814E-3</v>
      </c>
      <c r="J222" s="1">
        <f t="shared" si="34"/>
        <v>0</v>
      </c>
      <c r="K222" s="1">
        <f t="shared" si="35"/>
        <v>0</v>
      </c>
      <c r="L222" s="1">
        <f t="shared" si="31"/>
        <v>0</v>
      </c>
      <c r="M222" s="1">
        <f t="shared" si="32"/>
        <v>0</v>
      </c>
      <c r="N222" s="1">
        <f t="shared" si="36"/>
        <v>0</v>
      </c>
      <c r="O222" s="1">
        <f t="shared" si="37"/>
        <v>419.000000000005</v>
      </c>
    </row>
    <row r="223" spans="1:15" x14ac:dyDescent="0.25">
      <c r="A223" s="47">
        <v>41584</v>
      </c>
      <c r="B223" s="1">
        <v>1.3474200000000001</v>
      </c>
      <c r="C223" s="1">
        <v>1.3547100000000001</v>
      </c>
      <c r="D223" s="1">
        <v>1.3467499999999999</v>
      </c>
      <c r="E223" s="1">
        <v>1.3512599999999999</v>
      </c>
      <c r="F223" s="1">
        <f t="shared" si="38"/>
        <v>-93.000000000000853</v>
      </c>
      <c r="G223" s="1">
        <f t="shared" si="30"/>
        <v>0</v>
      </c>
      <c r="H223" s="48">
        <f t="shared" si="33"/>
        <v>2.8647766067981806E-3</v>
      </c>
      <c r="I223" s="49">
        <f t="shared" si="39"/>
        <v>-2.6349652928186057E-3</v>
      </c>
      <c r="J223" s="1">
        <f t="shared" si="34"/>
        <v>0</v>
      </c>
      <c r="K223" s="1">
        <f t="shared" si="35"/>
        <v>0</v>
      </c>
      <c r="L223" s="1">
        <f t="shared" si="31"/>
        <v>0</v>
      </c>
      <c r="M223" s="1">
        <f t="shared" si="32"/>
        <v>0</v>
      </c>
      <c r="N223" s="1">
        <f t="shared" si="36"/>
        <v>0</v>
      </c>
      <c r="O223" s="1">
        <f t="shared" si="37"/>
        <v>419.000000000005</v>
      </c>
    </row>
    <row r="224" spans="1:15" x14ac:dyDescent="0.25">
      <c r="A224" s="47">
        <v>41585</v>
      </c>
      <c r="B224" s="1">
        <v>1.35124</v>
      </c>
      <c r="C224" s="1">
        <v>1.35287</v>
      </c>
      <c r="D224" s="1">
        <v>1.3294999999999999</v>
      </c>
      <c r="E224" s="1">
        <v>1.3419399999999999</v>
      </c>
      <c r="F224" s="1">
        <f t="shared" si="38"/>
        <v>-54.100000000001373</v>
      </c>
      <c r="G224" s="1">
        <f t="shared" si="30"/>
        <v>0</v>
      </c>
      <c r="H224" s="48">
        <f t="shared" si="33"/>
        <v>-6.8972662551988195E-3</v>
      </c>
      <c r="I224" s="49">
        <f t="shared" si="39"/>
        <v>-3.3449706102715165E-3</v>
      </c>
      <c r="J224" s="1">
        <f t="shared" si="34"/>
        <v>0</v>
      </c>
      <c r="K224" s="1">
        <f t="shared" si="35"/>
        <v>0</v>
      </c>
      <c r="L224" s="1">
        <f t="shared" si="31"/>
        <v>0</v>
      </c>
      <c r="M224" s="1">
        <f t="shared" si="32"/>
        <v>0</v>
      </c>
      <c r="N224" s="1">
        <f t="shared" si="36"/>
        <v>0</v>
      </c>
      <c r="O224" s="1">
        <f t="shared" si="37"/>
        <v>419.000000000005</v>
      </c>
    </row>
    <row r="225" spans="1:15" x14ac:dyDescent="0.25">
      <c r="A225" s="47">
        <v>41586</v>
      </c>
      <c r="B225" s="1">
        <v>1.34189</v>
      </c>
      <c r="C225" s="1">
        <v>1.3437699999999999</v>
      </c>
      <c r="D225" s="1">
        <v>1.33178</v>
      </c>
      <c r="E225" s="1">
        <v>1.3364799999999999</v>
      </c>
      <c r="F225" s="1">
        <f t="shared" si="38"/>
        <v>49.399999999999444</v>
      </c>
      <c r="G225" s="1">
        <f t="shared" si="30"/>
        <v>1</v>
      </c>
      <c r="H225" s="48">
        <f t="shared" si="33"/>
        <v>-4.0687363071374438E-3</v>
      </c>
      <c r="I225" s="49">
        <f t="shared" si="39"/>
        <v>-3.4899454097608307E-3</v>
      </c>
      <c r="J225" s="1">
        <f t="shared" si="34"/>
        <v>0</v>
      </c>
      <c r="K225" s="1">
        <f t="shared" si="35"/>
        <v>0</v>
      </c>
      <c r="L225" s="1">
        <f t="shared" si="31"/>
        <v>0</v>
      </c>
      <c r="M225" s="1">
        <f t="shared" si="32"/>
        <v>0</v>
      </c>
      <c r="N225" s="1">
        <f t="shared" si="36"/>
        <v>0</v>
      </c>
      <c r="O225" s="1">
        <f t="shared" si="37"/>
        <v>419.000000000005</v>
      </c>
    </row>
    <row r="226" spans="1:15" x14ac:dyDescent="0.25">
      <c r="A226" s="47">
        <v>41589</v>
      </c>
      <c r="B226" s="1">
        <v>1.33572</v>
      </c>
      <c r="C226" s="1">
        <v>1.34162</v>
      </c>
      <c r="D226" s="1">
        <v>1.33446</v>
      </c>
      <c r="E226" s="1">
        <v>1.34066</v>
      </c>
      <c r="F226" s="1">
        <f t="shared" si="38"/>
        <v>29.600000000000737</v>
      </c>
      <c r="G226" s="1">
        <f t="shared" si="30"/>
        <v>1</v>
      </c>
      <c r="H226" s="48">
        <f t="shared" si="33"/>
        <v>3.1276188195858978E-3</v>
      </c>
      <c r="I226" s="49">
        <f t="shared" si="39"/>
        <v>-3.0125980045661443E-3</v>
      </c>
      <c r="J226" s="1">
        <f t="shared" si="34"/>
        <v>0</v>
      </c>
      <c r="K226" s="1">
        <f t="shared" si="35"/>
        <v>0</v>
      </c>
      <c r="L226" s="1">
        <f t="shared" si="31"/>
        <v>0</v>
      </c>
      <c r="M226" s="1">
        <f t="shared" si="32"/>
        <v>0</v>
      </c>
      <c r="N226" s="1">
        <f t="shared" si="36"/>
        <v>0</v>
      </c>
      <c r="O226" s="1">
        <f t="shared" si="37"/>
        <v>419.000000000005</v>
      </c>
    </row>
    <row r="227" spans="1:15" x14ac:dyDescent="0.25">
      <c r="A227" s="47">
        <v>41590</v>
      </c>
      <c r="B227" s="1">
        <v>1.3405899999999999</v>
      </c>
      <c r="C227" s="1">
        <v>1.34561</v>
      </c>
      <c r="D227" s="1">
        <v>1.3359000000000001</v>
      </c>
      <c r="E227" s="1">
        <v>1.34355</v>
      </c>
      <c r="F227" s="1">
        <f t="shared" si="38"/>
        <v>50.699999999999079</v>
      </c>
      <c r="G227" s="1">
        <f t="shared" si="30"/>
        <v>1</v>
      </c>
      <c r="H227" s="48">
        <f t="shared" si="33"/>
        <v>2.1556546775469698E-3</v>
      </c>
      <c r="I227" s="49">
        <f t="shared" si="39"/>
        <v>-1.3571341078801175E-3</v>
      </c>
      <c r="J227" s="1">
        <f t="shared" si="34"/>
        <v>0</v>
      </c>
      <c r="K227" s="1">
        <f t="shared" si="35"/>
        <v>0</v>
      </c>
      <c r="L227" s="1">
        <f t="shared" si="31"/>
        <v>0</v>
      </c>
      <c r="M227" s="1">
        <f t="shared" si="32"/>
        <v>0</v>
      </c>
      <c r="N227" s="1">
        <f t="shared" si="36"/>
        <v>0</v>
      </c>
      <c r="O227" s="1">
        <f t="shared" si="37"/>
        <v>419.000000000005</v>
      </c>
    </row>
    <row r="228" spans="1:15" x14ac:dyDescent="0.25">
      <c r="A228" s="47">
        <v>41591</v>
      </c>
      <c r="B228" s="1">
        <v>1.34355</v>
      </c>
      <c r="C228" s="1">
        <v>1.3495299999999999</v>
      </c>
      <c r="D228" s="1">
        <v>1.3389800000000001</v>
      </c>
      <c r="E228" s="1">
        <v>1.3486199999999999</v>
      </c>
      <c r="F228" s="1">
        <f t="shared" si="38"/>
        <v>-27.699999999999392</v>
      </c>
      <c r="G228" s="1">
        <f t="shared" si="30"/>
        <v>0</v>
      </c>
      <c r="H228" s="48">
        <f t="shared" si="33"/>
        <v>3.7735849056603765E-3</v>
      </c>
      <c r="I228" s="49">
        <f t="shared" si="39"/>
        <v>1.5493094201915469E-5</v>
      </c>
      <c r="J228" s="1">
        <f t="shared" si="34"/>
        <v>0</v>
      </c>
      <c r="K228" s="1">
        <f t="shared" si="35"/>
        <v>0</v>
      </c>
      <c r="L228" s="1">
        <f t="shared" si="31"/>
        <v>0</v>
      </c>
      <c r="M228" s="1">
        <f t="shared" si="32"/>
        <v>0</v>
      </c>
      <c r="N228" s="1">
        <f t="shared" si="36"/>
        <v>0</v>
      </c>
      <c r="O228" s="1">
        <f t="shared" si="37"/>
        <v>419.000000000005</v>
      </c>
    </row>
    <row r="229" spans="1:15" x14ac:dyDescent="0.25">
      <c r="A229" s="47">
        <v>41592</v>
      </c>
      <c r="B229" s="1">
        <v>1.34863</v>
      </c>
      <c r="C229" s="1">
        <v>1.34972</v>
      </c>
      <c r="D229" s="1">
        <v>1.34179</v>
      </c>
      <c r="E229" s="1">
        <v>1.3458600000000001</v>
      </c>
      <c r="F229" s="1">
        <f t="shared" si="38"/>
        <v>35.499999999999417</v>
      </c>
      <c r="G229" s="1">
        <f t="shared" si="30"/>
        <v>1</v>
      </c>
      <c r="H229" s="48">
        <f t="shared" si="33"/>
        <v>-2.0465364594918212E-3</v>
      </c>
      <c r="I229" s="49">
        <f t="shared" si="39"/>
        <v>-5.0542744628648273E-4</v>
      </c>
      <c r="J229" s="1">
        <f t="shared" si="34"/>
        <v>0</v>
      </c>
      <c r="K229" s="1">
        <f t="shared" si="35"/>
        <v>0</v>
      </c>
      <c r="L229" s="1">
        <f t="shared" si="31"/>
        <v>0</v>
      </c>
      <c r="M229" s="1">
        <f t="shared" si="32"/>
        <v>0</v>
      </c>
      <c r="N229" s="1">
        <f t="shared" si="36"/>
        <v>0</v>
      </c>
      <c r="O229" s="1">
        <f t="shared" si="37"/>
        <v>419.000000000005</v>
      </c>
    </row>
    <row r="230" spans="1:15" x14ac:dyDescent="0.25">
      <c r="A230" s="47">
        <v>41593</v>
      </c>
      <c r="B230" s="1">
        <v>1.3458600000000001</v>
      </c>
      <c r="C230" s="1">
        <v>1.3505199999999999</v>
      </c>
      <c r="D230" s="1">
        <v>1.3432200000000001</v>
      </c>
      <c r="E230" s="1">
        <v>1.34941</v>
      </c>
      <c r="F230" s="1">
        <f t="shared" si="38"/>
        <v>9.5000000000000639</v>
      </c>
      <c r="G230" s="1">
        <f t="shared" si="30"/>
        <v>1</v>
      </c>
      <c r="H230" s="48">
        <f t="shared" si="33"/>
        <v>2.637718633438757E-3</v>
      </c>
      <c r="I230" s="49">
        <f t="shared" si="39"/>
        <v>1.9335182765026215E-4</v>
      </c>
      <c r="J230" s="1">
        <f t="shared" si="34"/>
        <v>0</v>
      </c>
      <c r="K230" s="1">
        <f t="shared" si="35"/>
        <v>0</v>
      </c>
      <c r="L230" s="1">
        <f t="shared" si="31"/>
        <v>0</v>
      </c>
      <c r="M230" s="1">
        <f t="shared" si="32"/>
        <v>0</v>
      </c>
      <c r="N230" s="1">
        <f t="shared" si="36"/>
        <v>0</v>
      </c>
      <c r="O230" s="1">
        <f t="shared" si="37"/>
        <v>419.000000000005</v>
      </c>
    </row>
    <row r="231" spans="1:15" x14ac:dyDescent="0.25">
      <c r="A231" s="47">
        <v>41596</v>
      </c>
      <c r="B231" s="1">
        <v>1.3495999999999999</v>
      </c>
      <c r="C231" s="1">
        <v>1.35415</v>
      </c>
      <c r="D231" s="1">
        <v>1.34745</v>
      </c>
      <c r="E231" s="1">
        <v>1.3505499999999999</v>
      </c>
      <c r="F231" s="1">
        <f t="shared" si="38"/>
        <v>32.800000000001717</v>
      </c>
      <c r="G231" s="1">
        <f t="shared" si="30"/>
        <v>1</v>
      </c>
      <c r="H231" s="48">
        <f t="shared" si="33"/>
        <v>8.4481365930288987E-4</v>
      </c>
      <c r="I231" s="49">
        <f t="shared" si="39"/>
        <v>-5.9143540786649185E-5</v>
      </c>
      <c r="J231" s="1">
        <f t="shared" si="34"/>
        <v>0</v>
      </c>
      <c r="K231" s="1">
        <f t="shared" si="35"/>
        <v>0</v>
      </c>
      <c r="L231" s="1">
        <f t="shared" si="31"/>
        <v>0</v>
      </c>
      <c r="M231" s="1">
        <f t="shared" si="32"/>
        <v>0</v>
      </c>
      <c r="N231" s="1">
        <f t="shared" si="36"/>
        <v>0</v>
      </c>
      <c r="O231" s="1">
        <f t="shared" si="37"/>
        <v>419.000000000005</v>
      </c>
    </row>
    <row r="232" spans="1:15" x14ac:dyDescent="0.25">
      <c r="A232" s="47">
        <v>41597</v>
      </c>
      <c r="B232" s="1">
        <v>1.3505499999999999</v>
      </c>
      <c r="C232" s="1">
        <v>1.3546800000000001</v>
      </c>
      <c r="D232" s="1">
        <v>1.3487199999999999</v>
      </c>
      <c r="E232" s="1">
        <v>1.3538300000000001</v>
      </c>
      <c r="F232" s="1">
        <f t="shared" si="38"/>
        <v>-99.799999999998775</v>
      </c>
      <c r="G232" s="1">
        <f t="shared" si="30"/>
        <v>0</v>
      </c>
      <c r="H232" s="48">
        <f t="shared" si="33"/>
        <v>2.4286401836290938E-3</v>
      </c>
      <c r="I232" s="49">
        <f t="shared" si="39"/>
        <v>1.10659476406684E-3</v>
      </c>
      <c r="J232" s="1">
        <f t="shared" si="34"/>
        <v>0</v>
      </c>
      <c r="K232" s="1">
        <f t="shared" si="35"/>
        <v>0</v>
      </c>
      <c r="L232" s="1">
        <f t="shared" si="31"/>
        <v>0</v>
      </c>
      <c r="M232" s="1">
        <f t="shared" si="32"/>
        <v>0</v>
      </c>
      <c r="N232" s="1">
        <f t="shared" si="36"/>
        <v>0</v>
      </c>
      <c r="O232" s="1">
        <f t="shared" si="37"/>
        <v>419.000000000005</v>
      </c>
    </row>
    <row r="233" spans="1:15" x14ac:dyDescent="0.25">
      <c r="A233" s="47">
        <v>41598</v>
      </c>
      <c r="B233" s="1">
        <v>1.3537999999999999</v>
      </c>
      <c r="C233" s="1">
        <v>1.3577399999999999</v>
      </c>
      <c r="D233" s="1">
        <v>1.3414699999999999</v>
      </c>
      <c r="E233" s="1">
        <v>1.34382</v>
      </c>
      <c r="F233" s="1">
        <f t="shared" si="38"/>
        <v>42.999999999999702</v>
      </c>
      <c r="G233" s="1">
        <f t="shared" si="30"/>
        <v>1</v>
      </c>
      <c r="H233" s="48">
        <f t="shared" si="33"/>
        <v>-7.393838221933402E-3</v>
      </c>
      <c r="I233" s="49">
        <f t="shared" si="39"/>
        <v>6.9095702471734521E-4</v>
      </c>
      <c r="J233" s="1">
        <f t="shared" si="34"/>
        <v>0</v>
      </c>
      <c r="K233" s="1">
        <f t="shared" si="35"/>
        <v>0</v>
      </c>
      <c r="L233" s="1">
        <f t="shared" si="31"/>
        <v>0</v>
      </c>
      <c r="M233" s="1">
        <f t="shared" si="32"/>
        <v>0</v>
      </c>
      <c r="N233" s="1">
        <f t="shared" si="36"/>
        <v>0</v>
      </c>
      <c r="O233" s="1">
        <f t="shared" si="37"/>
        <v>419.000000000005</v>
      </c>
    </row>
    <row r="234" spans="1:15" x14ac:dyDescent="0.25">
      <c r="A234" s="47">
        <v>41599</v>
      </c>
      <c r="B234" s="1">
        <v>1.3438300000000001</v>
      </c>
      <c r="C234" s="1">
        <v>1.3486400000000001</v>
      </c>
      <c r="D234" s="1">
        <v>1.33992</v>
      </c>
      <c r="E234" s="1">
        <v>1.3481300000000001</v>
      </c>
      <c r="F234" s="1">
        <f t="shared" si="38"/>
        <v>75.000000000000625</v>
      </c>
      <c r="G234" s="1">
        <f t="shared" si="30"/>
        <v>1</v>
      </c>
      <c r="H234" s="48">
        <f t="shared" si="33"/>
        <v>3.2072747838252091E-3</v>
      </c>
      <c r="I234" s="49">
        <f t="shared" si="39"/>
        <v>7.0091402024725913E-4</v>
      </c>
      <c r="J234" s="1">
        <f t="shared" si="34"/>
        <v>0</v>
      </c>
      <c r="K234" s="1">
        <f t="shared" si="35"/>
        <v>0</v>
      </c>
      <c r="L234" s="1">
        <f t="shared" si="31"/>
        <v>0</v>
      </c>
      <c r="M234" s="1">
        <f t="shared" si="32"/>
        <v>0</v>
      </c>
      <c r="N234" s="1">
        <f t="shared" si="36"/>
        <v>0</v>
      </c>
      <c r="O234" s="1">
        <f t="shared" si="37"/>
        <v>419.000000000005</v>
      </c>
    </row>
    <row r="235" spans="1:15" x14ac:dyDescent="0.25">
      <c r="A235" s="47">
        <v>41600</v>
      </c>
      <c r="B235" s="1">
        <v>1.3481399999999999</v>
      </c>
      <c r="C235" s="1">
        <v>1.3556900000000001</v>
      </c>
      <c r="D235" s="1">
        <v>1.34623</v>
      </c>
      <c r="E235" s="1">
        <v>1.35564</v>
      </c>
      <c r="F235" s="1">
        <f t="shared" si="38"/>
        <v>-32.399999999999096</v>
      </c>
      <c r="G235" s="1">
        <f t="shared" si="30"/>
        <v>0</v>
      </c>
      <c r="H235" s="48">
        <f t="shared" si="33"/>
        <v>5.5706793855190284E-3</v>
      </c>
      <c r="I235" s="49">
        <f t="shared" si="39"/>
        <v>1.1277921087437665E-3</v>
      </c>
      <c r="J235" s="1">
        <f t="shared" si="34"/>
        <v>0</v>
      </c>
      <c r="K235" s="1">
        <f t="shared" si="35"/>
        <v>0</v>
      </c>
      <c r="L235" s="1">
        <f t="shared" si="31"/>
        <v>0</v>
      </c>
      <c r="M235" s="1">
        <f t="shared" si="32"/>
        <v>0</v>
      </c>
      <c r="N235" s="1">
        <f t="shared" si="36"/>
        <v>0</v>
      </c>
      <c r="O235" s="1">
        <f t="shared" si="37"/>
        <v>419.000000000005</v>
      </c>
    </row>
    <row r="236" spans="1:15" x14ac:dyDescent="0.25">
      <c r="A236" s="47">
        <v>41603</v>
      </c>
      <c r="B236" s="1">
        <v>1.35486</v>
      </c>
      <c r="C236" s="1">
        <v>1.35599</v>
      </c>
      <c r="D236" s="1">
        <v>1.349</v>
      </c>
      <c r="E236" s="1">
        <v>1.35162</v>
      </c>
      <c r="F236" s="1">
        <f t="shared" si="38"/>
        <v>55.700000000000749</v>
      </c>
      <c r="G236" s="1">
        <f t="shared" si="30"/>
        <v>1</v>
      </c>
      <c r="H236" s="48">
        <f t="shared" si="33"/>
        <v>-2.9653890413383621E-3</v>
      </c>
      <c r="I236" s="49">
        <f t="shared" si="39"/>
        <v>2.8542036536892412E-4</v>
      </c>
      <c r="J236" s="1">
        <f t="shared" si="34"/>
        <v>0</v>
      </c>
      <c r="K236" s="1">
        <f t="shared" si="35"/>
        <v>0</v>
      </c>
      <c r="L236" s="1">
        <f t="shared" si="31"/>
        <v>0</v>
      </c>
      <c r="M236" s="1">
        <f t="shared" si="32"/>
        <v>0</v>
      </c>
      <c r="N236" s="1">
        <f t="shared" si="36"/>
        <v>0</v>
      </c>
      <c r="O236" s="1">
        <f t="shared" si="37"/>
        <v>419.000000000005</v>
      </c>
    </row>
    <row r="237" spans="1:15" x14ac:dyDescent="0.25">
      <c r="A237" s="47">
        <v>41604</v>
      </c>
      <c r="B237" s="1">
        <v>1.35164</v>
      </c>
      <c r="C237" s="1">
        <v>1.35747</v>
      </c>
      <c r="D237" s="1">
        <v>1.35155</v>
      </c>
      <c r="E237" s="1">
        <v>1.35721</v>
      </c>
      <c r="F237" s="1">
        <f t="shared" si="38"/>
        <v>7.299999999998974</v>
      </c>
      <c r="G237" s="1">
        <f t="shared" si="30"/>
        <v>1</v>
      </c>
      <c r="H237" s="48">
        <f t="shared" si="33"/>
        <v>4.1357778073718432E-3</v>
      </c>
      <c r="I237" s="49">
        <f t="shared" si="39"/>
        <v>1.0582096487268822E-3</v>
      </c>
      <c r="J237" s="1">
        <f t="shared" si="34"/>
        <v>0</v>
      </c>
      <c r="K237" s="1">
        <f t="shared" si="35"/>
        <v>0</v>
      </c>
      <c r="L237" s="1">
        <f t="shared" si="31"/>
        <v>0</v>
      </c>
      <c r="M237" s="1">
        <f t="shared" si="32"/>
        <v>0</v>
      </c>
      <c r="N237" s="1">
        <f t="shared" si="36"/>
        <v>0</v>
      </c>
      <c r="O237" s="1">
        <f t="shared" si="37"/>
        <v>419.000000000005</v>
      </c>
    </row>
    <row r="238" spans="1:15" x14ac:dyDescent="0.25">
      <c r="A238" s="47">
        <v>41605</v>
      </c>
      <c r="B238" s="1">
        <v>1.3572200000000001</v>
      </c>
      <c r="C238" s="1">
        <v>1.36128</v>
      </c>
      <c r="D238" s="1">
        <v>1.3557699999999999</v>
      </c>
      <c r="E238" s="1">
        <v>1.35795</v>
      </c>
      <c r="F238" s="1">
        <f t="shared" si="38"/>
        <v>25.600000000001177</v>
      </c>
      <c r="G238" s="1">
        <f t="shared" si="30"/>
        <v>1</v>
      </c>
      <c r="H238" s="48">
        <f t="shared" si="33"/>
        <v>5.4523618305202248E-4</v>
      </c>
      <c r="I238" s="49">
        <f t="shared" si="39"/>
        <v>7.9664934242854035E-4</v>
      </c>
      <c r="J238" s="1">
        <f t="shared" si="34"/>
        <v>0</v>
      </c>
      <c r="K238" s="1">
        <f t="shared" si="35"/>
        <v>0</v>
      </c>
      <c r="L238" s="1">
        <f t="shared" si="31"/>
        <v>0</v>
      </c>
      <c r="M238" s="1">
        <f t="shared" si="32"/>
        <v>0</v>
      </c>
      <c r="N238" s="1">
        <f t="shared" si="36"/>
        <v>0</v>
      </c>
      <c r="O238" s="1">
        <f t="shared" si="37"/>
        <v>419.000000000005</v>
      </c>
    </row>
    <row r="239" spans="1:15" x14ac:dyDescent="0.25">
      <c r="A239" s="47">
        <v>41606</v>
      </c>
      <c r="B239" s="1">
        <v>1.35791</v>
      </c>
      <c r="C239" s="1">
        <v>1.3617999999999999</v>
      </c>
      <c r="D239" s="1">
        <v>1.35636</v>
      </c>
      <c r="E239" s="1">
        <v>1.3604700000000001</v>
      </c>
      <c r="F239" s="1">
        <f t="shared" si="38"/>
        <v>-14.400000000001079</v>
      </c>
      <c r="G239" s="1">
        <f t="shared" si="30"/>
        <v>0</v>
      </c>
      <c r="H239" s="48">
        <f t="shared" si="33"/>
        <v>1.8557384292501311E-3</v>
      </c>
      <c r="I239" s="49">
        <f t="shared" si="39"/>
        <v>9.2301493867194551E-4</v>
      </c>
      <c r="J239" s="1">
        <f t="shared" si="34"/>
        <v>0</v>
      </c>
      <c r="K239" s="1">
        <f t="shared" si="35"/>
        <v>0</v>
      </c>
      <c r="L239" s="1">
        <f t="shared" si="31"/>
        <v>0</v>
      </c>
      <c r="M239" s="1">
        <f t="shared" si="32"/>
        <v>0</v>
      </c>
      <c r="N239" s="1">
        <f t="shared" si="36"/>
        <v>0</v>
      </c>
      <c r="O239" s="1">
        <f t="shared" si="37"/>
        <v>419.000000000005</v>
      </c>
    </row>
    <row r="240" spans="1:15" x14ac:dyDescent="0.25">
      <c r="A240" s="47">
        <v>41607</v>
      </c>
      <c r="B240" s="1">
        <v>1.36043</v>
      </c>
      <c r="C240" s="1">
        <v>1.36216</v>
      </c>
      <c r="D240" s="1">
        <v>1.3580000000000001</v>
      </c>
      <c r="E240" s="1">
        <v>1.3589899999999999</v>
      </c>
      <c r="F240" s="1">
        <f t="shared" si="38"/>
        <v>-43.09999999999814</v>
      </c>
      <c r="G240" s="1">
        <f t="shared" si="30"/>
        <v>0</v>
      </c>
      <c r="H240" s="48">
        <f t="shared" si="33"/>
        <v>-1.0878593427272598E-3</v>
      </c>
      <c r="I240" s="49">
        <f t="shared" si="39"/>
        <v>4.834524978774013E-4</v>
      </c>
      <c r="J240" s="1">
        <f t="shared" si="34"/>
        <v>0</v>
      </c>
      <c r="K240" s="1">
        <f t="shared" si="35"/>
        <v>0</v>
      </c>
      <c r="L240" s="1">
        <f t="shared" si="31"/>
        <v>0</v>
      </c>
      <c r="M240" s="1">
        <f t="shared" si="32"/>
        <v>0</v>
      </c>
      <c r="N240" s="1">
        <f t="shared" si="36"/>
        <v>0</v>
      </c>
      <c r="O240" s="1">
        <f t="shared" si="37"/>
        <v>419.000000000005</v>
      </c>
    </row>
    <row r="241" spans="1:15" x14ac:dyDescent="0.25">
      <c r="A241" s="47">
        <v>41610</v>
      </c>
      <c r="B241" s="1">
        <v>1.3584799999999999</v>
      </c>
      <c r="C241" s="1">
        <v>1.3615699999999999</v>
      </c>
      <c r="D241" s="1">
        <v>1.3525499999999999</v>
      </c>
      <c r="E241" s="1">
        <v>1.3541700000000001</v>
      </c>
      <c r="F241" s="1">
        <f t="shared" si="38"/>
        <v>47.200000000000571</v>
      </c>
      <c r="G241" s="1">
        <f t="shared" si="30"/>
        <v>1</v>
      </c>
      <c r="H241" s="48">
        <f t="shared" si="33"/>
        <v>-3.5467516317263525E-3</v>
      </c>
      <c r="I241" s="49">
        <f t="shared" si="39"/>
        <v>9.6433832165328248E-4</v>
      </c>
      <c r="J241" s="1">
        <f t="shared" si="34"/>
        <v>0</v>
      </c>
      <c r="K241" s="1">
        <f t="shared" si="35"/>
        <v>0</v>
      </c>
      <c r="L241" s="1">
        <f t="shared" si="31"/>
        <v>0</v>
      </c>
      <c r="M241" s="1">
        <f t="shared" si="32"/>
        <v>0</v>
      </c>
      <c r="N241" s="1">
        <f t="shared" si="36"/>
        <v>0</v>
      </c>
      <c r="O241" s="1">
        <f t="shared" si="37"/>
        <v>419.000000000005</v>
      </c>
    </row>
    <row r="242" spans="1:15" x14ac:dyDescent="0.25">
      <c r="A242" s="47">
        <v>41611</v>
      </c>
      <c r="B242" s="1">
        <v>1.35416</v>
      </c>
      <c r="C242" s="1">
        <v>1.36137</v>
      </c>
      <c r="D242" s="1">
        <v>1.3524</v>
      </c>
      <c r="E242" s="1">
        <v>1.3588800000000001</v>
      </c>
      <c r="F242" s="1">
        <f t="shared" si="38"/>
        <v>4.5000000000006146</v>
      </c>
      <c r="G242" s="1">
        <f t="shared" si="30"/>
        <v>1</v>
      </c>
      <c r="H242" s="48">
        <f t="shared" si="33"/>
        <v>3.4781452845653593E-3</v>
      </c>
      <c r="I242" s="49">
        <f t="shared" si="39"/>
        <v>9.9819713424580125E-4</v>
      </c>
      <c r="J242" s="1">
        <f t="shared" si="34"/>
        <v>0</v>
      </c>
      <c r="K242" s="1">
        <f t="shared" si="35"/>
        <v>0</v>
      </c>
      <c r="L242" s="1">
        <f t="shared" si="31"/>
        <v>0</v>
      </c>
      <c r="M242" s="1">
        <f t="shared" si="32"/>
        <v>0</v>
      </c>
      <c r="N242" s="1">
        <f t="shared" si="36"/>
        <v>0</v>
      </c>
      <c r="O242" s="1">
        <f t="shared" si="37"/>
        <v>419.000000000005</v>
      </c>
    </row>
    <row r="243" spans="1:15" x14ac:dyDescent="0.25">
      <c r="A243" s="47">
        <v>41612</v>
      </c>
      <c r="B243" s="1">
        <v>1.35886</v>
      </c>
      <c r="C243" s="1">
        <v>1.3605100000000001</v>
      </c>
      <c r="D243" s="1">
        <v>1.35283</v>
      </c>
      <c r="E243" s="1">
        <v>1.35931</v>
      </c>
      <c r="F243" s="1">
        <f t="shared" si="38"/>
        <v>74.399999999998911</v>
      </c>
      <c r="G243" s="1">
        <f t="shared" si="30"/>
        <v>1</v>
      </c>
      <c r="H243" s="48">
        <f t="shared" si="33"/>
        <v>3.1643706581885311E-4</v>
      </c>
      <c r="I243" s="49">
        <f t="shared" si="39"/>
        <v>3.4141684428327934E-4</v>
      </c>
      <c r="J243" s="1">
        <f t="shared" si="34"/>
        <v>0</v>
      </c>
      <c r="K243" s="1">
        <f t="shared" si="35"/>
        <v>0</v>
      </c>
      <c r="L243" s="1">
        <f t="shared" si="31"/>
        <v>0</v>
      </c>
      <c r="M243" s="1">
        <f t="shared" si="32"/>
        <v>0</v>
      </c>
      <c r="N243" s="1">
        <f t="shared" si="36"/>
        <v>0</v>
      </c>
      <c r="O243" s="1">
        <f t="shared" si="37"/>
        <v>419.000000000005</v>
      </c>
    </row>
    <row r="244" spans="1:15" x14ac:dyDescent="0.25">
      <c r="A244" s="47">
        <v>41613</v>
      </c>
      <c r="B244" s="1">
        <v>1.3592900000000001</v>
      </c>
      <c r="C244" s="1">
        <v>1.36772</v>
      </c>
      <c r="D244" s="1">
        <v>1.3543099999999999</v>
      </c>
      <c r="E244" s="1">
        <v>1.36673</v>
      </c>
      <c r="F244" s="1">
        <f t="shared" si="38"/>
        <v>36.300000000000225</v>
      </c>
      <c r="G244" s="1">
        <f t="shared" si="30"/>
        <v>1</v>
      </c>
      <c r="H244" s="48">
        <f t="shared" si="33"/>
        <v>5.4586518159949193E-3</v>
      </c>
      <c r="I244" s="49">
        <f t="shared" si="39"/>
        <v>1.3944219514499395E-3</v>
      </c>
      <c r="J244" s="1">
        <f t="shared" si="34"/>
        <v>0</v>
      </c>
      <c r="K244" s="1">
        <f t="shared" si="35"/>
        <v>0</v>
      </c>
      <c r="L244" s="1">
        <f t="shared" si="31"/>
        <v>36.300000000000225</v>
      </c>
      <c r="M244" s="1">
        <f t="shared" si="32"/>
        <v>0</v>
      </c>
      <c r="N244" s="1">
        <f t="shared" si="36"/>
        <v>36.300000000000225</v>
      </c>
      <c r="O244" s="1">
        <f t="shared" si="37"/>
        <v>455.30000000000524</v>
      </c>
    </row>
    <row r="245" spans="1:15" x14ac:dyDescent="0.25">
      <c r="A245" s="47">
        <v>41614</v>
      </c>
      <c r="B245" s="1">
        <v>1.3667199999999999</v>
      </c>
      <c r="C245" s="1">
        <v>1.37063</v>
      </c>
      <c r="D245" s="1">
        <v>1.36124</v>
      </c>
      <c r="E245" s="1">
        <v>1.37035</v>
      </c>
      <c r="F245" s="1">
        <f t="shared" si="38"/>
        <v>24.500000000000632</v>
      </c>
      <c r="G245" s="1">
        <f t="shared" si="30"/>
        <v>1</v>
      </c>
      <c r="H245" s="48">
        <f t="shared" si="33"/>
        <v>2.6486577451287907E-3</v>
      </c>
      <c r="I245" s="49">
        <f t="shared" si="39"/>
        <v>1.208531943669558E-3</v>
      </c>
      <c r="J245" s="1">
        <f t="shared" si="34"/>
        <v>0</v>
      </c>
      <c r="K245" s="1">
        <f t="shared" si="35"/>
        <v>0</v>
      </c>
      <c r="L245" s="1">
        <f t="shared" si="31"/>
        <v>24.500000000000632</v>
      </c>
      <c r="M245" s="1">
        <f t="shared" si="32"/>
        <v>0</v>
      </c>
      <c r="N245" s="1">
        <f t="shared" si="36"/>
        <v>24.500000000000632</v>
      </c>
      <c r="O245" s="1">
        <f t="shared" si="37"/>
        <v>479.80000000000587</v>
      </c>
    </row>
    <row r="246" spans="1:15" x14ac:dyDescent="0.25">
      <c r="A246" s="47">
        <v>41617</v>
      </c>
      <c r="B246" s="1">
        <v>1.3714299999999999</v>
      </c>
      <c r="C246" s="1">
        <v>1.3745700000000001</v>
      </c>
      <c r="D246" s="1">
        <v>1.3694200000000001</v>
      </c>
      <c r="E246" s="1">
        <v>1.37388</v>
      </c>
      <c r="F246" s="1">
        <f t="shared" si="38"/>
        <v>22.200000000001108</v>
      </c>
      <c r="G246" s="1">
        <f t="shared" si="30"/>
        <v>1</v>
      </c>
      <c r="H246" s="48">
        <f t="shared" si="33"/>
        <v>2.5759842376036346E-3</v>
      </c>
      <c r="I246" s="49">
        <f t="shared" si="39"/>
        <v>1.4623754504885095E-3</v>
      </c>
      <c r="J246" s="1">
        <f t="shared" si="34"/>
        <v>0</v>
      </c>
      <c r="K246" s="1">
        <f t="shared" si="35"/>
        <v>0</v>
      </c>
      <c r="L246" s="1">
        <f t="shared" si="31"/>
        <v>22.200000000001108</v>
      </c>
      <c r="M246" s="1">
        <f t="shared" si="32"/>
        <v>0</v>
      </c>
      <c r="N246" s="1">
        <f t="shared" si="36"/>
        <v>22.200000000001108</v>
      </c>
      <c r="O246" s="1">
        <f t="shared" si="37"/>
        <v>502.00000000000699</v>
      </c>
    </row>
    <row r="247" spans="1:15" x14ac:dyDescent="0.25">
      <c r="A247" s="47">
        <v>41618</v>
      </c>
      <c r="B247" s="1">
        <v>1.37388</v>
      </c>
      <c r="C247" s="1">
        <v>1.37948</v>
      </c>
      <c r="D247" s="1">
        <v>1.3733599999999999</v>
      </c>
      <c r="E247" s="1">
        <v>1.3761000000000001</v>
      </c>
      <c r="F247" s="1">
        <f t="shared" si="38"/>
        <v>24.899999999998812</v>
      </c>
      <c r="G247" s="1">
        <f t="shared" si="30"/>
        <v>1</v>
      </c>
      <c r="H247" s="48">
        <f t="shared" si="33"/>
        <v>1.6158616473054277E-3</v>
      </c>
      <c r="I247" s="49">
        <f t="shared" si="39"/>
        <v>1.4323908527454216E-3</v>
      </c>
      <c r="J247" s="1">
        <f t="shared" si="34"/>
        <v>0</v>
      </c>
      <c r="K247" s="1">
        <f t="shared" si="35"/>
        <v>0</v>
      </c>
      <c r="L247" s="1">
        <f t="shared" si="31"/>
        <v>24.899999999998812</v>
      </c>
      <c r="M247" s="1">
        <f t="shared" si="32"/>
        <v>0</v>
      </c>
      <c r="N247" s="1">
        <f t="shared" si="36"/>
        <v>24.899999999998812</v>
      </c>
      <c r="O247" s="1">
        <f t="shared" si="37"/>
        <v>526.90000000000578</v>
      </c>
    </row>
    <row r="248" spans="1:15" x14ac:dyDescent="0.25">
      <c r="A248" s="47">
        <v>41619</v>
      </c>
      <c r="B248" s="1">
        <v>1.3761000000000001</v>
      </c>
      <c r="C248" s="1">
        <v>1.38107</v>
      </c>
      <c r="D248" s="1">
        <v>1.37405</v>
      </c>
      <c r="E248" s="1">
        <v>1.37859</v>
      </c>
      <c r="F248" s="1">
        <f t="shared" si="38"/>
        <v>-32.700000000001062</v>
      </c>
      <c r="G248" s="1">
        <f t="shared" si="30"/>
        <v>0</v>
      </c>
      <c r="H248" s="48">
        <f t="shared" si="33"/>
        <v>1.809461521691702E-3</v>
      </c>
      <c r="I248" s="49">
        <f t="shared" si="39"/>
        <v>1.7945559607977918E-3</v>
      </c>
      <c r="J248" s="1">
        <f t="shared" si="34"/>
        <v>0</v>
      </c>
      <c r="K248" s="1">
        <f t="shared" si="35"/>
        <v>0</v>
      </c>
      <c r="L248" s="1">
        <f t="shared" si="31"/>
        <v>-32.700000000001062</v>
      </c>
      <c r="M248" s="1">
        <f t="shared" si="32"/>
        <v>0</v>
      </c>
      <c r="N248" s="1">
        <f t="shared" si="36"/>
        <v>-32.700000000001062</v>
      </c>
      <c r="O248" s="1">
        <f t="shared" si="37"/>
        <v>494.20000000000471</v>
      </c>
    </row>
    <row r="249" spans="1:15" x14ac:dyDescent="0.25">
      <c r="A249" s="47">
        <v>41620</v>
      </c>
      <c r="B249" s="1">
        <v>1.37856</v>
      </c>
      <c r="C249" s="1">
        <v>1.38032</v>
      </c>
      <c r="D249" s="1">
        <v>1.3736999999999999</v>
      </c>
      <c r="E249" s="1">
        <v>1.3752899999999999</v>
      </c>
      <c r="F249" s="1">
        <f t="shared" si="38"/>
        <v>-12.899999999997913</v>
      </c>
      <c r="G249" s="1">
        <f t="shared" si="30"/>
        <v>0</v>
      </c>
      <c r="H249" s="48">
        <f t="shared" si="33"/>
        <v>-2.3937501360086211E-3</v>
      </c>
      <c r="I249" s="49">
        <f t="shared" si="39"/>
        <v>1.9386811477625082E-3</v>
      </c>
      <c r="J249" s="1">
        <f t="shared" si="34"/>
        <v>0</v>
      </c>
      <c r="K249" s="1">
        <f t="shared" si="35"/>
        <v>0</v>
      </c>
      <c r="L249" s="1">
        <f t="shared" si="31"/>
        <v>-12.899999999997913</v>
      </c>
      <c r="M249" s="1">
        <f t="shared" si="32"/>
        <v>0</v>
      </c>
      <c r="N249" s="1">
        <f t="shared" si="36"/>
        <v>-12.899999999997913</v>
      </c>
      <c r="O249" s="1">
        <f t="shared" si="37"/>
        <v>481.30000000000678</v>
      </c>
    </row>
    <row r="250" spans="1:15" x14ac:dyDescent="0.25">
      <c r="A250" s="47">
        <v>41621</v>
      </c>
      <c r="B250" s="1">
        <v>1.3752899999999999</v>
      </c>
      <c r="C250" s="1">
        <v>1.3769100000000001</v>
      </c>
      <c r="D250" s="1">
        <v>1.3708800000000001</v>
      </c>
      <c r="E250" s="1">
        <v>1.3740000000000001</v>
      </c>
      <c r="F250" s="1">
        <f t="shared" si="38"/>
        <v>31.200000000000117</v>
      </c>
      <c r="G250" s="1">
        <f t="shared" si="30"/>
        <v>1</v>
      </c>
      <c r="H250" s="48">
        <f t="shared" si="33"/>
        <v>-9.3798398883127021E-4</v>
      </c>
      <c r="I250" s="49">
        <f t="shared" si="39"/>
        <v>1.3866649885879295E-3</v>
      </c>
      <c r="J250" s="1">
        <f t="shared" si="34"/>
        <v>0</v>
      </c>
      <c r="K250" s="1">
        <f t="shared" si="35"/>
        <v>0</v>
      </c>
      <c r="L250" s="1">
        <f t="shared" si="31"/>
        <v>31.200000000000117</v>
      </c>
      <c r="M250" s="1">
        <f t="shared" si="32"/>
        <v>0</v>
      </c>
      <c r="N250" s="1">
        <f t="shared" si="36"/>
        <v>31.200000000000117</v>
      </c>
      <c r="O250" s="1">
        <f t="shared" si="37"/>
        <v>512.50000000000693</v>
      </c>
    </row>
    <row r="251" spans="1:15" x14ac:dyDescent="0.25">
      <c r="A251" s="47">
        <v>41624</v>
      </c>
      <c r="B251" s="1">
        <v>1.3729</v>
      </c>
      <c r="C251" s="1">
        <v>1.3798299999999999</v>
      </c>
      <c r="D251" s="1">
        <v>1.37286</v>
      </c>
      <c r="E251" s="1">
        <v>1.37602</v>
      </c>
      <c r="F251" s="1">
        <f t="shared" si="38"/>
        <v>8.2000000000004292</v>
      </c>
      <c r="G251" s="1">
        <f t="shared" si="30"/>
        <v>1</v>
      </c>
      <c r="H251" s="48">
        <f t="shared" si="33"/>
        <v>1.4701601164481826E-3</v>
      </c>
      <c r="I251" s="49">
        <f t="shared" si="39"/>
        <v>1.5308803699165957E-3</v>
      </c>
      <c r="J251" s="1">
        <f t="shared" si="34"/>
        <v>0</v>
      </c>
      <c r="K251" s="1">
        <f t="shared" si="35"/>
        <v>0</v>
      </c>
      <c r="L251" s="1">
        <f t="shared" si="31"/>
        <v>8.2000000000004292</v>
      </c>
      <c r="M251" s="1">
        <f t="shared" si="32"/>
        <v>0</v>
      </c>
      <c r="N251" s="1">
        <f t="shared" si="36"/>
        <v>8.2000000000004292</v>
      </c>
      <c r="O251" s="1">
        <f t="shared" si="37"/>
        <v>520.70000000000732</v>
      </c>
    </row>
    <row r="252" spans="1:15" x14ac:dyDescent="0.25">
      <c r="A252" s="47">
        <v>41625</v>
      </c>
      <c r="B252" s="1">
        <v>1.37601</v>
      </c>
      <c r="C252" s="1">
        <v>1.3782099999999999</v>
      </c>
      <c r="D252" s="1">
        <v>1.37229</v>
      </c>
      <c r="E252" s="1">
        <v>1.37683</v>
      </c>
      <c r="F252" s="1">
        <f t="shared" si="38"/>
        <v>-85.100000000000179</v>
      </c>
      <c r="G252" s="1">
        <f t="shared" si="30"/>
        <v>0</v>
      </c>
      <c r="H252" s="48">
        <f t="shared" si="33"/>
        <v>5.886542346769108E-4</v>
      </c>
      <c r="I252" s="49">
        <f t="shared" si="39"/>
        <v>9.2213067225184464E-4</v>
      </c>
      <c r="J252" s="1">
        <f t="shared" si="34"/>
        <v>0</v>
      </c>
      <c r="K252" s="1">
        <f t="shared" si="35"/>
        <v>0</v>
      </c>
      <c r="L252" s="1">
        <f t="shared" si="31"/>
        <v>0</v>
      </c>
      <c r="M252" s="1">
        <f t="shared" si="32"/>
        <v>0</v>
      </c>
      <c r="N252" s="1">
        <f t="shared" si="36"/>
        <v>0</v>
      </c>
      <c r="O252" s="1">
        <f t="shared" si="37"/>
        <v>520.70000000000732</v>
      </c>
    </row>
    <row r="253" spans="1:15" x14ac:dyDescent="0.25">
      <c r="A253" s="47">
        <v>41626</v>
      </c>
      <c r="B253" s="1">
        <v>1.37683</v>
      </c>
      <c r="C253" s="1">
        <v>1.3811199999999999</v>
      </c>
      <c r="D253" s="1">
        <v>1.36738</v>
      </c>
      <c r="E253" s="1">
        <v>1.36832</v>
      </c>
      <c r="F253" s="1">
        <f t="shared" si="38"/>
        <v>-22.400000000000198</v>
      </c>
      <c r="G253" s="1">
        <f t="shared" si="30"/>
        <v>0</v>
      </c>
      <c r="H253" s="48">
        <f t="shared" si="33"/>
        <v>-6.1808647400187766E-3</v>
      </c>
      <c r="I253" s="49">
        <f t="shared" si="39"/>
        <v>-1.8155963839160127E-4</v>
      </c>
      <c r="J253" s="1">
        <f t="shared" si="34"/>
        <v>0</v>
      </c>
      <c r="K253" s="1">
        <f t="shared" si="35"/>
        <v>0</v>
      </c>
      <c r="L253" s="1">
        <f t="shared" si="31"/>
        <v>0</v>
      </c>
      <c r="M253" s="1">
        <f t="shared" si="32"/>
        <v>0</v>
      </c>
      <c r="N253" s="1">
        <f t="shared" si="36"/>
        <v>0</v>
      </c>
      <c r="O253" s="1">
        <f t="shared" si="37"/>
        <v>520.70000000000732</v>
      </c>
    </row>
    <row r="254" spans="1:15" x14ac:dyDescent="0.25">
      <c r="A254" s="47">
        <v>41627</v>
      </c>
      <c r="B254" s="1">
        <v>1.36833</v>
      </c>
      <c r="C254" s="1">
        <v>1.36938</v>
      </c>
      <c r="D254" s="1">
        <v>1.3649</v>
      </c>
      <c r="E254" s="1">
        <v>1.36609</v>
      </c>
      <c r="F254" s="1">
        <f t="shared" si="38"/>
        <v>9.6000000000007191</v>
      </c>
      <c r="G254" s="1">
        <f t="shared" si="30"/>
        <v>1</v>
      </c>
      <c r="H254" s="48">
        <f t="shared" si="33"/>
        <v>-1.629735734331117E-3</v>
      </c>
      <c r="I254" s="49">
        <f t="shared" si="39"/>
        <v>-7.0727463488344522E-4</v>
      </c>
      <c r="J254" s="1">
        <f t="shared" si="34"/>
        <v>0</v>
      </c>
      <c r="K254" s="1">
        <f t="shared" si="35"/>
        <v>0</v>
      </c>
      <c r="L254" s="1">
        <f t="shared" si="31"/>
        <v>0</v>
      </c>
      <c r="M254" s="1">
        <f t="shared" si="32"/>
        <v>0</v>
      </c>
      <c r="N254" s="1">
        <f t="shared" si="36"/>
        <v>0</v>
      </c>
      <c r="O254" s="1">
        <f t="shared" si="37"/>
        <v>520.70000000000732</v>
      </c>
    </row>
    <row r="255" spans="1:15" x14ac:dyDescent="0.25">
      <c r="A255" s="47">
        <v>41628</v>
      </c>
      <c r="B255" s="1">
        <v>1.3660699999999999</v>
      </c>
      <c r="C255" s="1">
        <v>1.3709100000000001</v>
      </c>
      <c r="D255" s="1">
        <v>1.3624799999999999</v>
      </c>
      <c r="E255" s="1">
        <v>1.36703</v>
      </c>
      <c r="F255" s="1">
        <f t="shared" si="38"/>
        <v>23.299999999999432</v>
      </c>
      <c r="G255" s="1">
        <f t="shared" si="30"/>
        <v>1</v>
      </c>
      <c r="H255" s="48">
        <f t="shared" si="33"/>
        <v>6.8809522066626272E-4</v>
      </c>
      <c r="I255" s="49">
        <f t="shared" si="39"/>
        <v>-8.2324543821334084E-4</v>
      </c>
      <c r="J255" s="1">
        <f t="shared" si="34"/>
        <v>0</v>
      </c>
      <c r="K255" s="1">
        <f t="shared" si="35"/>
        <v>0</v>
      </c>
      <c r="L255" s="1">
        <f t="shared" si="31"/>
        <v>0</v>
      </c>
      <c r="M255" s="1">
        <f t="shared" si="32"/>
        <v>0</v>
      </c>
      <c r="N255" s="1">
        <f t="shared" si="36"/>
        <v>0</v>
      </c>
      <c r="O255" s="1">
        <f t="shared" si="37"/>
        <v>520.70000000000732</v>
      </c>
    </row>
    <row r="256" spans="1:15" x14ac:dyDescent="0.25">
      <c r="A256" s="47">
        <v>41631</v>
      </c>
      <c r="B256" s="1">
        <v>1.36724</v>
      </c>
      <c r="C256" s="1">
        <v>1.3716600000000001</v>
      </c>
      <c r="D256" s="1">
        <v>1.3667199999999999</v>
      </c>
      <c r="E256" s="1">
        <v>1.36957</v>
      </c>
      <c r="F256" s="1">
        <f t="shared" si="38"/>
        <v>-19.900000000001583</v>
      </c>
      <c r="G256" s="1">
        <f t="shared" si="30"/>
        <v>0</v>
      </c>
      <c r="H256" s="48">
        <f t="shared" si="33"/>
        <v>1.8580426179382048E-3</v>
      </c>
      <c r="I256" s="49">
        <f t="shared" si="39"/>
        <v>-8.17172801182528E-4</v>
      </c>
      <c r="J256" s="1">
        <f t="shared" si="34"/>
        <v>0</v>
      </c>
      <c r="K256" s="1">
        <f t="shared" si="35"/>
        <v>0</v>
      </c>
      <c r="L256" s="1">
        <f t="shared" si="31"/>
        <v>0</v>
      </c>
      <c r="M256" s="1">
        <f t="shared" si="32"/>
        <v>0</v>
      </c>
      <c r="N256" s="1">
        <f t="shared" si="36"/>
        <v>0</v>
      </c>
      <c r="O256" s="1">
        <f t="shared" si="37"/>
        <v>520.70000000000732</v>
      </c>
    </row>
    <row r="257" spans="1:15" x14ac:dyDescent="0.25">
      <c r="A257" s="47">
        <v>41632</v>
      </c>
      <c r="B257" s="1">
        <v>1.3695600000000001</v>
      </c>
      <c r="C257" s="1">
        <v>1.3712299999999999</v>
      </c>
      <c r="D257" s="1">
        <v>1.3654900000000001</v>
      </c>
      <c r="E257" s="1">
        <v>1.36757</v>
      </c>
      <c r="F257" s="1">
        <f t="shared" si="38"/>
        <v>4.9000000000010147</v>
      </c>
      <c r="G257" s="1">
        <f t="shared" si="30"/>
        <v>1</v>
      </c>
      <c r="H257" s="48">
        <f t="shared" si="33"/>
        <v>-1.4603123608140089E-3</v>
      </c>
      <c r="I257" s="49">
        <f t="shared" si="39"/>
        <v>-7.0049307928320148E-4</v>
      </c>
      <c r="J257" s="1">
        <f t="shared" si="34"/>
        <v>0</v>
      </c>
      <c r="K257" s="1">
        <f t="shared" si="35"/>
        <v>0</v>
      </c>
      <c r="L257" s="1">
        <f t="shared" si="31"/>
        <v>0</v>
      </c>
      <c r="M257" s="1">
        <f t="shared" si="32"/>
        <v>0</v>
      </c>
      <c r="N257" s="1">
        <f t="shared" si="36"/>
        <v>0</v>
      </c>
      <c r="O257" s="1">
        <f t="shared" si="37"/>
        <v>520.70000000000732</v>
      </c>
    </row>
    <row r="258" spans="1:15" x14ac:dyDescent="0.25">
      <c r="A258" s="47">
        <v>41633</v>
      </c>
      <c r="B258" s="1">
        <v>1.36751</v>
      </c>
      <c r="C258" s="1">
        <v>1.36809</v>
      </c>
      <c r="D258" s="1">
        <v>1.3660600000000001</v>
      </c>
      <c r="E258" s="1">
        <v>1.3680000000000001</v>
      </c>
      <c r="F258" s="1">
        <f t="shared" si="38"/>
        <v>10.799999999999699</v>
      </c>
      <c r="G258" s="1">
        <f t="shared" ref="G258:G321" si="40">IF(F258&gt;0,1,0)</f>
        <v>1</v>
      </c>
      <c r="H258" s="48">
        <f t="shared" si="33"/>
        <v>3.1442631821421152E-4</v>
      </c>
      <c r="I258" s="49">
        <f t="shared" si="39"/>
        <v>-5.4394179090251626E-4</v>
      </c>
      <c r="J258" s="1">
        <f t="shared" si="34"/>
        <v>0</v>
      </c>
      <c r="K258" s="1">
        <f t="shared" si="35"/>
        <v>0</v>
      </c>
      <c r="L258" s="1">
        <f t="shared" ref="L258:L321" si="41">IF(AND(I258&gt;$S$4,I258&lt;=$T$4),F258,0)</f>
        <v>0</v>
      </c>
      <c r="M258" s="1">
        <f t="shared" ref="M258:M321" si="42">IF(AND(I258&gt;$S$5,I258&lt;=$T$5),F258,0)</f>
        <v>0</v>
      </c>
      <c r="N258" s="1">
        <f t="shared" si="36"/>
        <v>0</v>
      </c>
      <c r="O258" s="1">
        <f t="shared" si="37"/>
        <v>520.70000000000732</v>
      </c>
    </row>
    <row r="259" spans="1:15" x14ac:dyDescent="0.25">
      <c r="A259" s="47">
        <v>41634</v>
      </c>
      <c r="B259" s="1">
        <v>1.3680000000000001</v>
      </c>
      <c r="C259" s="1">
        <v>1.37015</v>
      </c>
      <c r="D259" s="1">
        <v>1.36619</v>
      </c>
      <c r="E259" s="1">
        <v>1.3690800000000001</v>
      </c>
      <c r="F259" s="1">
        <f t="shared" si="38"/>
        <v>57.299999999997908</v>
      </c>
      <c r="G259" s="1">
        <f t="shared" si="40"/>
        <v>1</v>
      </c>
      <c r="H259" s="48">
        <f t="shared" ref="H259:H323" si="43">E259/E258-1</f>
        <v>7.8947368421045105E-4</v>
      </c>
      <c r="I259" s="49">
        <f t="shared" si="39"/>
        <v>-6.290275949322327E-4</v>
      </c>
      <c r="J259" s="1">
        <f t="shared" ref="J259:J322" si="44">IF(AND(I259&gt;$S$2,I259&lt;=$T$2),F259,0)</f>
        <v>0</v>
      </c>
      <c r="K259" s="1">
        <f t="shared" ref="K259:K322" si="45">IF(AND(I259&gt;$S$3,I259&lt;=$T$3),F259,0)</f>
        <v>0</v>
      </c>
      <c r="L259" s="1">
        <f t="shared" si="41"/>
        <v>0</v>
      </c>
      <c r="M259" s="1">
        <f t="shared" si="42"/>
        <v>0</v>
      </c>
      <c r="N259" s="1">
        <f t="shared" ref="N259:N322" si="46">L259+K259+J259+M259</f>
        <v>0</v>
      </c>
      <c r="O259" s="1">
        <f t="shared" ref="O259:O322" si="47">N259+O258</f>
        <v>520.70000000000732</v>
      </c>
    </row>
    <row r="260" spans="1:15" x14ac:dyDescent="0.25">
      <c r="A260" s="47">
        <v>41635</v>
      </c>
      <c r="B260" s="1">
        <v>1.3690500000000001</v>
      </c>
      <c r="C260" s="1">
        <v>1.3893200000000001</v>
      </c>
      <c r="D260" s="1">
        <v>1.36869</v>
      </c>
      <c r="E260" s="1">
        <v>1.3747799999999999</v>
      </c>
      <c r="F260" s="1">
        <f t="shared" ref="F260:F323" si="48">(E261-B261)*10000</f>
        <v>46.399999999999778</v>
      </c>
      <c r="G260" s="1">
        <f t="shared" si="40"/>
        <v>1</v>
      </c>
      <c r="H260" s="48">
        <f t="shared" si="43"/>
        <v>4.1633797878866119E-3</v>
      </c>
      <c r="I260" s="49">
        <f t="shared" si="39"/>
        <v>-1.8218690078102007E-4</v>
      </c>
      <c r="J260" s="1">
        <f t="shared" si="44"/>
        <v>0</v>
      </c>
      <c r="K260" s="1">
        <f t="shared" si="45"/>
        <v>0</v>
      </c>
      <c r="L260" s="1">
        <f t="shared" si="41"/>
        <v>0</v>
      </c>
      <c r="M260" s="1">
        <f t="shared" si="42"/>
        <v>0</v>
      </c>
      <c r="N260" s="1">
        <f t="shared" si="46"/>
        <v>0</v>
      </c>
      <c r="O260" s="1">
        <f t="shared" si="47"/>
        <v>520.70000000000732</v>
      </c>
    </row>
    <row r="261" spans="1:15" x14ac:dyDescent="0.25">
      <c r="A261" s="47">
        <v>41638</v>
      </c>
      <c r="B261" s="1">
        <v>1.37558</v>
      </c>
      <c r="C261" s="1">
        <v>1.3818900000000001</v>
      </c>
      <c r="D261" s="1">
        <v>1.3728</v>
      </c>
      <c r="E261" s="1">
        <v>1.38022</v>
      </c>
      <c r="F261" s="1">
        <f t="shared" si="48"/>
        <v>-56.099999999998929</v>
      </c>
      <c r="G261" s="1">
        <f t="shared" si="40"/>
        <v>0</v>
      </c>
      <c r="H261" s="48">
        <f t="shared" si="43"/>
        <v>3.9569967558445995E-3</v>
      </c>
      <c r="I261" s="49">
        <f t="shared" si="39"/>
        <v>1.085045786201902E-3</v>
      </c>
      <c r="J261" s="1">
        <f t="shared" si="44"/>
        <v>0</v>
      </c>
      <c r="K261" s="1">
        <f t="shared" si="45"/>
        <v>0</v>
      </c>
      <c r="L261" s="1">
        <f t="shared" si="41"/>
        <v>0</v>
      </c>
      <c r="M261" s="1">
        <f t="shared" si="42"/>
        <v>0</v>
      </c>
      <c r="N261" s="1">
        <f t="shared" si="46"/>
        <v>0</v>
      </c>
      <c r="O261" s="1">
        <f t="shared" si="47"/>
        <v>520.70000000000732</v>
      </c>
    </row>
    <row r="262" spans="1:15" x14ac:dyDescent="0.25">
      <c r="A262" s="47">
        <v>41639</v>
      </c>
      <c r="B262" s="1">
        <v>1.37971</v>
      </c>
      <c r="C262" s="1">
        <v>1.38123</v>
      </c>
      <c r="D262" s="1">
        <v>1.3741000000000001</v>
      </c>
      <c r="E262" s="1">
        <v>1.3741000000000001</v>
      </c>
      <c r="F262" s="1">
        <f t="shared" si="48"/>
        <v>0</v>
      </c>
      <c r="G262" s="1">
        <f t="shared" si="40"/>
        <v>0</v>
      </c>
      <c r="H262" s="48">
        <f t="shared" si="43"/>
        <v>-4.4340757270578957E-3</v>
      </c>
      <c r="I262" s="49">
        <f t="shared" si="39"/>
        <v>7.3450328711105461E-4</v>
      </c>
      <c r="J262" s="1">
        <f t="shared" si="44"/>
        <v>0</v>
      </c>
      <c r="K262" s="1">
        <f t="shared" si="45"/>
        <v>0</v>
      </c>
      <c r="L262" s="1">
        <f t="shared" si="41"/>
        <v>0</v>
      </c>
      <c r="M262" s="1">
        <f t="shared" si="42"/>
        <v>0</v>
      </c>
      <c r="N262" s="1">
        <f t="shared" si="46"/>
        <v>0</v>
      </c>
      <c r="O262" s="1">
        <f t="shared" si="47"/>
        <v>520.70000000000732</v>
      </c>
    </row>
    <row r="263" spans="1:15" x14ac:dyDescent="0.25">
      <c r="A263" s="47">
        <v>41640</v>
      </c>
      <c r="B263" s="1">
        <v>1.3741000000000001</v>
      </c>
      <c r="C263" s="1">
        <v>1.3741000000000001</v>
      </c>
      <c r="D263" s="1">
        <v>1.3741000000000001</v>
      </c>
      <c r="E263" s="1">
        <v>1.3741000000000001</v>
      </c>
      <c r="F263" s="1">
        <f t="shared" si="48"/>
        <v>-83.499999999998579</v>
      </c>
      <c r="G263" s="1">
        <f t="shared" si="40"/>
        <v>0</v>
      </c>
      <c r="H263" s="48">
        <f t="shared" si="43"/>
        <v>0</v>
      </c>
      <c r="I263" s="49">
        <f t="shared" si="39"/>
        <v>6.4849138452777177E-4</v>
      </c>
      <c r="J263" s="1">
        <f t="shared" si="44"/>
        <v>0</v>
      </c>
      <c r="K263" s="1">
        <f t="shared" si="45"/>
        <v>0</v>
      </c>
      <c r="L263" s="1">
        <f t="shared" si="41"/>
        <v>0</v>
      </c>
      <c r="M263" s="1">
        <f t="shared" si="42"/>
        <v>0</v>
      </c>
      <c r="N263" s="1">
        <f t="shared" si="46"/>
        <v>0</v>
      </c>
      <c r="O263" s="1">
        <f t="shared" si="47"/>
        <v>520.70000000000732</v>
      </c>
    </row>
    <row r="264" spans="1:15" x14ac:dyDescent="0.25">
      <c r="A264" s="47">
        <v>41641</v>
      </c>
      <c r="B264" s="1">
        <v>1.3755299999999999</v>
      </c>
      <c r="C264" s="1">
        <v>1.3774599999999999</v>
      </c>
      <c r="D264" s="1">
        <v>1.36294</v>
      </c>
      <c r="E264" s="1">
        <v>1.3671800000000001</v>
      </c>
      <c r="F264" s="1">
        <f t="shared" si="48"/>
        <v>-84.400000000000034</v>
      </c>
      <c r="G264" s="1">
        <f t="shared" si="40"/>
        <v>0</v>
      </c>
      <c r="H264" s="48">
        <f t="shared" si="43"/>
        <v>-5.0360235790699592E-3</v>
      </c>
      <c r="I264" s="49">
        <f t="shared" si="39"/>
        <v>-2.1326689009824873E-4</v>
      </c>
      <c r="J264" s="1">
        <f t="shared" si="44"/>
        <v>0</v>
      </c>
      <c r="K264" s="1">
        <f t="shared" si="45"/>
        <v>0</v>
      </c>
      <c r="L264" s="1">
        <f t="shared" si="41"/>
        <v>0</v>
      </c>
      <c r="M264" s="1">
        <f t="shared" si="42"/>
        <v>0</v>
      </c>
      <c r="N264" s="1">
        <f t="shared" si="46"/>
        <v>0</v>
      </c>
      <c r="O264" s="1">
        <f t="shared" si="47"/>
        <v>520.70000000000732</v>
      </c>
    </row>
    <row r="265" spans="1:15" x14ac:dyDescent="0.25">
      <c r="A265" s="47">
        <v>41642</v>
      </c>
      <c r="B265" s="1">
        <v>1.3671800000000001</v>
      </c>
      <c r="C265" s="1">
        <v>1.3672599999999999</v>
      </c>
      <c r="D265" s="1">
        <v>1.3582000000000001</v>
      </c>
      <c r="E265" s="1">
        <v>1.3587400000000001</v>
      </c>
      <c r="F265" s="1">
        <f t="shared" si="48"/>
        <v>34.19999999999979</v>
      </c>
      <c r="G265" s="1">
        <f t="shared" si="40"/>
        <v>1</v>
      </c>
      <c r="H265" s="48">
        <f t="shared" si="43"/>
        <v>-6.1732910077678671E-3</v>
      </c>
      <c r="I265" s="49">
        <f t="shared" ref="I265:I328" si="49">AVERAGE(H258:H265)</f>
        <v>-8.02389220967481E-4</v>
      </c>
      <c r="J265" s="1">
        <f t="shared" si="44"/>
        <v>0</v>
      </c>
      <c r="K265" s="1">
        <f t="shared" si="45"/>
        <v>0</v>
      </c>
      <c r="L265" s="1">
        <f t="shared" si="41"/>
        <v>0</v>
      </c>
      <c r="M265" s="1">
        <f t="shared" si="42"/>
        <v>0</v>
      </c>
      <c r="N265" s="1">
        <f t="shared" si="46"/>
        <v>0</v>
      </c>
      <c r="O265" s="1">
        <f t="shared" si="47"/>
        <v>520.70000000000732</v>
      </c>
    </row>
    <row r="266" spans="1:15" x14ac:dyDescent="0.25">
      <c r="A266" s="47">
        <v>41645</v>
      </c>
      <c r="B266" s="1">
        <v>1.3593500000000001</v>
      </c>
      <c r="C266" s="1">
        <v>1.36527</v>
      </c>
      <c r="D266" s="1">
        <v>1.3571500000000001</v>
      </c>
      <c r="E266" s="1">
        <v>1.36277</v>
      </c>
      <c r="F266" s="1">
        <f t="shared" si="48"/>
        <v>-12.399999999999078</v>
      </c>
      <c r="G266" s="1">
        <f t="shared" si="40"/>
        <v>0</v>
      </c>
      <c r="H266" s="48">
        <f t="shared" si="43"/>
        <v>2.9659831903086076E-3</v>
      </c>
      <c r="I266" s="49">
        <f t="shared" si="49"/>
        <v>-4.7094461195568149E-4</v>
      </c>
      <c r="J266" s="1">
        <f t="shared" si="44"/>
        <v>0</v>
      </c>
      <c r="K266" s="1">
        <f t="shared" si="45"/>
        <v>0</v>
      </c>
      <c r="L266" s="1">
        <f t="shared" si="41"/>
        <v>0</v>
      </c>
      <c r="M266" s="1">
        <f t="shared" si="42"/>
        <v>0</v>
      </c>
      <c r="N266" s="1">
        <f t="shared" si="46"/>
        <v>0</v>
      </c>
      <c r="O266" s="1">
        <f t="shared" si="47"/>
        <v>520.70000000000732</v>
      </c>
    </row>
    <row r="267" spans="1:15" x14ac:dyDescent="0.25">
      <c r="A267" s="47">
        <v>41646</v>
      </c>
      <c r="B267" s="1">
        <v>1.36276</v>
      </c>
      <c r="C267" s="1">
        <v>1.3656200000000001</v>
      </c>
      <c r="D267" s="1">
        <v>1.35965</v>
      </c>
      <c r="E267" s="1">
        <v>1.3615200000000001</v>
      </c>
      <c r="F267" s="1">
        <f t="shared" si="48"/>
        <v>-40.000000000000036</v>
      </c>
      <c r="G267" s="1">
        <f t="shared" si="40"/>
        <v>0</v>
      </c>
      <c r="H267" s="48">
        <f t="shared" si="43"/>
        <v>-9.172494258018471E-4</v>
      </c>
      <c r="I267" s="49">
        <f t="shared" si="49"/>
        <v>-6.8428500070721876E-4</v>
      </c>
      <c r="J267" s="1">
        <f t="shared" si="44"/>
        <v>0</v>
      </c>
      <c r="K267" s="1">
        <f t="shared" si="45"/>
        <v>0</v>
      </c>
      <c r="L267" s="1">
        <f t="shared" si="41"/>
        <v>0</v>
      </c>
      <c r="M267" s="1">
        <f t="shared" si="42"/>
        <v>0</v>
      </c>
      <c r="N267" s="1">
        <f t="shared" si="46"/>
        <v>0</v>
      </c>
      <c r="O267" s="1">
        <f t="shared" si="47"/>
        <v>520.70000000000732</v>
      </c>
    </row>
    <row r="268" spans="1:15" x14ac:dyDescent="0.25">
      <c r="A268" s="47">
        <v>41647</v>
      </c>
      <c r="B268" s="1">
        <v>1.36154</v>
      </c>
      <c r="C268" s="1">
        <v>1.3634999999999999</v>
      </c>
      <c r="D268" s="1">
        <v>1.3552900000000001</v>
      </c>
      <c r="E268" s="1">
        <v>1.35754</v>
      </c>
      <c r="F268" s="1">
        <f t="shared" si="48"/>
        <v>32.900000000000148</v>
      </c>
      <c r="G268" s="1">
        <f t="shared" si="40"/>
        <v>1</v>
      </c>
      <c r="H268" s="48">
        <f t="shared" si="43"/>
        <v>-2.9232034784653083E-3</v>
      </c>
      <c r="I268" s="49">
        <f t="shared" si="49"/>
        <v>-1.5701079090012088E-3</v>
      </c>
      <c r="J268" s="1">
        <f t="shared" si="44"/>
        <v>0</v>
      </c>
      <c r="K268" s="1">
        <f t="shared" si="45"/>
        <v>0</v>
      </c>
      <c r="L268" s="1">
        <f t="shared" si="41"/>
        <v>0</v>
      </c>
      <c r="M268" s="1">
        <f t="shared" si="42"/>
        <v>0</v>
      </c>
      <c r="N268" s="1">
        <f t="shared" si="46"/>
        <v>0</v>
      </c>
      <c r="O268" s="1">
        <f t="shared" si="47"/>
        <v>520.70000000000732</v>
      </c>
    </row>
    <row r="269" spans="1:15" x14ac:dyDescent="0.25">
      <c r="A269" s="47">
        <v>41648</v>
      </c>
      <c r="B269" s="1">
        <v>1.3575200000000001</v>
      </c>
      <c r="C269" s="1">
        <v>1.3633</v>
      </c>
      <c r="D269" s="1">
        <v>1.3548</v>
      </c>
      <c r="E269" s="1">
        <v>1.3608100000000001</v>
      </c>
      <c r="F269" s="1">
        <f t="shared" si="48"/>
        <v>58.100000000000932</v>
      </c>
      <c r="G269" s="1">
        <f t="shared" si="40"/>
        <v>1</v>
      </c>
      <c r="H269" s="48">
        <f t="shared" si="43"/>
        <v>2.4087688023926024E-3</v>
      </c>
      <c r="I269" s="49">
        <f t="shared" si="49"/>
        <v>-1.7636364031827084E-3</v>
      </c>
      <c r="J269" s="1">
        <f t="shared" si="44"/>
        <v>0</v>
      </c>
      <c r="K269" s="1">
        <f t="shared" si="45"/>
        <v>0</v>
      </c>
      <c r="L269" s="1">
        <f t="shared" si="41"/>
        <v>0</v>
      </c>
      <c r="M269" s="1">
        <f t="shared" si="42"/>
        <v>0</v>
      </c>
      <c r="N269" s="1">
        <f t="shared" si="46"/>
        <v>0</v>
      </c>
      <c r="O269" s="1">
        <f t="shared" si="47"/>
        <v>520.70000000000732</v>
      </c>
    </row>
    <row r="270" spans="1:15" x14ac:dyDescent="0.25">
      <c r="A270" s="47">
        <v>41649</v>
      </c>
      <c r="B270" s="1">
        <v>1.3608</v>
      </c>
      <c r="C270" s="1">
        <v>1.36869</v>
      </c>
      <c r="D270" s="1">
        <v>1.3571</v>
      </c>
      <c r="E270" s="1">
        <v>1.3666100000000001</v>
      </c>
      <c r="F270" s="1">
        <f t="shared" si="48"/>
        <v>-7.4000000000018495</v>
      </c>
      <c r="G270" s="1">
        <f t="shared" si="40"/>
        <v>0</v>
      </c>
      <c r="H270" s="48">
        <f t="shared" si="43"/>
        <v>4.2621673856011455E-3</v>
      </c>
      <c r="I270" s="49">
        <f t="shared" si="49"/>
        <v>-6.7660601410032828E-4</v>
      </c>
      <c r="J270" s="1">
        <f t="shared" si="44"/>
        <v>0</v>
      </c>
      <c r="K270" s="1">
        <f t="shared" si="45"/>
        <v>0</v>
      </c>
      <c r="L270" s="1">
        <f t="shared" si="41"/>
        <v>0</v>
      </c>
      <c r="M270" s="1">
        <f t="shared" si="42"/>
        <v>0</v>
      </c>
      <c r="N270" s="1">
        <f t="shared" si="46"/>
        <v>0</v>
      </c>
      <c r="O270" s="1">
        <f t="shared" si="47"/>
        <v>520.70000000000732</v>
      </c>
    </row>
    <row r="271" spans="1:15" x14ac:dyDescent="0.25">
      <c r="A271" s="47">
        <v>41652</v>
      </c>
      <c r="B271" s="1">
        <v>1.3678300000000001</v>
      </c>
      <c r="C271" s="1">
        <v>1.3684700000000001</v>
      </c>
      <c r="D271" s="1">
        <v>1.3636999999999999</v>
      </c>
      <c r="E271" s="1">
        <v>1.3670899999999999</v>
      </c>
      <c r="F271" s="1">
        <f t="shared" si="48"/>
        <v>8.0000000000013394</v>
      </c>
      <c r="G271" s="1">
        <f t="shared" si="40"/>
        <v>1</v>
      </c>
      <c r="H271" s="48">
        <f t="shared" si="43"/>
        <v>3.512340755591481E-4</v>
      </c>
      <c r="I271" s="49">
        <f t="shared" si="49"/>
        <v>-6.3270175465543477E-4</v>
      </c>
      <c r="J271" s="1">
        <f t="shared" si="44"/>
        <v>0</v>
      </c>
      <c r="K271" s="1">
        <f t="shared" si="45"/>
        <v>0</v>
      </c>
      <c r="L271" s="1">
        <f t="shared" si="41"/>
        <v>0</v>
      </c>
      <c r="M271" s="1">
        <f t="shared" si="42"/>
        <v>0</v>
      </c>
      <c r="N271" s="1">
        <f t="shared" si="46"/>
        <v>0</v>
      </c>
      <c r="O271" s="1">
        <f t="shared" si="47"/>
        <v>520.70000000000732</v>
      </c>
    </row>
    <row r="272" spans="1:15" x14ac:dyDescent="0.25">
      <c r="A272" s="47">
        <v>41653</v>
      </c>
      <c r="B272" s="1">
        <v>1.3670899999999999</v>
      </c>
      <c r="C272" s="1">
        <v>1.3699300000000001</v>
      </c>
      <c r="D272" s="1">
        <v>1.3649</v>
      </c>
      <c r="E272" s="1">
        <v>1.3678900000000001</v>
      </c>
      <c r="F272" s="1">
        <f t="shared" si="48"/>
        <v>-73.999999999998508</v>
      </c>
      <c r="G272" s="1">
        <f t="shared" si="40"/>
        <v>0</v>
      </c>
      <c r="H272" s="48">
        <f t="shared" si="43"/>
        <v>5.8518458916401173E-4</v>
      </c>
      <c r="I272" s="49">
        <f t="shared" si="49"/>
        <v>6.9949266373811603E-5</v>
      </c>
      <c r="J272" s="1">
        <f t="shared" si="44"/>
        <v>0</v>
      </c>
      <c r="K272" s="1">
        <f t="shared" si="45"/>
        <v>0</v>
      </c>
      <c r="L272" s="1">
        <f t="shared" si="41"/>
        <v>0</v>
      </c>
      <c r="M272" s="1">
        <f t="shared" si="42"/>
        <v>0</v>
      </c>
      <c r="N272" s="1">
        <f t="shared" si="46"/>
        <v>0</v>
      </c>
      <c r="O272" s="1">
        <f t="shared" si="47"/>
        <v>520.70000000000732</v>
      </c>
    </row>
    <row r="273" spans="1:15" x14ac:dyDescent="0.25">
      <c r="A273" s="47">
        <v>41654</v>
      </c>
      <c r="B273" s="1">
        <v>1.3678699999999999</v>
      </c>
      <c r="C273" s="1">
        <v>1.3680600000000001</v>
      </c>
      <c r="D273" s="1">
        <v>1.3581399999999999</v>
      </c>
      <c r="E273" s="1">
        <v>1.3604700000000001</v>
      </c>
      <c r="F273" s="1">
        <f t="shared" si="48"/>
        <v>15.099999999999003</v>
      </c>
      <c r="G273" s="1">
        <f t="shared" si="40"/>
        <v>1</v>
      </c>
      <c r="H273" s="48">
        <f t="shared" si="43"/>
        <v>-5.4244127817295595E-3</v>
      </c>
      <c r="I273" s="49">
        <f t="shared" si="49"/>
        <v>1.6355904462860005E-4</v>
      </c>
      <c r="J273" s="1">
        <f t="shared" si="44"/>
        <v>0</v>
      </c>
      <c r="K273" s="1">
        <f t="shared" si="45"/>
        <v>0</v>
      </c>
      <c r="L273" s="1">
        <f t="shared" si="41"/>
        <v>0</v>
      </c>
      <c r="M273" s="1">
        <f t="shared" si="42"/>
        <v>0</v>
      </c>
      <c r="N273" s="1">
        <f t="shared" si="46"/>
        <v>0</v>
      </c>
      <c r="O273" s="1">
        <f t="shared" si="47"/>
        <v>520.70000000000732</v>
      </c>
    </row>
    <row r="274" spans="1:15" x14ac:dyDescent="0.25">
      <c r="A274" s="47">
        <v>41655</v>
      </c>
      <c r="B274" s="1">
        <v>1.36046</v>
      </c>
      <c r="C274" s="1">
        <v>1.36493</v>
      </c>
      <c r="D274" s="1">
        <v>1.3583000000000001</v>
      </c>
      <c r="E274" s="1">
        <v>1.3619699999999999</v>
      </c>
      <c r="F274" s="1">
        <f t="shared" si="48"/>
        <v>-80.599999999999568</v>
      </c>
      <c r="G274" s="1">
        <f t="shared" si="40"/>
        <v>0</v>
      </c>
      <c r="H274" s="48">
        <f t="shared" si="43"/>
        <v>1.1025601446557065E-3</v>
      </c>
      <c r="I274" s="49">
        <f t="shared" si="49"/>
        <v>-6.9368836078012586E-5</v>
      </c>
      <c r="J274" s="1">
        <f t="shared" si="44"/>
        <v>0</v>
      </c>
      <c r="K274" s="1">
        <f t="shared" si="45"/>
        <v>0</v>
      </c>
      <c r="L274" s="1">
        <f t="shared" si="41"/>
        <v>0</v>
      </c>
      <c r="M274" s="1">
        <f t="shared" si="42"/>
        <v>0</v>
      </c>
      <c r="N274" s="1">
        <f t="shared" si="46"/>
        <v>0</v>
      </c>
      <c r="O274" s="1">
        <f t="shared" si="47"/>
        <v>520.70000000000732</v>
      </c>
    </row>
    <row r="275" spans="1:15" x14ac:dyDescent="0.25">
      <c r="A275" s="47">
        <v>41656</v>
      </c>
      <c r="B275" s="1">
        <v>1.36195</v>
      </c>
      <c r="C275" s="1">
        <v>1.36209</v>
      </c>
      <c r="D275" s="1">
        <v>1.3516900000000001</v>
      </c>
      <c r="E275" s="1">
        <v>1.35389</v>
      </c>
      <c r="F275" s="1">
        <f t="shared" si="48"/>
        <v>14.099999999999113</v>
      </c>
      <c r="G275" s="1">
        <f t="shared" si="40"/>
        <v>1</v>
      </c>
      <c r="H275" s="48">
        <f t="shared" si="43"/>
        <v>-5.9325829496977844E-3</v>
      </c>
      <c r="I275" s="49">
        <f t="shared" si="49"/>
        <v>-6.9628552656500475E-4</v>
      </c>
      <c r="J275" s="1">
        <f t="shared" si="44"/>
        <v>0</v>
      </c>
      <c r="K275" s="1">
        <f t="shared" si="45"/>
        <v>0</v>
      </c>
      <c r="L275" s="1">
        <f t="shared" si="41"/>
        <v>0</v>
      </c>
      <c r="M275" s="1">
        <f t="shared" si="42"/>
        <v>0</v>
      </c>
      <c r="N275" s="1">
        <f t="shared" si="46"/>
        <v>0</v>
      </c>
      <c r="O275" s="1">
        <f t="shared" si="47"/>
        <v>520.70000000000732</v>
      </c>
    </row>
    <row r="276" spans="1:15" x14ac:dyDescent="0.25">
      <c r="A276" s="47">
        <v>41659</v>
      </c>
      <c r="B276" s="1">
        <v>1.3537300000000001</v>
      </c>
      <c r="C276" s="1">
        <v>1.3567899999999999</v>
      </c>
      <c r="D276" s="1">
        <v>1.3507499999999999</v>
      </c>
      <c r="E276" s="1">
        <v>1.35514</v>
      </c>
      <c r="F276" s="1">
        <f t="shared" si="48"/>
        <v>9.4000000000016293</v>
      </c>
      <c r="G276" s="1">
        <f t="shared" si="40"/>
        <v>1</v>
      </c>
      <c r="H276" s="48">
        <f t="shared" si="43"/>
        <v>9.2326555333155369E-4</v>
      </c>
      <c r="I276" s="49">
        <f t="shared" si="49"/>
        <v>-2.1547689759039701E-4</v>
      </c>
      <c r="J276" s="1">
        <f t="shared" si="44"/>
        <v>0</v>
      </c>
      <c r="K276" s="1">
        <f t="shared" si="45"/>
        <v>0</v>
      </c>
      <c r="L276" s="1">
        <f t="shared" si="41"/>
        <v>0</v>
      </c>
      <c r="M276" s="1">
        <f t="shared" si="42"/>
        <v>0</v>
      </c>
      <c r="N276" s="1">
        <f t="shared" si="46"/>
        <v>0</v>
      </c>
      <c r="O276" s="1">
        <f t="shared" si="47"/>
        <v>520.70000000000732</v>
      </c>
    </row>
    <row r="277" spans="1:15" x14ac:dyDescent="0.25">
      <c r="A277" s="47">
        <v>41660</v>
      </c>
      <c r="B277" s="1">
        <v>1.3551299999999999</v>
      </c>
      <c r="C277" s="1">
        <v>1.35687</v>
      </c>
      <c r="D277" s="1">
        <v>1.35164</v>
      </c>
      <c r="E277" s="1">
        <v>1.3560700000000001</v>
      </c>
      <c r="F277" s="1">
        <f t="shared" si="48"/>
        <v>-13.499999999999623</v>
      </c>
      <c r="G277" s="1">
        <f t="shared" si="40"/>
        <v>0</v>
      </c>
      <c r="H277" s="48">
        <f t="shared" si="43"/>
        <v>6.8627595672787756E-4</v>
      </c>
      <c r="I277" s="49">
        <f t="shared" si="49"/>
        <v>-4.3078850329848761E-4</v>
      </c>
      <c r="J277" s="1">
        <f t="shared" si="44"/>
        <v>0</v>
      </c>
      <c r="K277" s="1">
        <f t="shared" si="45"/>
        <v>0</v>
      </c>
      <c r="L277" s="1">
        <f t="shared" si="41"/>
        <v>0</v>
      </c>
      <c r="M277" s="1">
        <f t="shared" si="42"/>
        <v>0</v>
      </c>
      <c r="N277" s="1">
        <f t="shared" si="46"/>
        <v>0</v>
      </c>
      <c r="O277" s="1">
        <f t="shared" si="47"/>
        <v>520.70000000000732</v>
      </c>
    </row>
    <row r="278" spans="1:15" x14ac:dyDescent="0.25">
      <c r="A278" s="47">
        <v>41661</v>
      </c>
      <c r="B278" s="1">
        <v>1.35608</v>
      </c>
      <c r="C278" s="1">
        <v>1.3583499999999999</v>
      </c>
      <c r="D278" s="1">
        <v>1.35345</v>
      </c>
      <c r="E278" s="1">
        <v>1.35473</v>
      </c>
      <c r="F278" s="1">
        <f t="shared" si="48"/>
        <v>148.69999999999939</v>
      </c>
      <c r="G278" s="1">
        <f t="shared" si="40"/>
        <v>1</v>
      </c>
      <c r="H278" s="48">
        <f t="shared" si="43"/>
        <v>-9.881495792990469E-4</v>
      </c>
      <c r="I278" s="49">
        <f t="shared" si="49"/>
        <v>-1.0870781239110117E-3</v>
      </c>
      <c r="J278" s="1">
        <f t="shared" si="44"/>
        <v>0</v>
      </c>
      <c r="K278" s="1">
        <f t="shared" si="45"/>
        <v>0</v>
      </c>
      <c r="L278" s="1">
        <f t="shared" si="41"/>
        <v>0</v>
      </c>
      <c r="M278" s="1">
        <f t="shared" si="42"/>
        <v>0</v>
      </c>
      <c r="N278" s="1">
        <f t="shared" si="46"/>
        <v>0</v>
      </c>
      <c r="O278" s="1">
        <f t="shared" si="47"/>
        <v>520.70000000000732</v>
      </c>
    </row>
    <row r="279" spans="1:15" x14ac:dyDescent="0.25">
      <c r="A279" s="47">
        <v>41662</v>
      </c>
      <c r="B279" s="1">
        <v>1.35473</v>
      </c>
      <c r="C279" s="1">
        <v>1.3698300000000001</v>
      </c>
      <c r="D279" s="1">
        <v>1.35303</v>
      </c>
      <c r="E279" s="1">
        <v>1.3695999999999999</v>
      </c>
      <c r="F279" s="1">
        <f t="shared" si="48"/>
        <v>-21.999999999999797</v>
      </c>
      <c r="G279" s="1">
        <f t="shared" si="40"/>
        <v>0</v>
      </c>
      <c r="H279" s="48">
        <f t="shared" si="43"/>
        <v>1.0976356912447471E-2</v>
      </c>
      <c r="I279" s="49">
        <f t="shared" si="49"/>
        <v>2.4106223070002875E-4</v>
      </c>
      <c r="J279" s="1">
        <f t="shared" si="44"/>
        <v>0</v>
      </c>
      <c r="K279" s="1">
        <f t="shared" si="45"/>
        <v>0</v>
      </c>
      <c r="L279" s="1">
        <f t="shared" si="41"/>
        <v>0</v>
      </c>
      <c r="M279" s="1">
        <f t="shared" si="42"/>
        <v>0</v>
      </c>
      <c r="N279" s="1">
        <f t="shared" si="46"/>
        <v>0</v>
      </c>
      <c r="O279" s="1">
        <f t="shared" si="47"/>
        <v>520.70000000000732</v>
      </c>
    </row>
    <row r="280" spans="1:15" x14ac:dyDescent="0.25">
      <c r="A280" s="47">
        <v>41663</v>
      </c>
      <c r="B280" s="1">
        <v>1.36957</v>
      </c>
      <c r="C280" s="1">
        <v>1.3739399999999999</v>
      </c>
      <c r="D280" s="1">
        <v>1.3662700000000001</v>
      </c>
      <c r="E280" s="1">
        <v>1.36737</v>
      </c>
      <c r="F280" s="1">
        <f t="shared" si="48"/>
        <v>-4.5999999999990493</v>
      </c>
      <c r="G280" s="1">
        <f t="shared" si="40"/>
        <v>0</v>
      </c>
      <c r="H280" s="48">
        <f t="shared" si="43"/>
        <v>-1.6282126168224442E-3</v>
      </c>
      <c r="I280" s="49">
        <f t="shared" si="49"/>
        <v>-3.5612420048278248E-5</v>
      </c>
      <c r="J280" s="1">
        <f t="shared" si="44"/>
        <v>0</v>
      </c>
      <c r="K280" s="1">
        <f t="shared" si="45"/>
        <v>0</v>
      </c>
      <c r="L280" s="1">
        <f t="shared" si="41"/>
        <v>0</v>
      </c>
      <c r="M280" s="1">
        <f t="shared" si="42"/>
        <v>0</v>
      </c>
      <c r="N280" s="1">
        <f t="shared" si="46"/>
        <v>0</v>
      </c>
      <c r="O280" s="1">
        <f t="shared" si="47"/>
        <v>520.70000000000732</v>
      </c>
    </row>
    <row r="281" spans="1:15" x14ac:dyDescent="0.25">
      <c r="A281" s="47">
        <v>41666</v>
      </c>
      <c r="B281" s="1">
        <v>1.3677299999999999</v>
      </c>
      <c r="C281" s="1">
        <v>1.3716600000000001</v>
      </c>
      <c r="D281" s="1">
        <v>1.36531</v>
      </c>
      <c r="E281" s="1">
        <v>1.36727</v>
      </c>
      <c r="F281" s="1">
        <f t="shared" si="48"/>
        <v>-2.1000000000004349</v>
      </c>
      <c r="G281" s="1">
        <f t="shared" si="40"/>
        <v>0</v>
      </c>
      <c r="H281" s="48">
        <f t="shared" si="43"/>
        <v>-7.313309491940867E-5</v>
      </c>
      <c r="I281" s="49">
        <f t="shared" si="49"/>
        <v>6.3329754080299061E-4</v>
      </c>
      <c r="J281" s="1">
        <f t="shared" si="44"/>
        <v>0</v>
      </c>
      <c r="K281" s="1">
        <f t="shared" si="45"/>
        <v>0</v>
      </c>
      <c r="L281" s="1">
        <f t="shared" si="41"/>
        <v>0</v>
      </c>
      <c r="M281" s="1">
        <f t="shared" si="42"/>
        <v>0</v>
      </c>
      <c r="N281" s="1">
        <f t="shared" si="46"/>
        <v>0</v>
      </c>
      <c r="O281" s="1">
        <f t="shared" si="47"/>
        <v>520.70000000000732</v>
      </c>
    </row>
    <row r="282" spans="1:15" x14ac:dyDescent="0.25">
      <c r="A282" s="47">
        <v>41667</v>
      </c>
      <c r="B282" s="1">
        <v>1.3672800000000001</v>
      </c>
      <c r="C282" s="1">
        <v>1.3688499999999999</v>
      </c>
      <c r="D282" s="1">
        <v>1.3629</v>
      </c>
      <c r="E282" s="1">
        <v>1.36707</v>
      </c>
      <c r="F282" s="1">
        <f t="shared" si="48"/>
        <v>-7.699999999999374</v>
      </c>
      <c r="G282" s="1">
        <f t="shared" si="40"/>
        <v>0</v>
      </c>
      <c r="H282" s="48">
        <f t="shared" si="43"/>
        <v>-1.4627688752033574E-4</v>
      </c>
      <c r="I282" s="49">
        <f t="shared" si="49"/>
        <v>4.7719291178098533E-4</v>
      </c>
      <c r="J282" s="1">
        <f t="shared" si="44"/>
        <v>0</v>
      </c>
      <c r="K282" s="1">
        <f t="shared" si="45"/>
        <v>0</v>
      </c>
      <c r="L282" s="1">
        <f t="shared" si="41"/>
        <v>0</v>
      </c>
      <c r="M282" s="1">
        <f t="shared" si="42"/>
        <v>0</v>
      </c>
      <c r="N282" s="1">
        <f t="shared" si="46"/>
        <v>0</v>
      </c>
      <c r="O282" s="1">
        <f t="shared" si="47"/>
        <v>520.70000000000732</v>
      </c>
    </row>
    <row r="283" spans="1:15" x14ac:dyDescent="0.25">
      <c r="A283" s="47">
        <v>41668</v>
      </c>
      <c r="B283" s="1">
        <v>1.3670599999999999</v>
      </c>
      <c r="C283" s="1">
        <v>1.36846</v>
      </c>
      <c r="D283" s="1">
        <v>1.3603000000000001</v>
      </c>
      <c r="E283" s="1">
        <v>1.36629</v>
      </c>
      <c r="F283" s="1">
        <f t="shared" si="48"/>
        <v>-108.09999999999987</v>
      </c>
      <c r="G283" s="1">
        <f t="shared" si="40"/>
        <v>0</v>
      </c>
      <c r="H283" s="48">
        <f t="shared" si="43"/>
        <v>-5.7056332155636102E-4</v>
      </c>
      <c r="I283" s="49">
        <f t="shared" si="49"/>
        <v>1.1474453652986633E-3</v>
      </c>
      <c r="J283" s="1">
        <f t="shared" si="44"/>
        <v>0</v>
      </c>
      <c r="K283" s="1">
        <f t="shared" si="45"/>
        <v>0</v>
      </c>
      <c r="L283" s="1">
        <f t="shared" si="41"/>
        <v>0</v>
      </c>
      <c r="M283" s="1">
        <f t="shared" si="42"/>
        <v>0</v>
      </c>
      <c r="N283" s="1">
        <f t="shared" si="46"/>
        <v>0</v>
      </c>
      <c r="O283" s="1">
        <f t="shared" si="47"/>
        <v>520.70000000000732</v>
      </c>
    </row>
    <row r="284" spans="1:15" x14ac:dyDescent="0.25">
      <c r="A284" s="47">
        <v>41669</v>
      </c>
      <c r="B284" s="1">
        <v>1.3662799999999999</v>
      </c>
      <c r="C284" s="1">
        <v>1.36652</v>
      </c>
      <c r="D284" s="1">
        <v>1.3543400000000001</v>
      </c>
      <c r="E284" s="1">
        <v>1.35547</v>
      </c>
      <c r="F284" s="1">
        <f t="shared" si="48"/>
        <v>-70.200000000000259</v>
      </c>
      <c r="G284" s="1">
        <f t="shared" si="40"/>
        <v>0</v>
      </c>
      <c r="H284" s="48">
        <f t="shared" si="43"/>
        <v>-7.9192557948898346E-3</v>
      </c>
      <c r="I284" s="49">
        <f t="shared" si="49"/>
        <v>4.2130196770989725E-5</v>
      </c>
      <c r="J284" s="1">
        <f t="shared" si="44"/>
        <v>0</v>
      </c>
      <c r="K284" s="1">
        <f t="shared" si="45"/>
        <v>0</v>
      </c>
      <c r="L284" s="1">
        <f t="shared" si="41"/>
        <v>0</v>
      </c>
      <c r="M284" s="1">
        <f t="shared" si="42"/>
        <v>0</v>
      </c>
      <c r="N284" s="1">
        <f t="shared" si="46"/>
        <v>0</v>
      </c>
      <c r="O284" s="1">
        <f t="shared" si="47"/>
        <v>520.70000000000732</v>
      </c>
    </row>
    <row r="285" spans="1:15" x14ac:dyDescent="0.25">
      <c r="A285" s="47">
        <v>41670</v>
      </c>
      <c r="B285" s="1">
        <v>1.35548</v>
      </c>
      <c r="C285" s="1">
        <v>1.35728</v>
      </c>
      <c r="D285" s="1">
        <v>1.3479000000000001</v>
      </c>
      <c r="E285" s="1">
        <v>1.34846</v>
      </c>
      <c r="F285" s="1">
        <f t="shared" si="48"/>
        <v>40.299999999999784</v>
      </c>
      <c r="G285" s="1">
        <f t="shared" si="40"/>
        <v>1</v>
      </c>
      <c r="H285" s="48">
        <f t="shared" si="43"/>
        <v>-5.1716378820629849E-3</v>
      </c>
      <c r="I285" s="49">
        <f t="shared" si="49"/>
        <v>-6.9010903307786808E-4</v>
      </c>
      <c r="J285" s="1">
        <f t="shared" si="44"/>
        <v>0</v>
      </c>
      <c r="K285" s="1">
        <f t="shared" si="45"/>
        <v>0</v>
      </c>
      <c r="L285" s="1">
        <f t="shared" si="41"/>
        <v>0</v>
      </c>
      <c r="M285" s="1">
        <f t="shared" si="42"/>
        <v>0</v>
      </c>
      <c r="N285" s="1">
        <f t="shared" si="46"/>
        <v>0</v>
      </c>
      <c r="O285" s="1">
        <f t="shared" si="47"/>
        <v>520.70000000000732</v>
      </c>
    </row>
    <row r="286" spans="1:15" x14ac:dyDescent="0.25">
      <c r="A286" s="47">
        <v>41673</v>
      </c>
      <c r="B286" s="1">
        <v>1.34842</v>
      </c>
      <c r="C286" s="1">
        <v>1.35354</v>
      </c>
      <c r="D286" s="1">
        <v>1.34772</v>
      </c>
      <c r="E286" s="1">
        <v>1.3524499999999999</v>
      </c>
      <c r="F286" s="1">
        <f t="shared" si="48"/>
        <v>-6.6000000000010495</v>
      </c>
      <c r="G286" s="1">
        <f t="shared" si="40"/>
        <v>0</v>
      </c>
      <c r="H286" s="48">
        <f t="shared" si="43"/>
        <v>2.9589309286148779E-3</v>
      </c>
      <c r="I286" s="49">
        <f t="shared" si="49"/>
        <v>-1.9672396958862748E-4</v>
      </c>
      <c r="J286" s="1">
        <f t="shared" si="44"/>
        <v>0</v>
      </c>
      <c r="K286" s="1">
        <f t="shared" si="45"/>
        <v>0</v>
      </c>
      <c r="L286" s="1">
        <f t="shared" si="41"/>
        <v>0</v>
      </c>
      <c r="M286" s="1">
        <f t="shared" si="42"/>
        <v>0</v>
      </c>
      <c r="N286" s="1">
        <f t="shared" si="46"/>
        <v>0</v>
      </c>
      <c r="O286" s="1">
        <f t="shared" si="47"/>
        <v>520.70000000000732</v>
      </c>
    </row>
    <row r="287" spans="1:15" x14ac:dyDescent="0.25">
      <c r="A287" s="47">
        <v>41674</v>
      </c>
      <c r="B287" s="1">
        <v>1.3524700000000001</v>
      </c>
      <c r="C287" s="1">
        <v>1.35385</v>
      </c>
      <c r="D287" s="1">
        <v>1.34934</v>
      </c>
      <c r="E287" s="1">
        <v>1.35181</v>
      </c>
      <c r="F287" s="1">
        <f t="shared" si="48"/>
        <v>14.999999999998348</v>
      </c>
      <c r="G287" s="1">
        <f t="shared" si="40"/>
        <v>1</v>
      </c>
      <c r="H287" s="48">
        <f t="shared" si="43"/>
        <v>-4.7321527598065405E-4</v>
      </c>
      <c r="I287" s="49">
        <f t="shared" si="49"/>
        <v>-1.6279204931421432E-3</v>
      </c>
      <c r="J287" s="1">
        <f t="shared" si="44"/>
        <v>0</v>
      </c>
      <c r="K287" s="1">
        <f t="shared" si="45"/>
        <v>0</v>
      </c>
      <c r="L287" s="1">
        <f t="shared" si="41"/>
        <v>0</v>
      </c>
      <c r="M287" s="1">
        <f t="shared" si="42"/>
        <v>0</v>
      </c>
      <c r="N287" s="1">
        <f t="shared" si="46"/>
        <v>0</v>
      </c>
      <c r="O287" s="1">
        <f t="shared" si="47"/>
        <v>520.70000000000732</v>
      </c>
    </row>
    <row r="288" spans="1:15" x14ac:dyDescent="0.25">
      <c r="A288" s="47">
        <v>41675</v>
      </c>
      <c r="B288" s="1">
        <v>1.3518300000000001</v>
      </c>
      <c r="C288" s="1">
        <v>1.35554</v>
      </c>
      <c r="D288" s="1">
        <v>1.3499000000000001</v>
      </c>
      <c r="E288" s="1">
        <v>1.3533299999999999</v>
      </c>
      <c r="F288" s="1">
        <f t="shared" si="48"/>
        <v>56.899999999999729</v>
      </c>
      <c r="G288" s="1">
        <f t="shared" si="40"/>
        <v>1</v>
      </c>
      <c r="H288" s="48">
        <f t="shared" si="43"/>
        <v>1.124418372404401E-3</v>
      </c>
      <c r="I288" s="49">
        <f t="shared" si="49"/>
        <v>-1.2838416194887875E-3</v>
      </c>
      <c r="J288" s="1">
        <f t="shared" si="44"/>
        <v>0</v>
      </c>
      <c r="K288" s="1">
        <f t="shared" si="45"/>
        <v>0</v>
      </c>
      <c r="L288" s="1">
        <f t="shared" si="41"/>
        <v>0</v>
      </c>
      <c r="M288" s="1">
        <f t="shared" si="42"/>
        <v>0</v>
      </c>
      <c r="N288" s="1">
        <f t="shared" si="46"/>
        <v>0</v>
      </c>
      <c r="O288" s="1">
        <f t="shared" si="47"/>
        <v>520.70000000000732</v>
      </c>
    </row>
    <row r="289" spans="1:15" x14ac:dyDescent="0.25">
      <c r="A289" s="47">
        <v>41676</v>
      </c>
      <c r="B289" s="1">
        <v>1.35328</v>
      </c>
      <c r="C289" s="1">
        <v>1.36188</v>
      </c>
      <c r="D289" s="1">
        <v>1.3482000000000001</v>
      </c>
      <c r="E289" s="1">
        <v>1.35897</v>
      </c>
      <c r="F289" s="1">
        <f t="shared" si="48"/>
        <v>44.399999999999991</v>
      </c>
      <c r="G289" s="1">
        <f t="shared" si="40"/>
        <v>1</v>
      </c>
      <c r="H289" s="48">
        <f t="shared" si="43"/>
        <v>4.1674979495023301E-3</v>
      </c>
      <c r="I289" s="49">
        <f t="shared" si="49"/>
        <v>-7.5376273893607015E-4</v>
      </c>
      <c r="J289" s="1">
        <f t="shared" si="44"/>
        <v>0</v>
      </c>
      <c r="K289" s="1">
        <f t="shared" si="45"/>
        <v>0</v>
      </c>
      <c r="L289" s="1">
        <f t="shared" si="41"/>
        <v>0</v>
      </c>
      <c r="M289" s="1">
        <f t="shared" si="42"/>
        <v>0</v>
      </c>
      <c r="N289" s="1">
        <f t="shared" si="46"/>
        <v>0</v>
      </c>
      <c r="O289" s="1">
        <f t="shared" si="47"/>
        <v>520.70000000000732</v>
      </c>
    </row>
    <row r="290" spans="1:15" x14ac:dyDescent="0.25">
      <c r="A290" s="47">
        <v>41677</v>
      </c>
      <c r="B290" s="1">
        <v>1.3589800000000001</v>
      </c>
      <c r="C290" s="1">
        <v>1.3642399999999999</v>
      </c>
      <c r="D290" s="1">
        <v>1.3551899999999999</v>
      </c>
      <c r="E290" s="1">
        <v>1.3634200000000001</v>
      </c>
      <c r="F290" s="1">
        <f t="shared" si="48"/>
        <v>29.300000000000992</v>
      </c>
      <c r="G290" s="1">
        <f t="shared" si="40"/>
        <v>1</v>
      </c>
      <c r="H290" s="48">
        <f t="shared" si="43"/>
        <v>3.2745388051245161E-3</v>
      </c>
      <c r="I290" s="49">
        <f t="shared" si="49"/>
        <v>-3.2616077735546367E-4</v>
      </c>
      <c r="J290" s="1">
        <f t="shared" si="44"/>
        <v>0</v>
      </c>
      <c r="K290" s="1">
        <f t="shared" si="45"/>
        <v>0</v>
      </c>
      <c r="L290" s="1">
        <f t="shared" si="41"/>
        <v>0</v>
      </c>
      <c r="M290" s="1">
        <f t="shared" si="42"/>
        <v>0</v>
      </c>
      <c r="N290" s="1">
        <f t="shared" si="46"/>
        <v>0</v>
      </c>
      <c r="O290" s="1">
        <f t="shared" si="47"/>
        <v>520.70000000000732</v>
      </c>
    </row>
    <row r="291" spans="1:15" x14ac:dyDescent="0.25">
      <c r="A291" s="47">
        <v>41680</v>
      </c>
      <c r="B291" s="1">
        <v>1.3616299999999999</v>
      </c>
      <c r="C291" s="1">
        <v>1.36514</v>
      </c>
      <c r="D291" s="1">
        <v>1.3615999999999999</v>
      </c>
      <c r="E291" s="1">
        <v>1.36456</v>
      </c>
      <c r="F291" s="1">
        <f t="shared" si="48"/>
        <v>-7.3999999999996291</v>
      </c>
      <c r="G291" s="1">
        <f t="shared" si="40"/>
        <v>0</v>
      </c>
      <c r="H291" s="48">
        <f t="shared" si="43"/>
        <v>8.3613266638304928E-4</v>
      </c>
      <c r="I291" s="49">
        <f t="shared" si="49"/>
        <v>-1.5032377886303738E-4</v>
      </c>
      <c r="J291" s="1">
        <f t="shared" si="44"/>
        <v>0</v>
      </c>
      <c r="K291" s="1">
        <f t="shared" si="45"/>
        <v>0</v>
      </c>
      <c r="L291" s="1">
        <f t="shared" si="41"/>
        <v>0</v>
      </c>
      <c r="M291" s="1">
        <f t="shared" si="42"/>
        <v>0</v>
      </c>
      <c r="N291" s="1">
        <f t="shared" si="46"/>
        <v>0</v>
      </c>
      <c r="O291" s="1">
        <f t="shared" si="47"/>
        <v>520.70000000000732</v>
      </c>
    </row>
    <row r="292" spans="1:15" x14ac:dyDescent="0.25">
      <c r="A292" s="47">
        <v>41681</v>
      </c>
      <c r="B292" s="1">
        <v>1.36453</v>
      </c>
      <c r="C292" s="1">
        <v>1.36829</v>
      </c>
      <c r="D292" s="1">
        <v>1.3629500000000001</v>
      </c>
      <c r="E292" s="1">
        <v>1.3637900000000001</v>
      </c>
      <c r="F292" s="1">
        <f t="shared" si="48"/>
        <v>-44.500000000000654</v>
      </c>
      <c r="G292" s="1">
        <f t="shared" si="40"/>
        <v>0</v>
      </c>
      <c r="H292" s="48">
        <f t="shared" si="43"/>
        <v>-5.6428445799372451E-4</v>
      </c>
      <c r="I292" s="49">
        <f t="shared" si="49"/>
        <v>7.6904763824897637E-4</v>
      </c>
      <c r="J292" s="1">
        <f t="shared" si="44"/>
        <v>0</v>
      </c>
      <c r="K292" s="1">
        <f t="shared" si="45"/>
        <v>0</v>
      </c>
      <c r="L292" s="1">
        <f t="shared" si="41"/>
        <v>0</v>
      </c>
      <c r="M292" s="1">
        <f t="shared" si="42"/>
        <v>0</v>
      </c>
      <c r="N292" s="1">
        <f t="shared" si="46"/>
        <v>0</v>
      </c>
      <c r="O292" s="1">
        <f t="shared" si="47"/>
        <v>520.70000000000732</v>
      </c>
    </row>
    <row r="293" spans="1:15" x14ac:dyDescent="0.25">
      <c r="A293" s="47">
        <v>41682</v>
      </c>
      <c r="B293" s="1">
        <v>1.36378</v>
      </c>
      <c r="C293" s="1">
        <v>1.36527</v>
      </c>
      <c r="D293" s="1">
        <v>1.35623</v>
      </c>
      <c r="E293" s="1">
        <v>1.3593299999999999</v>
      </c>
      <c r="F293" s="1">
        <f t="shared" si="48"/>
        <v>86.80000000000021</v>
      </c>
      <c r="G293" s="1">
        <f t="shared" si="40"/>
        <v>1</v>
      </c>
      <c r="H293" s="48">
        <f t="shared" si="43"/>
        <v>-3.2702982130681235E-3</v>
      </c>
      <c r="I293" s="49">
        <f t="shared" si="49"/>
        <v>1.006715096873334E-3</v>
      </c>
      <c r="J293" s="1">
        <f t="shared" si="44"/>
        <v>0</v>
      </c>
      <c r="K293" s="1">
        <f t="shared" si="45"/>
        <v>0</v>
      </c>
      <c r="L293" s="1">
        <f t="shared" si="41"/>
        <v>0</v>
      </c>
      <c r="M293" s="1">
        <f t="shared" si="42"/>
        <v>0</v>
      </c>
      <c r="N293" s="1">
        <f t="shared" si="46"/>
        <v>0</v>
      </c>
      <c r="O293" s="1">
        <f t="shared" si="47"/>
        <v>520.70000000000732</v>
      </c>
    </row>
    <row r="294" spans="1:15" x14ac:dyDescent="0.25">
      <c r="A294" s="47">
        <v>41683</v>
      </c>
      <c r="B294" s="1">
        <v>1.3593</v>
      </c>
      <c r="C294" s="1">
        <v>1.3691800000000001</v>
      </c>
      <c r="D294" s="1">
        <v>1.3585</v>
      </c>
      <c r="E294" s="1">
        <v>1.36798</v>
      </c>
      <c r="F294" s="1">
        <f t="shared" si="48"/>
        <v>11.600000000000499</v>
      </c>
      <c r="G294" s="1">
        <f t="shared" si="40"/>
        <v>1</v>
      </c>
      <c r="H294" s="48">
        <f t="shared" si="43"/>
        <v>6.3634290422487361E-3</v>
      </c>
      <c r="I294" s="49">
        <f t="shared" si="49"/>
        <v>1.4322773610775663E-3</v>
      </c>
      <c r="J294" s="1">
        <f t="shared" si="44"/>
        <v>0</v>
      </c>
      <c r="K294" s="1">
        <f t="shared" si="45"/>
        <v>0</v>
      </c>
      <c r="L294" s="1">
        <f t="shared" si="41"/>
        <v>11.600000000000499</v>
      </c>
      <c r="M294" s="1">
        <f t="shared" si="42"/>
        <v>0</v>
      </c>
      <c r="N294" s="1">
        <f t="shared" si="46"/>
        <v>11.600000000000499</v>
      </c>
      <c r="O294" s="1">
        <f t="shared" si="47"/>
        <v>532.3000000000078</v>
      </c>
    </row>
    <row r="295" spans="1:15" x14ac:dyDescent="0.25">
      <c r="A295" s="47">
        <v>41684</v>
      </c>
      <c r="B295" s="1">
        <v>1.36798</v>
      </c>
      <c r="C295" s="1">
        <v>1.37147</v>
      </c>
      <c r="D295" s="1">
        <v>1.3673599999999999</v>
      </c>
      <c r="E295" s="1">
        <v>1.36914</v>
      </c>
      <c r="F295" s="1">
        <f t="shared" si="48"/>
        <v>-1.5999999999993797</v>
      </c>
      <c r="G295" s="1">
        <f t="shared" si="40"/>
        <v>0</v>
      </c>
      <c r="H295" s="48">
        <f t="shared" si="43"/>
        <v>8.4796561353250866E-4</v>
      </c>
      <c r="I295" s="49">
        <f t="shared" si="49"/>
        <v>1.5974249722667117E-3</v>
      </c>
      <c r="J295" s="1">
        <f t="shared" si="44"/>
        <v>0</v>
      </c>
      <c r="K295" s="1">
        <f t="shared" si="45"/>
        <v>0</v>
      </c>
      <c r="L295" s="1">
        <f t="shared" si="41"/>
        <v>-1.5999999999993797</v>
      </c>
      <c r="M295" s="1">
        <f t="shared" si="42"/>
        <v>0</v>
      </c>
      <c r="N295" s="1">
        <f t="shared" si="46"/>
        <v>-1.5999999999993797</v>
      </c>
      <c r="O295" s="1">
        <f t="shared" si="47"/>
        <v>530.70000000000846</v>
      </c>
    </row>
    <row r="296" spans="1:15" x14ac:dyDescent="0.25">
      <c r="A296" s="47">
        <v>41687</v>
      </c>
      <c r="B296" s="1">
        <v>1.37083</v>
      </c>
      <c r="C296" s="1">
        <v>1.3724000000000001</v>
      </c>
      <c r="D296" s="1">
        <v>1.36921</v>
      </c>
      <c r="E296" s="1">
        <v>1.3706700000000001</v>
      </c>
      <c r="F296" s="1">
        <f t="shared" si="48"/>
        <v>51.600000000000534</v>
      </c>
      <c r="G296" s="1">
        <f t="shared" si="40"/>
        <v>1</v>
      </c>
      <c r="H296" s="48">
        <f t="shared" si="43"/>
        <v>1.117489811122363E-3</v>
      </c>
      <c r="I296" s="49">
        <f t="shared" si="49"/>
        <v>1.5965589021064569E-3</v>
      </c>
      <c r="J296" s="1">
        <f t="shared" si="44"/>
        <v>0</v>
      </c>
      <c r="K296" s="1">
        <f t="shared" si="45"/>
        <v>0</v>
      </c>
      <c r="L296" s="1">
        <f t="shared" si="41"/>
        <v>51.600000000000534</v>
      </c>
      <c r="M296" s="1">
        <f t="shared" si="42"/>
        <v>0</v>
      </c>
      <c r="N296" s="1">
        <f t="shared" si="46"/>
        <v>51.600000000000534</v>
      </c>
      <c r="O296" s="1">
        <f t="shared" si="47"/>
        <v>582.30000000000905</v>
      </c>
    </row>
    <row r="297" spans="1:15" x14ac:dyDescent="0.25">
      <c r="A297" s="47">
        <v>41688</v>
      </c>
      <c r="B297" s="1">
        <v>1.3706700000000001</v>
      </c>
      <c r="C297" s="1">
        <v>1.37704</v>
      </c>
      <c r="D297" s="1">
        <v>1.3694599999999999</v>
      </c>
      <c r="E297" s="1">
        <v>1.3758300000000001</v>
      </c>
      <c r="F297" s="1">
        <f t="shared" si="48"/>
        <v>-25.200000000000777</v>
      </c>
      <c r="G297" s="1">
        <f t="shared" si="40"/>
        <v>0</v>
      </c>
      <c r="H297" s="48">
        <f t="shared" si="43"/>
        <v>3.7645822845762122E-3</v>
      </c>
      <c r="I297" s="49">
        <f t="shared" si="49"/>
        <v>1.5461944439906922E-3</v>
      </c>
      <c r="J297" s="1">
        <f t="shared" si="44"/>
        <v>0</v>
      </c>
      <c r="K297" s="1">
        <f t="shared" si="45"/>
        <v>0</v>
      </c>
      <c r="L297" s="1">
        <f t="shared" si="41"/>
        <v>-25.200000000000777</v>
      </c>
      <c r="M297" s="1">
        <f t="shared" si="42"/>
        <v>0</v>
      </c>
      <c r="N297" s="1">
        <f t="shared" si="46"/>
        <v>-25.200000000000777</v>
      </c>
      <c r="O297" s="1">
        <f t="shared" si="47"/>
        <v>557.10000000000832</v>
      </c>
    </row>
    <row r="298" spans="1:15" x14ac:dyDescent="0.25">
      <c r="A298" s="47">
        <v>41689</v>
      </c>
      <c r="B298" s="1">
        <v>1.3758300000000001</v>
      </c>
      <c r="C298" s="1">
        <v>1.37731</v>
      </c>
      <c r="D298" s="1">
        <v>1.3724400000000001</v>
      </c>
      <c r="E298" s="1">
        <v>1.37331</v>
      </c>
      <c r="F298" s="1">
        <f t="shared" si="48"/>
        <v>-14.400000000001079</v>
      </c>
      <c r="G298" s="1">
        <f t="shared" si="40"/>
        <v>0</v>
      </c>
      <c r="H298" s="48">
        <f t="shared" si="43"/>
        <v>-1.8316216393013951E-3</v>
      </c>
      <c r="I298" s="49">
        <f t="shared" si="49"/>
        <v>9.0792438843745327E-4</v>
      </c>
      <c r="J298" s="1">
        <f t="shared" si="44"/>
        <v>0</v>
      </c>
      <c r="K298" s="1">
        <f t="shared" si="45"/>
        <v>0</v>
      </c>
      <c r="L298" s="1">
        <f t="shared" si="41"/>
        <v>0</v>
      </c>
      <c r="M298" s="1">
        <f t="shared" si="42"/>
        <v>0</v>
      </c>
      <c r="N298" s="1">
        <f t="shared" si="46"/>
        <v>0</v>
      </c>
      <c r="O298" s="1">
        <f t="shared" si="47"/>
        <v>557.10000000000832</v>
      </c>
    </row>
    <row r="299" spans="1:15" x14ac:dyDescent="0.25">
      <c r="A299" s="47">
        <v>41690</v>
      </c>
      <c r="B299" s="1">
        <v>1.3732800000000001</v>
      </c>
      <c r="C299" s="1">
        <v>1.37625</v>
      </c>
      <c r="D299" s="1">
        <v>1.3685499999999999</v>
      </c>
      <c r="E299" s="1">
        <v>1.3718399999999999</v>
      </c>
      <c r="F299" s="1">
        <f t="shared" si="48"/>
        <v>19.000000000000128</v>
      </c>
      <c r="G299" s="1">
        <f t="shared" si="40"/>
        <v>1</v>
      </c>
      <c r="H299" s="48">
        <f t="shared" si="43"/>
        <v>-1.0704065360334081E-3</v>
      </c>
      <c r="I299" s="49">
        <f t="shared" si="49"/>
        <v>6.696069881353961E-4</v>
      </c>
      <c r="J299" s="1">
        <f t="shared" si="44"/>
        <v>0</v>
      </c>
      <c r="K299" s="1">
        <f t="shared" si="45"/>
        <v>0</v>
      </c>
      <c r="L299" s="1">
        <f t="shared" si="41"/>
        <v>0</v>
      </c>
      <c r="M299" s="1">
        <f t="shared" si="42"/>
        <v>0</v>
      </c>
      <c r="N299" s="1">
        <f t="shared" si="46"/>
        <v>0</v>
      </c>
      <c r="O299" s="1">
        <f t="shared" si="47"/>
        <v>557.10000000000832</v>
      </c>
    </row>
    <row r="300" spans="1:15" x14ac:dyDescent="0.25">
      <c r="A300" s="47">
        <v>41691</v>
      </c>
      <c r="B300" s="1">
        <v>1.37185</v>
      </c>
      <c r="C300" s="1">
        <v>1.3758600000000001</v>
      </c>
      <c r="D300" s="1">
        <v>1.3702000000000001</v>
      </c>
      <c r="E300" s="1">
        <v>1.37375</v>
      </c>
      <c r="F300" s="1">
        <f t="shared" si="48"/>
        <v>2.1000000000004349</v>
      </c>
      <c r="G300" s="1">
        <f t="shared" si="40"/>
        <v>1</v>
      </c>
      <c r="H300" s="48">
        <f t="shared" si="43"/>
        <v>1.392290646139438E-3</v>
      </c>
      <c r="I300" s="49">
        <f t="shared" si="49"/>
        <v>9.1417887615204141E-4</v>
      </c>
      <c r="J300" s="1">
        <f t="shared" si="44"/>
        <v>0</v>
      </c>
      <c r="K300" s="1">
        <f t="shared" si="45"/>
        <v>0</v>
      </c>
      <c r="L300" s="1">
        <f t="shared" si="41"/>
        <v>0</v>
      </c>
      <c r="M300" s="1">
        <f t="shared" si="42"/>
        <v>0</v>
      </c>
      <c r="N300" s="1">
        <f t="shared" si="46"/>
        <v>0</v>
      </c>
      <c r="O300" s="1">
        <f t="shared" si="47"/>
        <v>557.10000000000832</v>
      </c>
    </row>
    <row r="301" spans="1:15" x14ac:dyDescent="0.25">
      <c r="A301" s="47">
        <v>41694</v>
      </c>
      <c r="B301" s="1">
        <v>1.3732599999999999</v>
      </c>
      <c r="C301" s="1">
        <v>1.3771</v>
      </c>
      <c r="D301" s="1">
        <v>1.3708400000000001</v>
      </c>
      <c r="E301" s="1">
        <v>1.37347</v>
      </c>
      <c r="F301" s="1">
        <f t="shared" si="48"/>
        <v>10.100000000001774</v>
      </c>
      <c r="G301" s="1">
        <f t="shared" si="40"/>
        <v>1</v>
      </c>
      <c r="H301" s="48">
        <f t="shared" si="43"/>
        <v>-2.0382165605103975E-4</v>
      </c>
      <c r="I301" s="49">
        <f t="shared" si="49"/>
        <v>1.2974884457791769E-3</v>
      </c>
      <c r="J301" s="1">
        <f t="shared" si="44"/>
        <v>0</v>
      </c>
      <c r="K301" s="1">
        <f t="shared" si="45"/>
        <v>0</v>
      </c>
      <c r="L301" s="1">
        <f t="shared" si="41"/>
        <v>10.100000000001774</v>
      </c>
      <c r="M301" s="1">
        <f t="shared" si="42"/>
        <v>0</v>
      </c>
      <c r="N301" s="1">
        <f t="shared" si="46"/>
        <v>10.100000000001774</v>
      </c>
      <c r="O301" s="1">
        <f t="shared" si="47"/>
        <v>567.20000000001005</v>
      </c>
    </row>
    <row r="302" spans="1:15" x14ac:dyDescent="0.25">
      <c r="A302" s="47">
        <v>41695</v>
      </c>
      <c r="B302" s="1">
        <v>1.3734599999999999</v>
      </c>
      <c r="C302" s="1">
        <v>1.3767100000000001</v>
      </c>
      <c r="D302" s="1">
        <v>1.37155</v>
      </c>
      <c r="E302" s="1">
        <v>1.3744700000000001</v>
      </c>
      <c r="F302" s="1">
        <f t="shared" si="48"/>
        <v>-58.00000000000027</v>
      </c>
      <c r="G302" s="1">
        <f t="shared" si="40"/>
        <v>0</v>
      </c>
      <c r="H302" s="48">
        <f t="shared" si="43"/>
        <v>7.2808288495562756E-4</v>
      </c>
      <c r="I302" s="49">
        <f t="shared" si="49"/>
        <v>5.9307017611753832E-4</v>
      </c>
      <c r="J302" s="1">
        <f t="shared" si="44"/>
        <v>0</v>
      </c>
      <c r="K302" s="1">
        <f t="shared" si="45"/>
        <v>0</v>
      </c>
      <c r="L302" s="1">
        <f t="shared" si="41"/>
        <v>0</v>
      </c>
      <c r="M302" s="1">
        <f t="shared" si="42"/>
        <v>0</v>
      </c>
      <c r="N302" s="1">
        <f t="shared" si="46"/>
        <v>0</v>
      </c>
      <c r="O302" s="1">
        <f t="shared" si="47"/>
        <v>567.20000000001005</v>
      </c>
    </row>
    <row r="303" spans="1:15" x14ac:dyDescent="0.25">
      <c r="A303" s="47">
        <v>41696</v>
      </c>
      <c r="B303" s="1">
        <v>1.3744499999999999</v>
      </c>
      <c r="C303" s="1">
        <v>1.37571</v>
      </c>
      <c r="D303" s="1">
        <v>1.3661700000000001</v>
      </c>
      <c r="E303" s="1">
        <v>1.3686499999999999</v>
      </c>
      <c r="F303" s="1">
        <f t="shared" si="48"/>
        <v>23.299999999999432</v>
      </c>
      <c r="G303" s="1">
        <f t="shared" si="40"/>
        <v>1</v>
      </c>
      <c r="H303" s="48">
        <f t="shared" si="43"/>
        <v>-4.2343594258151818E-3</v>
      </c>
      <c r="I303" s="49">
        <f t="shared" si="49"/>
        <v>-4.2220453800922986E-5</v>
      </c>
      <c r="J303" s="1">
        <f t="shared" si="44"/>
        <v>0</v>
      </c>
      <c r="K303" s="1">
        <f t="shared" si="45"/>
        <v>0</v>
      </c>
      <c r="L303" s="1">
        <f t="shared" si="41"/>
        <v>0</v>
      </c>
      <c r="M303" s="1">
        <f t="shared" si="42"/>
        <v>0</v>
      </c>
      <c r="N303" s="1">
        <f t="shared" si="46"/>
        <v>0</v>
      </c>
      <c r="O303" s="1">
        <f t="shared" si="47"/>
        <v>567.20000000001005</v>
      </c>
    </row>
    <row r="304" spans="1:15" x14ac:dyDescent="0.25">
      <c r="A304" s="47">
        <v>41697</v>
      </c>
      <c r="B304" s="1">
        <v>1.36863</v>
      </c>
      <c r="C304" s="1">
        <v>1.3726799999999999</v>
      </c>
      <c r="D304" s="1">
        <v>1.36432</v>
      </c>
      <c r="E304" s="1">
        <v>1.37096</v>
      </c>
      <c r="F304" s="1">
        <f t="shared" si="48"/>
        <v>90.399999999999366</v>
      </c>
      <c r="G304" s="1">
        <f t="shared" si="40"/>
        <v>1</v>
      </c>
      <c r="H304" s="48">
        <f t="shared" si="43"/>
        <v>1.6877945420670226E-3</v>
      </c>
      <c r="I304" s="49">
        <f t="shared" si="49"/>
        <v>2.9067637567159466E-5</v>
      </c>
      <c r="J304" s="1">
        <f t="shared" si="44"/>
        <v>0</v>
      </c>
      <c r="K304" s="1">
        <f t="shared" si="45"/>
        <v>0</v>
      </c>
      <c r="L304" s="1">
        <f t="shared" si="41"/>
        <v>0</v>
      </c>
      <c r="M304" s="1">
        <f t="shared" si="42"/>
        <v>0</v>
      </c>
      <c r="N304" s="1">
        <f t="shared" si="46"/>
        <v>0</v>
      </c>
      <c r="O304" s="1">
        <f t="shared" si="47"/>
        <v>567.20000000001005</v>
      </c>
    </row>
    <row r="305" spans="1:15" x14ac:dyDescent="0.25">
      <c r="A305" s="47">
        <v>41698</v>
      </c>
      <c r="B305" s="1">
        <v>1.37096</v>
      </c>
      <c r="C305" s="1">
        <v>1.3824799999999999</v>
      </c>
      <c r="D305" s="1">
        <v>1.36941</v>
      </c>
      <c r="E305" s="1">
        <v>1.38</v>
      </c>
      <c r="F305" s="1">
        <f t="shared" si="48"/>
        <v>-24.700000000001943</v>
      </c>
      <c r="G305" s="1">
        <f t="shared" si="40"/>
        <v>0</v>
      </c>
      <c r="H305" s="48">
        <f t="shared" si="43"/>
        <v>6.5939195891928648E-3</v>
      </c>
      <c r="I305" s="49">
        <f t="shared" si="49"/>
        <v>3.8273480064424104E-4</v>
      </c>
      <c r="J305" s="1">
        <f t="shared" si="44"/>
        <v>0</v>
      </c>
      <c r="K305" s="1">
        <f t="shared" si="45"/>
        <v>0</v>
      </c>
      <c r="L305" s="1">
        <f t="shared" si="41"/>
        <v>0</v>
      </c>
      <c r="M305" s="1">
        <f t="shared" si="42"/>
        <v>0</v>
      </c>
      <c r="N305" s="1">
        <f t="shared" si="46"/>
        <v>0</v>
      </c>
      <c r="O305" s="1">
        <f t="shared" si="47"/>
        <v>567.20000000001005</v>
      </c>
    </row>
    <row r="306" spans="1:15" x14ac:dyDescent="0.25">
      <c r="A306" s="47">
        <v>41701</v>
      </c>
      <c r="B306" s="1">
        <v>1.3759300000000001</v>
      </c>
      <c r="C306" s="1">
        <v>1.3792599999999999</v>
      </c>
      <c r="D306" s="1">
        <v>1.37263</v>
      </c>
      <c r="E306" s="1">
        <v>1.3734599999999999</v>
      </c>
      <c r="F306" s="1">
        <f t="shared" si="48"/>
        <v>8.5000000000001741</v>
      </c>
      <c r="G306" s="1">
        <f t="shared" si="40"/>
        <v>1</v>
      </c>
      <c r="H306" s="48">
        <f t="shared" si="43"/>
        <v>-4.7391304347825791E-3</v>
      </c>
      <c r="I306" s="49">
        <f t="shared" si="49"/>
        <v>1.9296201209093033E-5</v>
      </c>
      <c r="J306" s="1">
        <f t="shared" si="44"/>
        <v>0</v>
      </c>
      <c r="K306" s="1">
        <f t="shared" si="45"/>
        <v>0</v>
      </c>
      <c r="L306" s="1">
        <f t="shared" si="41"/>
        <v>0</v>
      </c>
      <c r="M306" s="1">
        <f t="shared" si="42"/>
        <v>0</v>
      </c>
      <c r="N306" s="1">
        <f t="shared" si="46"/>
        <v>0</v>
      </c>
      <c r="O306" s="1">
        <f t="shared" si="47"/>
        <v>567.20000000001005</v>
      </c>
    </row>
    <row r="307" spans="1:15" x14ac:dyDescent="0.25">
      <c r="A307" s="47">
        <v>41702</v>
      </c>
      <c r="B307" s="1">
        <v>1.3734500000000001</v>
      </c>
      <c r="C307" s="1">
        <v>1.37815</v>
      </c>
      <c r="D307" s="1">
        <v>1.37208</v>
      </c>
      <c r="E307" s="1">
        <v>1.3743000000000001</v>
      </c>
      <c r="F307" s="1">
        <f t="shared" si="48"/>
        <v>-10.200000000000209</v>
      </c>
      <c r="G307" s="1">
        <f t="shared" si="40"/>
        <v>0</v>
      </c>
      <c r="H307" s="48">
        <f t="shared" si="43"/>
        <v>6.1159407627453533E-4</v>
      </c>
      <c r="I307" s="49">
        <f t="shared" si="49"/>
        <v>2.2954627774758596E-4</v>
      </c>
      <c r="J307" s="1">
        <f t="shared" si="44"/>
        <v>0</v>
      </c>
      <c r="K307" s="1">
        <f t="shared" si="45"/>
        <v>0</v>
      </c>
      <c r="L307" s="1">
        <f t="shared" si="41"/>
        <v>0</v>
      </c>
      <c r="M307" s="1">
        <f t="shared" si="42"/>
        <v>0</v>
      </c>
      <c r="N307" s="1">
        <f t="shared" si="46"/>
        <v>0</v>
      </c>
      <c r="O307" s="1">
        <f t="shared" si="47"/>
        <v>567.20000000001005</v>
      </c>
    </row>
    <row r="308" spans="1:15" x14ac:dyDescent="0.25">
      <c r="A308" s="47">
        <v>41703</v>
      </c>
      <c r="B308" s="1">
        <v>1.3743000000000001</v>
      </c>
      <c r="C308" s="1">
        <v>1.3748800000000001</v>
      </c>
      <c r="D308" s="1">
        <v>1.3707499999999999</v>
      </c>
      <c r="E308" s="1">
        <v>1.3732800000000001</v>
      </c>
      <c r="F308" s="1">
        <f t="shared" si="48"/>
        <v>128.39999999999964</v>
      </c>
      <c r="G308" s="1">
        <f t="shared" si="40"/>
        <v>1</v>
      </c>
      <c r="H308" s="48">
        <f t="shared" si="43"/>
        <v>-7.4219602706837584E-4</v>
      </c>
      <c r="I308" s="49">
        <f t="shared" si="49"/>
        <v>-3.7264556403390769E-5</v>
      </c>
      <c r="J308" s="1">
        <f t="shared" si="44"/>
        <v>0</v>
      </c>
      <c r="K308" s="1">
        <f t="shared" si="45"/>
        <v>0</v>
      </c>
      <c r="L308" s="1">
        <f t="shared" si="41"/>
        <v>0</v>
      </c>
      <c r="M308" s="1">
        <f t="shared" si="42"/>
        <v>0</v>
      </c>
      <c r="N308" s="1">
        <f t="shared" si="46"/>
        <v>0</v>
      </c>
      <c r="O308" s="1">
        <f t="shared" si="47"/>
        <v>567.20000000001005</v>
      </c>
    </row>
    <row r="309" spans="1:15" x14ac:dyDescent="0.25">
      <c r="A309" s="47">
        <v>41704</v>
      </c>
      <c r="B309" s="1">
        <v>1.37324</v>
      </c>
      <c r="C309" s="1">
        <v>1.3872899999999999</v>
      </c>
      <c r="D309" s="1">
        <v>1.37212</v>
      </c>
      <c r="E309" s="1">
        <v>1.38608</v>
      </c>
      <c r="F309" s="1">
        <f t="shared" si="48"/>
        <v>14.499999999999513</v>
      </c>
      <c r="G309" s="1">
        <f t="shared" si="40"/>
        <v>1</v>
      </c>
      <c r="H309" s="48">
        <f t="shared" si="43"/>
        <v>9.3207503204006947E-3</v>
      </c>
      <c r="I309" s="49">
        <f t="shared" si="49"/>
        <v>1.153306940653076E-3</v>
      </c>
      <c r="J309" s="1">
        <f t="shared" si="44"/>
        <v>0</v>
      </c>
      <c r="K309" s="1">
        <f t="shared" si="45"/>
        <v>0</v>
      </c>
      <c r="L309" s="1">
        <f t="shared" si="41"/>
        <v>0</v>
      </c>
      <c r="M309" s="1">
        <f t="shared" si="42"/>
        <v>0</v>
      </c>
      <c r="N309" s="1">
        <f t="shared" si="46"/>
        <v>0</v>
      </c>
      <c r="O309" s="1">
        <f t="shared" si="47"/>
        <v>567.20000000001005</v>
      </c>
    </row>
    <row r="310" spans="1:15" x14ac:dyDescent="0.25">
      <c r="A310" s="47">
        <v>41705</v>
      </c>
      <c r="B310" s="1">
        <v>1.38608</v>
      </c>
      <c r="C310" s="1">
        <v>1.3915</v>
      </c>
      <c r="D310" s="1">
        <v>1.3852100000000001</v>
      </c>
      <c r="E310" s="1">
        <v>1.3875299999999999</v>
      </c>
      <c r="F310" s="1">
        <f t="shared" si="48"/>
        <v>1.100000000000545</v>
      </c>
      <c r="G310" s="1">
        <f t="shared" si="40"/>
        <v>1</v>
      </c>
      <c r="H310" s="48">
        <f t="shared" si="43"/>
        <v>1.0461156643195579E-3</v>
      </c>
      <c r="I310" s="49">
        <f t="shared" si="49"/>
        <v>1.1930610380735673E-3</v>
      </c>
      <c r="J310" s="1">
        <f t="shared" si="44"/>
        <v>0</v>
      </c>
      <c r="K310" s="1">
        <f t="shared" si="45"/>
        <v>0</v>
      </c>
      <c r="L310" s="1">
        <f t="shared" si="41"/>
        <v>0</v>
      </c>
      <c r="M310" s="1">
        <f t="shared" si="42"/>
        <v>0</v>
      </c>
      <c r="N310" s="1">
        <f t="shared" si="46"/>
        <v>0</v>
      </c>
      <c r="O310" s="1">
        <f t="shared" si="47"/>
        <v>567.20000000001005</v>
      </c>
    </row>
    <row r="311" spans="1:15" x14ac:dyDescent="0.25">
      <c r="A311" s="47">
        <v>41707.958333333336</v>
      </c>
      <c r="B311" s="1">
        <v>1.3874899999999999</v>
      </c>
      <c r="C311" s="1">
        <v>1.38978</v>
      </c>
      <c r="D311" s="1">
        <v>1.3861600000000001</v>
      </c>
      <c r="E311" s="1">
        <v>1.3875999999999999</v>
      </c>
      <c r="F311" s="1">
        <f t="shared" si="48"/>
        <v>-16.599999999999948</v>
      </c>
      <c r="G311" s="1">
        <f t="shared" si="40"/>
        <v>0</v>
      </c>
      <c r="H311" s="48">
        <f t="shared" si="43"/>
        <v>5.0449359653592651E-5</v>
      </c>
      <c r="I311" s="49">
        <f t="shared" si="49"/>
        <v>1.7286621362571641E-3</v>
      </c>
      <c r="J311" s="1">
        <f t="shared" si="44"/>
        <v>0</v>
      </c>
      <c r="K311" s="1">
        <f t="shared" si="45"/>
        <v>0</v>
      </c>
      <c r="L311" s="1">
        <f t="shared" si="41"/>
        <v>-16.599999999999948</v>
      </c>
      <c r="M311" s="1">
        <f t="shared" si="42"/>
        <v>0</v>
      </c>
      <c r="N311" s="1">
        <f t="shared" si="46"/>
        <v>-16.599999999999948</v>
      </c>
      <c r="O311" s="1">
        <f t="shared" si="47"/>
        <v>550.60000000001014</v>
      </c>
    </row>
    <row r="312" spans="1:15" x14ac:dyDescent="0.25">
      <c r="A312" s="47">
        <v>41708.958333333336</v>
      </c>
      <c r="B312" s="1">
        <v>1.38761</v>
      </c>
      <c r="C312" s="1">
        <v>1.3878699999999999</v>
      </c>
      <c r="D312" s="1">
        <v>1.3833800000000001</v>
      </c>
      <c r="E312" s="1">
        <v>1.38595</v>
      </c>
      <c r="F312" s="1">
        <f t="shared" si="48"/>
        <v>43.400000000000105</v>
      </c>
      <c r="G312" s="1">
        <f t="shared" si="40"/>
        <v>1</v>
      </c>
      <c r="H312" s="48">
        <f t="shared" si="43"/>
        <v>-1.1891034880368023E-3</v>
      </c>
      <c r="I312" s="49">
        <f t="shared" si="49"/>
        <v>1.369049882494186E-3</v>
      </c>
      <c r="J312" s="1">
        <f t="shared" si="44"/>
        <v>0</v>
      </c>
      <c r="K312" s="1">
        <f t="shared" si="45"/>
        <v>0</v>
      </c>
      <c r="L312" s="1">
        <f t="shared" si="41"/>
        <v>43.400000000000105</v>
      </c>
      <c r="M312" s="1">
        <f t="shared" si="42"/>
        <v>0</v>
      </c>
      <c r="N312" s="1">
        <f t="shared" si="46"/>
        <v>43.400000000000105</v>
      </c>
      <c r="O312" s="1">
        <f t="shared" si="47"/>
        <v>594.00000000001023</v>
      </c>
    </row>
    <row r="313" spans="1:15" x14ac:dyDescent="0.25">
      <c r="A313" s="47">
        <v>41709.958333333336</v>
      </c>
      <c r="B313" s="1">
        <v>1.38595</v>
      </c>
      <c r="C313" s="1">
        <v>1.3914200000000001</v>
      </c>
      <c r="D313" s="1">
        <v>1.3843300000000001</v>
      </c>
      <c r="E313" s="1">
        <v>1.39029</v>
      </c>
      <c r="F313" s="1">
        <f t="shared" si="48"/>
        <v>-34.300000000000438</v>
      </c>
      <c r="G313" s="1">
        <f t="shared" si="40"/>
        <v>0</v>
      </c>
      <c r="H313" s="48">
        <f t="shared" si="43"/>
        <v>3.1314260976225139E-3</v>
      </c>
      <c r="I313" s="49">
        <f t="shared" si="49"/>
        <v>9.3623819604789216E-4</v>
      </c>
      <c r="J313" s="1">
        <f t="shared" si="44"/>
        <v>0</v>
      </c>
      <c r="K313" s="1">
        <f t="shared" si="45"/>
        <v>0</v>
      </c>
      <c r="L313" s="1">
        <f t="shared" si="41"/>
        <v>0</v>
      </c>
      <c r="M313" s="1">
        <f t="shared" si="42"/>
        <v>0</v>
      </c>
      <c r="N313" s="1">
        <f t="shared" si="46"/>
        <v>0</v>
      </c>
      <c r="O313" s="1">
        <f t="shared" si="47"/>
        <v>594.00000000001023</v>
      </c>
    </row>
    <row r="314" spans="1:15" x14ac:dyDescent="0.25">
      <c r="A314" s="47">
        <v>41710.958333333336</v>
      </c>
      <c r="B314" s="1">
        <v>1.3903000000000001</v>
      </c>
      <c r="C314" s="1">
        <v>1.3966700000000001</v>
      </c>
      <c r="D314" s="1">
        <v>1.38456</v>
      </c>
      <c r="E314" s="1">
        <v>1.38687</v>
      </c>
      <c r="F314" s="1">
        <f t="shared" si="48"/>
        <v>43.89999999999894</v>
      </c>
      <c r="G314" s="1">
        <f t="shared" si="40"/>
        <v>1</v>
      </c>
      <c r="H314" s="48">
        <f t="shared" si="43"/>
        <v>-2.4599184342835034E-3</v>
      </c>
      <c r="I314" s="49">
        <f t="shared" si="49"/>
        <v>1.2211396961102766E-3</v>
      </c>
      <c r="J314" s="1">
        <f t="shared" si="44"/>
        <v>0</v>
      </c>
      <c r="K314" s="1">
        <f t="shared" si="45"/>
        <v>0</v>
      </c>
      <c r="L314" s="1">
        <f t="shared" si="41"/>
        <v>43.89999999999894</v>
      </c>
      <c r="M314" s="1">
        <f t="shared" si="42"/>
        <v>0</v>
      </c>
      <c r="N314" s="1">
        <f t="shared" si="46"/>
        <v>43.89999999999894</v>
      </c>
      <c r="O314" s="1">
        <f t="shared" si="47"/>
        <v>637.90000000000919</v>
      </c>
    </row>
    <row r="315" spans="1:15" x14ac:dyDescent="0.25">
      <c r="A315" s="47">
        <v>41711.958333333336</v>
      </c>
      <c r="B315" s="1">
        <v>1.38687</v>
      </c>
      <c r="C315" s="1">
        <v>1.3937200000000001</v>
      </c>
      <c r="D315" s="1">
        <v>1.38476</v>
      </c>
      <c r="E315" s="1">
        <v>1.3912599999999999</v>
      </c>
      <c r="F315" s="1">
        <f t="shared" si="48"/>
        <v>15.100000000001224</v>
      </c>
      <c r="G315" s="1">
        <f t="shared" si="40"/>
        <v>1</v>
      </c>
      <c r="H315" s="48">
        <f t="shared" si="43"/>
        <v>3.1654012272237519E-3</v>
      </c>
      <c r="I315" s="49">
        <f t="shared" si="49"/>
        <v>1.5403655899789287E-3</v>
      </c>
      <c r="J315" s="1">
        <f t="shared" si="44"/>
        <v>0</v>
      </c>
      <c r="K315" s="1">
        <f t="shared" si="45"/>
        <v>0</v>
      </c>
      <c r="L315" s="1">
        <f t="shared" si="41"/>
        <v>15.100000000001224</v>
      </c>
      <c r="M315" s="1">
        <f t="shared" si="42"/>
        <v>0</v>
      </c>
      <c r="N315" s="1">
        <f t="shared" si="46"/>
        <v>15.100000000001224</v>
      </c>
      <c r="O315" s="1">
        <f t="shared" si="47"/>
        <v>653.00000000001046</v>
      </c>
    </row>
    <row r="316" spans="1:15" x14ac:dyDescent="0.25">
      <c r="A316" s="47">
        <v>41714.958333333336</v>
      </c>
      <c r="B316" s="1">
        <v>1.3906499999999999</v>
      </c>
      <c r="C316" s="1">
        <v>1.3947499999999999</v>
      </c>
      <c r="D316" s="1">
        <v>1.38791</v>
      </c>
      <c r="E316" s="1">
        <v>1.3921600000000001</v>
      </c>
      <c r="F316" s="1">
        <f t="shared" si="48"/>
        <v>12.300000000000644</v>
      </c>
      <c r="G316" s="1">
        <f t="shared" si="40"/>
        <v>1</v>
      </c>
      <c r="H316" s="48">
        <f t="shared" si="43"/>
        <v>6.468956197980269E-4</v>
      </c>
      <c r="I316" s="49">
        <f t="shared" si="49"/>
        <v>1.714002045837229E-3</v>
      </c>
      <c r="J316" s="1">
        <f t="shared" si="44"/>
        <v>0</v>
      </c>
      <c r="K316" s="1">
        <f t="shared" si="45"/>
        <v>0</v>
      </c>
      <c r="L316" s="1">
        <f t="shared" si="41"/>
        <v>12.300000000000644</v>
      </c>
      <c r="M316" s="1">
        <f t="shared" si="42"/>
        <v>0</v>
      </c>
      <c r="N316" s="1">
        <f t="shared" si="46"/>
        <v>12.300000000000644</v>
      </c>
      <c r="O316" s="1">
        <f t="shared" si="47"/>
        <v>665.3000000000111</v>
      </c>
    </row>
    <row r="317" spans="1:15" x14ac:dyDescent="0.25">
      <c r="A317" s="47">
        <v>41715.958333333336</v>
      </c>
      <c r="B317" s="1">
        <v>1.39215</v>
      </c>
      <c r="C317" s="1">
        <v>1.39425</v>
      </c>
      <c r="D317" s="1">
        <v>1.3879900000000001</v>
      </c>
      <c r="E317" s="1">
        <v>1.3933800000000001</v>
      </c>
      <c r="F317" s="1">
        <f t="shared" si="48"/>
        <v>-101.40000000000038</v>
      </c>
      <c r="G317" s="1">
        <f t="shared" si="40"/>
        <v>0</v>
      </c>
      <c r="H317" s="48">
        <f t="shared" si="43"/>
        <v>8.7633605332726461E-4</v>
      </c>
      <c r="I317" s="49">
        <f t="shared" si="49"/>
        <v>6.5845026245305027E-4</v>
      </c>
      <c r="J317" s="1">
        <f t="shared" si="44"/>
        <v>0</v>
      </c>
      <c r="K317" s="1">
        <f t="shared" si="45"/>
        <v>0</v>
      </c>
      <c r="L317" s="1">
        <f t="shared" si="41"/>
        <v>0</v>
      </c>
      <c r="M317" s="1">
        <f t="shared" si="42"/>
        <v>0</v>
      </c>
      <c r="N317" s="1">
        <f t="shared" si="46"/>
        <v>0</v>
      </c>
      <c r="O317" s="1">
        <f t="shared" si="47"/>
        <v>665.3000000000111</v>
      </c>
    </row>
    <row r="318" spans="1:15" x14ac:dyDescent="0.25">
      <c r="A318" s="47">
        <v>41716.958333333336</v>
      </c>
      <c r="B318" s="1">
        <v>1.39337</v>
      </c>
      <c r="C318" s="1">
        <v>1.39341</v>
      </c>
      <c r="D318" s="1">
        <v>1.38097</v>
      </c>
      <c r="E318" s="1">
        <v>1.38323</v>
      </c>
      <c r="F318" s="1">
        <f t="shared" si="48"/>
        <v>-54.000000000000711</v>
      </c>
      <c r="G318" s="1">
        <f t="shared" si="40"/>
        <v>0</v>
      </c>
      <c r="H318" s="48">
        <f t="shared" si="43"/>
        <v>-7.2844450185879372E-3</v>
      </c>
      <c r="I318" s="49">
        <f t="shared" si="49"/>
        <v>-3.8286982291038663E-4</v>
      </c>
      <c r="J318" s="1">
        <f t="shared" si="44"/>
        <v>0</v>
      </c>
      <c r="K318" s="1">
        <f t="shared" si="45"/>
        <v>0</v>
      </c>
      <c r="L318" s="1">
        <f t="shared" si="41"/>
        <v>0</v>
      </c>
      <c r="M318" s="1">
        <f t="shared" si="42"/>
        <v>0</v>
      </c>
      <c r="N318" s="1">
        <f t="shared" si="46"/>
        <v>0</v>
      </c>
      <c r="O318" s="1">
        <f t="shared" si="47"/>
        <v>665.3000000000111</v>
      </c>
    </row>
    <row r="319" spans="1:15" x14ac:dyDescent="0.25">
      <c r="A319" s="47">
        <v>41717.958333333336</v>
      </c>
      <c r="B319" s="1">
        <v>1.38324</v>
      </c>
      <c r="C319" s="1">
        <v>1.3844799999999999</v>
      </c>
      <c r="D319" s="1">
        <v>1.3749400000000001</v>
      </c>
      <c r="E319" s="1">
        <v>1.37784</v>
      </c>
      <c r="F319" s="1">
        <f t="shared" si="48"/>
        <v>13.799999999999368</v>
      </c>
      <c r="G319" s="1">
        <f t="shared" si="40"/>
        <v>1</v>
      </c>
      <c r="H319" s="48">
        <f t="shared" si="43"/>
        <v>-3.8966766192173319E-3</v>
      </c>
      <c r="I319" s="49">
        <f t="shared" si="49"/>
        <v>-8.7626057026925219E-4</v>
      </c>
      <c r="J319" s="1">
        <f t="shared" si="44"/>
        <v>0</v>
      </c>
      <c r="K319" s="1">
        <f t="shared" si="45"/>
        <v>0</v>
      </c>
      <c r="L319" s="1">
        <f t="shared" si="41"/>
        <v>0</v>
      </c>
      <c r="M319" s="1">
        <f t="shared" si="42"/>
        <v>0</v>
      </c>
      <c r="N319" s="1">
        <f t="shared" si="46"/>
        <v>0</v>
      </c>
      <c r="O319" s="1">
        <f t="shared" si="47"/>
        <v>665.3000000000111</v>
      </c>
    </row>
    <row r="320" spans="1:15" x14ac:dyDescent="0.25">
      <c r="A320" s="47">
        <v>41718.958333333336</v>
      </c>
      <c r="B320" s="1">
        <v>1.37781</v>
      </c>
      <c r="C320" s="1">
        <v>1.38106</v>
      </c>
      <c r="D320" s="1">
        <v>1.3765700000000001</v>
      </c>
      <c r="E320" s="1">
        <v>1.3791899999999999</v>
      </c>
      <c r="F320" s="1">
        <f t="shared" si="48"/>
        <v>41.800000000000722</v>
      </c>
      <c r="G320" s="1">
        <f t="shared" si="40"/>
        <v>1</v>
      </c>
      <c r="H320" s="48">
        <f t="shared" si="43"/>
        <v>9.7979446089535571E-4</v>
      </c>
      <c r="I320" s="49">
        <f t="shared" si="49"/>
        <v>-6.0514832665273244E-4</v>
      </c>
      <c r="J320" s="1">
        <f t="shared" si="44"/>
        <v>0</v>
      </c>
      <c r="K320" s="1">
        <f t="shared" si="45"/>
        <v>0</v>
      </c>
      <c r="L320" s="1">
        <f t="shared" si="41"/>
        <v>0</v>
      </c>
      <c r="M320" s="1">
        <f t="shared" si="42"/>
        <v>0</v>
      </c>
      <c r="N320" s="1">
        <f t="shared" si="46"/>
        <v>0</v>
      </c>
      <c r="O320" s="1">
        <f t="shared" si="47"/>
        <v>665.3000000000111</v>
      </c>
    </row>
    <row r="321" spans="1:15" x14ac:dyDescent="0.25">
      <c r="A321" s="47">
        <v>41721.958333333336</v>
      </c>
      <c r="B321" s="1">
        <v>1.37968</v>
      </c>
      <c r="C321" s="1">
        <v>1.38754</v>
      </c>
      <c r="D321" s="1">
        <v>1.3760399999999999</v>
      </c>
      <c r="E321" s="1">
        <v>1.3838600000000001</v>
      </c>
      <c r="F321" s="1">
        <f t="shared" si="48"/>
        <v>-12.100000000001554</v>
      </c>
      <c r="G321" s="1">
        <f t="shared" si="40"/>
        <v>0</v>
      </c>
      <c r="H321" s="48">
        <f t="shared" si="43"/>
        <v>3.3860454324641243E-3</v>
      </c>
      <c r="I321" s="49">
        <f t="shared" si="49"/>
        <v>-5.7332090979753114E-4</v>
      </c>
      <c r="J321" s="1">
        <f t="shared" si="44"/>
        <v>0</v>
      </c>
      <c r="K321" s="1">
        <f t="shared" si="45"/>
        <v>0</v>
      </c>
      <c r="L321" s="1">
        <f t="shared" si="41"/>
        <v>0</v>
      </c>
      <c r="M321" s="1">
        <f t="shared" si="42"/>
        <v>0</v>
      </c>
      <c r="N321" s="1">
        <f t="shared" si="46"/>
        <v>0</v>
      </c>
      <c r="O321" s="1">
        <f t="shared" si="47"/>
        <v>665.3000000000111</v>
      </c>
    </row>
    <row r="322" spans="1:15" x14ac:dyDescent="0.25">
      <c r="A322" s="47">
        <v>41722.958333333336</v>
      </c>
      <c r="B322" s="1">
        <v>1.3838600000000001</v>
      </c>
      <c r="C322" s="1">
        <v>1.38469</v>
      </c>
      <c r="D322" s="1">
        <v>1.3749100000000001</v>
      </c>
      <c r="E322" s="1">
        <v>1.3826499999999999</v>
      </c>
      <c r="F322" s="1">
        <f t="shared" si="48"/>
        <v>-45.499999999998323</v>
      </c>
      <c r="G322" s="1">
        <f t="shared" ref="G322:G385" si="50">IF(F322&gt;0,1,0)</f>
        <v>0</v>
      </c>
      <c r="H322" s="48">
        <f t="shared" si="43"/>
        <v>-8.7436590406553272E-4</v>
      </c>
      <c r="I322" s="49">
        <f t="shared" si="49"/>
        <v>-3.751268435202848E-4</v>
      </c>
      <c r="J322" s="1">
        <f t="shared" si="44"/>
        <v>0</v>
      </c>
      <c r="K322" s="1">
        <f t="shared" si="45"/>
        <v>0</v>
      </c>
      <c r="L322" s="1">
        <f t="shared" ref="L322:L385" si="51">IF(AND(I322&gt;$S$4,I322&lt;=$T$4),F322,0)</f>
        <v>0</v>
      </c>
      <c r="M322" s="1">
        <f t="shared" ref="M322:M385" si="52">IF(AND(I322&gt;$S$5,I322&lt;=$T$5),F322,0)</f>
        <v>0</v>
      </c>
      <c r="N322" s="1">
        <f t="shared" si="46"/>
        <v>0</v>
      </c>
      <c r="O322" s="1">
        <f t="shared" si="47"/>
        <v>665.3000000000111</v>
      </c>
    </row>
    <row r="323" spans="1:15" x14ac:dyDescent="0.25">
      <c r="A323" s="47">
        <v>41723.958333333336</v>
      </c>
      <c r="B323" s="1">
        <v>1.3826499999999999</v>
      </c>
      <c r="C323" s="1">
        <v>1.3827700000000001</v>
      </c>
      <c r="D323" s="1">
        <v>1.3776600000000001</v>
      </c>
      <c r="E323" s="1">
        <v>1.3781000000000001</v>
      </c>
      <c r="F323" s="1">
        <f t="shared" si="48"/>
        <v>-38.599999999999746</v>
      </c>
      <c r="G323" s="1">
        <f t="shared" si="50"/>
        <v>0</v>
      </c>
      <c r="H323" s="48">
        <f t="shared" si="43"/>
        <v>-3.2907821936135617E-3</v>
      </c>
      <c r="I323" s="49">
        <f t="shared" si="49"/>
        <v>-1.182149771124949E-3</v>
      </c>
      <c r="J323" s="1">
        <f t="shared" ref="J323:J386" si="53">IF(AND(I323&gt;$S$2,I323&lt;=$T$2),F323,0)</f>
        <v>0</v>
      </c>
      <c r="K323" s="1">
        <f t="shared" ref="K323:K386" si="54">IF(AND(I323&gt;$S$3,I323&lt;=$T$3),F323,0)</f>
        <v>0</v>
      </c>
      <c r="L323" s="1">
        <f t="shared" si="51"/>
        <v>0</v>
      </c>
      <c r="M323" s="1">
        <f t="shared" si="52"/>
        <v>0</v>
      </c>
      <c r="N323" s="1">
        <f t="shared" ref="N323:N386" si="55">L323+K323+J323+M323</f>
        <v>0</v>
      </c>
      <c r="O323" s="1">
        <f t="shared" ref="O323:O386" si="56">N323+O322</f>
        <v>665.3000000000111</v>
      </c>
    </row>
    <row r="324" spans="1:15" x14ac:dyDescent="0.25">
      <c r="A324" s="47">
        <v>41724.958333333336</v>
      </c>
      <c r="B324" s="1">
        <v>1.37788</v>
      </c>
      <c r="C324" s="1">
        <v>1.37968</v>
      </c>
      <c r="D324" s="1">
        <v>1.37286</v>
      </c>
      <c r="E324" s="1">
        <v>1.37402</v>
      </c>
      <c r="F324" s="1">
        <f t="shared" ref="F324:F387" si="57">(E325-B325)*10000</f>
        <v>10.200000000000209</v>
      </c>
      <c r="G324" s="1">
        <f t="shared" si="50"/>
        <v>1</v>
      </c>
      <c r="H324" s="48">
        <f t="shared" ref="H324:H387" si="58">E324/E323-1</f>
        <v>-2.9605979246789538E-3</v>
      </c>
      <c r="I324" s="49">
        <f t="shared" si="49"/>
        <v>-1.6330864641845716E-3</v>
      </c>
      <c r="J324" s="1">
        <f t="shared" si="53"/>
        <v>0</v>
      </c>
      <c r="K324" s="1">
        <f t="shared" si="54"/>
        <v>0</v>
      </c>
      <c r="L324" s="1">
        <f t="shared" si="51"/>
        <v>0</v>
      </c>
      <c r="M324" s="1">
        <f t="shared" si="52"/>
        <v>0</v>
      </c>
      <c r="N324" s="1">
        <f t="shared" si="55"/>
        <v>0</v>
      </c>
      <c r="O324" s="1">
        <f t="shared" si="56"/>
        <v>665.3000000000111</v>
      </c>
    </row>
    <row r="325" spans="1:15" x14ac:dyDescent="0.25">
      <c r="A325" s="47">
        <v>41725.958333333336</v>
      </c>
      <c r="B325" s="1">
        <v>1.37402</v>
      </c>
      <c r="C325" s="1">
        <v>1.3773</v>
      </c>
      <c r="D325" s="1">
        <v>1.3704799999999999</v>
      </c>
      <c r="E325" s="1">
        <v>1.37504</v>
      </c>
      <c r="F325" s="1">
        <f t="shared" si="57"/>
        <v>7.8000000000000291</v>
      </c>
      <c r="G325" s="1">
        <f t="shared" si="50"/>
        <v>1</v>
      </c>
      <c r="H325" s="48">
        <f t="shared" si="58"/>
        <v>7.4234727296551561E-4</v>
      </c>
      <c r="I325" s="49">
        <f t="shared" si="49"/>
        <v>-1.6498350617297902E-3</v>
      </c>
      <c r="J325" s="1">
        <f t="shared" si="53"/>
        <v>0</v>
      </c>
      <c r="K325" s="1">
        <f t="shared" si="54"/>
        <v>0</v>
      </c>
      <c r="L325" s="1">
        <f t="shared" si="51"/>
        <v>0</v>
      </c>
      <c r="M325" s="1">
        <f t="shared" si="52"/>
        <v>0</v>
      </c>
      <c r="N325" s="1">
        <f t="shared" si="55"/>
        <v>0</v>
      </c>
      <c r="O325" s="1">
        <f t="shared" si="56"/>
        <v>665.3000000000111</v>
      </c>
    </row>
    <row r="326" spans="1:15" x14ac:dyDescent="0.25">
      <c r="A326" s="47">
        <v>41728.958333333336</v>
      </c>
      <c r="B326" s="1">
        <v>1.37612</v>
      </c>
      <c r="C326" s="1">
        <v>1.3806700000000001</v>
      </c>
      <c r="D326" s="1">
        <v>1.37216</v>
      </c>
      <c r="E326" s="1">
        <v>1.3769</v>
      </c>
      <c r="F326" s="1">
        <f t="shared" si="57"/>
        <v>23.899999999998922</v>
      </c>
      <c r="G326" s="1">
        <f t="shared" si="50"/>
        <v>1</v>
      </c>
      <c r="H326" s="48">
        <f t="shared" si="58"/>
        <v>1.352687921805984E-3</v>
      </c>
      <c r="I326" s="49">
        <f t="shared" si="49"/>
        <v>-5.7019344418055007E-4</v>
      </c>
      <c r="J326" s="1">
        <f t="shared" si="53"/>
        <v>0</v>
      </c>
      <c r="K326" s="1">
        <f t="shared" si="54"/>
        <v>0</v>
      </c>
      <c r="L326" s="1">
        <f t="shared" si="51"/>
        <v>0</v>
      </c>
      <c r="M326" s="1">
        <f t="shared" si="52"/>
        <v>0</v>
      </c>
      <c r="N326" s="1">
        <f t="shared" si="55"/>
        <v>0</v>
      </c>
      <c r="O326" s="1">
        <f t="shared" si="56"/>
        <v>665.3000000000111</v>
      </c>
    </row>
    <row r="327" spans="1:15" x14ac:dyDescent="0.25">
      <c r="A327" s="47">
        <v>41729.958333333336</v>
      </c>
      <c r="B327" s="1">
        <v>1.37687</v>
      </c>
      <c r="C327" s="1">
        <v>1.3815500000000001</v>
      </c>
      <c r="D327" s="1">
        <v>1.37679</v>
      </c>
      <c r="E327" s="1">
        <v>1.3792599999999999</v>
      </c>
      <c r="F327" s="1">
        <f t="shared" si="57"/>
        <v>-25.499999999998302</v>
      </c>
      <c r="G327" s="1">
        <f t="shared" si="50"/>
        <v>0</v>
      </c>
      <c r="H327" s="48">
        <f t="shared" si="58"/>
        <v>1.7139952066234088E-3</v>
      </c>
      <c r="I327" s="49">
        <f t="shared" si="49"/>
        <v>1.3114053404954251E-4</v>
      </c>
      <c r="J327" s="1">
        <f t="shared" si="53"/>
        <v>0</v>
      </c>
      <c r="K327" s="1">
        <f t="shared" si="54"/>
        <v>0</v>
      </c>
      <c r="L327" s="1">
        <f t="shared" si="51"/>
        <v>0</v>
      </c>
      <c r="M327" s="1">
        <f t="shared" si="52"/>
        <v>0</v>
      </c>
      <c r="N327" s="1">
        <f t="shared" si="55"/>
        <v>0</v>
      </c>
      <c r="O327" s="1">
        <f t="shared" si="56"/>
        <v>665.3000000000111</v>
      </c>
    </row>
    <row r="328" spans="1:15" x14ac:dyDescent="0.25">
      <c r="A328" s="47">
        <v>41730.958333333336</v>
      </c>
      <c r="B328" s="1">
        <v>1.3792599999999999</v>
      </c>
      <c r="C328" s="1">
        <v>1.38202</v>
      </c>
      <c r="D328" s="1">
        <v>1.3753200000000001</v>
      </c>
      <c r="E328" s="1">
        <v>1.3767100000000001</v>
      </c>
      <c r="F328" s="1">
        <f t="shared" si="57"/>
        <v>-47.200000000000571</v>
      </c>
      <c r="G328" s="1">
        <f t="shared" si="50"/>
        <v>0</v>
      </c>
      <c r="H328" s="48">
        <f t="shared" si="58"/>
        <v>-1.848817481837961E-3</v>
      </c>
      <c r="I328" s="49">
        <f t="shared" si="49"/>
        <v>-2.2243595879212208E-4</v>
      </c>
      <c r="J328" s="1">
        <f t="shared" si="53"/>
        <v>0</v>
      </c>
      <c r="K328" s="1">
        <f t="shared" si="54"/>
        <v>0</v>
      </c>
      <c r="L328" s="1">
        <f t="shared" si="51"/>
        <v>0</v>
      </c>
      <c r="M328" s="1">
        <f t="shared" si="52"/>
        <v>0</v>
      </c>
      <c r="N328" s="1">
        <f t="shared" si="55"/>
        <v>0</v>
      </c>
      <c r="O328" s="1">
        <f t="shared" si="56"/>
        <v>665.3000000000111</v>
      </c>
    </row>
    <row r="329" spans="1:15" x14ac:dyDescent="0.25">
      <c r="A329" s="47">
        <v>41731.958333333336</v>
      </c>
      <c r="B329" s="1">
        <v>1.3767100000000001</v>
      </c>
      <c r="C329" s="1">
        <v>1.3806400000000001</v>
      </c>
      <c r="D329" s="1">
        <v>1.36982</v>
      </c>
      <c r="E329" s="1">
        <v>1.37199</v>
      </c>
      <c r="F329" s="1">
        <f t="shared" si="57"/>
        <v>-18.299999999999983</v>
      </c>
      <c r="G329" s="1">
        <f t="shared" si="50"/>
        <v>0</v>
      </c>
      <c r="H329" s="48">
        <f t="shared" si="58"/>
        <v>-3.4284635108338124E-3</v>
      </c>
      <c r="I329" s="49">
        <f t="shared" ref="I329:I392" si="59">AVERAGE(H322:H329)</f>
        <v>-1.0742495767043642E-3</v>
      </c>
      <c r="J329" s="1">
        <f t="shared" si="53"/>
        <v>0</v>
      </c>
      <c r="K329" s="1">
        <f t="shared" si="54"/>
        <v>0</v>
      </c>
      <c r="L329" s="1">
        <f t="shared" si="51"/>
        <v>0</v>
      </c>
      <c r="M329" s="1">
        <f t="shared" si="52"/>
        <v>0</v>
      </c>
      <c r="N329" s="1">
        <f t="shared" si="55"/>
        <v>0</v>
      </c>
      <c r="O329" s="1">
        <f t="shared" si="56"/>
        <v>665.3000000000111</v>
      </c>
    </row>
    <row r="330" spans="1:15" x14ac:dyDescent="0.25">
      <c r="A330" s="47">
        <v>41732.958333333336</v>
      </c>
      <c r="B330" s="1">
        <v>1.37199</v>
      </c>
      <c r="C330" s="1">
        <v>1.3730800000000001</v>
      </c>
      <c r="D330" s="1">
        <v>1.3672800000000001</v>
      </c>
      <c r="E330" s="1">
        <v>1.37016</v>
      </c>
      <c r="F330" s="1">
        <f t="shared" si="57"/>
        <v>45.100000000000136</v>
      </c>
      <c r="G330" s="1">
        <f t="shared" si="50"/>
        <v>1</v>
      </c>
      <c r="H330" s="48">
        <f t="shared" si="58"/>
        <v>-1.3338289637679912E-3</v>
      </c>
      <c r="I330" s="49">
        <f t="shared" si="59"/>
        <v>-1.1316824591671715E-3</v>
      </c>
      <c r="J330" s="1">
        <f t="shared" si="53"/>
        <v>0</v>
      </c>
      <c r="K330" s="1">
        <f t="shared" si="54"/>
        <v>0</v>
      </c>
      <c r="L330" s="1">
        <f t="shared" si="51"/>
        <v>0</v>
      </c>
      <c r="M330" s="1">
        <f t="shared" si="52"/>
        <v>0</v>
      </c>
      <c r="N330" s="1">
        <f t="shared" si="55"/>
        <v>0</v>
      </c>
      <c r="O330" s="1">
        <f t="shared" si="56"/>
        <v>665.3000000000111</v>
      </c>
    </row>
    <row r="331" spans="1:15" x14ac:dyDescent="0.25">
      <c r="A331" s="47">
        <v>41735.958333333336</v>
      </c>
      <c r="B331" s="1">
        <v>1.36964</v>
      </c>
      <c r="C331" s="1">
        <v>1.37486</v>
      </c>
      <c r="D331" s="1">
        <v>1.3694299999999999</v>
      </c>
      <c r="E331" s="1">
        <v>1.37415</v>
      </c>
      <c r="F331" s="1">
        <f t="shared" si="57"/>
        <v>55.300000000000352</v>
      </c>
      <c r="G331" s="1">
        <f t="shared" si="50"/>
        <v>1</v>
      </c>
      <c r="H331" s="48">
        <f t="shared" si="58"/>
        <v>2.9120686635137893E-3</v>
      </c>
      <c r="I331" s="49">
        <f t="shared" si="59"/>
        <v>-3.5632610202625259E-4</v>
      </c>
      <c r="J331" s="1">
        <f t="shared" si="53"/>
        <v>0</v>
      </c>
      <c r="K331" s="1">
        <f t="shared" si="54"/>
        <v>0</v>
      </c>
      <c r="L331" s="1">
        <f t="shared" si="51"/>
        <v>0</v>
      </c>
      <c r="M331" s="1">
        <f t="shared" si="52"/>
        <v>0</v>
      </c>
      <c r="N331" s="1">
        <f t="shared" si="55"/>
        <v>0</v>
      </c>
      <c r="O331" s="1">
        <f t="shared" si="56"/>
        <v>665.3000000000111</v>
      </c>
    </row>
    <row r="332" spans="1:15" x14ac:dyDescent="0.25">
      <c r="A332" s="47">
        <v>41736.958333333336</v>
      </c>
      <c r="B332" s="1">
        <v>1.37415</v>
      </c>
      <c r="C332" s="1">
        <v>1.3811500000000001</v>
      </c>
      <c r="D332" s="1">
        <v>1.37374</v>
      </c>
      <c r="E332" s="1">
        <v>1.37968</v>
      </c>
      <c r="F332" s="1">
        <f t="shared" si="57"/>
        <v>58.300000000000018</v>
      </c>
      <c r="G332" s="1">
        <f t="shared" si="50"/>
        <v>1</v>
      </c>
      <c r="H332" s="48">
        <f t="shared" si="58"/>
        <v>4.0243059345776988E-3</v>
      </c>
      <c r="I332" s="49">
        <f t="shared" si="59"/>
        <v>5.1678688038082898E-4</v>
      </c>
      <c r="J332" s="1">
        <f t="shared" si="53"/>
        <v>0</v>
      </c>
      <c r="K332" s="1">
        <f t="shared" si="54"/>
        <v>0</v>
      </c>
      <c r="L332" s="1">
        <f t="shared" si="51"/>
        <v>0</v>
      </c>
      <c r="M332" s="1">
        <f t="shared" si="52"/>
        <v>0</v>
      </c>
      <c r="N332" s="1">
        <f t="shared" si="55"/>
        <v>0</v>
      </c>
      <c r="O332" s="1">
        <f t="shared" si="56"/>
        <v>665.3000000000111</v>
      </c>
    </row>
    <row r="333" spans="1:15" x14ac:dyDescent="0.25">
      <c r="A333" s="47">
        <v>41737.958333333336</v>
      </c>
      <c r="B333" s="1">
        <v>1.37968</v>
      </c>
      <c r="C333" s="1">
        <v>1.38619</v>
      </c>
      <c r="D333" s="1">
        <v>1.37799</v>
      </c>
      <c r="E333" s="1">
        <v>1.38551</v>
      </c>
      <c r="F333" s="1">
        <f t="shared" si="57"/>
        <v>30.999999999998806</v>
      </c>
      <c r="G333" s="1">
        <f t="shared" si="50"/>
        <v>1</v>
      </c>
      <c r="H333" s="48">
        <f t="shared" si="58"/>
        <v>4.2256175345007918E-3</v>
      </c>
      <c r="I333" s="49">
        <f t="shared" si="59"/>
        <v>9.5219566307273851E-4</v>
      </c>
      <c r="J333" s="1">
        <f t="shared" si="53"/>
        <v>0</v>
      </c>
      <c r="K333" s="1">
        <f t="shared" si="54"/>
        <v>0</v>
      </c>
      <c r="L333" s="1">
        <f t="shared" si="51"/>
        <v>0</v>
      </c>
      <c r="M333" s="1">
        <f t="shared" si="52"/>
        <v>0</v>
      </c>
      <c r="N333" s="1">
        <f t="shared" si="55"/>
        <v>0</v>
      </c>
      <c r="O333" s="1">
        <f t="shared" si="56"/>
        <v>665.3000000000111</v>
      </c>
    </row>
    <row r="334" spans="1:15" x14ac:dyDescent="0.25">
      <c r="A334" s="47">
        <v>41738.958333333336</v>
      </c>
      <c r="B334" s="1">
        <v>1.3854900000000001</v>
      </c>
      <c r="C334" s="1">
        <v>1.3898999999999999</v>
      </c>
      <c r="D334" s="1">
        <v>1.3835999999999999</v>
      </c>
      <c r="E334" s="1">
        <v>1.38859</v>
      </c>
      <c r="F334" s="1">
        <f t="shared" si="57"/>
        <v>-1.5999999999993797</v>
      </c>
      <c r="G334" s="1">
        <f t="shared" si="50"/>
        <v>0</v>
      </c>
      <c r="H334" s="48">
        <f t="shared" si="58"/>
        <v>2.223008134188742E-3</v>
      </c>
      <c r="I334" s="49">
        <f t="shared" si="59"/>
        <v>1.0609856896205833E-3</v>
      </c>
      <c r="J334" s="1">
        <f t="shared" si="53"/>
        <v>0</v>
      </c>
      <c r="K334" s="1">
        <f t="shared" si="54"/>
        <v>0</v>
      </c>
      <c r="L334" s="1">
        <f t="shared" si="51"/>
        <v>0</v>
      </c>
      <c r="M334" s="1">
        <f t="shared" si="52"/>
        <v>0</v>
      </c>
      <c r="N334" s="1">
        <f t="shared" si="55"/>
        <v>0</v>
      </c>
      <c r="O334" s="1">
        <f t="shared" si="56"/>
        <v>665.3000000000111</v>
      </c>
    </row>
    <row r="335" spans="1:15" x14ac:dyDescent="0.25">
      <c r="A335" s="47">
        <v>41739.958333333336</v>
      </c>
      <c r="B335" s="1">
        <v>1.38859</v>
      </c>
      <c r="C335" s="1">
        <v>1.39056</v>
      </c>
      <c r="D335" s="1">
        <v>1.38635</v>
      </c>
      <c r="E335" s="1">
        <v>1.3884300000000001</v>
      </c>
      <c r="F335" s="1">
        <f t="shared" si="57"/>
        <v>-22.699999999999942</v>
      </c>
      <c r="G335" s="1">
        <f t="shared" si="50"/>
        <v>0</v>
      </c>
      <c r="H335" s="48">
        <f t="shared" si="58"/>
        <v>-1.1522479637615657E-4</v>
      </c>
      <c r="I335" s="49">
        <f t="shared" si="59"/>
        <v>8.3233318924563759E-4</v>
      </c>
      <c r="J335" s="1">
        <f t="shared" si="53"/>
        <v>0</v>
      </c>
      <c r="K335" s="1">
        <f t="shared" si="54"/>
        <v>0</v>
      </c>
      <c r="L335" s="1">
        <f t="shared" si="51"/>
        <v>0</v>
      </c>
      <c r="M335" s="1">
        <f t="shared" si="52"/>
        <v>0</v>
      </c>
      <c r="N335" s="1">
        <f t="shared" si="55"/>
        <v>0</v>
      </c>
      <c r="O335" s="1">
        <f t="shared" si="56"/>
        <v>665.3000000000111</v>
      </c>
    </row>
    <row r="336" spans="1:15" x14ac:dyDescent="0.25">
      <c r="A336" s="47">
        <v>41742.958333333336</v>
      </c>
      <c r="B336" s="1">
        <v>1.3843300000000001</v>
      </c>
      <c r="C336" s="1">
        <v>1.3863000000000001</v>
      </c>
      <c r="D336" s="1">
        <v>1.3808100000000001</v>
      </c>
      <c r="E336" s="1">
        <v>1.3820600000000001</v>
      </c>
      <c r="F336" s="1">
        <f t="shared" si="57"/>
        <v>-6.2999999999990841</v>
      </c>
      <c r="G336" s="1">
        <f t="shared" si="50"/>
        <v>0</v>
      </c>
      <c r="H336" s="48">
        <f t="shared" si="58"/>
        <v>-4.5879158473959292E-3</v>
      </c>
      <c r="I336" s="49">
        <f t="shared" si="59"/>
        <v>4.8994589355089158E-4</v>
      </c>
      <c r="J336" s="1">
        <f t="shared" si="53"/>
        <v>0</v>
      </c>
      <c r="K336" s="1">
        <f t="shared" si="54"/>
        <v>0</v>
      </c>
      <c r="L336" s="1">
        <f t="shared" si="51"/>
        <v>0</v>
      </c>
      <c r="M336" s="1">
        <f t="shared" si="52"/>
        <v>0</v>
      </c>
      <c r="N336" s="1">
        <f t="shared" si="55"/>
        <v>0</v>
      </c>
      <c r="O336" s="1">
        <f t="shared" si="56"/>
        <v>665.3000000000111</v>
      </c>
    </row>
    <row r="337" spans="1:15" x14ac:dyDescent="0.25">
      <c r="A337" s="47">
        <v>41743.958333333336</v>
      </c>
      <c r="B337" s="1">
        <v>1.3820699999999999</v>
      </c>
      <c r="C337" s="1">
        <v>1.38331</v>
      </c>
      <c r="D337" s="1">
        <v>1.37903</v>
      </c>
      <c r="E337" s="1">
        <v>1.38144</v>
      </c>
      <c r="F337" s="1">
        <f t="shared" si="57"/>
        <v>0.99999999999988987</v>
      </c>
      <c r="G337" s="1">
        <f t="shared" si="50"/>
        <v>1</v>
      </c>
      <c r="H337" s="48">
        <f t="shared" si="58"/>
        <v>-4.4860570452809334E-4</v>
      </c>
      <c r="I337" s="49">
        <f t="shared" si="59"/>
        <v>8.6242811933910646E-4</v>
      </c>
      <c r="J337" s="1">
        <f t="shared" si="53"/>
        <v>0</v>
      </c>
      <c r="K337" s="1">
        <f t="shared" si="54"/>
        <v>0</v>
      </c>
      <c r="L337" s="1">
        <f t="shared" si="51"/>
        <v>0</v>
      </c>
      <c r="M337" s="1">
        <f t="shared" si="52"/>
        <v>0</v>
      </c>
      <c r="N337" s="1">
        <f t="shared" si="55"/>
        <v>0</v>
      </c>
      <c r="O337" s="1">
        <f t="shared" si="56"/>
        <v>665.3000000000111</v>
      </c>
    </row>
    <row r="338" spans="1:15" x14ac:dyDescent="0.25">
      <c r="A338" s="47">
        <v>41744.958333333336</v>
      </c>
      <c r="B338" s="1">
        <v>1.3814200000000001</v>
      </c>
      <c r="C338" s="1">
        <v>1.3850800000000001</v>
      </c>
      <c r="D338" s="1">
        <v>1.3803700000000001</v>
      </c>
      <c r="E338" s="1">
        <v>1.3815200000000001</v>
      </c>
      <c r="F338" s="1">
        <f t="shared" si="57"/>
        <v>-1.9999999999997797</v>
      </c>
      <c r="G338" s="1">
        <f t="shared" si="50"/>
        <v>0</v>
      </c>
      <c r="H338" s="48">
        <f t="shared" si="58"/>
        <v>5.7910586055198721E-5</v>
      </c>
      <c r="I338" s="49">
        <f t="shared" si="59"/>
        <v>1.0363955630670052E-3</v>
      </c>
      <c r="J338" s="1">
        <f t="shared" si="53"/>
        <v>0</v>
      </c>
      <c r="K338" s="1">
        <f t="shared" si="54"/>
        <v>0</v>
      </c>
      <c r="L338" s="1">
        <f t="shared" si="51"/>
        <v>0</v>
      </c>
      <c r="M338" s="1">
        <f t="shared" si="52"/>
        <v>0</v>
      </c>
      <c r="N338" s="1">
        <f t="shared" si="55"/>
        <v>0</v>
      </c>
      <c r="O338" s="1">
        <f t="shared" si="56"/>
        <v>665.3000000000111</v>
      </c>
    </row>
    <row r="339" spans="1:15" x14ac:dyDescent="0.25">
      <c r="A339" s="47">
        <v>41745.958333333336</v>
      </c>
      <c r="B339" s="1">
        <v>1.3815299999999999</v>
      </c>
      <c r="C339" s="1">
        <v>1.38645</v>
      </c>
      <c r="D339" s="1">
        <v>1.3811100000000001</v>
      </c>
      <c r="E339" s="1">
        <v>1.3813299999999999</v>
      </c>
      <c r="F339" s="1">
        <f t="shared" si="57"/>
        <v>-5.8000000000002494</v>
      </c>
      <c r="G339" s="1">
        <f t="shared" si="50"/>
        <v>0</v>
      </c>
      <c r="H339" s="48">
        <f t="shared" si="58"/>
        <v>-1.3752967745683797E-4</v>
      </c>
      <c r="I339" s="49">
        <f t="shared" si="59"/>
        <v>6.5519577044567678E-4</v>
      </c>
      <c r="J339" s="1">
        <f t="shared" si="53"/>
        <v>0</v>
      </c>
      <c r="K339" s="1">
        <f t="shared" si="54"/>
        <v>0</v>
      </c>
      <c r="L339" s="1">
        <f t="shared" si="51"/>
        <v>0</v>
      </c>
      <c r="M339" s="1">
        <f t="shared" si="52"/>
        <v>0</v>
      </c>
      <c r="N339" s="1">
        <f t="shared" si="55"/>
        <v>0</v>
      </c>
      <c r="O339" s="1">
        <f t="shared" si="56"/>
        <v>665.3000000000111</v>
      </c>
    </row>
    <row r="340" spans="1:15" x14ac:dyDescent="0.25">
      <c r="A340" s="47">
        <v>41746.958333333336</v>
      </c>
      <c r="B340" s="1">
        <v>1.3813500000000001</v>
      </c>
      <c r="C340" s="1">
        <v>1.3822300000000001</v>
      </c>
      <c r="D340" s="1">
        <v>1.3807700000000001</v>
      </c>
      <c r="E340" s="1">
        <v>1.3807700000000001</v>
      </c>
      <c r="F340" s="1">
        <f t="shared" si="57"/>
        <v>-19.400000000000528</v>
      </c>
      <c r="G340" s="1">
        <f t="shared" si="50"/>
        <v>0</v>
      </c>
      <c r="H340" s="48">
        <f t="shared" si="58"/>
        <v>-4.0540638370256676E-4</v>
      </c>
      <c r="I340" s="49">
        <f t="shared" si="59"/>
        <v>1.0148173066064359E-4</v>
      </c>
      <c r="J340" s="1">
        <f t="shared" si="53"/>
        <v>0</v>
      </c>
      <c r="K340" s="1">
        <f t="shared" si="54"/>
        <v>0</v>
      </c>
      <c r="L340" s="1">
        <f t="shared" si="51"/>
        <v>0</v>
      </c>
      <c r="M340" s="1">
        <f t="shared" si="52"/>
        <v>0</v>
      </c>
      <c r="N340" s="1">
        <f t="shared" si="55"/>
        <v>0</v>
      </c>
      <c r="O340" s="1">
        <f t="shared" si="56"/>
        <v>665.3000000000111</v>
      </c>
    </row>
    <row r="341" spans="1:15" x14ac:dyDescent="0.25">
      <c r="A341" s="47">
        <v>41749.958333333336</v>
      </c>
      <c r="B341" s="1">
        <v>1.38121</v>
      </c>
      <c r="C341" s="1">
        <v>1.38304</v>
      </c>
      <c r="D341" s="1">
        <v>1.3787100000000001</v>
      </c>
      <c r="E341" s="1">
        <v>1.37927</v>
      </c>
      <c r="F341" s="1">
        <f t="shared" si="57"/>
        <v>12.099999999999334</v>
      </c>
      <c r="G341" s="1">
        <f t="shared" si="50"/>
        <v>1</v>
      </c>
      <c r="H341" s="48">
        <f t="shared" si="58"/>
        <v>-1.0863503697212673E-3</v>
      </c>
      <c r="I341" s="49">
        <f t="shared" si="59"/>
        <v>-5.625142573671138E-4</v>
      </c>
      <c r="J341" s="1">
        <f t="shared" si="53"/>
        <v>0</v>
      </c>
      <c r="K341" s="1">
        <f t="shared" si="54"/>
        <v>0</v>
      </c>
      <c r="L341" s="1">
        <f t="shared" si="51"/>
        <v>0</v>
      </c>
      <c r="M341" s="1">
        <f t="shared" si="52"/>
        <v>0</v>
      </c>
      <c r="N341" s="1">
        <f t="shared" si="55"/>
        <v>0</v>
      </c>
      <c r="O341" s="1">
        <f t="shared" si="56"/>
        <v>665.3000000000111</v>
      </c>
    </row>
    <row r="342" spans="1:15" x14ac:dyDescent="0.25">
      <c r="A342" s="47">
        <v>41750.958333333336</v>
      </c>
      <c r="B342" s="1">
        <v>1.37927</v>
      </c>
      <c r="C342" s="1">
        <v>1.3824799999999999</v>
      </c>
      <c r="D342" s="1">
        <v>1.3785000000000001</v>
      </c>
      <c r="E342" s="1">
        <v>1.3804799999999999</v>
      </c>
      <c r="F342" s="1">
        <f t="shared" si="57"/>
        <v>11.900000000000244</v>
      </c>
      <c r="G342" s="1">
        <f t="shared" si="50"/>
        <v>1</v>
      </c>
      <c r="H342" s="48">
        <f t="shared" si="58"/>
        <v>8.7727566031303716E-4</v>
      </c>
      <c r="I342" s="49">
        <f t="shared" si="59"/>
        <v>-7.307308166015769E-4</v>
      </c>
      <c r="J342" s="1">
        <f t="shared" si="53"/>
        <v>0</v>
      </c>
      <c r="K342" s="1">
        <f t="shared" si="54"/>
        <v>0</v>
      </c>
      <c r="L342" s="1">
        <f t="shared" si="51"/>
        <v>0</v>
      </c>
      <c r="M342" s="1">
        <f t="shared" si="52"/>
        <v>0</v>
      </c>
      <c r="N342" s="1">
        <f t="shared" si="55"/>
        <v>0</v>
      </c>
      <c r="O342" s="1">
        <f t="shared" si="56"/>
        <v>665.3000000000111</v>
      </c>
    </row>
    <row r="343" spans="1:15" x14ac:dyDescent="0.25">
      <c r="A343" s="47">
        <v>41751.958333333336</v>
      </c>
      <c r="B343" s="1">
        <v>1.3804700000000001</v>
      </c>
      <c r="C343" s="1">
        <v>1.3854599999999999</v>
      </c>
      <c r="D343" s="1">
        <v>1.3800300000000001</v>
      </c>
      <c r="E343" s="1">
        <v>1.3816600000000001</v>
      </c>
      <c r="F343" s="1">
        <f t="shared" si="57"/>
        <v>14.399999999998858</v>
      </c>
      <c r="G343" s="1">
        <f t="shared" si="50"/>
        <v>1</v>
      </c>
      <c r="H343" s="48">
        <f t="shared" si="58"/>
        <v>8.547751506724488E-4</v>
      </c>
      <c r="I343" s="49">
        <f t="shared" si="59"/>
        <v>-6.0948082322050123E-4</v>
      </c>
      <c r="J343" s="1">
        <f t="shared" si="53"/>
        <v>0</v>
      </c>
      <c r="K343" s="1">
        <f t="shared" si="54"/>
        <v>0</v>
      </c>
      <c r="L343" s="1">
        <f t="shared" si="51"/>
        <v>0</v>
      </c>
      <c r="M343" s="1">
        <f t="shared" si="52"/>
        <v>0</v>
      </c>
      <c r="N343" s="1">
        <f t="shared" si="55"/>
        <v>0</v>
      </c>
      <c r="O343" s="1">
        <f t="shared" si="56"/>
        <v>665.3000000000111</v>
      </c>
    </row>
    <row r="344" spans="1:15" x14ac:dyDescent="0.25">
      <c r="A344" s="47">
        <v>41752.958333333336</v>
      </c>
      <c r="B344" s="1">
        <v>1.3816900000000001</v>
      </c>
      <c r="C344" s="1">
        <v>1.38429</v>
      </c>
      <c r="D344" s="1">
        <v>1.37914</v>
      </c>
      <c r="E344" s="1">
        <v>1.38313</v>
      </c>
      <c r="F344" s="1">
        <f t="shared" si="57"/>
        <v>1.5999999999993797</v>
      </c>
      <c r="G344" s="1">
        <f t="shared" si="50"/>
        <v>1</v>
      </c>
      <c r="H344" s="48">
        <f t="shared" si="58"/>
        <v>1.063937582328478E-3</v>
      </c>
      <c r="I344" s="49">
        <f t="shared" si="59"/>
        <v>9.7000855495049665E-5</v>
      </c>
      <c r="J344" s="1">
        <f t="shared" si="53"/>
        <v>0</v>
      </c>
      <c r="K344" s="1">
        <f t="shared" si="54"/>
        <v>0</v>
      </c>
      <c r="L344" s="1">
        <f t="shared" si="51"/>
        <v>0</v>
      </c>
      <c r="M344" s="1">
        <f t="shared" si="52"/>
        <v>0</v>
      </c>
      <c r="N344" s="1">
        <f t="shared" si="55"/>
        <v>0</v>
      </c>
      <c r="O344" s="1">
        <f t="shared" si="56"/>
        <v>665.3000000000111</v>
      </c>
    </row>
    <row r="345" spans="1:15" x14ac:dyDescent="0.25">
      <c r="A345" s="47">
        <v>41753.958333333336</v>
      </c>
      <c r="B345" s="1">
        <v>1.38313</v>
      </c>
      <c r="C345" s="1">
        <v>1.3848199999999999</v>
      </c>
      <c r="D345" s="1">
        <v>1.3826700000000001</v>
      </c>
      <c r="E345" s="1">
        <v>1.3832899999999999</v>
      </c>
      <c r="F345" s="1">
        <f t="shared" si="57"/>
        <v>6.2999999999990841</v>
      </c>
      <c r="G345" s="1">
        <f t="shared" si="50"/>
        <v>1</v>
      </c>
      <c r="H345" s="48">
        <f t="shared" si="58"/>
        <v>1.1567965411773962E-4</v>
      </c>
      <c r="I345" s="49">
        <f t="shared" si="59"/>
        <v>1.6753652532577878E-4</v>
      </c>
      <c r="J345" s="1">
        <f t="shared" si="53"/>
        <v>0</v>
      </c>
      <c r="K345" s="1">
        <f t="shared" si="54"/>
        <v>0</v>
      </c>
      <c r="L345" s="1">
        <f t="shared" si="51"/>
        <v>0</v>
      </c>
      <c r="M345" s="1">
        <f t="shared" si="52"/>
        <v>0</v>
      </c>
      <c r="N345" s="1">
        <f t="shared" si="55"/>
        <v>0</v>
      </c>
      <c r="O345" s="1">
        <f t="shared" si="56"/>
        <v>665.3000000000111</v>
      </c>
    </row>
    <row r="346" spans="1:15" x14ac:dyDescent="0.25">
      <c r="A346" s="47">
        <v>41756.958333333336</v>
      </c>
      <c r="B346" s="1">
        <v>1.3844700000000001</v>
      </c>
      <c r="C346" s="1">
        <v>1.38794</v>
      </c>
      <c r="D346" s="1">
        <v>1.38147</v>
      </c>
      <c r="E346" s="1">
        <v>1.3851</v>
      </c>
      <c r="F346" s="1">
        <f t="shared" si="57"/>
        <v>-39.299999999999891</v>
      </c>
      <c r="G346" s="1">
        <f t="shared" si="50"/>
        <v>0</v>
      </c>
      <c r="H346" s="48">
        <f t="shared" si="58"/>
        <v>1.3084747233047533E-3</v>
      </c>
      <c r="I346" s="49">
        <f t="shared" si="59"/>
        <v>3.2385704248197311E-4</v>
      </c>
      <c r="J346" s="1">
        <f t="shared" si="53"/>
        <v>0</v>
      </c>
      <c r="K346" s="1">
        <f t="shared" si="54"/>
        <v>0</v>
      </c>
      <c r="L346" s="1">
        <f t="shared" si="51"/>
        <v>0</v>
      </c>
      <c r="M346" s="1">
        <f t="shared" si="52"/>
        <v>0</v>
      </c>
      <c r="N346" s="1">
        <f t="shared" si="55"/>
        <v>0</v>
      </c>
      <c r="O346" s="1">
        <f t="shared" si="56"/>
        <v>665.3000000000111</v>
      </c>
    </row>
    <row r="347" spans="1:15" x14ac:dyDescent="0.25">
      <c r="A347" s="47">
        <v>41757.958333333336</v>
      </c>
      <c r="B347" s="1">
        <v>1.3851</v>
      </c>
      <c r="C347" s="1">
        <v>1.38791</v>
      </c>
      <c r="D347" s="1">
        <v>1.3805499999999999</v>
      </c>
      <c r="E347" s="1">
        <v>1.38117</v>
      </c>
      <c r="F347" s="1">
        <f t="shared" si="57"/>
        <v>54.799999999999294</v>
      </c>
      <c r="G347" s="1">
        <f t="shared" si="50"/>
        <v>1</v>
      </c>
      <c r="H347" s="48">
        <f t="shared" si="58"/>
        <v>-2.8373402642408729E-3</v>
      </c>
      <c r="I347" s="49">
        <f t="shared" si="59"/>
        <v>-1.3619280866031258E-5</v>
      </c>
      <c r="J347" s="1">
        <f t="shared" si="53"/>
        <v>0</v>
      </c>
      <c r="K347" s="1">
        <f t="shared" si="54"/>
        <v>0</v>
      </c>
      <c r="L347" s="1">
        <f t="shared" si="51"/>
        <v>0</v>
      </c>
      <c r="M347" s="1">
        <f t="shared" si="52"/>
        <v>0</v>
      </c>
      <c r="N347" s="1">
        <f t="shared" si="55"/>
        <v>0</v>
      </c>
      <c r="O347" s="1">
        <f t="shared" si="56"/>
        <v>665.3000000000111</v>
      </c>
    </row>
    <row r="348" spans="1:15" x14ac:dyDescent="0.25">
      <c r="A348" s="47">
        <v>41758.958333333336</v>
      </c>
      <c r="B348" s="1">
        <v>1.38121</v>
      </c>
      <c r="C348" s="1">
        <v>1.3876500000000001</v>
      </c>
      <c r="D348" s="1">
        <v>1.3774999999999999</v>
      </c>
      <c r="E348" s="1">
        <v>1.38669</v>
      </c>
      <c r="F348" s="1">
        <f t="shared" si="57"/>
        <v>3.4000000000000696</v>
      </c>
      <c r="G348" s="1">
        <f t="shared" si="50"/>
        <v>1</v>
      </c>
      <c r="H348" s="48">
        <f t="shared" si="58"/>
        <v>3.9966115684528791E-3</v>
      </c>
      <c r="I348" s="49">
        <f t="shared" si="59"/>
        <v>5.3663296315339948E-4</v>
      </c>
      <c r="J348" s="1">
        <f t="shared" si="53"/>
        <v>0</v>
      </c>
      <c r="K348" s="1">
        <f t="shared" si="54"/>
        <v>0</v>
      </c>
      <c r="L348" s="1">
        <f t="shared" si="51"/>
        <v>0</v>
      </c>
      <c r="M348" s="1">
        <f t="shared" si="52"/>
        <v>0</v>
      </c>
      <c r="N348" s="1">
        <f t="shared" si="55"/>
        <v>0</v>
      </c>
      <c r="O348" s="1">
        <f t="shared" si="56"/>
        <v>665.3000000000111</v>
      </c>
    </row>
    <row r="349" spans="1:15" x14ac:dyDescent="0.25">
      <c r="A349" s="47">
        <v>41759.958333333336</v>
      </c>
      <c r="B349" s="1">
        <v>1.38656</v>
      </c>
      <c r="C349" s="1">
        <v>1.3889199999999999</v>
      </c>
      <c r="D349" s="1">
        <v>1.38628</v>
      </c>
      <c r="E349" s="1">
        <v>1.3869</v>
      </c>
      <c r="F349" s="1">
        <f t="shared" si="57"/>
        <v>1.4999999999987246</v>
      </c>
      <c r="G349" s="1">
        <f t="shared" si="50"/>
        <v>1</v>
      </c>
      <c r="H349" s="48">
        <f t="shared" si="58"/>
        <v>1.5143975942710775E-4</v>
      </c>
      <c r="I349" s="49">
        <f t="shared" si="59"/>
        <v>6.9135672929694636E-4</v>
      </c>
      <c r="J349" s="1">
        <f t="shared" si="53"/>
        <v>0</v>
      </c>
      <c r="K349" s="1">
        <f t="shared" si="54"/>
        <v>0</v>
      </c>
      <c r="L349" s="1">
        <f t="shared" si="51"/>
        <v>0</v>
      </c>
      <c r="M349" s="1">
        <f t="shared" si="52"/>
        <v>0</v>
      </c>
      <c r="N349" s="1">
        <f t="shared" si="55"/>
        <v>0</v>
      </c>
      <c r="O349" s="1">
        <f t="shared" si="56"/>
        <v>665.3000000000111</v>
      </c>
    </row>
    <row r="350" spans="1:15" x14ac:dyDescent="0.25">
      <c r="A350" s="47">
        <v>41760.958333333336</v>
      </c>
      <c r="B350" s="1">
        <v>1.3869100000000001</v>
      </c>
      <c r="C350" s="1">
        <v>1.3881300000000001</v>
      </c>
      <c r="D350" s="1">
        <v>1.3812199999999999</v>
      </c>
      <c r="E350" s="1">
        <v>1.38706</v>
      </c>
      <c r="F350" s="1">
        <f t="shared" si="57"/>
        <v>-6.8000000000001393</v>
      </c>
      <c r="G350" s="1">
        <f t="shared" si="50"/>
        <v>0</v>
      </c>
      <c r="H350" s="48">
        <f t="shared" si="58"/>
        <v>1.153652029706187E-4</v>
      </c>
      <c r="I350" s="49">
        <f t="shared" si="59"/>
        <v>5.9611792212914405E-4</v>
      </c>
      <c r="J350" s="1">
        <f t="shared" si="53"/>
        <v>0</v>
      </c>
      <c r="K350" s="1">
        <f t="shared" si="54"/>
        <v>0</v>
      </c>
      <c r="L350" s="1">
        <f t="shared" si="51"/>
        <v>0</v>
      </c>
      <c r="M350" s="1">
        <f t="shared" si="52"/>
        <v>0</v>
      </c>
      <c r="N350" s="1">
        <f t="shared" si="55"/>
        <v>0</v>
      </c>
      <c r="O350" s="1">
        <f t="shared" si="56"/>
        <v>665.3000000000111</v>
      </c>
    </row>
    <row r="351" spans="1:15" x14ac:dyDescent="0.25">
      <c r="A351" s="47">
        <v>41763.958333333336</v>
      </c>
      <c r="B351" s="1">
        <v>1.38818</v>
      </c>
      <c r="C351" s="1">
        <v>1.3886000000000001</v>
      </c>
      <c r="D351" s="1">
        <v>1.38645</v>
      </c>
      <c r="E351" s="1">
        <v>1.3875</v>
      </c>
      <c r="F351" s="1">
        <f t="shared" si="57"/>
        <v>52.499999999999773</v>
      </c>
      <c r="G351" s="1">
        <f t="shared" si="50"/>
        <v>1</v>
      </c>
      <c r="H351" s="48">
        <f t="shared" si="58"/>
        <v>3.172177122834352E-4</v>
      </c>
      <c r="I351" s="49">
        <f t="shared" si="59"/>
        <v>5.2892324233051735E-4</v>
      </c>
      <c r="J351" s="1">
        <f t="shared" si="53"/>
        <v>0</v>
      </c>
      <c r="K351" s="1">
        <f t="shared" si="54"/>
        <v>0</v>
      </c>
      <c r="L351" s="1">
        <f t="shared" si="51"/>
        <v>0</v>
      </c>
      <c r="M351" s="1">
        <f t="shared" si="52"/>
        <v>0</v>
      </c>
      <c r="N351" s="1">
        <f t="shared" si="55"/>
        <v>0</v>
      </c>
      <c r="O351" s="1">
        <f t="shared" si="56"/>
        <v>665.3000000000111</v>
      </c>
    </row>
    <row r="352" spans="1:15" x14ac:dyDescent="0.25">
      <c r="A352" s="47">
        <v>41764.958333333336</v>
      </c>
      <c r="B352" s="1">
        <v>1.38747</v>
      </c>
      <c r="C352" s="1">
        <v>1.3951199999999999</v>
      </c>
      <c r="D352" s="1">
        <v>1.3872100000000001</v>
      </c>
      <c r="E352" s="1">
        <v>1.39272</v>
      </c>
      <c r="F352" s="1">
        <f t="shared" si="57"/>
        <v>-17.099999999998783</v>
      </c>
      <c r="G352" s="1">
        <f t="shared" si="50"/>
        <v>0</v>
      </c>
      <c r="H352" s="48">
        <f t="shared" si="58"/>
        <v>3.7621621621621859E-3</v>
      </c>
      <c r="I352" s="49">
        <f t="shared" si="59"/>
        <v>8.6620131480973084E-4</v>
      </c>
      <c r="J352" s="1">
        <f t="shared" si="53"/>
        <v>0</v>
      </c>
      <c r="K352" s="1">
        <f t="shared" si="54"/>
        <v>0</v>
      </c>
      <c r="L352" s="1">
        <f t="shared" si="51"/>
        <v>0</v>
      </c>
      <c r="M352" s="1">
        <f t="shared" si="52"/>
        <v>0</v>
      </c>
      <c r="N352" s="1">
        <f t="shared" si="55"/>
        <v>0</v>
      </c>
      <c r="O352" s="1">
        <f t="shared" si="56"/>
        <v>665.3000000000111</v>
      </c>
    </row>
    <row r="353" spans="1:15" x14ac:dyDescent="0.25">
      <c r="A353" s="47">
        <v>41765.958333333336</v>
      </c>
      <c r="B353" s="1">
        <v>1.3927099999999999</v>
      </c>
      <c r="C353" s="1">
        <v>1.39385</v>
      </c>
      <c r="D353" s="1">
        <v>1.391</v>
      </c>
      <c r="E353" s="1">
        <v>1.391</v>
      </c>
      <c r="F353" s="1">
        <f t="shared" si="57"/>
        <v>-70.399999999999352</v>
      </c>
      <c r="G353" s="1">
        <f t="shared" si="50"/>
        <v>0</v>
      </c>
      <c r="H353" s="48">
        <f t="shared" si="58"/>
        <v>-1.2349933942212843E-3</v>
      </c>
      <c r="I353" s="49">
        <f t="shared" si="59"/>
        <v>6.9736718376735285E-4</v>
      </c>
      <c r="J353" s="1">
        <f t="shared" si="53"/>
        <v>0</v>
      </c>
      <c r="K353" s="1">
        <f t="shared" si="54"/>
        <v>0</v>
      </c>
      <c r="L353" s="1">
        <f t="shared" si="51"/>
        <v>0</v>
      </c>
      <c r="M353" s="1">
        <f t="shared" si="52"/>
        <v>0</v>
      </c>
      <c r="N353" s="1">
        <f t="shared" si="55"/>
        <v>0</v>
      </c>
      <c r="O353" s="1">
        <f t="shared" si="56"/>
        <v>665.3000000000111</v>
      </c>
    </row>
    <row r="354" spans="1:15" x14ac:dyDescent="0.25">
      <c r="A354" s="47">
        <v>41766.958333333336</v>
      </c>
      <c r="B354" s="1">
        <v>1.391</v>
      </c>
      <c r="C354" s="1">
        <v>1.39933</v>
      </c>
      <c r="D354" s="1">
        <v>1.38331</v>
      </c>
      <c r="E354" s="1">
        <v>1.3839600000000001</v>
      </c>
      <c r="F354" s="1">
        <f t="shared" si="57"/>
        <v>-84.200000000000941</v>
      </c>
      <c r="G354" s="1">
        <f t="shared" si="50"/>
        <v>0</v>
      </c>
      <c r="H354" s="48">
        <f t="shared" si="58"/>
        <v>-5.0611071171818844E-3</v>
      </c>
      <c r="I354" s="49">
        <f t="shared" si="59"/>
        <v>-9.8830546293476873E-5</v>
      </c>
      <c r="J354" s="1">
        <f t="shared" si="53"/>
        <v>0</v>
      </c>
      <c r="K354" s="1">
        <f t="shared" si="54"/>
        <v>0</v>
      </c>
      <c r="L354" s="1">
        <f t="shared" si="51"/>
        <v>0</v>
      </c>
      <c r="M354" s="1">
        <f t="shared" si="52"/>
        <v>0</v>
      </c>
      <c r="N354" s="1">
        <f t="shared" si="55"/>
        <v>0</v>
      </c>
      <c r="O354" s="1">
        <f t="shared" si="56"/>
        <v>665.3000000000111</v>
      </c>
    </row>
    <row r="355" spans="1:15" x14ac:dyDescent="0.25">
      <c r="A355" s="47">
        <v>41767.958333333336</v>
      </c>
      <c r="B355" s="1">
        <v>1.38395</v>
      </c>
      <c r="C355" s="1">
        <v>1.3844399999999999</v>
      </c>
      <c r="D355" s="1">
        <v>1.3745099999999999</v>
      </c>
      <c r="E355" s="1">
        <v>1.3755299999999999</v>
      </c>
      <c r="F355" s="1">
        <f t="shared" si="57"/>
        <v>4.5000000000006146</v>
      </c>
      <c r="G355" s="1">
        <f t="shared" si="50"/>
        <v>1</v>
      </c>
      <c r="H355" s="48">
        <f t="shared" si="58"/>
        <v>-6.0912165091477899E-3</v>
      </c>
      <c r="I355" s="49">
        <f t="shared" si="59"/>
        <v>-5.0556507690684149E-4</v>
      </c>
      <c r="J355" s="1">
        <f t="shared" si="53"/>
        <v>0</v>
      </c>
      <c r="K355" s="1">
        <f t="shared" si="54"/>
        <v>0</v>
      </c>
      <c r="L355" s="1">
        <f t="shared" si="51"/>
        <v>0</v>
      </c>
      <c r="M355" s="1">
        <f t="shared" si="52"/>
        <v>0</v>
      </c>
      <c r="N355" s="1">
        <f t="shared" si="55"/>
        <v>0</v>
      </c>
      <c r="O355" s="1">
        <f t="shared" si="56"/>
        <v>665.3000000000111</v>
      </c>
    </row>
    <row r="356" spans="1:15" x14ac:dyDescent="0.25">
      <c r="A356" s="47">
        <v>41770.958333333336</v>
      </c>
      <c r="B356" s="1">
        <v>1.3752599999999999</v>
      </c>
      <c r="C356" s="1">
        <v>1.37748</v>
      </c>
      <c r="D356" s="1">
        <v>1.3749400000000001</v>
      </c>
      <c r="E356" s="1">
        <v>1.37571</v>
      </c>
      <c r="F356" s="1">
        <f t="shared" si="57"/>
        <v>-53.999999999998494</v>
      </c>
      <c r="G356" s="1">
        <f t="shared" si="50"/>
        <v>0</v>
      </c>
      <c r="H356" s="48">
        <f t="shared" si="58"/>
        <v>1.3085865084727644E-4</v>
      </c>
      <c r="I356" s="49">
        <f t="shared" si="59"/>
        <v>-9.8878419160754183E-4</v>
      </c>
      <c r="J356" s="1">
        <f t="shared" si="53"/>
        <v>0</v>
      </c>
      <c r="K356" s="1">
        <f t="shared" si="54"/>
        <v>0</v>
      </c>
      <c r="L356" s="1">
        <f t="shared" si="51"/>
        <v>0</v>
      </c>
      <c r="M356" s="1">
        <f t="shared" si="52"/>
        <v>0</v>
      </c>
      <c r="N356" s="1">
        <f t="shared" si="55"/>
        <v>0</v>
      </c>
      <c r="O356" s="1">
        <f t="shared" si="56"/>
        <v>665.3000000000111</v>
      </c>
    </row>
    <row r="357" spans="1:15" x14ac:dyDescent="0.25">
      <c r="A357" s="47">
        <v>41771.958333333336</v>
      </c>
      <c r="B357" s="1">
        <v>1.3757299999999999</v>
      </c>
      <c r="C357" s="1">
        <v>1.37714</v>
      </c>
      <c r="D357" s="1">
        <v>1.3689100000000001</v>
      </c>
      <c r="E357" s="1">
        <v>1.37033</v>
      </c>
      <c r="F357" s="1">
        <f t="shared" si="57"/>
        <v>11.499999999999844</v>
      </c>
      <c r="G357" s="1">
        <f t="shared" si="50"/>
        <v>1</v>
      </c>
      <c r="H357" s="48">
        <f t="shared" si="58"/>
        <v>-3.910707925362078E-3</v>
      </c>
      <c r="I357" s="49">
        <f t="shared" si="59"/>
        <v>-1.49655265220619E-3</v>
      </c>
      <c r="J357" s="1">
        <f t="shared" si="53"/>
        <v>0</v>
      </c>
      <c r="K357" s="1">
        <f t="shared" si="54"/>
        <v>0</v>
      </c>
      <c r="L357" s="1">
        <f t="shared" si="51"/>
        <v>0</v>
      </c>
      <c r="M357" s="1">
        <f t="shared" si="52"/>
        <v>0</v>
      </c>
      <c r="N357" s="1">
        <f t="shared" si="55"/>
        <v>0</v>
      </c>
      <c r="O357" s="1">
        <f t="shared" si="56"/>
        <v>665.3000000000111</v>
      </c>
    </row>
    <row r="358" spans="1:15" x14ac:dyDescent="0.25">
      <c r="A358" s="47">
        <v>41772.958333333336</v>
      </c>
      <c r="B358" s="1">
        <v>1.37029</v>
      </c>
      <c r="C358" s="1">
        <v>1.3730800000000001</v>
      </c>
      <c r="D358" s="1">
        <v>1.3697900000000001</v>
      </c>
      <c r="E358" s="1">
        <v>1.37144</v>
      </c>
      <c r="F358" s="1">
        <f t="shared" si="57"/>
        <v>-5.2000000000007596</v>
      </c>
      <c r="G358" s="1">
        <f t="shared" si="50"/>
        <v>0</v>
      </c>
      <c r="H358" s="48">
        <f t="shared" si="58"/>
        <v>8.1002386286521677E-4</v>
      </c>
      <c r="I358" s="49">
        <f t="shared" si="59"/>
        <v>-1.4097203197193653E-3</v>
      </c>
      <c r="J358" s="1">
        <f t="shared" si="53"/>
        <v>0</v>
      </c>
      <c r="K358" s="1">
        <f t="shared" si="54"/>
        <v>0</v>
      </c>
      <c r="L358" s="1">
        <f t="shared" si="51"/>
        <v>0</v>
      </c>
      <c r="M358" s="1">
        <f t="shared" si="52"/>
        <v>0</v>
      </c>
      <c r="N358" s="1">
        <f t="shared" si="55"/>
        <v>0</v>
      </c>
      <c r="O358" s="1">
        <f t="shared" si="56"/>
        <v>665.3000000000111</v>
      </c>
    </row>
    <row r="359" spans="1:15" x14ac:dyDescent="0.25">
      <c r="A359" s="47">
        <v>41773.958333333336</v>
      </c>
      <c r="B359" s="1">
        <v>1.37144</v>
      </c>
      <c r="C359" s="1">
        <v>1.3732200000000001</v>
      </c>
      <c r="D359" s="1">
        <v>1.3648400000000001</v>
      </c>
      <c r="E359" s="1">
        <v>1.3709199999999999</v>
      </c>
      <c r="F359" s="1">
        <f t="shared" si="57"/>
        <v>-16.400000000000858</v>
      </c>
      <c r="G359" s="1">
        <f t="shared" si="50"/>
        <v>0</v>
      </c>
      <c r="H359" s="48">
        <f t="shared" si="58"/>
        <v>-3.7916350697086987E-4</v>
      </c>
      <c r="I359" s="49">
        <f t="shared" si="59"/>
        <v>-1.4967679721261534E-3</v>
      </c>
      <c r="J359" s="1">
        <f t="shared" si="53"/>
        <v>0</v>
      </c>
      <c r="K359" s="1">
        <f t="shared" si="54"/>
        <v>0</v>
      </c>
      <c r="L359" s="1">
        <f t="shared" si="51"/>
        <v>0</v>
      </c>
      <c r="M359" s="1">
        <f t="shared" si="52"/>
        <v>0</v>
      </c>
      <c r="N359" s="1">
        <f t="shared" si="55"/>
        <v>0</v>
      </c>
      <c r="O359" s="1">
        <f t="shared" si="56"/>
        <v>665.3000000000111</v>
      </c>
    </row>
    <row r="360" spans="1:15" x14ac:dyDescent="0.25">
      <c r="A360" s="47">
        <v>41774.958333333336</v>
      </c>
      <c r="B360" s="1">
        <v>1.3709</v>
      </c>
      <c r="C360" s="1">
        <v>1.3726799999999999</v>
      </c>
      <c r="D360" s="1">
        <v>1.36853</v>
      </c>
      <c r="E360" s="1">
        <v>1.3692599999999999</v>
      </c>
      <c r="F360" s="1">
        <f t="shared" si="57"/>
        <v>16.199999999999548</v>
      </c>
      <c r="G360" s="1">
        <f t="shared" si="50"/>
        <v>1</v>
      </c>
      <c r="H360" s="48">
        <f t="shared" si="58"/>
        <v>-1.2108656960289066E-3</v>
      </c>
      <c r="I360" s="49">
        <f t="shared" si="59"/>
        <v>-2.11839645440004E-3</v>
      </c>
      <c r="J360" s="1">
        <f t="shared" si="53"/>
        <v>0</v>
      </c>
      <c r="K360" s="1">
        <f t="shared" si="54"/>
        <v>0</v>
      </c>
      <c r="L360" s="1">
        <f t="shared" si="51"/>
        <v>0</v>
      </c>
      <c r="M360" s="1">
        <f t="shared" si="52"/>
        <v>0</v>
      </c>
      <c r="N360" s="1">
        <f t="shared" si="55"/>
        <v>0</v>
      </c>
      <c r="O360" s="1">
        <f t="shared" si="56"/>
        <v>665.3000000000111</v>
      </c>
    </row>
    <row r="361" spans="1:15" x14ac:dyDescent="0.25">
      <c r="A361" s="47">
        <v>41777.958333333336</v>
      </c>
      <c r="B361" s="1">
        <v>1.36927</v>
      </c>
      <c r="C361" s="1">
        <v>1.37341</v>
      </c>
      <c r="D361" s="1">
        <v>1.3692599999999999</v>
      </c>
      <c r="E361" s="1">
        <v>1.3708899999999999</v>
      </c>
      <c r="F361" s="1">
        <f t="shared" si="57"/>
        <v>-7.3999999999996291</v>
      </c>
      <c r="G361" s="1">
        <f t="shared" si="50"/>
        <v>0</v>
      </c>
      <c r="H361" s="48">
        <f t="shared" si="58"/>
        <v>1.1904240246556341E-3</v>
      </c>
      <c r="I361" s="49">
        <f t="shared" si="59"/>
        <v>-1.8152192770404252E-3</v>
      </c>
      <c r="J361" s="1">
        <f t="shared" si="53"/>
        <v>0</v>
      </c>
      <c r="K361" s="1">
        <f t="shared" si="54"/>
        <v>0</v>
      </c>
      <c r="L361" s="1">
        <f t="shared" si="51"/>
        <v>0</v>
      </c>
      <c r="M361" s="1">
        <f t="shared" si="52"/>
        <v>0</v>
      </c>
      <c r="N361" s="1">
        <f t="shared" si="55"/>
        <v>0</v>
      </c>
      <c r="O361" s="1">
        <f t="shared" si="56"/>
        <v>665.3000000000111</v>
      </c>
    </row>
    <row r="362" spans="1:15" x14ac:dyDescent="0.25">
      <c r="A362" s="47">
        <v>41778.958333333336</v>
      </c>
      <c r="B362" s="1">
        <v>1.3708499999999999</v>
      </c>
      <c r="C362" s="1">
        <v>1.37138</v>
      </c>
      <c r="D362" s="1">
        <v>1.3677999999999999</v>
      </c>
      <c r="E362" s="1">
        <v>1.3701099999999999</v>
      </c>
      <c r="F362" s="1">
        <f t="shared" si="57"/>
        <v>-14.700000000000824</v>
      </c>
      <c r="G362" s="1">
        <f t="shared" si="50"/>
        <v>0</v>
      </c>
      <c r="H362" s="48">
        <f t="shared" si="58"/>
        <v>-5.689734406115754E-4</v>
      </c>
      <c r="I362" s="49">
        <f t="shared" si="59"/>
        <v>-1.2537025674691366E-3</v>
      </c>
      <c r="J362" s="1">
        <f t="shared" si="53"/>
        <v>0</v>
      </c>
      <c r="K362" s="1">
        <f t="shared" si="54"/>
        <v>0</v>
      </c>
      <c r="L362" s="1">
        <f t="shared" si="51"/>
        <v>0</v>
      </c>
      <c r="M362" s="1">
        <f t="shared" si="52"/>
        <v>0</v>
      </c>
      <c r="N362" s="1">
        <f t="shared" si="55"/>
        <v>0</v>
      </c>
      <c r="O362" s="1">
        <f t="shared" si="56"/>
        <v>665.3000000000111</v>
      </c>
    </row>
    <row r="363" spans="1:15" x14ac:dyDescent="0.25">
      <c r="A363" s="47">
        <v>41779.958333333336</v>
      </c>
      <c r="B363" s="1">
        <v>1.37009</v>
      </c>
      <c r="C363" s="1">
        <v>1.3723099999999999</v>
      </c>
      <c r="D363" s="1">
        <v>1.3634500000000001</v>
      </c>
      <c r="E363" s="1">
        <v>1.3686199999999999</v>
      </c>
      <c r="F363" s="1">
        <f t="shared" si="57"/>
        <v>-30.599999999998406</v>
      </c>
      <c r="G363" s="1">
        <f t="shared" si="50"/>
        <v>0</v>
      </c>
      <c r="H363" s="48">
        <f t="shared" si="58"/>
        <v>-1.0875039230426875E-3</v>
      </c>
      <c r="I363" s="49">
        <f t="shared" si="59"/>
        <v>-6.2823849420599875E-4</v>
      </c>
      <c r="J363" s="1">
        <f t="shared" si="53"/>
        <v>0</v>
      </c>
      <c r="K363" s="1">
        <f t="shared" si="54"/>
        <v>0</v>
      </c>
      <c r="L363" s="1">
        <f t="shared" si="51"/>
        <v>0</v>
      </c>
      <c r="M363" s="1">
        <f t="shared" si="52"/>
        <v>0</v>
      </c>
      <c r="N363" s="1">
        <f t="shared" si="55"/>
        <v>0</v>
      </c>
      <c r="O363" s="1">
        <f t="shared" si="56"/>
        <v>665.3000000000111</v>
      </c>
    </row>
    <row r="364" spans="1:15" x14ac:dyDescent="0.25">
      <c r="A364" s="47">
        <v>41780.958333333336</v>
      </c>
      <c r="B364" s="1">
        <v>1.3686199999999999</v>
      </c>
      <c r="C364" s="1">
        <v>1.36877</v>
      </c>
      <c r="D364" s="1">
        <v>1.36452</v>
      </c>
      <c r="E364" s="1">
        <v>1.3655600000000001</v>
      </c>
      <c r="F364" s="1">
        <f t="shared" si="57"/>
        <v>-28.000000000001357</v>
      </c>
      <c r="G364" s="1">
        <f t="shared" si="50"/>
        <v>0</v>
      </c>
      <c r="H364" s="48">
        <f t="shared" si="58"/>
        <v>-2.2358287910448915E-3</v>
      </c>
      <c r="I364" s="49">
        <f t="shared" si="59"/>
        <v>-9.2407442444251975E-4</v>
      </c>
      <c r="J364" s="1">
        <f t="shared" si="53"/>
        <v>0</v>
      </c>
      <c r="K364" s="1">
        <f t="shared" si="54"/>
        <v>0</v>
      </c>
      <c r="L364" s="1">
        <f t="shared" si="51"/>
        <v>0</v>
      </c>
      <c r="M364" s="1">
        <f t="shared" si="52"/>
        <v>0</v>
      </c>
      <c r="N364" s="1">
        <f t="shared" si="55"/>
        <v>0</v>
      </c>
      <c r="O364" s="1">
        <f t="shared" si="56"/>
        <v>665.3000000000111</v>
      </c>
    </row>
    <row r="365" spans="1:15" x14ac:dyDescent="0.25">
      <c r="A365" s="47">
        <v>41781.958333333336</v>
      </c>
      <c r="B365" s="1">
        <v>1.36555</v>
      </c>
      <c r="C365" s="1">
        <v>1.3658399999999999</v>
      </c>
      <c r="D365" s="1">
        <v>1.3615600000000001</v>
      </c>
      <c r="E365" s="1">
        <v>1.3627499999999999</v>
      </c>
      <c r="F365" s="1">
        <f t="shared" si="57"/>
        <v>22.199999999998887</v>
      </c>
      <c r="G365" s="1">
        <f t="shared" si="50"/>
        <v>1</v>
      </c>
      <c r="H365" s="48">
        <f t="shared" si="58"/>
        <v>-2.0577638477988769E-3</v>
      </c>
      <c r="I365" s="49">
        <f t="shared" si="59"/>
        <v>-6.9245641474711961E-4</v>
      </c>
      <c r="J365" s="1">
        <f t="shared" si="53"/>
        <v>0</v>
      </c>
      <c r="K365" s="1">
        <f t="shared" si="54"/>
        <v>0</v>
      </c>
      <c r="L365" s="1">
        <f t="shared" si="51"/>
        <v>0</v>
      </c>
      <c r="M365" s="1">
        <f t="shared" si="52"/>
        <v>0</v>
      </c>
      <c r="N365" s="1">
        <f t="shared" si="55"/>
        <v>0</v>
      </c>
      <c r="O365" s="1">
        <f t="shared" si="56"/>
        <v>665.3000000000111</v>
      </c>
    </row>
    <row r="366" spans="1:15" x14ac:dyDescent="0.25">
      <c r="A366" s="47">
        <v>41784.958333333336</v>
      </c>
      <c r="B366" s="1">
        <v>1.36233</v>
      </c>
      <c r="C366" s="1">
        <v>1.36544</v>
      </c>
      <c r="D366" s="1">
        <v>1.36145</v>
      </c>
      <c r="E366" s="1">
        <v>1.3645499999999999</v>
      </c>
      <c r="F366" s="1">
        <f t="shared" si="57"/>
        <v>-11.299999999998533</v>
      </c>
      <c r="G366" s="1">
        <f t="shared" si="50"/>
        <v>0</v>
      </c>
      <c r="H366" s="48">
        <f t="shared" si="58"/>
        <v>1.320858558062854E-3</v>
      </c>
      <c r="I366" s="49">
        <f t="shared" si="59"/>
        <v>-6.2860207784741495E-4</v>
      </c>
      <c r="J366" s="1">
        <f t="shared" si="53"/>
        <v>0</v>
      </c>
      <c r="K366" s="1">
        <f t="shared" si="54"/>
        <v>0</v>
      </c>
      <c r="L366" s="1">
        <f t="shared" si="51"/>
        <v>0</v>
      </c>
      <c r="M366" s="1">
        <f t="shared" si="52"/>
        <v>0</v>
      </c>
      <c r="N366" s="1">
        <f t="shared" si="55"/>
        <v>0</v>
      </c>
      <c r="O366" s="1">
        <f t="shared" si="56"/>
        <v>665.3000000000111</v>
      </c>
    </row>
    <row r="367" spans="1:15" x14ac:dyDescent="0.25">
      <c r="A367" s="47">
        <v>41785.958333333336</v>
      </c>
      <c r="B367" s="1">
        <v>1.3645499999999999</v>
      </c>
      <c r="C367" s="1">
        <v>1.3668499999999999</v>
      </c>
      <c r="D367" s="1">
        <v>1.3612500000000001</v>
      </c>
      <c r="E367" s="1">
        <v>1.3634200000000001</v>
      </c>
      <c r="F367" s="1">
        <f t="shared" si="57"/>
        <v>-43.699999999999847</v>
      </c>
      <c r="G367" s="1">
        <f t="shared" si="50"/>
        <v>0</v>
      </c>
      <c r="H367" s="48">
        <f t="shared" si="58"/>
        <v>-8.2811183173925329E-4</v>
      </c>
      <c r="I367" s="49">
        <f t="shared" si="59"/>
        <v>-6.8472061844346288E-4</v>
      </c>
      <c r="J367" s="1">
        <f t="shared" si="53"/>
        <v>0</v>
      </c>
      <c r="K367" s="1">
        <f t="shared" si="54"/>
        <v>0</v>
      </c>
      <c r="L367" s="1">
        <f t="shared" si="51"/>
        <v>0</v>
      </c>
      <c r="M367" s="1">
        <f t="shared" si="52"/>
        <v>0</v>
      </c>
      <c r="N367" s="1">
        <f t="shared" si="55"/>
        <v>0</v>
      </c>
      <c r="O367" s="1">
        <f t="shared" si="56"/>
        <v>665.3000000000111</v>
      </c>
    </row>
    <row r="368" spans="1:15" x14ac:dyDescent="0.25">
      <c r="A368" s="47">
        <v>41786.958333333336</v>
      </c>
      <c r="B368" s="1">
        <v>1.3634200000000001</v>
      </c>
      <c r="C368" s="1">
        <v>1.36378</v>
      </c>
      <c r="D368" s="1">
        <v>1.3588499999999999</v>
      </c>
      <c r="E368" s="1">
        <v>1.3590500000000001</v>
      </c>
      <c r="F368" s="1">
        <f t="shared" si="57"/>
        <v>11.300000000000754</v>
      </c>
      <c r="G368" s="1">
        <f t="shared" si="50"/>
        <v>1</v>
      </c>
      <c r="H368" s="48">
        <f t="shared" si="58"/>
        <v>-3.2051752211350593E-3</v>
      </c>
      <c r="I368" s="49">
        <f t="shared" si="59"/>
        <v>-9.3400930908173196E-4</v>
      </c>
      <c r="J368" s="1">
        <f t="shared" si="53"/>
        <v>0</v>
      </c>
      <c r="K368" s="1">
        <f t="shared" si="54"/>
        <v>0</v>
      </c>
      <c r="L368" s="1">
        <f t="shared" si="51"/>
        <v>0</v>
      </c>
      <c r="M368" s="1">
        <f t="shared" si="52"/>
        <v>0</v>
      </c>
      <c r="N368" s="1">
        <f t="shared" si="55"/>
        <v>0</v>
      </c>
      <c r="O368" s="1">
        <f t="shared" si="56"/>
        <v>665.3000000000111</v>
      </c>
    </row>
    <row r="369" spans="1:15" x14ac:dyDescent="0.25">
      <c r="A369" s="47">
        <v>41787.958333333336</v>
      </c>
      <c r="B369" s="1">
        <v>1.3590199999999999</v>
      </c>
      <c r="C369" s="1">
        <v>1.3625499999999999</v>
      </c>
      <c r="D369" s="1">
        <v>1.3586199999999999</v>
      </c>
      <c r="E369" s="1">
        <v>1.36015</v>
      </c>
      <c r="F369" s="1">
        <f t="shared" si="57"/>
        <v>31.700000000001172</v>
      </c>
      <c r="G369" s="1">
        <f t="shared" si="50"/>
        <v>1</v>
      </c>
      <c r="H369" s="48">
        <f t="shared" si="58"/>
        <v>8.0938891137183333E-4</v>
      </c>
      <c r="I369" s="49">
        <f t="shared" si="59"/>
        <v>-9.8163869824220706E-4</v>
      </c>
      <c r="J369" s="1">
        <f t="shared" si="53"/>
        <v>0</v>
      </c>
      <c r="K369" s="1">
        <f t="shared" si="54"/>
        <v>0</v>
      </c>
      <c r="L369" s="1">
        <f t="shared" si="51"/>
        <v>0</v>
      </c>
      <c r="M369" s="1">
        <f t="shared" si="52"/>
        <v>0</v>
      </c>
      <c r="N369" s="1">
        <f t="shared" si="55"/>
        <v>0</v>
      </c>
      <c r="O369" s="1">
        <f t="shared" si="56"/>
        <v>665.3000000000111</v>
      </c>
    </row>
    <row r="370" spans="1:15" x14ac:dyDescent="0.25">
      <c r="A370" s="47">
        <v>41788.958333333336</v>
      </c>
      <c r="B370" s="1">
        <v>1.3601399999999999</v>
      </c>
      <c r="C370" s="1">
        <v>1.365</v>
      </c>
      <c r="D370" s="1">
        <v>1.3598399999999999</v>
      </c>
      <c r="E370" s="1">
        <v>1.36331</v>
      </c>
      <c r="F370" s="1">
        <f t="shared" si="57"/>
        <v>-39.400000000000546</v>
      </c>
      <c r="G370" s="1">
        <f t="shared" si="50"/>
        <v>0</v>
      </c>
      <c r="H370" s="48">
        <f t="shared" si="58"/>
        <v>2.3232731684006414E-3</v>
      </c>
      <c r="I370" s="49">
        <f t="shared" si="59"/>
        <v>-6.2010787211567997E-4</v>
      </c>
      <c r="J370" s="1">
        <f t="shared" si="53"/>
        <v>0</v>
      </c>
      <c r="K370" s="1">
        <f t="shared" si="54"/>
        <v>0</v>
      </c>
      <c r="L370" s="1">
        <f t="shared" si="51"/>
        <v>0</v>
      </c>
      <c r="M370" s="1">
        <f t="shared" si="52"/>
        <v>0</v>
      </c>
      <c r="N370" s="1">
        <f t="shared" si="55"/>
        <v>0</v>
      </c>
      <c r="O370" s="1">
        <f t="shared" si="56"/>
        <v>665.3000000000111</v>
      </c>
    </row>
    <row r="371" spans="1:15" x14ac:dyDescent="0.25">
      <c r="A371" s="47">
        <v>41791.958333333336</v>
      </c>
      <c r="B371" s="1">
        <v>1.3635900000000001</v>
      </c>
      <c r="C371" s="1">
        <v>1.3637300000000001</v>
      </c>
      <c r="D371" s="1">
        <v>1.3588100000000001</v>
      </c>
      <c r="E371" s="1">
        <v>1.35965</v>
      </c>
      <c r="F371" s="1">
        <f t="shared" si="57"/>
        <v>31.099999999999461</v>
      </c>
      <c r="G371" s="1">
        <f t="shared" si="50"/>
        <v>1</v>
      </c>
      <c r="H371" s="48">
        <f t="shared" si="58"/>
        <v>-2.6846425244442251E-3</v>
      </c>
      <c r="I371" s="49">
        <f t="shared" si="59"/>
        <v>-8.1975019729087217E-4</v>
      </c>
      <c r="J371" s="1">
        <f t="shared" si="53"/>
        <v>0</v>
      </c>
      <c r="K371" s="1">
        <f t="shared" si="54"/>
        <v>0</v>
      </c>
      <c r="L371" s="1">
        <f t="shared" si="51"/>
        <v>0</v>
      </c>
      <c r="M371" s="1">
        <f t="shared" si="52"/>
        <v>0</v>
      </c>
      <c r="N371" s="1">
        <f t="shared" si="55"/>
        <v>0</v>
      </c>
      <c r="O371" s="1">
        <f t="shared" si="56"/>
        <v>665.3000000000111</v>
      </c>
    </row>
    <row r="372" spans="1:15" x14ac:dyDescent="0.25">
      <c r="A372" s="47">
        <v>41792.958333333336</v>
      </c>
      <c r="B372" s="1">
        <v>1.35965</v>
      </c>
      <c r="C372" s="1">
        <v>1.3647800000000001</v>
      </c>
      <c r="D372" s="1">
        <v>1.3587499999999999</v>
      </c>
      <c r="E372" s="1">
        <v>1.36276</v>
      </c>
      <c r="F372" s="1">
        <f t="shared" si="57"/>
        <v>-28.900000000000592</v>
      </c>
      <c r="G372" s="1">
        <f t="shared" si="50"/>
        <v>0</v>
      </c>
      <c r="H372" s="48">
        <f t="shared" si="58"/>
        <v>2.2873533629979015E-3</v>
      </c>
      <c r="I372" s="49">
        <f t="shared" si="59"/>
        <v>-2.5435242803552305E-4</v>
      </c>
      <c r="J372" s="1">
        <f t="shared" si="53"/>
        <v>0</v>
      </c>
      <c r="K372" s="1">
        <f t="shared" si="54"/>
        <v>0</v>
      </c>
      <c r="L372" s="1">
        <f t="shared" si="51"/>
        <v>0</v>
      </c>
      <c r="M372" s="1">
        <f t="shared" si="52"/>
        <v>0</v>
      </c>
      <c r="N372" s="1">
        <f t="shared" si="55"/>
        <v>0</v>
      </c>
      <c r="O372" s="1">
        <f t="shared" si="56"/>
        <v>665.3000000000111</v>
      </c>
    </row>
    <row r="373" spans="1:15" x14ac:dyDescent="0.25">
      <c r="A373" s="47">
        <v>41793.958333333336</v>
      </c>
      <c r="B373" s="1">
        <v>1.3627400000000001</v>
      </c>
      <c r="C373" s="1">
        <v>1.3638699999999999</v>
      </c>
      <c r="D373" s="1">
        <v>1.35965</v>
      </c>
      <c r="E373" s="1">
        <v>1.35985</v>
      </c>
      <c r="F373" s="1">
        <f t="shared" si="57"/>
        <v>61.900000000001398</v>
      </c>
      <c r="G373" s="1">
        <f t="shared" si="50"/>
        <v>1</v>
      </c>
      <c r="H373" s="48">
        <f t="shared" si="58"/>
        <v>-2.1353723326190677E-3</v>
      </c>
      <c r="I373" s="49">
        <f t="shared" si="59"/>
        <v>-2.640534886380469E-4</v>
      </c>
      <c r="J373" s="1">
        <f t="shared" si="53"/>
        <v>0</v>
      </c>
      <c r="K373" s="1">
        <f t="shared" si="54"/>
        <v>0</v>
      </c>
      <c r="L373" s="1">
        <f t="shared" si="51"/>
        <v>0</v>
      </c>
      <c r="M373" s="1">
        <f t="shared" si="52"/>
        <v>0</v>
      </c>
      <c r="N373" s="1">
        <f t="shared" si="55"/>
        <v>0</v>
      </c>
      <c r="O373" s="1">
        <f t="shared" si="56"/>
        <v>665.3000000000111</v>
      </c>
    </row>
    <row r="374" spans="1:15" x14ac:dyDescent="0.25">
      <c r="A374" s="47">
        <v>41794.958333333336</v>
      </c>
      <c r="B374" s="1">
        <v>1.3598399999999999</v>
      </c>
      <c r="C374" s="1">
        <v>1.3669800000000001</v>
      </c>
      <c r="D374" s="1">
        <v>1.3503000000000001</v>
      </c>
      <c r="E374" s="1">
        <v>1.3660300000000001</v>
      </c>
      <c r="F374" s="1">
        <f t="shared" si="57"/>
        <v>-18.500000000001293</v>
      </c>
      <c r="G374" s="1">
        <f t="shared" si="50"/>
        <v>0</v>
      </c>
      <c r="H374" s="48">
        <f t="shared" si="58"/>
        <v>4.5446188917896979E-3</v>
      </c>
      <c r="I374" s="49">
        <f t="shared" si="59"/>
        <v>1.3891655307780859E-4</v>
      </c>
      <c r="J374" s="1">
        <f t="shared" si="53"/>
        <v>0</v>
      </c>
      <c r="K374" s="1">
        <f t="shared" si="54"/>
        <v>0</v>
      </c>
      <c r="L374" s="1">
        <f t="shared" si="51"/>
        <v>0</v>
      </c>
      <c r="M374" s="1">
        <f t="shared" si="52"/>
        <v>0</v>
      </c>
      <c r="N374" s="1">
        <f t="shared" si="55"/>
        <v>0</v>
      </c>
      <c r="O374" s="1">
        <f t="shared" si="56"/>
        <v>665.3000000000111</v>
      </c>
    </row>
    <row r="375" spans="1:15" x14ac:dyDescent="0.25">
      <c r="A375" s="47">
        <v>41795.958333333336</v>
      </c>
      <c r="B375" s="1">
        <v>1.3660300000000001</v>
      </c>
      <c r="C375" s="1">
        <v>1.36765</v>
      </c>
      <c r="D375" s="1">
        <v>1.3621000000000001</v>
      </c>
      <c r="E375" s="1">
        <v>1.3641799999999999</v>
      </c>
      <c r="F375" s="1">
        <f t="shared" si="57"/>
        <v>-49.600000000000755</v>
      </c>
      <c r="G375" s="1">
        <f t="shared" si="50"/>
        <v>0</v>
      </c>
      <c r="H375" s="48">
        <f t="shared" si="58"/>
        <v>-1.3542894372745584E-3</v>
      </c>
      <c r="I375" s="49">
        <f t="shared" si="59"/>
        <v>7.314435238589545E-5</v>
      </c>
      <c r="J375" s="1">
        <f t="shared" si="53"/>
        <v>0</v>
      </c>
      <c r="K375" s="1">
        <f t="shared" si="54"/>
        <v>0</v>
      </c>
      <c r="L375" s="1">
        <f t="shared" si="51"/>
        <v>0</v>
      </c>
      <c r="M375" s="1">
        <f t="shared" si="52"/>
        <v>0</v>
      </c>
      <c r="N375" s="1">
        <f t="shared" si="55"/>
        <v>0</v>
      </c>
      <c r="O375" s="1">
        <f t="shared" si="56"/>
        <v>665.3000000000111</v>
      </c>
    </row>
    <row r="376" spans="1:15" x14ac:dyDescent="0.25">
      <c r="A376" s="47">
        <v>41798.958333333336</v>
      </c>
      <c r="B376" s="1">
        <v>1.36432</v>
      </c>
      <c r="C376" s="1">
        <v>1.36687</v>
      </c>
      <c r="D376" s="1">
        <v>1.35826</v>
      </c>
      <c r="E376" s="1">
        <v>1.3593599999999999</v>
      </c>
      <c r="F376" s="1">
        <f t="shared" si="57"/>
        <v>-46.200000000000685</v>
      </c>
      <c r="G376" s="1">
        <f t="shared" si="50"/>
        <v>0</v>
      </c>
      <c r="H376" s="48">
        <f t="shared" si="58"/>
        <v>-3.5332580744477093E-3</v>
      </c>
      <c r="I376" s="49">
        <f t="shared" si="59"/>
        <v>3.213399572181419E-5</v>
      </c>
      <c r="J376" s="1">
        <f t="shared" si="53"/>
        <v>0</v>
      </c>
      <c r="K376" s="1">
        <f t="shared" si="54"/>
        <v>0</v>
      </c>
      <c r="L376" s="1">
        <f t="shared" si="51"/>
        <v>0</v>
      </c>
      <c r="M376" s="1">
        <f t="shared" si="52"/>
        <v>0</v>
      </c>
      <c r="N376" s="1">
        <f t="shared" si="55"/>
        <v>0</v>
      </c>
      <c r="O376" s="1">
        <f t="shared" si="56"/>
        <v>665.3000000000111</v>
      </c>
    </row>
    <row r="377" spans="1:15" x14ac:dyDescent="0.25">
      <c r="A377" s="47">
        <v>41799.958333333336</v>
      </c>
      <c r="B377" s="1">
        <v>1.35934</v>
      </c>
      <c r="C377" s="1">
        <v>1.3601799999999999</v>
      </c>
      <c r="D377" s="1">
        <v>1.3533500000000001</v>
      </c>
      <c r="E377" s="1">
        <v>1.3547199999999999</v>
      </c>
      <c r="F377" s="1">
        <f t="shared" si="57"/>
        <v>-15.499999999999403</v>
      </c>
      <c r="G377" s="1">
        <f t="shared" si="50"/>
        <v>0</v>
      </c>
      <c r="H377" s="48">
        <f t="shared" si="58"/>
        <v>-3.4133709981167826E-3</v>
      </c>
      <c r="I377" s="49">
        <f t="shared" si="59"/>
        <v>-4.957109929642628E-4</v>
      </c>
      <c r="J377" s="1">
        <f t="shared" si="53"/>
        <v>0</v>
      </c>
      <c r="K377" s="1">
        <f t="shared" si="54"/>
        <v>0</v>
      </c>
      <c r="L377" s="1">
        <f t="shared" si="51"/>
        <v>0</v>
      </c>
      <c r="M377" s="1">
        <f t="shared" si="52"/>
        <v>0</v>
      </c>
      <c r="N377" s="1">
        <f t="shared" si="55"/>
        <v>0</v>
      </c>
      <c r="O377" s="1">
        <f t="shared" si="56"/>
        <v>665.3000000000111</v>
      </c>
    </row>
    <row r="378" spans="1:15" x14ac:dyDescent="0.25">
      <c r="A378" s="47">
        <v>41800.958333333336</v>
      </c>
      <c r="B378" s="1">
        <v>1.35467</v>
      </c>
      <c r="C378" s="1">
        <v>1.35571</v>
      </c>
      <c r="D378" s="1">
        <v>1.35215</v>
      </c>
      <c r="E378" s="1">
        <v>1.3531200000000001</v>
      </c>
      <c r="F378" s="1">
        <f t="shared" si="57"/>
        <v>21.100000000000563</v>
      </c>
      <c r="G378" s="1">
        <f t="shared" si="50"/>
        <v>1</v>
      </c>
      <c r="H378" s="48">
        <f t="shared" si="58"/>
        <v>-1.1810558639422375E-3</v>
      </c>
      <c r="I378" s="49">
        <f t="shared" si="59"/>
        <v>-9.3375212200712265E-4</v>
      </c>
      <c r="J378" s="1">
        <f t="shared" si="53"/>
        <v>0</v>
      </c>
      <c r="K378" s="1">
        <f t="shared" si="54"/>
        <v>0</v>
      </c>
      <c r="L378" s="1">
        <f t="shared" si="51"/>
        <v>0</v>
      </c>
      <c r="M378" s="1">
        <f t="shared" si="52"/>
        <v>0</v>
      </c>
      <c r="N378" s="1">
        <f t="shared" si="55"/>
        <v>0</v>
      </c>
      <c r="O378" s="1">
        <f t="shared" si="56"/>
        <v>665.3000000000111</v>
      </c>
    </row>
    <row r="379" spans="1:15" x14ac:dyDescent="0.25">
      <c r="A379" s="47">
        <v>41801.958333333336</v>
      </c>
      <c r="B379" s="1">
        <v>1.3531</v>
      </c>
      <c r="C379" s="1">
        <v>1.3571899999999999</v>
      </c>
      <c r="D379" s="1">
        <v>1.3512299999999999</v>
      </c>
      <c r="E379" s="1">
        <v>1.35521</v>
      </c>
      <c r="F379" s="1">
        <f t="shared" si="57"/>
        <v>-16.700000000000603</v>
      </c>
      <c r="G379" s="1">
        <f t="shared" si="50"/>
        <v>0</v>
      </c>
      <c r="H379" s="48">
        <f t="shared" si="58"/>
        <v>1.5445784557170938E-3</v>
      </c>
      <c r="I379" s="49">
        <f t="shared" si="59"/>
        <v>-4.0509949948695778E-4</v>
      </c>
      <c r="J379" s="1">
        <f t="shared" si="53"/>
        <v>0</v>
      </c>
      <c r="K379" s="1">
        <f t="shared" si="54"/>
        <v>0</v>
      </c>
      <c r="L379" s="1">
        <f t="shared" si="51"/>
        <v>0</v>
      </c>
      <c r="M379" s="1">
        <f t="shared" si="52"/>
        <v>0</v>
      </c>
      <c r="N379" s="1">
        <f t="shared" si="55"/>
        <v>0</v>
      </c>
      <c r="O379" s="1">
        <f t="shared" si="56"/>
        <v>665.3000000000111</v>
      </c>
    </row>
    <row r="380" spans="1:15" x14ac:dyDescent="0.25">
      <c r="A380" s="47">
        <v>41802.958333333336</v>
      </c>
      <c r="B380" s="1">
        <v>1.35521</v>
      </c>
      <c r="C380" s="1">
        <v>1.3579000000000001</v>
      </c>
      <c r="D380" s="1">
        <v>1.3521000000000001</v>
      </c>
      <c r="E380" s="1">
        <v>1.35354</v>
      </c>
      <c r="F380" s="1">
        <f t="shared" si="57"/>
        <v>32.7999999999995</v>
      </c>
      <c r="G380" s="1">
        <f t="shared" si="50"/>
        <v>1</v>
      </c>
      <c r="H380" s="48">
        <f t="shared" si="58"/>
        <v>-1.2322813438507829E-3</v>
      </c>
      <c r="I380" s="49">
        <f t="shared" si="59"/>
        <v>-8.4505383784304333E-4</v>
      </c>
      <c r="J380" s="1">
        <f t="shared" si="53"/>
        <v>0</v>
      </c>
      <c r="K380" s="1">
        <f t="shared" si="54"/>
        <v>0</v>
      </c>
      <c r="L380" s="1">
        <f t="shared" si="51"/>
        <v>0</v>
      </c>
      <c r="M380" s="1">
        <f t="shared" si="52"/>
        <v>0</v>
      </c>
      <c r="N380" s="1">
        <f t="shared" si="55"/>
        <v>0</v>
      </c>
      <c r="O380" s="1">
        <f t="shared" si="56"/>
        <v>665.3000000000111</v>
      </c>
    </row>
    <row r="381" spans="1:15" x14ac:dyDescent="0.25">
      <c r="A381" s="47">
        <v>41805.958333333336</v>
      </c>
      <c r="B381" s="1">
        <v>1.35406</v>
      </c>
      <c r="C381" s="1">
        <v>1.3579399999999999</v>
      </c>
      <c r="D381" s="1">
        <v>1.3512999999999999</v>
      </c>
      <c r="E381" s="1">
        <v>1.35734</v>
      </c>
      <c r="F381" s="1">
        <f t="shared" si="57"/>
        <v>-26.199999999998447</v>
      </c>
      <c r="G381" s="1">
        <f t="shared" si="50"/>
        <v>0</v>
      </c>
      <c r="H381" s="48">
        <f t="shared" si="58"/>
        <v>2.8074530490418415E-3</v>
      </c>
      <c r="I381" s="49">
        <f t="shared" si="59"/>
        <v>-2.2720066513542969E-4</v>
      </c>
      <c r="J381" s="1">
        <f t="shared" si="53"/>
        <v>0</v>
      </c>
      <c r="K381" s="1">
        <f t="shared" si="54"/>
        <v>0</v>
      </c>
      <c r="L381" s="1">
        <f t="shared" si="51"/>
        <v>0</v>
      </c>
      <c r="M381" s="1">
        <f t="shared" si="52"/>
        <v>0</v>
      </c>
      <c r="N381" s="1">
        <f t="shared" si="55"/>
        <v>0</v>
      </c>
      <c r="O381" s="1">
        <f t="shared" si="56"/>
        <v>665.3000000000111</v>
      </c>
    </row>
    <row r="382" spans="1:15" x14ac:dyDescent="0.25">
      <c r="A382" s="47">
        <v>41806.958333333336</v>
      </c>
      <c r="B382" s="1">
        <v>1.3573299999999999</v>
      </c>
      <c r="C382" s="1">
        <v>1.3587</v>
      </c>
      <c r="D382" s="1">
        <v>1.35364</v>
      </c>
      <c r="E382" s="1">
        <v>1.3547100000000001</v>
      </c>
      <c r="F382" s="1">
        <f t="shared" si="57"/>
        <v>48.599999999998644</v>
      </c>
      <c r="G382" s="1">
        <f t="shared" si="50"/>
        <v>1</v>
      </c>
      <c r="H382" s="48">
        <f t="shared" si="58"/>
        <v>-1.937613273019223E-3</v>
      </c>
      <c r="I382" s="49">
        <f t="shared" si="59"/>
        <v>-1.0374796857365448E-3</v>
      </c>
      <c r="J382" s="1">
        <f t="shared" si="53"/>
        <v>0</v>
      </c>
      <c r="K382" s="1">
        <f t="shared" si="54"/>
        <v>0</v>
      </c>
      <c r="L382" s="1">
        <f t="shared" si="51"/>
        <v>0</v>
      </c>
      <c r="M382" s="1">
        <f t="shared" si="52"/>
        <v>0</v>
      </c>
      <c r="N382" s="1">
        <f t="shared" si="55"/>
        <v>0</v>
      </c>
      <c r="O382" s="1">
        <f t="shared" si="56"/>
        <v>665.3000000000111</v>
      </c>
    </row>
    <row r="383" spans="1:15" x14ac:dyDescent="0.25">
      <c r="A383" s="47">
        <v>41807.958333333336</v>
      </c>
      <c r="B383" s="1">
        <v>1.35467</v>
      </c>
      <c r="C383" s="1">
        <v>1.3599300000000001</v>
      </c>
      <c r="D383" s="1">
        <v>1.3541700000000001</v>
      </c>
      <c r="E383" s="1">
        <v>1.3595299999999999</v>
      </c>
      <c r="F383" s="1">
        <f t="shared" si="57"/>
        <v>11.300000000000754</v>
      </c>
      <c r="G383" s="1">
        <f t="shared" si="50"/>
        <v>1</v>
      </c>
      <c r="H383" s="48">
        <f t="shared" si="58"/>
        <v>3.557957053538896E-3</v>
      </c>
      <c r="I383" s="49">
        <f t="shared" si="59"/>
        <v>-4.2344887438486301E-4</v>
      </c>
      <c r="J383" s="1">
        <f t="shared" si="53"/>
        <v>0</v>
      </c>
      <c r="K383" s="1">
        <f t="shared" si="54"/>
        <v>0</v>
      </c>
      <c r="L383" s="1">
        <f t="shared" si="51"/>
        <v>0</v>
      </c>
      <c r="M383" s="1">
        <f t="shared" si="52"/>
        <v>0</v>
      </c>
      <c r="N383" s="1">
        <f t="shared" si="55"/>
        <v>0</v>
      </c>
      <c r="O383" s="1">
        <f t="shared" si="56"/>
        <v>665.3000000000111</v>
      </c>
    </row>
    <row r="384" spans="1:15" x14ac:dyDescent="0.25">
      <c r="A384" s="47">
        <v>41808.958333333336</v>
      </c>
      <c r="B384" s="1">
        <v>1.3595299999999999</v>
      </c>
      <c r="C384" s="1">
        <v>1.3643400000000001</v>
      </c>
      <c r="D384" s="1">
        <v>1.3584099999999999</v>
      </c>
      <c r="E384" s="1">
        <v>1.36066</v>
      </c>
      <c r="F384" s="1">
        <f t="shared" si="57"/>
        <v>-7.3999999999996291</v>
      </c>
      <c r="G384" s="1">
        <f t="shared" si="50"/>
        <v>0</v>
      </c>
      <c r="H384" s="48">
        <f t="shared" si="58"/>
        <v>8.31169595374881E-4</v>
      </c>
      <c r="I384" s="49">
        <f t="shared" si="59"/>
        <v>1.2210458434296079E-4</v>
      </c>
      <c r="J384" s="1">
        <f t="shared" si="53"/>
        <v>0</v>
      </c>
      <c r="K384" s="1">
        <f t="shared" si="54"/>
        <v>0</v>
      </c>
      <c r="L384" s="1">
        <f t="shared" si="51"/>
        <v>0</v>
      </c>
      <c r="M384" s="1">
        <f t="shared" si="52"/>
        <v>0</v>
      </c>
      <c r="N384" s="1">
        <f t="shared" si="55"/>
        <v>0</v>
      </c>
      <c r="O384" s="1">
        <f t="shared" si="56"/>
        <v>665.3000000000111</v>
      </c>
    </row>
    <row r="385" spans="1:15" x14ac:dyDescent="0.25">
      <c r="A385" s="47">
        <v>41809.958333333336</v>
      </c>
      <c r="B385" s="1">
        <v>1.36066</v>
      </c>
      <c r="C385" s="1">
        <v>1.3633900000000001</v>
      </c>
      <c r="D385" s="1">
        <v>1.35643</v>
      </c>
      <c r="E385" s="1">
        <v>1.35992</v>
      </c>
      <c r="F385" s="1">
        <f t="shared" si="57"/>
        <v>15.299999999998093</v>
      </c>
      <c r="G385" s="1">
        <f t="shared" si="50"/>
        <v>1</v>
      </c>
      <c r="H385" s="48">
        <f t="shared" si="58"/>
        <v>-5.438537180485481E-4</v>
      </c>
      <c r="I385" s="49">
        <f t="shared" si="59"/>
        <v>4.807942443514901E-4</v>
      </c>
      <c r="J385" s="1">
        <f t="shared" si="53"/>
        <v>0</v>
      </c>
      <c r="K385" s="1">
        <f t="shared" si="54"/>
        <v>0</v>
      </c>
      <c r="L385" s="1">
        <f t="shared" si="51"/>
        <v>0</v>
      </c>
      <c r="M385" s="1">
        <f t="shared" si="52"/>
        <v>0</v>
      </c>
      <c r="N385" s="1">
        <f t="shared" si="55"/>
        <v>0</v>
      </c>
      <c r="O385" s="1">
        <f t="shared" si="56"/>
        <v>665.3000000000111</v>
      </c>
    </row>
    <row r="386" spans="1:15" x14ac:dyDescent="0.25">
      <c r="A386" s="47">
        <v>41812.958333333336</v>
      </c>
      <c r="B386" s="1">
        <v>1.3588800000000001</v>
      </c>
      <c r="C386" s="1">
        <v>1.3613500000000001</v>
      </c>
      <c r="D386" s="1">
        <v>1.35741</v>
      </c>
      <c r="E386" s="1">
        <v>1.3604099999999999</v>
      </c>
      <c r="F386" s="1">
        <f t="shared" si="57"/>
        <v>1.4999999999987246</v>
      </c>
      <c r="G386" s="1">
        <f t="shared" ref="G386:G449" si="60">IF(F386&gt;0,1,0)</f>
        <v>1</v>
      </c>
      <c r="H386" s="48">
        <f t="shared" si="58"/>
        <v>3.6031531266544903E-4</v>
      </c>
      <c r="I386" s="49">
        <f t="shared" si="59"/>
        <v>6.7346564142745091E-4</v>
      </c>
      <c r="J386" s="1">
        <f t="shared" si="53"/>
        <v>0</v>
      </c>
      <c r="K386" s="1">
        <f t="shared" si="54"/>
        <v>0</v>
      </c>
      <c r="L386" s="1">
        <f t="shared" ref="L386:L449" si="61">IF(AND(I386&gt;$S$4,I386&lt;=$T$4),F386,0)</f>
        <v>0</v>
      </c>
      <c r="M386" s="1">
        <f t="shared" ref="M386:M449" si="62">IF(AND(I386&gt;$S$5,I386&lt;=$T$5),F386,0)</f>
        <v>0</v>
      </c>
      <c r="N386" s="1">
        <f t="shared" si="55"/>
        <v>0</v>
      </c>
      <c r="O386" s="1">
        <f t="shared" si="56"/>
        <v>665.3000000000111</v>
      </c>
    </row>
    <row r="387" spans="1:15" x14ac:dyDescent="0.25">
      <c r="A387" s="47">
        <v>41813.958333333336</v>
      </c>
      <c r="B387" s="1">
        <v>1.36043</v>
      </c>
      <c r="C387" s="1">
        <v>1.36277</v>
      </c>
      <c r="D387" s="1">
        <v>1.3583400000000001</v>
      </c>
      <c r="E387" s="1">
        <v>1.3605799999999999</v>
      </c>
      <c r="F387" s="1">
        <f t="shared" si="57"/>
        <v>23.599999999999177</v>
      </c>
      <c r="G387" s="1">
        <f t="shared" si="60"/>
        <v>1</v>
      </c>
      <c r="H387" s="48">
        <f t="shared" si="58"/>
        <v>1.2496232753367309E-4</v>
      </c>
      <c r="I387" s="49">
        <f t="shared" si="59"/>
        <v>4.9601362540452332E-4</v>
      </c>
      <c r="J387" s="1">
        <f t="shared" ref="J387:J450" si="63">IF(AND(I387&gt;$S$2,I387&lt;=$T$2),F387,0)</f>
        <v>0</v>
      </c>
      <c r="K387" s="1">
        <f t="shared" ref="K387:K450" si="64">IF(AND(I387&gt;$S$3,I387&lt;=$T$3),F387,0)</f>
        <v>0</v>
      </c>
      <c r="L387" s="1">
        <f t="shared" si="61"/>
        <v>0</v>
      </c>
      <c r="M387" s="1">
        <f t="shared" si="62"/>
        <v>0</v>
      </c>
      <c r="N387" s="1">
        <f t="shared" ref="N387:N450" si="65">L387+K387+J387+M387</f>
        <v>0</v>
      </c>
      <c r="O387" s="1">
        <f t="shared" ref="O387:O450" si="66">N387+O386</f>
        <v>665.3000000000111</v>
      </c>
    </row>
    <row r="388" spans="1:15" x14ac:dyDescent="0.25">
      <c r="A388" s="47">
        <v>41814.958333333336</v>
      </c>
      <c r="B388" s="1">
        <v>1.36053</v>
      </c>
      <c r="C388" s="1">
        <v>1.36511</v>
      </c>
      <c r="D388" s="1">
        <v>1.36005</v>
      </c>
      <c r="E388" s="1">
        <v>1.3628899999999999</v>
      </c>
      <c r="F388" s="1">
        <f t="shared" ref="F388:F451" si="67">(E389-B389)*10000</f>
        <v>-17.599999999999838</v>
      </c>
      <c r="G388" s="1">
        <f t="shared" si="60"/>
        <v>0</v>
      </c>
      <c r="H388" s="48">
        <f t="shared" ref="H388:H451" si="68">E388/E387-1</f>
        <v>1.697805347719461E-3</v>
      </c>
      <c r="I388" s="49">
        <f t="shared" si="59"/>
        <v>8.6227446185080381E-4</v>
      </c>
      <c r="J388" s="1">
        <f t="shared" si="63"/>
        <v>0</v>
      </c>
      <c r="K388" s="1">
        <f t="shared" si="64"/>
        <v>0</v>
      </c>
      <c r="L388" s="1">
        <f t="shared" si="61"/>
        <v>0</v>
      </c>
      <c r="M388" s="1">
        <f t="shared" si="62"/>
        <v>0</v>
      </c>
      <c r="N388" s="1">
        <f t="shared" si="65"/>
        <v>0</v>
      </c>
      <c r="O388" s="1">
        <f t="shared" si="66"/>
        <v>665.3000000000111</v>
      </c>
    </row>
    <row r="389" spans="1:15" x14ac:dyDescent="0.25">
      <c r="A389" s="47">
        <v>41815.958333333336</v>
      </c>
      <c r="B389" s="1">
        <v>1.3628899999999999</v>
      </c>
      <c r="C389" s="1">
        <v>1.3641300000000001</v>
      </c>
      <c r="D389" s="1">
        <v>1.35762</v>
      </c>
      <c r="E389" s="1">
        <v>1.36113</v>
      </c>
      <c r="F389" s="1">
        <f t="shared" si="67"/>
        <v>37.300000000000111</v>
      </c>
      <c r="G389" s="1">
        <f t="shared" si="60"/>
        <v>1</v>
      </c>
      <c r="H389" s="48">
        <f t="shared" si="68"/>
        <v>-1.2913734784171238E-3</v>
      </c>
      <c r="I389" s="49">
        <f t="shared" si="59"/>
        <v>3.4992114591843315E-4</v>
      </c>
      <c r="J389" s="1">
        <f t="shared" si="63"/>
        <v>0</v>
      </c>
      <c r="K389" s="1">
        <f t="shared" si="64"/>
        <v>0</v>
      </c>
      <c r="L389" s="1">
        <f t="shared" si="61"/>
        <v>0</v>
      </c>
      <c r="M389" s="1">
        <f t="shared" si="62"/>
        <v>0</v>
      </c>
      <c r="N389" s="1">
        <f t="shared" si="65"/>
        <v>0</v>
      </c>
      <c r="O389" s="1">
        <f t="shared" si="66"/>
        <v>665.3000000000111</v>
      </c>
    </row>
    <row r="390" spans="1:15" x14ac:dyDescent="0.25">
      <c r="A390" s="47">
        <v>41816.958333333336</v>
      </c>
      <c r="B390" s="1">
        <v>1.3610899999999999</v>
      </c>
      <c r="C390" s="1">
        <v>1.3650500000000001</v>
      </c>
      <c r="D390" s="1">
        <v>1.36093</v>
      </c>
      <c r="E390" s="1">
        <v>1.3648199999999999</v>
      </c>
      <c r="F390" s="1">
        <f t="shared" si="67"/>
        <v>48.500000000000213</v>
      </c>
      <c r="G390" s="1">
        <f t="shared" si="60"/>
        <v>1</v>
      </c>
      <c r="H390" s="48">
        <f t="shared" si="68"/>
        <v>2.7109827863613933E-3</v>
      </c>
      <c r="I390" s="49">
        <f t="shared" si="59"/>
        <v>9.309956533410102E-4</v>
      </c>
      <c r="J390" s="1">
        <f t="shared" si="63"/>
        <v>0</v>
      </c>
      <c r="K390" s="1">
        <f t="shared" si="64"/>
        <v>0</v>
      </c>
      <c r="L390" s="1">
        <f t="shared" si="61"/>
        <v>0</v>
      </c>
      <c r="M390" s="1">
        <f t="shared" si="62"/>
        <v>0</v>
      </c>
      <c r="N390" s="1">
        <f t="shared" si="65"/>
        <v>0</v>
      </c>
      <c r="O390" s="1">
        <f t="shared" si="66"/>
        <v>665.3000000000111</v>
      </c>
    </row>
    <row r="391" spans="1:15" x14ac:dyDescent="0.25">
      <c r="A391" s="47">
        <v>41819.958333333336</v>
      </c>
      <c r="B391" s="1">
        <v>1.36435</v>
      </c>
      <c r="C391" s="1">
        <v>1.3697699999999999</v>
      </c>
      <c r="D391" s="1">
        <v>1.36402</v>
      </c>
      <c r="E391" s="1">
        <v>1.3692</v>
      </c>
      <c r="F391" s="1">
        <f t="shared" si="67"/>
        <v>-13.399999999998968</v>
      </c>
      <c r="G391" s="1">
        <f t="shared" si="60"/>
        <v>0</v>
      </c>
      <c r="H391" s="48">
        <f t="shared" si="68"/>
        <v>3.2092144018991409E-3</v>
      </c>
      <c r="I391" s="49">
        <f t="shared" si="59"/>
        <v>8.874028218860408E-4</v>
      </c>
      <c r="J391" s="1">
        <f t="shared" si="63"/>
        <v>0</v>
      </c>
      <c r="K391" s="1">
        <f t="shared" si="64"/>
        <v>0</v>
      </c>
      <c r="L391" s="1">
        <f t="shared" si="61"/>
        <v>0</v>
      </c>
      <c r="M391" s="1">
        <f t="shared" si="62"/>
        <v>0</v>
      </c>
      <c r="N391" s="1">
        <f t="shared" si="65"/>
        <v>0</v>
      </c>
      <c r="O391" s="1">
        <f t="shared" si="66"/>
        <v>665.3000000000111</v>
      </c>
    </row>
    <row r="392" spans="1:15" x14ac:dyDescent="0.25">
      <c r="A392" s="47">
        <v>41820.958333333336</v>
      </c>
      <c r="B392" s="1">
        <v>1.3692</v>
      </c>
      <c r="C392" s="1">
        <v>1.3700399999999999</v>
      </c>
      <c r="D392" s="1">
        <v>1.36755</v>
      </c>
      <c r="E392" s="1">
        <v>1.3678600000000001</v>
      </c>
      <c r="F392" s="1">
        <f t="shared" si="67"/>
        <v>-19.400000000000528</v>
      </c>
      <c r="G392" s="1">
        <f t="shared" si="60"/>
        <v>0</v>
      </c>
      <c r="H392" s="48">
        <f t="shared" si="68"/>
        <v>-9.7867367806014904E-4</v>
      </c>
      <c r="I392" s="49">
        <f t="shared" si="59"/>
        <v>6.6117241270666205E-4</v>
      </c>
      <c r="J392" s="1">
        <f t="shared" si="63"/>
        <v>0</v>
      </c>
      <c r="K392" s="1">
        <f t="shared" si="64"/>
        <v>0</v>
      </c>
      <c r="L392" s="1">
        <f t="shared" si="61"/>
        <v>0</v>
      </c>
      <c r="M392" s="1">
        <f t="shared" si="62"/>
        <v>0</v>
      </c>
      <c r="N392" s="1">
        <f t="shared" si="65"/>
        <v>0</v>
      </c>
      <c r="O392" s="1">
        <f t="shared" si="66"/>
        <v>665.3000000000111</v>
      </c>
    </row>
    <row r="393" spans="1:15" x14ac:dyDescent="0.25">
      <c r="A393" s="47">
        <v>41821.958333333336</v>
      </c>
      <c r="B393" s="1">
        <v>1.3678600000000001</v>
      </c>
      <c r="C393" s="1">
        <v>1.3682399999999999</v>
      </c>
      <c r="D393" s="1">
        <v>1.3640000000000001</v>
      </c>
      <c r="E393" s="1">
        <v>1.36592</v>
      </c>
      <c r="F393" s="1">
        <f t="shared" si="67"/>
        <v>-49.299999999998789</v>
      </c>
      <c r="G393" s="1">
        <f t="shared" si="60"/>
        <v>0</v>
      </c>
      <c r="H393" s="48">
        <f t="shared" si="68"/>
        <v>-1.4182737999502981E-3</v>
      </c>
      <c r="I393" s="49">
        <f t="shared" ref="I393:I456" si="69">AVERAGE(H386:H393)</f>
        <v>5.518699024689433E-4</v>
      </c>
      <c r="J393" s="1">
        <f t="shared" si="63"/>
        <v>0</v>
      </c>
      <c r="K393" s="1">
        <f t="shared" si="64"/>
        <v>0</v>
      </c>
      <c r="L393" s="1">
        <f t="shared" si="61"/>
        <v>0</v>
      </c>
      <c r="M393" s="1">
        <f t="shared" si="62"/>
        <v>0</v>
      </c>
      <c r="N393" s="1">
        <f t="shared" si="65"/>
        <v>0</v>
      </c>
      <c r="O393" s="1">
        <f t="shared" si="66"/>
        <v>665.3000000000111</v>
      </c>
    </row>
    <row r="394" spans="1:15" x14ac:dyDescent="0.25">
      <c r="A394" s="47">
        <v>41822.958333333336</v>
      </c>
      <c r="B394" s="1">
        <v>1.3658999999999999</v>
      </c>
      <c r="C394" s="1">
        <v>1.36642</v>
      </c>
      <c r="D394" s="1">
        <v>1.3595999999999999</v>
      </c>
      <c r="E394" s="1">
        <v>1.36097</v>
      </c>
      <c r="F394" s="1">
        <f t="shared" si="67"/>
        <v>-15.600000000000058</v>
      </c>
      <c r="G394" s="1">
        <f t="shared" si="60"/>
        <v>0</v>
      </c>
      <c r="H394" s="48">
        <f t="shared" si="68"/>
        <v>-3.6239311233454696E-3</v>
      </c>
      <c r="I394" s="49">
        <f t="shared" si="69"/>
        <v>5.3839097967578464E-5</v>
      </c>
      <c r="J394" s="1">
        <f t="shared" si="63"/>
        <v>0</v>
      </c>
      <c r="K394" s="1">
        <f t="shared" si="64"/>
        <v>0</v>
      </c>
      <c r="L394" s="1">
        <f t="shared" si="61"/>
        <v>0</v>
      </c>
      <c r="M394" s="1">
        <f t="shared" si="62"/>
        <v>0</v>
      </c>
      <c r="N394" s="1">
        <f t="shared" si="65"/>
        <v>0</v>
      </c>
      <c r="O394" s="1">
        <f t="shared" si="66"/>
        <v>665.3000000000111</v>
      </c>
    </row>
    <row r="395" spans="1:15" x14ac:dyDescent="0.25">
      <c r="A395" s="47">
        <v>41823.958333333336</v>
      </c>
      <c r="B395" s="1">
        <v>1.361</v>
      </c>
      <c r="C395" s="1">
        <v>1.3611200000000001</v>
      </c>
      <c r="D395" s="1">
        <v>1.3585499999999999</v>
      </c>
      <c r="E395" s="1">
        <v>1.35944</v>
      </c>
      <c r="F395" s="1">
        <f t="shared" si="67"/>
        <v>9.6999999999991537</v>
      </c>
      <c r="G395" s="1">
        <f t="shared" si="60"/>
        <v>1</v>
      </c>
      <c r="H395" s="48">
        <f t="shared" si="68"/>
        <v>-1.1241981821789038E-3</v>
      </c>
      <c r="I395" s="49">
        <f t="shared" si="69"/>
        <v>-1.0230596574649364E-4</v>
      </c>
      <c r="J395" s="1">
        <f t="shared" si="63"/>
        <v>0</v>
      </c>
      <c r="K395" s="1">
        <f t="shared" si="64"/>
        <v>0</v>
      </c>
      <c r="L395" s="1">
        <f t="shared" si="61"/>
        <v>0</v>
      </c>
      <c r="M395" s="1">
        <f t="shared" si="62"/>
        <v>0</v>
      </c>
      <c r="N395" s="1">
        <f t="shared" si="65"/>
        <v>0</v>
      </c>
      <c r="O395" s="1">
        <f t="shared" si="66"/>
        <v>665.3000000000111</v>
      </c>
    </row>
    <row r="396" spans="1:15" x14ac:dyDescent="0.25">
      <c r="A396" s="47">
        <v>41826.958333333336</v>
      </c>
      <c r="B396" s="1">
        <v>1.35945</v>
      </c>
      <c r="C396" s="1">
        <v>1.3609100000000001</v>
      </c>
      <c r="D396" s="1">
        <v>1.3575900000000001</v>
      </c>
      <c r="E396" s="1">
        <v>1.36042</v>
      </c>
      <c r="F396" s="1">
        <f t="shared" si="67"/>
        <v>7.5000000000002842</v>
      </c>
      <c r="G396" s="1">
        <f t="shared" si="60"/>
        <v>1</v>
      </c>
      <c r="H396" s="48">
        <f t="shared" si="68"/>
        <v>7.2088507032308513E-4</v>
      </c>
      <c r="I396" s="49">
        <f t="shared" si="69"/>
        <v>-2.2442100042104063E-4</v>
      </c>
      <c r="J396" s="1">
        <f t="shared" si="63"/>
        <v>0</v>
      </c>
      <c r="K396" s="1">
        <f t="shared" si="64"/>
        <v>0</v>
      </c>
      <c r="L396" s="1">
        <f t="shared" si="61"/>
        <v>0</v>
      </c>
      <c r="M396" s="1">
        <f t="shared" si="62"/>
        <v>0</v>
      </c>
      <c r="N396" s="1">
        <f t="shared" si="65"/>
        <v>0</v>
      </c>
      <c r="O396" s="1">
        <f t="shared" si="66"/>
        <v>665.3000000000111</v>
      </c>
    </row>
    <row r="397" spans="1:15" x14ac:dyDescent="0.25">
      <c r="A397" s="47">
        <v>41827.958333333336</v>
      </c>
      <c r="B397" s="1">
        <v>1.36043</v>
      </c>
      <c r="C397" s="1">
        <v>1.3617300000000001</v>
      </c>
      <c r="D397" s="1">
        <v>1.3588199999999999</v>
      </c>
      <c r="E397" s="1">
        <v>1.3611800000000001</v>
      </c>
      <c r="F397" s="1">
        <f t="shared" si="67"/>
        <v>29.500000000000082</v>
      </c>
      <c r="G397" s="1">
        <f t="shared" si="60"/>
        <v>1</v>
      </c>
      <c r="H397" s="48">
        <f t="shared" si="68"/>
        <v>5.5865100483676322E-4</v>
      </c>
      <c r="I397" s="49">
        <f t="shared" si="69"/>
        <v>6.8320599856952491E-6</v>
      </c>
      <c r="J397" s="1">
        <f t="shared" si="63"/>
        <v>0</v>
      </c>
      <c r="K397" s="1">
        <f t="shared" si="64"/>
        <v>0</v>
      </c>
      <c r="L397" s="1">
        <f t="shared" si="61"/>
        <v>0</v>
      </c>
      <c r="M397" s="1">
        <f t="shared" si="62"/>
        <v>0</v>
      </c>
      <c r="N397" s="1">
        <f t="shared" si="65"/>
        <v>0</v>
      </c>
      <c r="O397" s="1">
        <f t="shared" si="66"/>
        <v>665.3000000000111</v>
      </c>
    </row>
    <row r="398" spans="1:15" x14ac:dyDescent="0.25">
      <c r="A398" s="47">
        <v>41828.958333333336</v>
      </c>
      <c r="B398" s="1">
        <v>1.36117</v>
      </c>
      <c r="C398" s="1">
        <v>1.36483</v>
      </c>
      <c r="D398" s="1">
        <v>1.36022</v>
      </c>
      <c r="E398" s="1">
        <v>1.36412</v>
      </c>
      <c r="F398" s="1">
        <f t="shared" si="67"/>
        <v>-32.900000000000148</v>
      </c>
      <c r="G398" s="1">
        <f t="shared" si="60"/>
        <v>0</v>
      </c>
      <c r="H398" s="48">
        <f t="shared" si="68"/>
        <v>2.1598906830837539E-3</v>
      </c>
      <c r="I398" s="49">
        <f t="shared" si="69"/>
        <v>-6.2054452924009684E-5</v>
      </c>
      <c r="J398" s="1">
        <f t="shared" si="63"/>
        <v>0</v>
      </c>
      <c r="K398" s="1">
        <f t="shared" si="64"/>
        <v>0</v>
      </c>
      <c r="L398" s="1">
        <f t="shared" si="61"/>
        <v>0</v>
      </c>
      <c r="M398" s="1">
        <f t="shared" si="62"/>
        <v>0</v>
      </c>
      <c r="N398" s="1">
        <f t="shared" si="65"/>
        <v>0</v>
      </c>
      <c r="O398" s="1">
        <f t="shared" si="66"/>
        <v>665.3000000000111</v>
      </c>
    </row>
    <row r="399" spans="1:15" x14ac:dyDescent="0.25">
      <c r="A399" s="47">
        <v>41829.958333333336</v>
      </c>
      <c r="B399" s="1">
        <v>1.36412</v>
      </c>
      <c r="C399" s="1">
        <v>1.36507</v>
      </c>
      <c r="D399" s="1">
        <v>1.3589100000000001</v>
      </c>
      <c r="E399" s="1">
        <v>1.36083</v>
      </c>
      <c r="F399" s="1">
        <f t="shared" si="67"/>
        <v>-2.8999999999990145</v>
      </c>
      <c r="G399" s="1">
        <f t="shared" si="60"/>
        <v>0</v>
      </c>
      <c r="H399" s="48">
        <f t="shared" si="68"/>
        <v>-2.411811277600262E-3</v>
      </c>
      <c r="I399" s="49">
        <f t="shared" si="69"/>
        <v>-7.6468266286143505E-4</v>
      </c>
      <c r="J399" s="1">
        <f t="shared" si="63"/>
        <v>0</v>
      </c>
      <c r="K399" s="1">
        <f t="shared" si="64"/>
        <v>0</v>
      </c>
      <c r="L399" s="1">
        <f t="shared" si="61"/>
        <v>0</v>
      </c>
      <c r="M399" s="1">
        <f t="shared" si="62"/>
        <v>0</v>
      </c>
      <c r="N399" s="1">
        <f t="shared" si="65"/>
        <v>0</v>
      </c>
      <c r="O399" s="1">
        <f t="shared" si="66"/>
        <v>665.3000000000111</v>
      </c>
    </row>
    <row r="400" spans="1:15" x14ac:dyDescent="0.25">
      <c r="A400" s="47">
        <v>41830.958333333336</v>
      </c>
      <c r="B400" s="1">
        <v>1.36083</v>
      </c>
      <c r="C400" s="1">
        <v>1.3624700000000001</v>
      </c>
      <c r="D400" s="1">
        <v>1.3591899999999999</v>
      </c>
      <c r="E400" s="1">
        <v>1.3605400000000001</v>
      </c>
      <c r="F400" s="1">
        <f t="shared" si="67"/>
        <v>19.700000000000273</v>
      </c>
      <c r="G400" s="1">
        <f t="shared" si="60"/>
        <v>1</v>
      </c>
      <c r="H400" s="48">
        <f t="shared" si="68"/>
        <v>-2.1310523724482611E-4</v>
      </c>
      <c r="I400" s="49">
        <f t="shared" si="69"/>
        <v>-6.6898660775951968E-4</v>
      </c>
      <c r="J400" s="1">
        <f t="shared" si="63"/>
        <v>0</v>
      </c>
      <c r="K400" s="1">
        <f t="shared" si="64"/>
        <v>0</v>
      </c>
      <c r="L400" s="1">
        <f t="shared" si="61"/>
        <v>0</v>
      </c>
      <c r="M400" s="1">
        <f t="shared" si="62"/>
        <v>0</v>
      </c>
      <c r="N400" s="1">
        <f t="shared" si="65"/>
        <v>0</v>
      </c>
      <c r="O400" s="1">
        <f t="shared" si="66"/>
        <v>665.3000000000111</v>
      </c>
    </row>
    <row r="401" spans="1:15" x14ac:dyDescent="0.25">
      <c r="A401" s="47">
        <v>41833.958333333336</v>
      </c>
      <c r="B401" s="1">
        <v>1.35989</v>
      </c>
      <c r="C401" s="1">
        <v>1.36402</v>
      </c>
      <c r="D401" s="1">
        <v>1.3597399999999999</v>
      </c>
      <c r="E401" s="1">
        <v>1.3618600000000001</v>
      </c>
      <c r="F401" s="1">
        <f t="shared" si="67"/>
        <v>-51.1000000000017</v>
      </c>
      <c r="G401" s="1">
        <f t="shared" si="60"/>
        <v>0</v>
      </c>
      <c r="H401" s="48">
        <f t="shared" si="68"/>
        <v>9.702030076292889E-4</v>
      </c>
      <c r="I401" s="49">
        <f t="shared" si="69"/>
        <v>-3.704270068120713E-4</v>
      </c>
      <c r="J401" s="1">
        <f t="shared" si="63"/>
        <v>0</v>
      </c>
      <c r="K401" s="1">
        <f t="shared" si="64"/>
        <v>0</v>
      </c>
      <c r="L401" s="1">
        <f t="shared" si="61"/>
        <v>0</v>
      </c>
      <c r="M401" s="1">
        <f t="shared" si="62"/>
        <v>0</v>
      </c>
      <c r="N401" s="1">
        <f t="shared" si="65"/>
        <v>0</v>
      </c>
      <c r="O401" s="1">
        <f t="shared" si="66"/>
        <v>665.3000000000111</v>
      </c>
    </row>
    <row r="402" spans="1:15" x14ac:dyDescent="0.25">
      <c r="A402" s="47">
        <v>41834.958333333336</v>
      </c>
      <c r="B402" s="1">
        <v>1.3618600000000001</v>
      </c>
      <c r="C402" s="1">
        <v>1.3628100000000001</v>
      </c>
      <c r="D402" s="1">
        <v>1.3562000000000001</v>
      </c>
      <c r="E402" s="1">
        <v>1.3567499999999999</v>
      </c>
      <c r="F402" s="1">
        <f t="shared" si="67"/>
        <v>-42.10000000000047</v>
      </c>
      <c r="G402" s="1">
        <f t="shared" si="60"/>
        <v>0</v>
      </c>
      <c r="H402" s="48">
        <f t="shared" si="68"/>
        <v>-3.7522212268515931E-3</v>
      </c>
      <c r="I402" s="49">
        <f t="shared" si="69"/>
        <v>-3.8646326975033674E-4</v>
      </c>
      <c r="J402" s="1">
        <f t="shared" si="63"/>
        <v>0</v>
      </c>
      <c r="K402" s="1">
        <f t="shared" si="64"/>
        <v>0</v>
      </c>
      <c r="L402" s="1">
        <f t="shared" si="61"/>
        <v>0</v>
      </c>
      <c r="M402" s="1">
        <f t="shared" si="62"/>
        <v>0</v>
      </c>
      <c r="N402" s="1">
        <f t="shared" si="65"/>
        <v>0</v>
      </c>
      <c r="O402" s="1">
        <f t="shared" si="66"/>
        <v>665.3000000000111</v>
      </c>
    </row>
    <row r="403" spans="1:15" x14ac:dyDescent="0.25">
      <c r="A403" s="47">
        <v>41835.958333333336</v>
      </c>
      <c r="B403" s="1">
        <v>1.3567</v>
      </c>
      <c r="C403" s="1">
        <v>1.3572299999999999</v>
      </c>
      <c r="D403" s="1">
        <v>1.3521000000000001</v>
      </c>
      <c r="E403" s="1">
        <v>1.35249</v>
      </c>
      <c r="F403" s="1">
        <f t="shared" si="67"/>
        <v>1.7000000000000348</v>
      </c>
      <c r="G403" s="1">
        <f t="shared" si="60"/>
        <v>1</v>
      </c>
      <c r="H403" s="48">
        <f t="shared" si="68"/>
        <v>-3.1398562741845604E-3</v>
      </c>
      <c r="I403" s="49">
        <f t="shared" si="69"/>
        <v>-6.3842053125104381E-4</v>
      </c>
      <c r="J403" s="1">
        <f t="shared" si="63"/>
        <v>0</v>
      </c>
      <c r="K403" s="1">
        <f t="shared" si="64"/>
        <v>0</v>
      </c>
      <c r="L403" s="1">
        <f t="shared" si="61"/>
        <v>0</v>
      </c>
      <c r="M403" s="1">
        <f t="shared" si="62"/>
        <v>0</v>
      </c>
      <c r="N403" s="1">
        <f t="shared" si="65"/>
        <v>0</v>
      </c>
      <c r="O403" s="1">
        <f t="shared" si="66"/>
        <v>665.3000000000111</v>
      </c>
    </row>
    <row r="404" spans="1:15" x14ac:dyDescent="0.25">
      <c r="A404" s="47">
        <v>41836.958333333336</v>
      </c>
      <c r="B404" s="1">
        <v>1.35246</v>
      </c>
      <c r="C404" s="1">
        <v>1.3540099999999999</v>
      </c>
      <c r="D404" s="1">
        <v>1.35165</v>
      </c>
      <c r="E404" s="1">
        <v>1.35263</v>
      </c>
      <c r="F404" s="1">
        <f t="shared" si="67"/>
        <v>-2.8000000000005798</v>
      </c>
      <c r="G404" s="1">
        <f t="shared" si="60"/>
        <v>0</v>
      </c>
      <c r="H404" s="48">
        <f t="shared" si="68"/>
        <v>1.0351278013143173E-4</v>
      </c>
      <c r="I404" s="49">
        <f t="shared" si="69"/>
        <v>-7.1559206752500049E-4</v>
      </c>
      <c r="J404" s="1">
        <f t="shared" si="63"/>
        <v>0</v>
      </c>
      <c r="K404" s="1">
        <f t="shared" si="64"/>
        <v>0</v>
      </c>
      <c r="L404" s="1">
        <f t="shared" si="61"/>
        <v>0</v>
      </c>
      <c r="M404" s="1">
        <f t="shared" si="62"/>
        <v>0</v>
      </c>
      <c r="N404" s="1">
        <f t="shared" si="65"/>
        <v>0</v>
      </c>
      <c r="O404" s="1">
        <f t="shared" si="66"/>
        <v>665.3000000000111</v>
      </c>
    </row>
    <row r="405" spans="1:15" x14ac:dyDescent="0.25">
      <c r="A405" s="47">
        <v>41837.958333333336</v>
      </c>
      <c r="B405" s="1">
        <v>1.35259</v>
      </c>
      <c r="C405" s="1">
        <v>1.3535999999999999</v>
      </c>
      <c r="D405" s="1">
        <v>1.3491</v>
      </c>
      <c r="E405" s="1">
        <v>1.3523099999999999</v>
      </c>
      <c r="F405" s="1">
        <f t="shared" si="67"/>
        <v>-4.8000000000003595</v>
      </c>
      <c r="G405" s="1">
        <f t="shared" si="60"/>
        <v>0</v>
      </c>
      <c r="H405" s="48">
        <f t="shared" si="68"/>
        <v>-2.365761516454068E-4</v>
      </c>
      <c r="I405" s="49">
        <f t="shared" si="69"/>
        <v>-8.1499546208527174E-4</v>
      </c>
      <c r="J405" s="1">
        <f t="shared" si="63"/>
        <v>0</v>
      </c>
      <c r="K405" s="1">
        <f t="shared" si="64"/>
        <v>0</v>
      </c>
      <c r="L405" s="1">
        <f t="shared" si="61"/>
        <v>0</v>
      </c>
      <c r="M405" s="1">
        <f t="shared" si="62"/>
        <v>0</v>
      </c>
      <c r="N405" s="1">
        <f t="shared" si="65"/>
        <v>0</v>
      </c>
      <c r="O405" s="1">
        <f t="shared" si="66"/>
        <v>665.3000000000111</v>
      </c>
    </row>
    <row r="406" spans="1:15" x14ac:dyDescent="0.25">
      <c r="A406" s="47">
        <v>41840.958333333336</v>
      </c>
      <c r="B406" s="1">
        <v>1.35283</v>
      </c>
      <c r="C406" s="1">
        <v>1.3549</v>
      </c>
      <c r="D406" s="1">
        <v>1.3512999999999999</v>
      </c>
      <c r="E406" s="1">
        <v>1.3523499999999999</v>
      </c>
      <c r="F406" s="1">
        <f t="shared" si="67"/>
        <v>-57.899999999999622</v>
      </c>
      <c r="G406" s="1">
        <f t="shared" si="60"/>
        <v>0</v>
      </c>
      <c r="H406" s="48">
        <f t="shared" si="68"/>
        <v>2.9579016645575607E-5</v>
      </c>
      <c r="I406" s="49">
        <f t="shared" si="69"/>
        <v>-1.081284420390044E-3</v>
      </c>
      <c r="J406" s="1">
        <f t="shared" si="63"/>
        <v>0</v>
      </c>
      <c r="K406" s="1">
        <f t="shared" si="64"/>
        <v>0</v>
      </c>
      <c r="L406" s="1">
        <f t="shared" si="61"/>
        <v>0</v>
      </c>
      <c r="M406" s="1">
        <f t="shared" si="62"/>
        <v>0</v>
      </c>
      <c r="N406" s="1">
        <f t="shared" si="65"/>
        <v>0</v>
      </c>
      <c r="O406" s="1">
        <f t="shared" si="66"/>
        <v>665.3000000000111</v>
      </c>
    </row>
    <row r="407" spans="1:15" x14ac:dyDescent="0.25">
      <c r="A407" s="47">
        <v>41841.958333333336</v>
      </c>
      <c r="B407" s="1">
        <v>1.3523499999999999</v>
      </c>
      <c r="C407" s="1">
        <v>1.3529599999999999</v>
      </c>
      <c r="D407" s="1">
        <v>1.3459000000000001</v>
      </c>
      <c r="E407" s="1">
        <v>1.34656</v>
      </c>
      <c r="F407" s="1">
        <f t="shared" si="67"/>
        <v>-2.5999999999992696</v>
      </c>
      <c r="G407" s="1">
        <f t="shared" si="60"/>
        <v>0</v>
      </c>
      <c r="H407" s="48">
        <f t="shared" si="68"/>
        <v>-4.2814360187820588E-3</v>
      </c>
      <c r="I407" s="49">
        <f t="shared" si="69"/>
        <v>-1.3149875130377686E-3</v>
      </c>
      <c r="J407" s="1">
        <f t="shared" si="63"/>
        <v>0</v>
      </c>
      <c r="K407" s="1">
        <f t="shared" si="64"/>
        <v>0</v>
      </c>
      <c r="L407" s="1">
        <f t="shared" si="61"/>
        <v>0</v>
      </c>
      <c r="M407" s="1">
        <f t="shared" si="62"/>
        <v>0</v>
      </c>
      <c r="N407" s="1">
        <f t="shared" si="65"/>
        <v>0</v>
      </c>
      <c r="O407" s="1">
        <f t="shared" si="66"/>
        <v>665.3000000000111</v>
      </c>
    </row>
    <row r="408" spans="1:15" x14ac:dyDescent="0.25">
      <c r="A408" s="47">
        <v>41842.958333333336</v>
      </c>
      <c r="B408" s="1">
        <v>1.34656</v>
      </c>
      <c r="C408" s="1">
        <v>1.34741</v>
      </c>
      <c r="D408" s="1">
        <v>1.3454999999999999</v>
      </c>
      <c r="E408" s="1">
        <v>1.3463000000000001</v>
      </c>
      <c r="F408" s="1">
        <f t="shared" si="67"/>
        <v>0.30000000000196536</v>
      </c>
      <c r="G408" s="1">
        <f t="shared" si="60"/>
        <v>1</v>
      </c>
      <c r="H408" s="48">
        <f t="shared" si="68"/>
        <v>-1.9308460076039591E-4</v>
      </c>
      <c r="I408" s="49">
        <f t="shared" si="69"/>
        <v>-1.3124849334772148E-3</v>
      </c>
      <c r="J408" s="1">
        <f t="shared" si="63"/>
        <v>0</v>
      </c>
      <c r="K408" s="1">
        <f t="shared" si="64"/>
        <v>0</v>
      </c>
      <c r="L408" s="1">
        <f t="shared" si="61"/>
        <v>0</v>
      </c>
      <c r="M408" s="1">
        <f t="shared" si="62"/>
        <v>0</v>
      </c>
      <c r="N408" s="1">
        <f t="shared" si="65"/>
        <v>0</v>
      </c>
      <c r="O408" s="1">
        <f t="shared" si="66"/>
        <v>665.3000000000111</v>
      </c>
    </row>
    <row r="409" spans="1:15" x14ac:dyDescent="0.25">
      <c r="A409" s="47">
        <v>41843.958333333336</v>
      </c>
      <c r="B409" s="1">
        <v>1.3463099999999999</v>
      </c>
      <c r="C409" s="1">
        <v>1.34849</v>
      </c>
      <c r="D409" s="1">
        <v>1.34382</v>
      </c>
      <c r="E409" s="1">
        <v>1.3463400000000001</v>
      </c>
      <c r="F409" s="1">
        <f t="shared" si="67"/>
        <v>-34.699999999998624</v>
      </c>
      <c r="G409" s="1">
        <f t="shared" si="60"/>
        <v>0</v>
      </c>
      <c r="H409" s="48">
        <f t="shared" si="68"/>
        <v>2.9711059942094664E-5</v>
      </c>
      <c r="I409" s="49">
        <f t="shared" si="69"/>
        <v>-1.4300464269381141E-3</v>
      </c>
      <c r="J409" s="1">
        <f t="shared" si="63"/>
        <v>0</v>
      </c>
      <c r="K409" s="1">
        <f t="shared" si="64"/>
        <v>0</v>
      </c>
      <c r="L409" s="1">
        <f t="shared" si="61"/>
        <v>0</v>
      </c>
      <c r="M409" s="1">
        <f t="shared" si="62"/>
        <v>0</v>
      </c>
      <c r="N409" s="1">
        <f t="shared" si="65"/>
        <v>0</v>
      </c>
      <c r="O409" s="1">
        <f t="shared" si="66"/>
        <v>665.3000000000111</v>
      </c>
    </row>
    <row r="410" spans="1:15" x14ac:dyDescent="0.25">
      <c r="A410" s="47">
        <v>41844.958333333336</v>
      </c>
      <c r="B410" s="1">
        <v>1.34632</v>
      </c>
      <c r="C410" s="1">
        <v>1.3475600000000001</v>
      </c>
      <c r="D410" s="1">
        <v>1.3421400000000001</v>
      </c>
      <c r="E410" s="1">
        <v>1.3428500000000001</v>
      </c>
      <c r="F410" s="1">
        <f t="shared" si="67"/>
        <v>8.8999999999983537</v>
      </c>
      <c r="G410" s="1">
        <f t="shared" si="60"/>
        <v>1</v>
      </c>
      <c r="H410" s="48">
        <f t="shared" si="68"/>
        <v>-2.5922129625502999E-3</v>
      </c>
      <c r="I410" s="49">
        <f t="shared" si="69"/>
        <v>-1.2850453939004525E-3</v>
      </c>
      <c r="J410" s="1">
        <f t="shared" si="63"/>
        <v>0</v>
      </c>
      <c r="K410" s="1">
        <f t="shared" si="64"/>
        <v>0</v>
      </c>
      <c r="L410" s="1">
        <f t="shared" si="61"/>
        <v>0</v>
      </c>
      <c r="M410" s="1">
        <f t="shared" si="62"/>
        <v>0</v>
      </c>
      <c r="N410" s="1">
        <f t="shared" si="65"/>
        <v>0</v>
      </c>
      <c r="O410" s="1">
        <f t="shared" si="66"/>
        <v>665.3000000000111</v>
      </c>
    </row>
    <row r="411" spans="1:15" x14ac:dyDescent="0.25">
      <c r="A411" s="47">
        <v>41847.958333333336</v>
      </c>
      <c r="B411" s="1">
        <v>1.3430500000000001</v>
      </c>
      <c r="C411" s="1">
        <v>1.3443799999999999</v>
      </c>
      <c r="D411" s="1">
        <v>1.3426899999999999</v>
      </c>
      <c r="E411" s="1">
        <v>1.3439399999999999</v>
      </c>
      <c r="F411" s="1">
        <f t="shared" si="67"/>
        <v>-30.999999999998806</v>
      </c>
      <c r="G411" s="1">
        <f t="shared" si="60"/>
        <v>0</v>
      </c>
      <c r="H411" s="48">
        <f t="shared" si="68"/>
        <v>8.1170644524686253E-4</v>
      </c>
      <c r="I411" s="49">
        <f t="shared" si="69"/>
        <v>-7.9110005397152461E-4</v>
      </c>
      <c r="J411" s="1">
        <f t="shared" si="63"/>
        <v>0</v>
      </c>
      <c r="K411" s="1">
        <f t="shared" si="64"/>
        <v>0</v>
      </c>
      <c r="L411" s="1">
        <f t="shared" si="61"/>
        <v>0</v>
      </c>
      <c r="M411" s="1">
        <f t="shared" si="62"/>
        <v>0</v>
      </c>
      <c r="N411" s="1">
        <f t="shared" si="65"/>
        <v>0</v>
      </c>
      <c r="O411" s="1">
        <f t="shared" si="66"/>
        <v>665.3000000000111</v>
      </c>
    </row>
    <row r="412" spans="1:15" x14ac:dyDescent="0.25">
      <c r="A412" s="47">
        <v>41848.958333333336</v>
      </c>
      <c r="B412" s="1">
        <v>1.34395</v>
      </c>
      <c r="C412" s="1">
        <v>1.3444499999999999</v>
      </c>
      <c r="D412" s="1">
        <v>1.3404199999999999</v>
      </c>
      <c r="E412" s="1">
        <v>1.3408500000000001</v>
      </c>
      <c r="F412" s="1">
        <f t="shared" si="67"/>
        <v>-11.700000000001154</v>
      </c>
      <c r="G412" s="1">
        <f t="shared" si="60"/>
        <v>0</v>
      </c>
      <c r="H412" s="48">
        <f t="shared" si="68"/>
        <v>-2.2992097861510574E-3</v>
      </c>
      <c r="I412" s="49">
        <f t="shared" si="69"/>
        <v>-1.0914403747568358E-3</v>
      </c>
      <c r="J412" s="1">
        <f t="shared" si="63"/>
        <v>0</v>
      </c>
      <c r="K412" s="1">
        <f t="shared" si="64"/>
        <v>0</v>
      </c>
      <c r="L412" s="1">
        <f t="shared" si="61"/>
        <v>0</v>
      </c>
      <c r="M412" s="1">
        <f t="shared" si="62"/>
        <v>0</v>
      </c>
      <c r="N412" s="1">
        <f t="shared" si="65"/>
        <v>0</v>
      </c>
      <c r="O412" s="1">
        <f t="shared" si="66"/>
        <v>665.3000000000111</v>
      </c>
    </row>
    <row r="413" spans="1:15" x14ac:dyDescent="0.25">
      <c r="A413" s="47">
        <v>41849.958333333336</v>
      </c>
      <c r="B413" s="1">
        <v>1.3408500000000001</v>
      </c>
      <c r="C413" s="1">
        <v>1.34154</v>
      </c>
      <c r="D413" s="1">
        <v>1.3366899999999999</v>
      </c>
      <c r="E413" s="1">
        <v>1.33968</v>
      </c>
      <c r="F413" s="1">
        <f t="shared" si="67"/>
        <v>-6.0999999999999943</v>
      </c>
      <c r="G413" s="1">
        <f t="shared" si="60"/>
        <v>0</v>
      </c>
      <c r="H413" s="48">
        <f t="shared" si="68"/>
        <v>-8.7258082559582562E-4</v>
      </c>
      <c r="I413" s="49">
        <f t="shared" si="69"/>
        <v>-1.1709409590006381E-3</v>
      </c>
      <c r="J413" s="1">
        <f t="shared" si="63"/>
        <v>0</v>
      </c>
      <c r="K413" s="1">
        <f t="shared" si="64"/>
        <v>0</v>
      </c>
      <c r="L413" s="1">
        <f t="shared" si="61"/>
        <v>0</v>
      </c>
      <c r="M413" s="1">
        <f t="shared" si="62"/>
        <v>0</v>
      </c>
      <c r="N413" s="1">
        <f t="shared" si="65"/>
        <v>0</v>
      </c>
      <c r="O413" s="1">
        <f t="shared" si="66"/>
        <v>665.3000000000111</v>
      </c>
    </row>
    <row r="414" spans="1:15" x14ac:dyDescent="0.25">
      <c r="A414" s="47">
        <v>41850.958333333336</v>
      </c>
      <c r="B414" s="1">
        <v>1.33962</v>
      </c>
      <c r="C414" s="1">
        <v>1.34006</v>
      </c>
      <c r="D414" s="1">
        <v>1.3371599999999999</v>
      </c>
      <c r="E414" s="1">
        <v>1.33901</v>
      </c>
      <c r="F414" s="1">
        <f t="shared" si="67"/>
        <v>36.099999999998914</v>
      </c>
      <c r="G414" s="1">
        <f t="shared" si="60"/>
        <v>1</v>
      </c>
      <c r="H414" s="48">
        <f t="shared" si="68"/>
        <v>-5.0011943150596316E-4</v>
      </c>
      <c r="I414" s="49">
        <f t="shared" si="69"/>
        <v>-1.2371532650195805E-3</v>
      </c>
      <c r="J414" s="1">
        <f t="shared" si="63"/>
        <v>0</v>
      </c>
      <c r="K414" s="1">
        <f t="shared" si="64"/>
        <v>0</v>
      </c>
      <c r="L414" s="1">
        <f t="shared" si="61"/>
        <v>0</v>
      </c>
      <c r="M414" s="1">
        <f t="shared" si="62"/>
        <v>0</v>
      </c>
      <c r="N414" s="1">
        <f t="shared" si="65"/>
        <v>0</v>
      </c>
      <c r="O414" s="1">
        <f t="shared" si="66"/>
        <v>665.3000000000111</v>
      </c>
    </row>
    <row r="415" spans="1:15" x14ac:dyDescent="0.25">
      <c r="A415" s="47">
        <v>41851.958333333336</v>
      </c>
      <c r="B415" s="1">
        <v>1.33901</v>
      </c>
      <c r="C415" s="1">
        <v>1.3444700000000001</v>
      </c>
      <c r="D415" s="1">
        <v>1.33785</v>
      </c>
      <c r="E415" s="1">
        <v>1.3426199999999999</v>
      </c>
      <c r="F415" s="1">
        <f t="shared" si="67"/>
        <v>-8.2999999999988638</v>
      </c>
      <c r="G415" s="1">
        <f t="shared" si="60"/>
        <v>0</v>
      </c>
      <c r="H415" s="48">
        <f t="shared" si="68"/>
        <v>2.6960216876645848E-3</v>
      </c>
      <c r="I415" s="49">
        <f t="shared" si="69"/>
        <v>-3.6497105171374999E-4</v>
      </c>
      <c r="J415" s="1">
        <f t="shared" si="63"/>
        <v>0</v>
      </c>
      <c r="K415" s="1">
        <f t="shared" si="64"/>
        <v>0</v>
      </c>
      <c r="L415" s="1">
        <f t="shared" si="61"/>
        <v>0</v>
      </c>
      <c r="M415" s="1">
        <f t="shared" si="62"/>
        <v>0</v>
      </c>
      <c r="N415" s="1">
        <f t="shared" si="65"/>
        <v>0</v>
      </c>
      <c r="O415" s="1">
        <f t="shared" si="66"/>
        <v>665.3000000000111</v>
      </c>
    </row>
    <row r="416" spans="1:15" x14ac:dyDescent="0.25">
      <c r="A416" s="47">
        <v>41854.958333333336</v>
      </c>
      <c r="B416" s="1">
        <v>1.343</v>
      </c>
      <c r="C416" s="1">
        <v>1.3432900000000001</v>
      </c>
      <c r="D416" s="1">
        <v>1.34094</v>
      </c>
      <c r="E416" s="1">
        <v>1.3421700000000001</v>
      </c>
      <c r="F416" s="1">
        <f t="shared" si="67"/>
        <v>-45.600000000001195</v>
      </c>
      <c r="G416" s="1">
        <f t="shared" si="60"/>
        <v>0</v>
      </c>
      <c r="H416" s="48">
        <f t="shared" si="68"/>
        <v>-3.3516557179236184E-4</v>
      </c>
      <c r="I416" s="49">
        <f t="shared" si="69"/>
        <v>-3.8273117309274574E-4</v>
      </c>
      <c r="J416" s="1">
        <f t="shared" si="63"/>
        <v>0</v>
      </c>
      <c r="K416" s="1">
        <f t="shared" si="64"/>
        <v>0</v>
      </c>
      <c r="L416" s="1">
        <f t="shared" si="61"/>
        <v>0</v>
      </c>
      <c r="M416" s="1">
        <f t="shared" si="62"/>
        <v>0</v>
      </c>
      <c r="N416" s="1">
        <f t="shared" si="65"/>
        <v>0</v>
      </c>
      <c r="O416" s="1">
        <f t="shared" si="66"/>
        <v>665.3000000000111</v>
      </c>
    </row>
    <row r="417" spans="1:15" x14ac:dyDescent="0.25">
      <c r="A417" s="47">
        <v>41855.958333333336</v>
      </c>
      <c r="B417" s="1">
        <v>1.3421400000000001</v>
      </c>
      <c r="C417" s="1">
        <v>1.3424799999999999</v>
      </c>
      <c r="D417" s="1">
        <v>1.33582</v>
      </c>
      <c r="E417" s="1">
        <v>1.33758</v>
      </c>
      <c r="F417" s="1">
        <f t="shared" si="67"/>
        <v>6.6000000000010495</v>
      </c>
      <c r="G417" s="1">
        <f t="shared" si="60"/>
        <v>1</v>
      </c>
      <c r="H417" s="48">
        <f t="shared" si="68"/>
        <v>-3.4198350432509406E-3</v>
      </c>
      <c r="I417" s="49">
        <f t="shared" si="69"/>
        <v>-8.1392443599187514E-4</v>
      </c>
      <c r="J417" s="1">
        <f t="shared" si="63"/>
        <v>0</v>
      </c>
      <c r="K417" s="1">
        <f t="shared" si="64"/>
        <v>0</v>
      </c>
      <c r="L417" s="1">
        <f t="shared" si="61"/>
        <v>0</v>
      </c>
      <c r="M417" s="1">
        <f t="shared" si="62"/>
        <v>0</v>
      </c>
      <c r="N417" s="1">
        <f t="shared" si="65"/>
        <v>0</v>
      </c>
      <c r="O417" s="1">
        <f t="shared" si="66"/>
        <v>665.3000000000111</v>
      </c>
    </row>
    <row r="418" spans="1:15" x14ac:dyDescent="0.25">
      <c r="A418" s="47">
        <v>41856.958333333336</v>
      </c>
      <c r="B418" s="1">
        <v>1.33758</v>
      </c>
      <c r="C418" s="1">
        <v>1.3386800000000001</v>
      </c>
      <c r="D418" s="1">
        <v>1.3332999999999999</v>
      </c>
      <c r="E418" s="1">
        <v>1.3382400000000001</v>
      </c>
      <c r="F418" s="1">
        <f t="shared" si="67"/>
        <v>-19.100000000000783</v>
      </c>
      <c r="G418" s="1">
        <f t="shared" si="60"/>
        <v>0</v>
      </c>
      <c r="H418" s="48">
        <f t="shared" si="68"/>
        <v>4.9342843044919427E-4</v>
      </c>
      <c r="I418" s="49">
        <f t="shared" si="69"/>
        <v>-4.2821926186693837E-4</v>
      </c>
      <c r="J418" s="1">
        <f t="shared" si="63"/>
        <v>0</v>
      </c>
      <c r="K418" s="1">
        <f t="shared" si="64"/>
        <v>0</v>
      </c>
      <c r="L418" s="1">
        <f t="shared" si="61"/>
        <v>0</v>
      </c>
      <c r="M418" s="1">
        <f t="shared" si="62"/>
        <v>0</v>
      </c>
      <c r="N418" s="1">
        <f t="shared" si="65"/>
        <v>0</v>
      </c>
      <c r="O418" s="1">
        <f t="shared" si="66"/>
        <v>665.3000000000111</v>
      </c>
    </row>
    <row r="419" spans="1:15" x14ac:dyDescent="0.25">
      <c r="A419" s="47">
        <v>41857.958333333336</v>
      </c>
      <c r="B419" s="1">
        <v>1.33823</v>
      </c>
      <c r="C419" s="1">
        <v>1.3393600000000001</v>
      </c>
      <c r="D419" s="1">
        <v>1.33371</v>
      </c>
      <c r="E419" s="1">
        <v>1.33632</v>
      </c>
      <c r="F419" s="1">
        <f t="shared" si="67"/>
        <v>45.70000000000185</v>
      </c>
      <c r="G419" s="1">
        <f t="shared" si="60"/>
        <v>1</v>
      </c>
      <c r="H419" s="48">
        <f t="shared" si="68"/>
        <v>-1.4347202295553751E-3</v>
      </c>
      <c r="I419" s="49">
        <f t="shared" si="69"/>
        <v>-7.0902259621721808E-4</v>
      </c>
      <c r="J419" s="1">
        <f t="shared" si="63"/>
        <v>0</v>
      </c>
      <c r="K419" s="1">
        <f t="shared" si="64"/>
        <v>0</v>
      </c>
      <c r="L419" s="1">
        <f t="shared" si="61"/>
        <v>0</v>
      </c>
      <c r="M419" s="1">
        <f t="shared" si="62"/>
        <v>0</v>
      </c>
      <c r="N419" s="1">
        <f t="shared" si="65"/>
        <v>0</v>
      </c>
      <c r="O419" s="1">
        <f t="shared" si="66"/>
        <v>665.3000000000111</v>
      </c>
    </row>
    <row r="420" spans="1:15" x14ac:dyDescent="0.25">
      <c r="A420" s="47">
        <v>41858.958333333336</v>
      </c>
      <c r="B420" s="1">
        <v>1.3362799999999999</v>
      </c>
      <c r="C420" s="1">
        <v>1.34324</v>
      </c>
      <c r="D420" s="1">
        <v>1.3343499999999999</v>
      </c>
      <c r="E420" s="1">
        <v>1.3408500000000001</v>
      </c>
      <c r="F420" s="1">
        <f t="shared" si="67"/>
        <v>-22.699999999999942</v>
      </c>
      <c r="G420" s="1">
        <f t="shared" si="60"/>
        <v>0</v>
      </c>
      <c r="H420" s="48">
        <f t="shared" si="68"/>
        <v>3.389906609195581E-3</v>
      </c>
      <c r="I420" s="49">
        <f t="shared" si="69"/>
        <v>2.1169532011117154E-6</v>
      </c>
      <c r="J420" s="1">
        <f t="shared" si="63"/>
        <v>0</v>
      </c>
      <c r="K420" s="1">
        <f t="shared" si="64"/>
        <v>0</v>
      </c>
      <c r="L420" s="1">
        <f t="shared" si="61"/>
        <v>0</v>
      </c>
      <c r="M420" s="1">
        <f t="shared" si="62"/>
        <v>0</v>
      </c>
      <c r="N420" s="1">
        <f t="shared" si="65"/>
        <v>0</v>
      </c>
      <c r="O420" s="1">
        <f t="shared" si="66"/>
        <v>665.3000000000111</v>
      </c>
    </row>
    <row r="421" spans="1:15" x14ac:dyDescent="0.25">
      <c r="A421" s="47">
        <v>41861.958333333336</v>
      </c>
      <c r="B421" s="1">
        <v>1.34077</v>
      </c>
      <c r="C421" s="1">
        <v>1.3411299999999999</v>
      </c>
      <c r="D421" s="1">
        <v>1.3380300000000001</v>
      </c>
      <c r="E421" s="1">
        <v>1.3385</v>
      </c>
      <c r="F421" s="1">
        <f t="shared" si="67"/>
        <v>-16.000000000000458</v>
      </c>
      <c r="G421" s="1">
        <f t="shared" si="60"/>
        <v>0</v>
      </c>
      <c r="H421" s="48">
        <f t="shared" si="68"/>
        <v>-1.7526196069658218E-3</v>
      </c>
      <c r="I421" s="49">
        <f t="shared" si="69"/>
        <v>-1.078878944701378E-4</v>
      </c>
      <c r="J421" s="1">
        <f t="shared" si="63"/>
        <v>0</v>
      </c>
      <c r="K421" s="1">
        <f t="shared" si="64"/>
        <v>0</v>
      </c>
      <c r="L421" s="1">
        <f t="shared" si="61"/>
        <v>0</v>
      </c>
      <c r="M421" s="1">
        <f t="shared" si="62"/>
        <v>0</v>
      </c>
      <c r="N421" s="1">
        <f t="shared" si="65"/>
        <v>0</v>
      </c>
      <c r="O421" s="1">
        <f t="shared" si="66"/>
        <v>665.3000000000111</v>
      </c>
    </row>
    <row r="422" spans="1:15" x14ac:dyDescent="0.25">
      <c r="A422" s="47">
        <v>41862.958333333336</v>
      </c>
      <c r="B422" s="1">
        <v>1.3385</v>
      </c>
      <c r="C422" s="1">
        <v>1.3386</v>
      </c>
      <c r="D422" s="1">
        <v>1.3335999999999999</v>
      </c>
      <c r="E422" s="1">
        <v>1.3369</v>
      </c>
      <c r="F422" s="1">
        <f t="shared" si="67"/>
        <v>-5.1000000000001044</v>
      </c>
      <c r="G422" s="1">
        <f t="shared" si="60"/>
        <v>0</v>
      </c>
      <c r="H422" s="48">
        <f t="shared" si="68"/>
        <v>-1.195367949196946E-3</v>
      </c>
      <c r="I422" s="49">
        <f t="shared" si="69"/>
        <v>-1.9479395918151066E-4</v>
      </c>
      <c r="J422" s="1">
        <f t="shared" si="63"/>
        <v>0</v>
      </c>
      <c r="K422" s="1">
        <f t="shared" si="64"/>
        <v>0</v>
      </c>
      <c r="L422" s="1">
        <f t="shared" si="61"/>
        <v>0</v>
      </c>
      <c r="M422" s="1">
        <f t="shared" si="62"/>
        <v>0</v>
      </c>
      <c r="N422" s="1">
        <f t="shared" si="65"/>
        <v>0</v>
      </c>
      <c r="O422" s="1">
        <f t="shared" si="66"/>
        <v>665.3000000000111</v>
      </c>
    </row>
    <row r="423" spans="1:15" x14ac:dyDescent="0.25">
      <c r="A423" s="47">
        <v>41863.958333333336</v>
      </c>
      <c r="B423" s="1">
        <v>1.33691</v>
      </c>
      <c r="C423" s="1">
        <v>1.34151</v>
      </c>
      <c r="D423" s="1">
        <v>1.33423</v>
      </c>
      <c r="E423" s="1">
        <v>1.3364</v>
      </c>
      <c r="F423" s="1">
        <f t="shared" si="67"/>
        <v>0.59999999999948983</v>
      </c>
      <c r="G423" s="1">
        <f t="shared" si="60"/>
        <v>1</v>
      </c>
      <c r="H423" s="48">
        <f t="shared" si="68"/>
        <v>-3.739995512005434E-4</v>
      </c>
      <c r="I423" s="49">
        <f t="shared" si="69"/>
        <v>-5.7854661403965169E-4</v>
      </c>
      <c r="J423" s="1">
        <f t="shared" si="63"/>
        <v>0</v>
      </c>
      <c r="K423" s="1">
        <f t="shared" si="64"/>
        <v>0</v>
      </c>
      <c r="L423" s="1">
        <f t="shared" si="61"/>
        <v>0</v>
      </c>
      <c r="M423" s="1">
        <f t="shared" si="62"/>
        <v>0</v>
      </c>
      <c r="N423" s="1">
        <f t="shared" si="65"/>
        <v>0</v>
      </c>
      <c r="O423" s="1">
        <f t="shared" si="66"/>
        <v>665.3000000000111</v>
      </c>
    </row>
    <row r="424" spans="1:15" x14ac:dyDescent="0.25">
      <c r="A424" s="47">
        <v>41864.958333333336</v>
      </c>
      <c r="B424" s="1">
        <v>1.3364</v>
      </c>
      <c r="C424" s="1">
        <v>1.34077</v>
      </c>
      <c r="D424" s="1">
        <v>1.33484</v>
      </c>
      <c r="E424" s="1">
        <v>1.33646</v>
      </c>
      <c r="F424" s="1">
        <f t="shared" si="67"/>
        <v>33.100000000001458</v>
      </c>
      <c r="G424" s="1">
        <f t="shared" si="60"/>
        <v>1</v>
      </c>
      <c r="H424" s="48">
        <f t="shared" si="68"/>
        <v>4.4896737503741235E-5</v>
      </c>
      <c r="I424" s="49">
        <f t="shared" si="69"/>
        <v>-5.310388253776388E-4</v>
      </c>
      <c r="J424" s="1">
        <f t="shared" si="63"/>
        <v>0</v>
      </c>
      <c r="K424" s="1">
        <f t="shared" si="64"/>
        <v>0</v>
      </c>
      <c r="L424" s="1">
        <f t="shared" si="61"/>
        <v>0</v>
      </c>
      <c r="M424" s="1">
        <f t="shared" si="62"/>
        <v>0</v>
      </c>
      <c r="N424" s="1">
        <f t="shared" si="65"/>
        <v>0</v>
      </c>
      <c r="O424" s="1">
        <f t="shared" si="66"/>
        <v>665.3000000000111</v>
      </c>
    </row>
    <row r="425" spans="1:15" x14ac:dyDescent="0.25">
      <c r="A425" s="47">
        <v>41865.958333333336</v>
      </c>
      <c r="B425" s="1">
        <v>1.3364499999999999</v>
      </c>
      <c r="C425" s="1">
        <v>1.34117</v>
      </c>
      <c r="D425" s="1">
        <v>1.3358699999999999</v>
      </c>
      <c r="E425" s="1">
        <v>1.3397600000000001</v>
      </c>
      <c r="F425" s="1">
        <f t="shared" si="67"/>
        <v>-27.399999999999647</v>
      </c>
      <c r="G425" s="1">
        <f t="shared" si="60"/>
        <v>0</v>
      </c>
      <c r="H425" s="48">
        <f t="shared" si="68"/>
        <v>2.4692097032459337E-3</v>
      </c>
      <c r="I425" s="49">
        <f t="shared" si="69"/>
        <v>2.0509176793447048E-4</v>
      </c>
      <c r="J425" s="1">
        <f t="shared" si="63"/>
        <v>0</v>
      </c>
      <c r="K425" s="1">
        <f t="shared" si="64"/>
        <v>0</v>
      </c>
      <c r="L425" s="1">
        <f t="shared" si="61"/>
        <v>0</v>
      </c>
      <c r="M425" s="1">
        <f t="shared" si="62"/>
        <v>0</v>
      </c>
      <c r="N425" s="1">
        <f t="shared" si="65"/>
        <v>0</v>
      </c>
      <c r="O425" s="1">
        <f t="shared" si="66"/>
        <v>665.3000000000111</v>
      </c>
    </row>
    <row r="426" spans="1:15" x14ac:dyDescent="0.25">
      <c r="A426" s="47">
        <v>41868.958333333336</v>
      </c>
      <c r="B426" s="1">
        <v>1.33908</v>
      </c>
      <c r="C426" s="1">
        <v>1.3399099999999999</v>
      </c>
      <c r="D426" s="1">
        <v>1.3352900000000001</v>
      </c>
      <c r="E426" s="1">
        <v>1.3363400000000001</v>
      </c>
      <c r="F426" s="1">
        <f t="shared" si="67"/>
        <v>-43.50000000000076</v>
      </c>
      <c r="G426" s="1">
        <f t="shared" si="60"/>
        <v>0</v>
      </c>
      <c r="H426" s="48">
        <f t="shared" si="68"/>
        <v>-2.552696005254651E-3</v>
      </c>
      <c r="I426" s="49">
        <f t="shared" si="69"/>
        <v>-1.7567378652851018E-4</v>
      </c>
      <c r="J426" s="1">
        <f t="shared" si="63"/>
        <v>0</v>
      </c>
      <c r="K426" s="1">
        <f t="shared" si="64"/>
        <v>0</v>
      </c>
      <c r="L426" s="1">
        <f t="shared" si="61"/>
        <v>0</v>
      </c>
      <c r="M426" s="1">
        <f t="shared" si="62"/>
        <v>0</v>
      </c>
      <c r="N426" s="1">
        <f t="shared" si="65"/>
        <v>0</v>
      </c>
      <c r="O426" s="1">
        <f t="shared" si="66"/>
        <v>665.3000000000111</v>
      </c>
    </row>
    <row r="427" spans="1:15" x14ac:dyDescent="0.25">
      <c r="A427" s="47">
        <v>41869.958333333336</v>
      </c>
      <c r="B427" s="1">
        <v>1.33633</v>
      </c>
      <c r="C427" s="1">
        <v>1.3364</v>
      </c>
      <c r="D427" s="1">
        <v>1.3313299999999999</v>
      </c>
      <c r="E427" s="1">
        <v>1.3319799999999999</v>
      </c>
      <c r="F427" s="1">
        <f t="shared" si="67"/>
        <v>-61.099999999998374</v>
      </c>
      <c r="G427" s="1">
        <f t="shared" si="60"/>
        <v>0</v>
      </c>
      <c r="H427" s="48">
        <f t="shared" si="68"/>
        <v>-3.2626427406200476E-3</v>
      </c>
      <c r="I427" s="49">
        <f t="shared" si="69"/>
        <v>-4.0416410041159423E-4</v>
      </c>
      <c r="J427" s="1">
        <f t="shared" si="63"/>
        <v>0</v>
      </c>
      <c r="K427" s="1">
        <f t="shared" si="64"/>
        <v>0</v>
      </c>
      <c r="L427" s="1">
        <f t="shared" si="61"/>
        <v>0</v>
      </c>
      <c r="M427" s="1">
        <f t="shared" si="62"/>
        <v>0</v>
      </c>
      <c r="N427" s="1">
        <f t="shared" si="65"/>
        <v>0</v>
      </c>
      <c r="O427" s="1">
        <f t="shared" si="66"/>
        <v>665.3000000000111</v>
      </c>
    </row>
    <row r="428" spans="1:15" x14ac:dyDescent="0.25">
      <c r="A428" s="47">
        <v>41870.958333333336</v>
      </c>
      <c r="B428" s="1">
        <v>1.3319799999999999</v>
      </c>
      <c r="C428" s="1">
        <v>1.33243</v>
      </c>
      <c r="D428" s="1">
        <v>1.3255300000000001</v>
      </c>
      <c r="E428" s="1">
        <v>1.3258700000000001</v>
      </c>
      <c r="F428" s="1">
        <f t="shared" si="67"/>
        <v>21.499999999998742</v>
      </c>
      <c r="G428" s="1">
        <f t="shared" si="60"/>
        <v>1</v>
      </c>
      <c r="H428" s="48">
        <f t="shared" si="68"/>
        <v>-4.5871559633026138E-3</v>
      </c>
      <c r="I428" s="49">
        <f t="shared" si="69"/>
        <v>-1.4012969219738686E-3</v>
      </c>
      <c r="J428" s="1">
        <f t="shared" si="63"/>
        <v>0</v>
      </c>
      <c r="K428" s="1">
        <f t="shared" si="64"/>
        <v>0</v>
      </c>
      <c r="L428" s="1">
        <f t="shared" si="61"/>
        <v>0</v>
      </c>
      <c r="M428" s="1">
        <f t="shared" si="62"/>
        <v>0</v>
      </c>
      <c r="N428" s="1">
        <f t="shared" si="65"/>
        <v>0</v>
      </c>
      <c r="O428" s="1">
        <f t="shared" si="66"/>
        <v>665.3000000000111</v>
      </c>
    </row>
    <row r="429" spans="1:15" x14ac:dyDescent="0.25">
      <c r="A429" s="47">
        <v>41871.958333333336</v>
      </c>
      <c r="B429" s="1">
        <v>1.3259000000000001</v>
      </c>
      <c r="C429" s="1">
        <v>1.32884</v>
      </c>
      <c r="D429" s="1">
        <v>1.3241700000000001</v>
      </c>
      <c r="E429" s="1">
        <v>1.32805</v>
      </c>
      <c r="F429" s="1">
        <f t="shared" si="67"/>
        <v>-41.100000000000577</v>
      </c>
      <c r="G429" s="1">
        <f t="shared" si="60"/>
        <v>0</v>
      </c>
      <c r="H429" s="48">
        <f t="shared" si="68"/>
        <v>1.6442034286920926E-3</v>
      </c>
      <c r="I429" s="49">
        <f t="shared" si="69"/>
        <v>-9.7669404251662928E-4</v>
      </c>
      <c r="J429" s="1">
        <f t="shared" si="63"/>
        <v>0</v>
      </c>
      <c r="K429" s="1">
        <f t="shared" si="64"/>
        <v>0</v>
      </c>
      <c r="L429" s="1">
        <f t="shared" si="61"/>
        <v>0</v>
      </c>
      <c r="M429" s="1">
        <f t="shared" si="62"/>
        <v>0</v>
      </c>
      <c r="N429" s="1">
        <f t="shared" si="65"/>
        <v>0</v>
      </c>
      <c r="O429" s="1">
        <f t="shared" si="66"/>
        <v>665.3000000000111</v>
      </c>
    </row>
    <row r="430" spans="1:15" x14ac:dyDescent="0.25">
      <c r="A430" s="47">
        <v>41872.958333333336</v>
      </c>
      <c r="B430" s="1">
        <v>1.32803</v>
      </c>
      <c r="C430" s="1">
        <v>1.3296600000000001</v>
      </c>
      <c r="D430" s="1">
        <v>1.32206</v>
      </c>
      <c r="E430" s="1">
        <v>1.32392</v>
      </c>
      <c r="F430" s="1">
        <f t="shared" si="67"/>
        <v>-2.8999999999990145</v>
      </c>
      <c r="G430" s="1">
        <f t="shared" si="60"/>
        <v>0</v>
      </c>
      <c r="H430" s="48">
        <f t="shared" si="68"/>
        <v>-3.1098226723391686E-3</v>
      </c>
      <c r="I430" s="49">
        <f t="shared" si="69"/>
        <v>-1.2160008829094071E-3</v>
      </c>
      <c r="J430" s="1">
        <f t="shared" si="63"/>
        <v>0</v>
      </c>
      <c r="K430" s="1">
        <f t="shared" si="64"/>
        <v>0</v>
      </c>
      <c r="L430" s="1">
        <f t="shared" si="61"/>
        <v>0</v>
      </c>
      <c r="M430" s="1">
        <f t="shared" si="62"/>
        <v>0</v>
      </c>
      <c r="N430" s="1">
        <f t="shared" si="65"/>
        <v>0</v>
      </c>
      <c r="O430" s="1">
        <f t="shared" si="66"/>
        <v>665.3000000000111</v>
      </c>
    </row>
    <row r="431" spans="1:15" x14ac:dyDescent="0.25">
      <c r="A431" s="47">
        <v>41875.958333333336</v>
      </c>
      <c r="B431" s="1">
        <v>1.31948</v>
      </c>
      <c r="C431" s="1">
        <v>1.3210299999999999</v>
      </c>
      <c r="D431" s="1">
        <v>1.31837</v>
      </c>
      <c r="E431" s="1">
        <v>1.3191900000000001</v>
      </c>
      <c r="F431" s="1">
        <f t="shared" si="67"/>
        <v>-25.000000000001688</v>
      </c>
      <c r="G431" s="1">
        <f t="shared" si="60"/>
        <v>0</v>
      </c>
      <c r="H431" s="48">
        <f t="shared" si="68"/>
        <v>-3.5727234273973396E-3</v>
      </c>
      <c r="I431" s="49">
        <f t="shared" si="69"/>
        <v>-1.6158413674340066E-3</v>
      </c>
      <c r="J431" s="1">
        <f t="shared" si="63"/>
        <v>0</v>
      </c>
      <c r="K431" s="1">
        <f t="shared" si="64"/>
        <v>0</v>
      </c>
      <c r="L431" s="1">
        <f t="shared" si="61"/>
        <v>0</v>
      </c>
      <c r="M431" s="1">
        <f t="shared" si="62"/>
        <v>0</v>
      </c>
      <c r="N431" s="1">
        <f t="shared" si="65"/>
        <v>0</v>
      </c>
      <c r="O431" s="1">
        <f t="shared" si="66"/>
        <v>665.3000000000111</v>
      </c>
    </row>
    <row r="432" spans="1:15" x14ac:dyDescent="0.25">
      <c r="A432" s="47">
        <v>41876.958333333336</v>
      </c>
      <c r="B432" s="1">
        <v>1.3191900000000001</v>
      </c>
      <c r="C432" s="1">
        <v>1.3214699999999999</v>
      </c>
      <c r="D432" s="1">
        <v>1.31646</v>
      </c>
      <c r="E432" s="1">
        <v>1.3166899999999999</v>
      </c>
      <c r="F432" s="1">
        <f t="shared" si="67"/>
        <v>25.700000000001832</v>
      </c>
      <c r="G432" s="1">
        <f t="shared" si="60"/>
        <v>1</v>
      </c>
      <c r="H432" s="48">
        <f t="shared" si="68"/>
        <v>-1.895102297622131E-3</v>
      </c>
      <c r="I432" s="49">
        <f t="shared" si="69"/>
        <v>-1.8583412468247407E-3</v>
      </c>
      <c r="J432" s="1">
        <f t="shared" si="63"/>
        <v>0</v>
      </c>
      <c r="K432" s="1">
        <f t="shared" si="64"/>
        <v>0</v>
      </c>
      <c r="L432" s="1">
        <f t="shared" si="61"/>
        <v>0</v>
      </c>
      <c r="M432" s="1">
        <f t="shared" si="62"/>
        <v>0</v>
      </c>
      <c r="N432" s="1">
        <f t="shared" si="65"/>
        <v>0</v>
      </c>
      <c r="O432" s="1">
        <f t="shared" si="66"/>
        <v>665.3000000000111</v>
      </c>
    </row>
    <row r="433" spans="1:15" x14ac:dyDescent="0.25">
      <c r="A433" s="47">
        <v>41877.958333333336</v>
      </c>
      <c r="B433" s="1">
        <v>1.3166899999999999</v>
      </c>
      <c r="C433" s="1">
        <v>1.32098</v>
      </c>
      <c r="D433" s="1">
        <v>1.3152600000000001</v>
      </c>
      <c r="E433" s="1">
        <v>1.3192600000000001</v>
      </c>
      <c r="F433" s="1">
        <f t="shared" si="67"/>
        <v>-10.799999999999699</v>
      </c>
      <c r="G433" s="1">
        <f t="shared" si="60"/>
        <v>0</v>
      </c>
      <c r="H433" s="48">
        <f t="shared" si="68"/>
        <v>1.9518641441798046E-3</v>
      </c>
      <c r="I433" s="49">
        <f t="shared" si="69"/>
        <v>-1.9230094417080068E-3</v>
      </c>
      <c r="J433" s="1">
        <f t="shared" si="63"/>
        <v>0</v>
      </c>
      <c r="K433" s="1">
        <f t="shared" si="64"/>
        <v>0</v>
      </c>
      <c r="L433" s="1">
        <f t="shared" si="61"/>
        <v>0</v>
      </c>
      <c r="M433" s="1">
        <f t="shared" si="62"/>
        <v>0</v>
      </c>
      <c r="N433" s="1">
        <f t="shared" si="65"/>
        <v>0</v>
      </c>
      <c r="O433" s="1">
        <f t="shared" si="66"/>
        <v>665.3000000000111</v>
      </c>
    </row>
    <row r="434" spans="1:15" x14ac:dyDescent="0.25">
      <c r="A434" s="47">
        <v>41878.958333333336</v>
      </c>
      <c r="B434" s="1">
        <v>1.31925</v>
      </c>
      <c r="C434" s="1">
        <v>1.3220799999999999</v>
      </c>
      <c r="D434" s="1">
        <v>1.3159700000000001</v>
      </c>
      <c r="E434" s="1">
        <v>1.3181700000000001</v>
      </c>
      <c r="F434" s="1">
        <f t="shared" si="67"/>
        <v>-50.600000000000648</v>
      </c>
      <c r="G434" s="1">
        <f t="shared" si="60"/>
        <v>0</v>
      </c>
      <c r="H434" s="48">
        <f t="shared" si="68"/>
        <v>-8.2622076012317525E-4</v>
      </c>
      <c r="I434" s="49">
        <f t="shared" si="69"/>
        <v>-1.7072000360665723E-3</v>
      </c>
      <c r="J434" s="1">
        <f t="shared" si="63"/>
        <v>0</v>
      </c>
      <c r="K434" s="1">
        <f t="shared" si="64"/>
        <v>0</v>
      </c>
      <c r="L434" s="1">
        <f t="shared" si="61"/>
        <v>0</v>
      </c>
      <c r="M434" s="1">
        <f t="shared" si="62"/>
        <v>0</v>
      </c>
      <c r="N434" s="1">
        <f t="shared" si="65"/>
        <v>0</v>
      </c>
      <c r="O434" s="1">
        <f t="shared" si="66"/>
        <v>665.3000000000111</v>
      </c>
    </row>
    <row r="435" spans="1:15" x14ac:dyDescent="0.25">
      <c r="A435" s="47">
        <v>41879.958333333336</v>
      </c>
      <c r="B435" s="1">
        <v>1.3181700000000001</v>
      </c>
      <c r="C435" s="1">
        <v>1.3196000000000001</v>
      </c>
      <c r="D435" s="1">
        <v>1.31311</v>
      </c>
      <c r="E435" s="1">
        <v>1.31311</v>
      </c>
      <c r="F435" s="1">
        <f t="shared" si="67"/>
        <v>0.79999999999857963</v>
      </c>
      <c r="G435" s="1">
        <f t="shared" si="60"/>
        <v>1</v>
      </c>
      <c r="H435" s="48">
        <f t="shared" si="68"/>
        <v>-3.8386551051837747E-3</v>
      </c>
      <c r="I435" s="49">
        <f t="shared" si="69"/>
        <v>-1.7792015816370382E-3</v>
      </c>
      <c r="J435" s="1">
        <f t="shared" si="63"/>
        <v>0</v>
      </c>
      <c r="K435" s="1">
        <f t="shared" si="64"/>
        <v>0</v>
      </c>
      <c r="L435" s="1">
        <f t="shared" si="61"/>
        <v>0</v>
      </c>
      <c r="M435" s="1">
        <f t="shared" si="62"/>
        <v>0</v>
      </c>
      <c r="N435" s="1">
        <f t="shared" si="65"/>
        <v>0</v>
      </c>
      <c r="O435" s="1">
        <f t="shared" si="66"/>
        <v>665.3000000000111</v>
      </c>
    </row>
    <row r="436" spans="1:15" x14ac:dyDescent="0.25">
      <c r="A436" s="47">
        <v>41882.958333333336</v>
      </c>
      <c r="B436" s="1">
        <v>1.3127200000000001</v>
      </c>
      <c r="C436" s="1">
        <v>1.31454</v>
      </c>
      <c r="D436" s="1">
        <v>1.3119000000000001</v>
      </c>
      <c r="E436" s="1">
        <v>1.3128</v>
      </c>
      <c r="F436" s="1">
        <f t="shared" si="67"/>
        <v>5.1000000000001044</v>
      </c>
      <c r="G436" s="1">
        <f t="shared" si="60"/>
        <v>1</v>
      </c>
      <c r="H436" s="48">
        <f t="shared" si="68"/>
        <v>-2.3608075484915503E-4</v>
      </c>
      <c r="I436" s="49">
        <f t="shared" si="69"/>
        <v>-1.2353171805803559E-3</v>
      </c>
      <c r="J436" s="1">
        <f t="shared" si="63"/>
        <v>0</v>
      </c>
      <c r="K436" s="1">
        <f t="shared" si="64"/>
        <v>0</v>
      </c>
      <c r="L436" s="1">
        <f t="shared" si="61"/>
        <v>0</v>
      </c>
      <c r="M436" s="1">
        <f t="shared" si="62"/>
        <v>0</v>
      </c>
      <c r="N436" s="1">
        <f t="shared" si="65"/>
        <v>0</v>
      </c>
      <c r="O436" s="1">
        <f t="shared" si="66"/>
        <v>665.3000000000111</v>
      </c>
    </row>
    <row r="437" spans="1:15" x14ac:dyDescent="0.25">
      <c r="A437" s="47">
        <v>41883.958333333336</v>
      </c>
      <c r="B437" s="1">
        <v>1.3127800000000001</v>
      </c>
      <c r="C437" s="1">
        <v>1.3136699999999999</v>
      </c>
      <c r="D437" s="1">
        <v>1.3110200000000001</v>
      </c>
      <c r="E437" s="1">
        <v>1.3132900000000001</v>
      </c>
      <c r="F437" s="1">
        <f t="shared" si="67"/>
        <v>16.899999999999693</v>
      </c>
      <c r="G437" s="1">
        <f t="shared" si="60"/>
        <v>1</v>
      </c>
      <c r="H437" s="48">
        <f t="shared" si="68"/>
        <v>3.732480195004495E-4</v>
      </c>
      <c r="I437" s="49">
        <f t="shared" si="69"/>
        <v>-1.3941866067293113E-3</v>
      </c>
      <c r="J437" s="1">
        <f t="shared" si="63"/>
        <v>0</v>
      </c>
      <c r="K437" s="1">
        <f t="shared" si="64"/>
        <v>0</v>
      </c>
      <c r="L437" s="1">
        <f t="shared" si="61"/>
        <v>0</v>
      </c>
      <c r="M437" s="1">
        <f t="shared" si="62"/>
        <v>0</v>
      </c>
      <c r="N437" s="1">
        <f t="shared" si="65"/>
        <v>0</v>
      </c>
      <c r="O437" s="1">
        <f t="shared" si="66"/>
        <v>665.3000000000111</v>
      </c>
    </row>
    <row r="438" spans="1:15" x14ac:dyDescent="0.25">
      <c r="A438" s="47">
        <v>41884.958333333336</v>
      </c>
      <c r="B438" s="1">
        <v>1.3132699999999999</v>
      </c>
      <c r="C438" s="1">
        <v>1.31599</v>
      </c>
      <c r="D438" s="1">
        <v>1.3122</v>
      </c>
      <c r="E438" s="1">
        <v>1.3149599999999999</v>
      </c>
      <c r="F438" s="1">
        <f t="shared" si="67"/>
        <v>-206.39999999999992</v>
      </c>
      <c r="G438" s="1">
        <f t="shared" si="60"/>
        <v>0</v>
      </c>
      <c r="H438" s="48">
        <f t="shared" si="68"/>
        <v>1.2716155609193702E-3</v>
      </c>
      <c r="I438" s="49">
        <f t="shared" si="69"/>
        <v>-8.4650682757199391E-4</v>
      </c>
      <c r="J438" s="1">
        <f t="shared" si="63"/>
        <v>0</v>
      </c>
      <c r="K438" s="1">
        <f t="shared" si="64"/>
        <v>0</v>
      </c>
      <c r="L438" s="1">
        <f t="shared" si="61"/>
        <v>0</v>
      </c>
      <c r="M438" s="1">
        <f t="shared" si="62"/>
        <v>0</v>
      </c>
      <c r="N438" s="1">
        <f t="shared" si="65"/>
        <v>0</v>
      </c>
      <c r="O438" s="1">
        <f t="shared" si="66"/>
        <v>665.3000000000111</v>
      </c>
    </row>
    <row r="439" spans="1:15" x14ac:dyDescent="0.25">
      <c r="A439" s="47">
        <v>41885.958333333336</v>
      </c>
      <c r="B439" s="1">
        <v>1.3149599999999999</v>
      </c>
      <c r="C439" s="1">
        <v>1.3153900000000001</v>
      </c>
      <c r="D439" s="1">
        <v>1.2920199999999999</v>
      </c>
      <c r="E439" s="1">
        <v>1.2943199999999999</v>
      </c>
      <c r="F439" s="1">
        <f t="shared" si="67"/>
        <v>7.0000000000014495</v>
      </c>
      <c r="G439" s="1">
        <f t="shared" si="60"/>
        <v>1</v>
      </c>
      <c r="H439" s="48">
        <f t="shared" si="68"/>
        <v>-1.5696294944332889E-2</v>
      </c>
      <c r="I439" s="49">
        <f t="shared" si="69"/>
        <v>-2.3619532671889376E-3</v>
      </c>
      <c r="J439" s="1">
        <f t="shared" si="63"/>
        <v>0</v>
      </c>
      <c r="K439" s="1">
        <f t="shared" si="64"/>
        <v>0</v>
      </c>
      <c r="L439" s="1">
        <f t="shared" si="61"/>
        <v>0</v>
      </c>
      <c r="M439" s="1">
        <f t="shared" si="62"/>
        <v>0</v>
      </c>
      <c r="N439" s="1">
        <f t="shared" si="65"/>
        <v>0</v>
      </c>
      <c r="O439" s="1">
        <f t="shared" si="66"/>
        <v>665.3000000000111</v>
      </c>
    </row>
    <row r="440" spans="1:15" x14ac:dyDescent="0.25">
      <c r="A440" s="47">
        <v>41886.958333333336</v>
      </c>
      <c r="B440" s="1">
        <v>1.2943499999999999</v>
      </c>
      <c r="C440" s="1">
        <v>1.29878</v>
      </c>
      <c r="D440" s="1">
        <v>1.2921899999999999</v>
      </c>
      <c r="E440" s="1">
        <v>1.29505</v>
      </c>
      <c r="F440" s="1">
        <f t="shared" si="67"/>
        <v>-61.200000000001253</v>
      </c>
      <c r="G440" s="1">
        <f t="shared" si="60"/>
        <v>0</v>
      </c>
      <c r="H440" s="48">
        <f t="shared" si="68"/>
        <v>5.6400271957479653E-4</v>
      </c>
      <c r="I440" s="49">
        <f t="shared" si="69"/>
        <v>-2.0545651400393217E-3</v>
      </c>
      <c r="J440" s="1">
        <f t="shared" si="63"/>
        <v>0</v>
      </c>
      <c r="K440" s="1">
        <f t="shared" si="64"/>
        <v>0</v>
      </c>
      <c r="L440" s="1">
        <f t="shared" si="61"/>
        <v>0</v>
      </c>
      <c r="M440" s="1">
        <f t="shared" si="62"/>
        <v>0</v>
      </c>
      <c r="N440" s="1">
        <f t="shared" si="65"/>
        <v>0</v>
      </c>
      <c r="O440" s="1">
        <f t="shared" si="66"/>
        <v>665.3000000000111</v>
      </c>
    </row>
    <row r="441" spans="1:15" x14ac:dyDescent="0.25">
      <c r="A441" s="47">
        <v>41889.958333333336</v>
      </c>
      <c r="B441" s="1">
        <v>1.29556</v>
      </c>
      <c r="C441" s="1">
        <v>1.2959000000000001</v>
      </c>
      <c r="D441" s="1">
        <v>1.2881400000000001</v>
      </c>
      <c r="E441" s="1">
        <v>1.2894399999999999</v>
      </c>
      <c r="F441" s="1">
        <f t="shared" si="67"/>
        <v>42.600000000001529</v>
      </c>
      <c r="G441" s="1">
        <f t="shared" si="60"/>
        <v>1</v>
      </c>
      <c r="H441" s="48">
        <f t="shared" si="68"/>
        <v>-4.3318790780280114E-3</v>
      </c>
      <c r="I441" s="49">
        <f t="shared" si="69"/>
        <v>-2.8400330428152987E-3</v>
      </c>
      <c r="J441" s="1">
        <f t="shared" si="63"/>
        <v>0</v>
      </c>
      <c r="K441" s="1">
        <f t="shared" si="64"/>
        <v>0</v>
      </c>
      <c r="L441" s="1">
        <f t="shared" si="61"/>
        <v>0</v>
      </c>
      <c r="M441" s="1">
        <f t="shared" si="62"/>
        <v>0</v>
      </c>
      <c r="N441" s="1">
        <f t="shared" si="65"/>
        <v>0</v>
      </c>
      <c r="O441" s="1">
        <f t="shared" si="66"/>
        <v>665.3000000000111</v>
      </c>
    </row>
    <row r="442" spans="1:15" x14ac:dyDescent="0.25">
      <c r="A442" s="47">
        <v>41890.958333333336</v>
      </c>
      <c r="B442" s="1">
        <v>1.2894399999999999</v>
      </c>
      <c r="C442" s="1">
        <v>1.2957399999999999</v>
      </c>
      <c r="D442" s="1">
        <v>1.2859400000000001</v>
      </c>
      <c r="E442" s="1">
        <v>1.2937000000000001</v>
      </c>
      <c r="F442" s="1">
        <f t="shared" si="67"/>
        <v>-20.400000000000418</v>
      </c>
      <c r="G442" s="1">
        <f t="shared" si="60"/>
        <v>0</v>
      </c>
      <c r="H442" s="48">
        <f t="shared" si="68"/>
        <v>3.3037597716838452E-3</v>
      </c>
      <c r="I442" s="49">
        <f t="shared" si="69"/>
        <v>-2.3237854763394211E-3</v>
      </c>
      <c r="J442" s="1">
        <f t="shared" si="63"/>
        <v>0</v>
      </c>
      <c r="K442" s="1">
        <f t="shared" si="64"/>
        <v>0</v>
      </c>
      <c r="L442" s="1">
        <f t="shared" si="61"/>
        <v>0</v>
      </c>
      <c r="M442" s="1">
        <f t="shared" si="62"/>
        <v>0</v>
      </c>
      <c r="N442" s="1">
        <f t="shared" si="65"/>
        <v>0</v>
      </c>
      <c r="O442" s="1">
        <f t="shared" si="66"/>
        <v>665.3000000000111</v>
      </c>
    </row>
    <row r="443" spans="1:15" x14ac:dyDescent="0.25">
      <c r="A443" s="47">
        <v>41891.958333333336</v>
      </c>
      <c r="B443" s="1">
        <v>1.2937000000000001</v>
      </c>
      <c r="C443" s="1">
        <v>1.2962899999999999</v>
      </c>
      <c r="D443" s="1">
        <v>1.2883800000000001</v>
      </c>
      <c r="E443" s="1">
        <v>1.29166</v>
      </c>
      <c r="F443" s="1">
        <f t="shared" si="67"/>
        <v>7.0000000000014495</v>
      </c>
      <c r="G443" s="1">
        <f t="shared" si="60"/>
        <v>1</v>
      </c>
      <c r="H443" s="48">
        <f t="shared" si="68"/>
        <v>-1.5768725361366975E-3</v>
      </c>
      <c r="I443" s="49">
        <f t="shared" si="69"/>
        <v>-2.0410626552085365E-3</v>
      </c>
      <c r="J443" s="1">
        <f t="shared" si="63"/>
        <v>0</v>
      </c>
      <c r="K443" s="1">
        <f t="shared" si="64"/>
        <v>0</v>
      </c>
      <c r="L443" s="1">
        <f t="shared" si="61"/>
        <v>0</v>
      </c>
      <c r="M443" s="1">
        <f t="shared" si="62"/>
        <v>0</v>
      </c>
      <c r="N443" s="1">
        <f t="shared" si="65"/>
        <v>0</v>
      </c>
      <c r="O443" s="1">
        <f t="shared" si="66"/>
        <v>665.3000000000111</v>
      </c>
    </row>
    <row r="444" spans="1:15" x14ac:dyDescent="0.25">
      <c r="A444" s="47">
        <v>41892.958333333336</v>
      </c>
      <c r="B444" s="1">
        <v>1.29165</v>
      </c>
      <c r="C444" s="1">
        <v>1.2951699999999999</v>
      </c>
      <c r="D444" s="1">
        <v>1.2897000000000001</v>
      </c>
      <c r="E444" s="1">
        <v>1.2923500000000001</v>
      </c>
      <c r="F444" s="1">
        <f t="shared" si="67"/>
        <v>38.400000000000659</v>
      </c>
      <c r="G444" s="1">
        <f t="shared" si="60"/>
        <v>1</v>
      </c>
      <c r="H444" s="48">
        <f t="shared" si="68"/>
        <v>5.3419630552942188E-4</v>
      </c>
      <c r="I444" s="49">
        <f t="shared" si="69"/>
        <v>-1.9447780226612144E-3</v>
      </c>
      <c r="J444" s="1">
        <f t="shared" si="63"/>
        <v>0</v>
      </c>
      <c r="K444" s="1">
        <f t="shared" si="64"/>
        <v>0</v>
      </c>
      <c r="L444" s="1">
        <f t="shared" si="61"/>
        <v>0</v>
      </c>
      <c r="M444" s="1">
        <f t="shared" si="62"/>
        <v>0</v>
      </c>
      <c r="N444" s="1">
        <f t="shared" si="65"/>
        <v>0</v>
      </c>
      <c r="O444" s="1">
        <f t="shared" si="66"/>
        <v>665.3000000000111</v>
      </c>
    </row>
    <row r="445" spans="1:15" x14ac:dyDescent="0.25">
      <c r="A445" s="47">
        <v>41893.958333333336</v>
      </c>
      <c r="B445" s="1">
        <v>1.2923199999999999</v>
      </c>
      <c r="C445" s="1">
        <v>1.29793</v>
      </c>
      <c r="D445" s="1">
        <v>1.29088</v>
      </c>
      <c r="E445" s="1">
        <v>1.29616</v>
      </c>
      <c r="F445" s="1">
        <f t="shared" si="67"/>
        <v>-32.200000000000003</v>
      </c>
      <c r="G445" s="1">
        <f t="shared" si="60"/>
        <v>0</v>
      </c>
      <c r="H445" s="48">
        <f t="shared" si="68"/>
        <v>2.9481177699539618E-3</v>
      </c>
      <c r="I445" s="49">
        <f t="shared" si="69"/>
        <v>-1.6229193038545253E-3</v>
      </c>
      <c r="J445" s="1">
        <f t="shared" si="63"/>
        <v>0</v>
      </c>
      <c r="K445" s="1">
        <f t="shared" si="64"/>
        <v>0</v>
      </c>
      <c r="L445" s="1">
        <f t="shared" si="61"/>
        <v>0</v>
      </c>
      <c r="M445" s="1">
        <f t="shared" si="62"/>
        <v>0</v>
      </c>
      <c r="N445" s="1">
        <f t="shared" si="65"/>
        <v>0</v>
      </c>
      <c r="O445" s="1">
        <f t="shared" si="66"/>
        <v>665.3000000000111</v>
      </c>
    </row>
    <row r="446" spans="1:15" x14ac:dyDescent="0.25">
      <c r="A446" s="47">
        <v>41896.958333333336</v>
      </c>
      <c r="B446" s="1">
        <v>1.2971900000000001</v>
      </c>
      <c r="C446" s="1">
        <v>1.2972699999999999</v>
      </c>
      <c r="D446" s="1">
        <v>1.2908599999999999</v>
      </c>
      <c r="E446" s="1">
        <v>1.2939700000000001</v>
      </c>
      <c r="F446" s="1">
        <f t="shared" si="67"/>
        <v>19.800000000000928</v>
      </c>
      <c r="G446" s="1">
        <f t="shared" si="60"/>
        <v>1</v>
      </c>
      <c r="H446" s="48">
        <f t="shared" si="68"/>
        <v>-1.6896062214540875E-3</v>
      </c>
      <c r="I446" s="49">
        <f t="shared" si="69"/>
        <v>-1.9930720266512075E-3</v>
      </c>
      <c r="J446" s="1">
        <f t="shared" si="63"/>
        <v>0</v>
      </c>
      <c r="K446" s="1">
        <f t="shared" si="64"/>
        <v>0</v>
      </c>
      <c r="L446" s="1">
        <f t="shared" si="61"/>
        <v>0</v>
      </c>
      <c r="M446" s="1">
        <f t="shared" si="62"/>
        <v>0</v>
      </c>
      <c r="N446" s="1">
        <f t="shared" si="65"/>
        <v>0</v>
      </c>
      <c r="O446" s="1">
        <f t="shared" si="66"/>
        <v>665.3000000000111</v>
      </c>
    </row>
    <row r="447" spans="1:15" x14ac:dyDescent="0.25">
      <c r="A447" s="47">
        <v>41897.958333333336</v>
      </c>
      <c r="B447" s="1">
        <v>1.2939499999999999</v>
      </c>
      <c r="C447" s="1">
        <v>1.2995000000000001</v>
      </c>
      <c r="D447" s="1">
        <v>1.29223</v>
      </c>
      <c r="E447" s="1">
        <v>1.29593</v>
      </c>
      <c r="F447" s="1">
        <f t="shared" si="67"/>
        <v>-94.799999999999329</v>
      </c>
      <c r="G447" s="1">
        <f t="shared" si="60"/>
        <v>0</v>
      </c>
      <c r="H447" s="48">
        <f t="shared" si="68"/>
        <v>1.5147182701298334E-3</v>
      </c>
      <c r="I447" s="49">
        <f t="shared" si="69"/>
        <v>1.5830462515663279E-4</v>
      </c>
      <c r="J447" s="1">
        <f t="shared" si="63"/>
        <v>0</v>
      </c>
      <c r="K447" s="1">
        <f t="shared" si="64"/>
        <v>0</v>
      </c>
      <c r="L447" s="1">
        <f t="shared" si="61"/>
        <v>0</v>
      </c>
      <c r="M447" s="1">
        <f t="shared" si="62"/>
        <v>0</v>
      </c>
      <c r="N447" s="1">
        <f t="shared" si="65"/>
        <v>0</v>
      </c>
      <c r="O447" s="1">
        <f t="shared" si="66"/>
        <v>665.3000000000111</v>
      </c>
    </row>
    <row r="448" spans="1:15" x14ac:dyDescent="0.25">
      <c r="A448" s="47">
        <v>41898.958333333336</v>
      </c>
      <c r="B448" s="1">
        <v>1.29592</v>
      </c>
      <c r="C448" s="1">
        <v>1.29813</v>
      </c>
      <c r="D448" s="1">
        <v>1.2851999999999999</v>
      </c>
      <c r="E448" s="1">
        <v>1.28644</v>
      </c>
      <c r="F448" s="1">
        <f t="shared" si="67"/>
        <v>57.000000000000384</v>
      </c>
      <c r="G448" s="1">
        <f t="shared" si="60"/>
        <v>1</v>
      </c>
      <c r="H448" s="48">
        <f t="shared" si="68"/>
        <v>-7.3229263926292143E-3</v>
      </c>
      <c r="I448" s="49">
        <f t="shared" si="69"/>
        <v>-8.2756151386886856E-4</v>
      </c>
      <c r="J448" s="1">
        <f t="shared" si="63"/>
        <v>0</v>
      </c>
      <c r="K448" s="1">
        <f t="shared" si="64"/>
        <v>0</v>
      </c>
      <c r="L448" s="1">
        <f t="shared" si="61"/>
        <v>0</v>
      </c>
      <c r="M448" s="1">
        <f t="shared" si="62"/>
        <v>0</v>
      </c>
      <c r="N448" s="1">
        <f t="shared" si="65"/>
        <v>0</v>
      </c>
      <c r="O448" s="1">
        <f t="shared" si="66"/>
        <v>665.3000000000111</v>
      </c>
    </row>
    <row r="449" spans="1:15" x14ac:dyDescent="0.25">
      <c r="A449" s="47">
        <v>41899.958333333336</v>
      </c>
      <c r="B449" s="1">
        <v>1.28644</v>
      </c>
      <c r="C449" s="1">
        <v>1.2930200000000001</v>
      </c>
      <c r="D449" s="1">
        <v>1.2834399999999999</v>
      </c>
      <c r="E449" s="1">
        <v>1.2921400000000001</v>
      </c>
      <c r="F449" s="1">
        <f t="shared" si="67"/>
        <v>-93.900000000000091</v>
      </c>
      <c r="G449" s="1">
        <f t="shared" si="60"/>
        <v>0</v>
      </c>
      <c r="H449" s="48">
        <f t="shared" si="68"/>
        <v>4.4308323746151679E-3</v>
      </c>
      <c r="I449" s="49">
        <f t="shared" si="69"/>
        <v>2.6777741771152885E-4</v>
      </c>
      <c r="J449" s="1">
        <f t="shared" si="63"/>
        <v>0</v>
      </c>
      <c r="K449" s="1">
        <f t="shared" si="64"/>
        <v>0</v>
      </c>
      <c r="L449" s="1">
        <f t="shared" si="61"/>
        <v>0</v>
      </c>
      <c r="M449" s="1">
        <f t="shared" si="62"/>
        <v>0</v>
      </c>
      <c r="N449" s="1">
        <f t="shared" si="65"/>
        <v>0</v>
      </c>
      <c r="O449" s="1">
        <f t="shared" si="66"/>
        <v>665.3000000000111</v>
      </c>
    </row>
    <row r="450" spans="1:15" x14ac:dyDescent="0.25">
      <c r="A450" s="47">
        <v>41900.958333333336</v>
      </c>
      <c r="B450" s="1">
        <v>1.2922</v>
      </c>
      <c r="C450" s="1">
        <v>1.29288</v>
      </c>
      <c r="D450" s="1">
        <v>1.2827500000000001</v>
      </c>
      <c r="E450" s="1">
        <v>1.28281</v>
      </c>
      <c r="F450" s="1">
        <f t="shared" si="67"/>
        <v>15.700000000000713</v>
      </c>
      <c r="G450" s="1">
        <f t="shared" ref="G450:G513" si="70">IF(F450&gt;0,1,0)</f>
        <v>1</v>
      </c>
      <c r="H450" s="48">
        <f t="shared" si="68"/>
        <v>-7.2205798133330168E-3</v>
      </c>
      <c r="I450" s="49">
        <f t="shared" si="69"/>
        <v>-1.0477650304155789E-3</v>
      </c>
      <c r="J450" s="1">
        <f t="shared" si="63"/>
        <v>0</v>
      </c>
      <c r="K450" s="1">
        <f t="shared" si="64"/>
        <v>0</v>
      </c>
      <c r="L450" s="1">
        <f t="shared" ref="L450:L513" si="71">IF(AND(I450&gt;$S$4,I450&lt;=$T$4),F450,0)</f>
        <v>0</v>
      </c>
      <c r="M450" s="1">
        <f t="shared" ref="M450:M513" si="72">IF(AND(I450&gt;$S$5,I450&lt;=$T$5),F450,0)</f>
        <v>0</v>
      </c>
      <c r="N450" s="1">
        <f t="shared" si="65"/>
        <v>0</v>
      </c>
      <c r="O450" s="1">
        <f t="shared" si="66"/>
        <v>665.3000000000111</v>
      </c>
    </row>
    <row r="451" spans="1:15" x14ac:dyDescent="0.25">
      <c r="A451" s="47">
        <v>41903.958333333336</v>
      </c>
      <c r="B451" s="1">
        <v>1.28331</v>
      </c>
      <c r="C451" s="1">
        <v>1.28677</v>
      </c>
      <c r="D451" s="1">
        <v>1.28162</v>
      </c>
      <c r="E451" s="1">
        <v>1.28488</v>
      </c>
      <c r="F451" s="1">
        <f t="shared" si="67"/>
        <v>-2.4000000000001798</v>
      </c>
      <c r="G451" s="1">
        <f t="shared" si="70"/>
        <v>0</v>
      </c>
      <c r="H451" s="48">
        <f t="shared" si="68"/>
        <v>1.6136450448624995E-3</v>
      </c>
      <c r="I451" s="49">
        <f t="shared" si="69"/>
        <v>-6.4895033279067926E-4</v>
      </c>
      <c r="J451" s="1">
        <f t="shared" ref="J451:J514" si="73">IF(AND(I451&gt;$S$2,I451&lt;=$T$2),F451,0)</f>
        <v>0</v>
      </c>
      <c r="K451" s="1">
        <f t="shared" ref="K451:K514" si="74">IF(AND(I451&gt;$S$3,I451&lt;=$T$3),F451,0)</f>
        <v>0</v>
      </c>
      <c r="L451" s="1">
        <f t="shared" si="71"/>
        <v>0</v>
      </c>
      <c r="M451" s="1">
        <f t="shared" si="72"/>
        <v>0</v>
      </c>
      <c r="N451" s="1">
        <f t="shared" ref="N451:N514" si="75">L451+K451+J451+M451</f>
        <v>0</v>
      </c>
      <c r="O451" s="1">
        <f t="shared" ref="O451:O514" si="76">N451+O450</f>
        <v>665.3000000000111</v>
      </c>
    </row>
    <row r="452" spans="1:15" x14ac:dyDescent="0.25">
      <c r="A452" s="47">
        <v>41904.958333333336</v>
      </c>
      <c r="B452" s="1">
        <v>1.28488</v>
      </c>
      <c r="C452" s="1">
        <v>1.2901199999999999</v>
      </c>
      <c r="D452" s="1">
        <v>1.28426</v>
      </c>
      <c r="E452" s="1">
        <v>1.28464</v>
      </c>
      <c r="F452" s="1">
        <f t="shared" ref="F452:F515" si="77">(E453-B453)*10000</f>
        <v>-66.29999999999913</v>
      </c>
      <c r="G452" s="1">
        <f t="shared" si="70"/>
        <v>0</v>
      </c>
      <c r="H452" s="48">
        <f t="shared" ref="H452:H515" si="78">E452/E451-1</f>
        <v>-1.8678787124093432E-4</v>
      </c>
      <c r="I452" s="49">
        <f t="shared" si="69"/>
        <v>-7.3907335488697379E-4</v>
      </c>
      <c r="J452" s="1">
        <f t="shared" si="73"/>
        <v>0</v>
      </c>
      <c r="K452" s="1">
        <f t="shared" si="74"/>
        <v>0</v>
      </c>
      <c r="L452" s="1">
        <f t="shared" si="71"/>
        <v>0</v>
      </c>
      <c r="M452" s="1">
        <f t="shared" si="72"/>
        <v>0</v>
      </c>
      <c r="N452" s="1">
        <f t="shared" si="75"/>
        <v>0</v>
      </c>
      <c r="O452" s="1">
        <f t="shared" si="76"/>
        <v>665.3000000000111</v>
      </c>
    </row>
    <row r="453" spans="1:15" x14ac:dyDescent="0.25">
      <c r="A453" s="47">
        <v>41905.958333333336</v>
      </c>
      <c r="B453" s="1">
        <v>1.2846299999999999</v>
      </c>
      <c r="C453" s="1">
        <v>1.2863599999999999</v>
      </c>
      <c r="D453" s="1">
        <v>1.2774099999999999</v>
      </c>
      <c r="E453" s="1">
        <v>1.278</v>
      </c>
      <c r="F453" s="1">
        <f t="shared" si="77"/>
        <v>-29.900000000000482</v>
      </c>
      <c r="G453" s="1">
        <f t="shared" si="70"/>
        <v>0</v>
      </c>
      <c r="H453" s="48">
        <f t="shared" si="78"/>
        <v>-5.1687632332793054E-3</v>
      </c>
      <c r="I453" s="49">
        <f t="shared" si="69"/>
        <v>-1.7536834802911322E-3</v>
      </c>
      <c r="J453" s="1">
        <f t="shared" si="73"/>
        <v>0</v>
      </c>
      <c r="K453" s="1">
        <f t="shared" si="74"/>
        <v>0</v>
      </c>
      <c r="L453" s="1">
        <f t="shared" si="71"/>
        <v>0</v>
      </c>
      <c r="M453" s="1">
        <f t="shared" si="72"/>
        <v>0</v>
      </c>
      <c r="N453" s="1">
        <f t="shared" si="75"/>
        <v>0</v>
      </c>
      <c r="O453" s="1">
        <f t="shared" si="76"/>
        <v>665.3000000000111</v>
      </c>
    </row>
    <row r="454" spans="1:15" x14ac:dyDescent="0.25">
      <c r="A454" s="47">
        <v>41906.958333333336</v>
      </c>
      <c r="B454" s="1">
        <v>1.2780100000000001</v>
      </c>
      <c r="C454" s="1">
        <v>1.2783199999999999</v>
      </c>
      <c r="D454" s="1">
        <v>1.2697000000000001</v>
      </c>
      <c r="E454" s="1">
        <v>1.27502</v>
      </c>
      <c r="F454" s="1">
        <f t="shared" si="77"/>
        <v>-68.200000000000486</v>
      </c>
      <c r="G454" s="1">
        <f t="shared" si="70"/>
        <v>0</v>
      </c>
      <c r="H454" s="48">
        <f t="shared" si="78"/>
        <v>-2.3317683881064477E-3</v>
      </c>
      <c r="I454" s="49">
        <f t="shared" si="69"/>
        <v>-1.8339537511226772E-3</v>
      </c>
      <c r="J454" s="1">
        <f t="shared" si="73"/>
        <v>0</v>
      </c>
      <c r="K454" s="1">
        <f t="shared" si="74"/>
        <v>0</v>
      </c>
      <c r="L454" s="1">
        <f t="shared" si="71"/>
        <v>0</v>
      </c>
      <c r="M454" s="1">
        <f t="shared" si="72"/>
        <v>0</v>
      </c>
      <c r="N454" s="1">
        <f t="shared" si="75"/>
        <v>0</v>
      </c>
      <c r="O454" s="1">
        <f t="shared" si="76"/>
        <v>665.3000000000111</v>
      </c>
    </row>
    <row r="455" spans="1:15" x14ac:dyDescent="0.25">
      <c r="A455" s="47">
        <v>41907.958333333336</v>
      </c>
      <c r="B455" s="1">
        <v>1.27502</v>
      </c>
      <c r="C455" s="1">
        <v>1.27607</v>
      </c>
      <c r="D455" s="1">
        <v>1.26769</v>
      </c>
      <c r="E455" s="1">
        <v>1.2682</v>
      </c>
      <c r="F455" s="1">
        <f t="shared" si="77"/>
        <v>3.9999999999995595</v>
      </c>
      <c r="G455" s="1">
        <f t="shared" si="70"/>
        <v>1</v>
      </c>
      <c r="H455" s="48">
        <f t="shared" si="78"/>
        <v>-5.3489357029693485E-3</v>
      </c>
      <c r="I455" s="49">
        <f t="shared" si="69"/>
        <v>-2.691910497760075E-3</v>
      </c>
      <c r="J455" s="1">
        <f t="shared" si="73"/>
        <v>0</v>
      </c>
      <c r="K455" s="1">
        <f t="shared" si="74"/>
        <v>0</v>
      </c>
      <c r="L455" s="1">
        <f t="shared" si="71"/>
        <v>0</v>
      </c>
      <c r="M455" s="1">
        <f t="shared" si="72"/>
        <v>0</v>
      </c>
      <c r="N455" s="1">
        <f t="shared" si="75"/>
        <v>0</v>
      </c>
      <c r="O455" s="1">
        <f t="shared" si="76"/>
        <v>665.3000000000111</v>
      </c>
    </row>
    <row r="456" spans="1:15" x14ac:dyDescent="0.25">
      <c r="A456" s="47">
        <v>41910.958333333336</v>
      </c>
      <c r="B456" s="1">
        <v>1.2680800000000001</v>
      </c>
      <c r="C456" s="1">
        <v>1.2714700000000001</v>
      </c>
      <c r="D456" s="1">
        <v>1.2663599999999999</v>
      </c>
      <c r="E456" s="1">
        <v>1.2684800000000001</v>
      </c>
      <c r="F456" s="1">
        <f t="shared" si="77"/>
        <v>-54.800000000001518</v>
      </c>
      <c r="G456" s="1">
        <f t="shared" si="70"/>
        <v>0</v>
      </c>
      <c r="H456" s="48">
        <f t="shared" si="78"/>
        <v>2.2078536508440827E-4</v>
      </c>
      <c r="I456" s="49">
        <f t="shared" si="69"/>
        <v>-1.7489465280458721E-3</v>
      </c>
      <c r="J456" s="1">
        <f t="shared" si="73"/>
        <v>0</v>
      </c>
      <c r="K456" s="1">
        <f t="shared" si="74"/>
        <v>0</v>
      </c>
      <c r="L456" s="1">
        <f t="shared" si="71"/>
        <v>0</v>
      </c>
      <c r="M456" s="1">
        <f t="shared" si="72"/>
        <v>0</v>
      </c>
      <c r="N456" s="1">
        <f t="shared" si="75"/>
        <v>0</v>
      </c>
      <c r="O456" s="1">
        <f t="shared" si="76"/>
        <v>665.3000000000111</v>
      </c>
    </row>
    <row r="457" spans="1:15" x14ac:dyDescent="0.25">
      <c r="A457" s="47">
        <v>41911.958333333336</v>
      </c>
      <c r="B457" s="1">
        <v>1.2684800000000001</v>
      </c>
      <c r="C457" s="1">
        <v>1.2702199999999999</v>
      </c>
      <c r="D457" s="1">
        <v>1.2571000000000001</v>
      </c>
      <c r="E457" s="1">
        <v>1.2629999999999999</v>
      </c>
      <c r="F457" s="1">
        <f t="shared" si="77"/>
        <v>-8.0000000000013394</v>
      </c>
      <c r="G457" s="1">
        <f t="shared" si="70"/>
        <v>0</v>
      </c>
      <c r="H457" s="48">
        <f t="shared" si="78"/>
        <v>-4.3201311806257969E-3</v>
      </c>
      <c r="I457" s="49">
        <f t="shared" ref="I457:I520" si="79">AVERAGE(H450:H457)</f>
        <v>-2.8428169724509927E-3</v>
      </c>
      <c r="J457" s="1">
        <f t="shared" si="73"/>
        <v>0</v>
      </c>
      <c r="K457" s="1">
        <f t="shared" si="74"/>
        <v>0</v>
      </c>
      <c r="L457" s="1">
        <f t="shared" si="71"/>
        <v>0</v>
      </c>
      <c r="M457" s="1">
        <f t="shared" si="72"/>
        <v>0</v>
      </c>
      <c r="N457" s="1">
        <f t="shared" si="75"/>
        <v>0</v>
      </c>
      <c r="O457" s="1">
        <f t="shared" si="76"/>
        <v>665.3000000000111</v>
      </c>
    </row>
    <row r="458" spans="1:15" x14ac:dyDescent="0.25">
      <c r="A458" s="47">
        <v>41912.958333333336</v>
      </c>
      <c r="B458" s="1">
        <v>1.2630300000000001</v>
      </c>
      <c r="C458" s="1">
        <v>1.26396</v>
      </c>
      <c r="D458" s="1">
        <v>1.2583599999999999</v>
      </c>
      <c r="E458" s="1">
        <v>1.26223</v>
      </c>
      <c r="F458" s="1">
        <f t="shared" si="77"/>
        <v>46.200000000000685</v>
      </c>
      <c r="G458" s="1">
        <f t="shared" si="70"/>
        <v>1</v>
      </c>
      <c r="H458" s="48">
        <f t="shared" si="78"/>
        <v>-6.0965954077585316E-4</v>
      </c>
      <c r="I458" s="49">
        <f t="shared" si="79"/>
        <v>-2.0164519383813473E-3</v>
      </c>
      <c r="J458" s="1">
        <f t="shared" si="73"/>
        <v>0</v>
      </c>
      <c r="K458" s="1">
        <f t="shared" si="74"/>
        <v>0</v>
      </c>
      <c r="L458" s="1">
        <f t="shared" si="71"/>
        <v>0</v>
      </c>
      <c r="M458" s="1">
        <f t="shared" si="72"/>
        <v>0</v>
      </c>
      <c r="N458" s="1">
        <f t="shared" si="75"/>
        <v>0</v>
      </c>
      <c r="O458" s="1">
        <f t="shared" si="76"/>
        <v>665.3000000000111</v>
      </c>
    </row>
    <row r="459" spans="1:15" x14ac:dyDescent="0.25">
      <c r="A459" s="47">
        <v>41913.958333333336</v>
      </c>
      <c r="B459" s="1">
        <v>1.26223</v>
      </c>
      <c r="C459" s="1">
        <v>1.2698700000000001</v>
      </c>
      <c r="D459" s="1">
        <v>1.2613799999999999</v>
      </c>
      <c r="E459" s="1">
        <v>1.26685</v>
      </c>
      <c r="F459" s="1">
        <f t="shared" si="77"/>
        <v>-153.60000000000039</v>
      </c>
      <c r="G459" s="1">
        <f t="shared" si="70"/>
        <v>0</v>
      </c>
      <c r="H459" s="48">
        <f t="shared" si="78"/>
        <v>3.6601887136258338E-3</v>
      </c>
      <c r="I459" s="49">
        <f t="shared" si="79"/>
        <v>-1.7606339797859305E-3</v>
      </c>
      <c r="J459" s="1">
        <f t="shared" si="73"/>
        <v>0</v>
      </c>
      <c r="K459" s="1">
        <f t="shared" si="74"/>
        <v>0</v>
      </c>
      <c r="L459" s="1">
        <f t="shared" si="71"/>
        <v>0</v>
      </c>
      <c r="M459" s="1">
        <f t="shared" si="72"/>
        <v>0</v>
      </c>
      <c r="N459" s="1">
        <f t="shared" si="75"/>
        <v>0</v>
      </c>
      <c r="O459" s="1">
        <f t="shared" si="76"/>
        <v>665.3000000000111</v>
      </c>
    </row>
    <row r="460" spans="1:15" x14ac:dyDescent="0.25">
      <c r="A460" s="47">
        <v>41914.958333333336</v>
      </c>
      <c r="B460" s="1">
        <v>1.26681</v>
      </c>
      <c r="C460" s="1">
        <v>1.26749</v>
      </c>
      <c r="D460" s="1">
        <v>1.2500500000000001</v>
      </c>
      <c r="E460" s="1">
        <v>1.25145</v>
      </c>
      <c r="F460" s="1">
        <f t="shared" si="77"/>
        <v>143.90000000000126</v>
      </c>
      <c r="G460" s="1">
        <f t="shared" si="70"/>
        <v>1</v>
      </c>
      <c r="H460" s="48">
        <f t="shared" si="78"/>
        <v>-1.2156135296207182E-2</v>
      </c>
      <c r="I460" s="49">
        <f t="shared" si="79"/>
        <v>-3.2568024079067115E-3</v>
      </c>
      <c r="J460" s="1">
        <f t="shared" si="73"/>
        <v>0</v>
      </c>
      <c r="K460" s="1">
        <f t="shared" si="74"/>
        <v>0</v>
      </c>
      <c r="L460" s="1">
        <f t="shared" si="71"/>
        <v>0</v>
      </c>
      <c r="M460" s="1">
        <f t="shared" si="72"/>
        <v>0</v>
      </c>
      <c r="N460" s="1">
        <f t="shared" si="75"/>
        <v>0</v>
      </c>
      <c r="O460" s="1">
        <f t="shared" si="76"/>
        <v>665.3000000000111</v>
      </c>
    </row>
    <row r="461" spans="1:15" x14ac:dyDescent="0.25">
      <c r="A461" s="47">
        <v>41917.958333333336</v>
      </c>
      <c r="B461" s="1">
        <v>1.2510699999999999</v>
      </c>
      <c r="C461" s="1">
        <v>1.26749</v>
      </c>
      <c r="D461" s="1">
        <v>1.2508900000000001</v>
      </c>
      <c r="E461" s="1">
        <v>1.26546</v>
      </c>
      <c r="F461" s="1">
        <f t="shared" si="77"/>
        <v>14.199999999999768</v>
      </c>
      <c r="G461" s="1">
        <f t="shared" si="70"/>
        <v>1</v>
      </c>
      <c r="H461" s="48">
        <f t="shared" si="78"/>
        <v>1.1195013784010666E-2</v>
      </c>
      <c r="I461" s="49">
        <f t="shared" si="79"/>
        <v>-1.2113302807454651E-3</v>
      </c>
      <c r="J461" s="1">
        <f t="shared" si="73"/>
        <v>0</v>
      </c>
      <c r="K461" s="1">
        <f t="shared" si="74"/>
        <v>0</v>
      </c>
      <c r="L461" s="1">
        <f t="shared" si="71"/>
        <v>0</v>
      </c>
      <c r="M461" s="1">
        <f t="shared" si="72"/>
        <v>0</v>
      </c>
      <c r="N461" s="1">
        <f t="shared" si="75"/>
        <v>0</v>
      </c>
      <c r="O461" s="1">
        <f t="shared" si="76"/>
        <v>665.3000000000111</v>
      </c>
    </row>
    <row r="462" spans="1:15" x14ac:dyDescent="0.25">
      <c r="A462" s="47">
        <v>41918.958333333336</v>
      </c>
      <c r="B462" s="1">
        <v>1.26545</v>
      </c>
      <c r="C462" s="1">
        <v>1.2681800000000001</v>
      </c>
      <c r="D462" s="1">
        <v>1.25837</v>
      </c>
      <c r="E462" s="1">
        <v>1.2668699999999999</v>
      </c>
      <c r="F462" s="1">
        <f t="shared" si="77"/>
        <v>64.900000000001071</v>
      </c>
      <c r="G462" s="1">
        <f t="shared" si="70"/>
        <v>1</v>
      </c>
      <c r="H462" s="48">
        <f t="shared" si="78"/>
        <v>1.1142193352613461E-3</v>
      </c>
      <c r="I462" s="49">
        <f t="shared" si="79"/>
        <v>-7.8058181532449089E-4</v>
      </c>
      <c r="J462" s="1">
        <f t="shared" si="73"/>
        <v>0</v>
      </c>
      <c r="K462" s="1">
        <f t="shared" si="74"/>
        <v>0</v>
      </c>
      <c r="L462" s="1">
        <f t="shared" si="71"/>
        <v>0</v>
      </c>
      <c r="M462" s="1">
        <f t="shared" si="72"/>
        <v>0</v>
      </c>
      <c r="N462" s="1">
        <f t="shared" si="75"/>
        <v>0</v>
      </c>
      <c r="O462" s="1">
        <f t="shared" si="76"/>
        <v>665.3000000000111</v>
      </c>
    </row>
    <row r="463" spans="1:15" x14ac:dyDescent="0.25">
      <c r="A463" s="47">
        <v>41919.958333333336</v>
      </c>
      <c r="B463" s="1">
        <v>1.26684</v>
      </c>
      <c r="C463" s="1">
        <v>1.27488</v>
      </c>
      <c r="D463" s="1">
        <v>1.2622599999999999</v>
      </c>
      <c r="E463" s="1">
        <v>1.2733300000000001</v>
      </c>
      <c r="F463" s="1">
        <f t="shared" si="77"/>
        <v>-43.100000000000364</v>
      </c>
      <c r="G463" s="1">
        <f t="shared" si="70"/>
        <v>0</v>
      </c>
      <c r="H463" s="48">
        <f t="shared" si="78"/>
        <v>5.0991814471887942E-3</v>
      </c>
      <c r="I463" s="49">
        <f t="shared" si="79"/>
        <v>5.2543282844527694E-4</v>
      </c>
      <c r="J463" s="1">
        <f t="shared" si="73"/>
        <v>0</v>
      </c>
      <c r="K463" s="1">
        <f t="shared" si="74"/>
        <v>0</v>
      </c>
      <c r="L463" s="1">
        <f t="shared" si="71"/>
        <v>0</v>
      </c>
      <c r="M463" s="1">
        <f t="shared" si="72"/>
        <v>0</v>
      </c>
      <c r="N463" s="1">
        <f t="shared" si="75"/>
        <v>0</v>
      </c>
      <c r="O463" s="1">
        <f t="shared" si="76"/>
        <v>665.3000000000111</v>
      </c>
    </row>
    <row r="464" spans="1:15" x14ac:dyDescent="0.25">
      <c r="A464" s="47">
        <v>41920.958333333336</v>
      </c>
      <c r="B464" s="1">
        <v>1.2733300000000001</v>
      </c>
      <c r="C464" s="1">
        <v>1.2791300000000001</v>
      </c>
      <c r="D464" s="1">
        <v>1.2664</v>
      </c>
      <c r="E464" s="1">
        <v>1.26902</v>
      </c>
      <c r="F464" s="1">
        <f t="shared" si="77"/>
        <v>-63.199999999998809</v>
      </c>
      <c r="G464" s="1">
        <f t="shared" si="70"/>
        <v>0</v>
      </c>
      <c r="H464" s="48">
        <f t="shared" si="78"/>
        <v>-3.3848256147267497E-3</v>
      </c>
      <c r="I464" s="49">
        <f t="shared" si="79"/>
        <v>7.4731455968882199E-5</v>
      </c>
      <c r="J464" s="1">
        <f t="shared" si="73"/>
        <v>0</v>
      </c>
      <c r="K464" s="1">
        <f t="shared" si="74"/>
        <v>0</v>
      </c>
      <c r="L464" s="1">
        <f t="shared" si="71"/>
        <v>0</v>
      </c>
      <c r="M464" s="1">
        <f t="shared" si="72"/>
        <v>0</v>
      </c>
      <c r="N464" s="1">
        <f t="shared" si="75"/>
        <v>0</v>
      </c>
      <c r="O464" s="1">
        <f t="shared" si="76"/>
        <v>665.3000000000111</v>
      </c>
    </row>
    <row r="465" spans="1:15" x14ac:dyDescent="0.25">
      <c r="A465" s="47">
        <v>41921.958333333336</v>
      </c>
      <c r="B465" s="1">
        <v>1.2689999999999999</v>
      </c>
      <c r="C465" s="1">
        <v>1.2716000000000001</v>
      </c>
      <c r="D465" s="1">
        <v>1.26054</v>
      </c>
      <c r="E465" s="1">
        <v>1.26268</v>
      </c>
      <c r="F465" s="1">
        <f t="shared" si="77"/>
        <v>120.29999999999986</v>
      </c>
      <c r="G465" s="1">
        <f t="shared" si="70"/>
        <v>1</v>
      </c>
      <c r="H465" s="48">
        <f t="shared" si="78"/>
        <v>-4.9959811508093477E-3</v>
      </c>
      <c r="I465" s="49">
        <f t="shared" si="79"/>
        <v>-9.7497903040616452E-6</v>
      </c>
      <c r="J465" s="1">
        <f t="shared" si="73"/>
        <v>0</v>
      </c>
      <c r="K465" s="1">
        <f t="shared" si="74"/>
        <v>0</v>
      </c>
      <c r="L465" s="1">
        <f t="shared" si="71"/>
        <v>0</v>
      </c>
      <c r="M465" s="1">
        <f t="shared" si="72"/>
        <v>0</v>
      </c>
      <c r="N465" s="1">
        <f t="shared" si="75"/>
        <v>0</v>
      </c>
      <c r="O465" s="1">
        <f t="shared" si="76"/>
        <v>665.3000000000111</v>
      </c>
    </row>
    <row r="466" spans="1:15" x14ac:dyDescent="0.25">
      <c r="A466" s="47">
        <v>41924.958333333336</v>
      </c>
      <c r="B466" s="1">
        <v>1.26311</v>
      </c>
      <c r="C466" s="1">
        <v>1.2760899999999999</v>
      </c>
      <c r="D466" s="1">
        <v>1.2620100000000001</v>
      </c>
      <c r="E466" s="1">
        <v>1.2751399999999999</v>
      </c>
      <c r="F466" s="1">
        <f t="shared" si="77"/>
        <v>-93.80000000000166</v>
      </c>
      <c r="G466" s="1">
        <f t="shared" si="70"/>
        <v>0</v>
      </c>
      <c r="H466" s="48">
        <f t="shared" si="78"/>
        <v>9.8679000221750801E-3</v>
      </c>
      <c r="I466" s="49">
        <f t="shared" si="79"/>
        <v>1.299945155064805E-3</v>
      </c>
      <c r="J466" s="1">
        <f t="shared" si="73"/>
        <v>0</v>
      </c>
      <c r="K466" s="1">
        <f t="shared" si="74"/>
        <v>0</v>
      </c>
      <c r="L466" s="1">
        <f t="shared" si="71"/>
        <v>-93.80000000000166</v>
      </c>
      <c r="M466" s="1">
        <f t="shared" si="72"/>
        <v>0</v>
      </c>
      <c r="N466" s="1">
        <f t="shared" si="75"/>
        <v>-93.80000000000166</v>
      </c>
      <c r="O466" s="1">
        <f t="shared" si="76"/>
        <v>571.50000000000944</v>
      </c>
    </row>
    <row r="467" spans="1:15" x14ac:dyDescent="0.25">
      <c r="A467" s="47">
        <v>41925.958333333336</v>
      </c>
      <c r="B467" s="1">
        <v>1.2751300000000001</v>
      </c>
      <c r="C467" s="1">
        <v>1.2767900000000001</v>
      </c>
      <c r="D467" s="1">
        <v>1.2639899999999999</v>
      </c>
      <c r="E467" s="1">
        <v>1.2657499999999999</v>
      </c>
      <c r="F467" s="1">
        <f t="shared" si="77"/>
        <v>180.00000000000017</v>
      </c>
      <c r="G467" s="1">
        <f t="shared" si="70"/>
        <v>1</v>
      </c>
      <c r="H467" s="48">
        <f t="shared" si="78"/>
        <v>-7.3638972975516026E-3</v>
      </c>
      <c r="I467" s="49">
        <f t="shared" si="79"/>
        <v>-7.8065596332374532E-5</v>
      </c>
      <c r="J467" s="1">
        <f t="shared" si="73"/>
        <v>0</v>
      </c>
      <c r="K467" s="1">
        <f t="shared" si="74"/>
        <v>0</v>
      </c>
      <c r="L467" s="1">
        <f t="shared" si="71"/>
        <v>0</v>
      </c>
      <c r="M467" s="1">
        <f t="shared" si="72"/>
        <v>0</v>
      </c>
      <c r="N467" s="1">
        <f t="shared" si="75"/>
        <v>0</v>
      </c>
      <c r="O467" s="1">
        <f t="shared" si="76"/>
        <v>571.50000000000944</v>
      </c>
    </row>
    <row r="468" spans="1:15" x14ac:dyDescent="0.25">
      <c r="A468" s="47">
        <v>41926.958333333336</v>
      </c>
      <c r="B468" s="1">
        <v>1.2657400000000001</v>
      </c>
      <c r="C468" s="1">
        <v>1.2886500000000001</v>
      </c>
      <c r="D468" s="1">
        <v>1.26247</v>
      </c>
      <c r="E468" s="1">
        <v>1.2837400000000001</v>
      </c>
      <c r="F468" s="1">
        <f t="shared" si="77"/>
        <v>-28.799999999999937</v>
      </c>
      <c r="G468" s="1">
        <f t="shared" si="70"/>
        <v>0</v>
      </c>
      <c r="H468" s="48">
        <f t="shared" si="78"/>
        <v>1.4212917242741652E-2</v>
      </c>
      <c r="I468" s="49">
        <f t="shared" si="79"/>
        <v>3.2180659710362297E-3</v>
      </c>
      <c r="J468" s="1">
        <f t="shared" si="73"/>
        <v>0</v>
      </c>
      <c r="K468" s="1">
        <f t="shared" si="74"/>
        <v>0</v>
      </c>
      <c r="L468" s="1">
        <f t="shared" si="71"/>
        <v>0</v>
      </c>
      <c r="M468" s="1">
        <f t="shared" si="72"/>
        <v>-28.799999999999937</v>
      </c>
      <c r="N468" s="1">
        <f t="shared" si="75"/>
        <v>-28.799999999999937</v>
      </c>
      <c r="O468" s="1">
        <f t="shared" si="76"/>
        <v>542.70000000000948</v>
      </c>
    </row>
    <row r="469" spans="1:15" x14ac:dyDescent="0.25">
      <c r="A469" s="47">
        <v>41927.958333333336</v>
      </c>
      <c r="B469" s="1">
        <v>1.2837400000000001</v>
      </c>
      <c r="C469" s="1">
        <v>1.2844899999999999</v>
      </c>
      <c r="D469" s="1">
        <v>1.27057</v>
      </c>
      <c r="E469" s="1">
        <v>1.2808600000000001</v>
      </c>
      <c r="F469" s="1">
        <f t="shared" si="77"/>
        <v>-49.200000000000358</v>
      </c>
      <c r="G469" s="1">
        <f t="shared" si="70"/>
        <v>0</v>
      </c>
      <c r="H469" s="48">
        <f t="shared" si="78"/>
        <v>-2.2434449343324836E-3</v>
      </c>
      <c r="I469" s="49">
        <f t="shared" si="79"/>
        <v>1.5382586312433361E-3</v>
      </c>
      <c r="J469" s="1">
        <f t="shared" si="73"/>
        <v>0</v>
      </c>
      <c r="K469" s="1">
        <f t="shared" si="74"/>
        <v>0</v>
      </c>
      <c r="L469" s="1">
        <f t="shared" si="71"/>
        <v>-49.200000000000358</v>
      </c>
      <c r="M469" s="1">
        <f t="shared" si="72"/>
        <v>0</v>
      </c>
      <c r="N469" s="1">
        <f t="shared" si="75"/>
        <v>-49.200000000000358</v>
      </c>
      <c r="O469" s="1">
        <f t="shared" si="76"/>
        <v>493.50000000000909</v>
      </c>
    </row>
    <row r="470" spans="1:15" x14ac:dyDescent="0.25">
      <c r="A470" s="47">
        <v>41928.958333333336</v>
      </c>
      <c r="B470" s="1">
        <v>1.28081</v>
      </c>
      <c r="C470" s="1">
        <v>1.28369</v>
      </c>
      <c r="D470" s="1">
        <v>1.2743599999999999</v>
      </c>
      <c r="E470" s="1">
        <v>1.27589</v>
      </c>
      <c r="F470" s="1">
        <f t="shared" si="77"/>
        <v>49.300000000001006</v>
      </c>
      <c r="G470" s="1">
        <f t="shared" si="70"/>
        <v>1</v>
      </c>
      <c r="H470" s="48">
        <f t="shared" si="78"/>
        <v>-3.8802054869385705E-3</v>
      </c>
      <c r="I470" s="49">
        <f t="shared" si="79"/>
        <v>9.1395552846834649E-4</v>
      </c>
      <c r="J470" s="1">
        <f t="shared" si="73"/>
        <v>0</v>
      </c>
      <c r="K470" s="1">
        <f t="shared" si="74"/>
        <v>0</v>
      </c>
      <c r="L470" s="1">
        <f t="shared" si="71"/>
        <v>0</v>
      </c>
      <c r="M470" s="1">
        <f t="shared" si="72"/>
        <v>0</v>
      </c>
      <c r="N470" s="1">
        <f t="shared" si="75"/>
        <v>0</v>
      </c>
      <c r="O470" s="1">
        <f t="shared" si="76"/>
        <v>493.50000000000909</v>
      </c>
    </row>
    <row r="471" spans="1:15" x14ac:dyDescent="0.25">
      <c r="A471" s="47">
        <v>41931.958333333336</v>
      </c>
      <c r="B471" s="1">
        <v>1.2750699999999999</v>
      </c>
      <c r="C471" s="1">
        <v>1.2816799999999999</v>
      </c>
      <c r="D471" s="1">
        <v>1.27312</v>
      </c>
      <c r="E471" s="1">
        <v>1.28</v>
      </c>
      <c r="F471" s="1">
        <f t="shared" si="77"/>
        <v>-83.899999999998983</v>
      </c>
      <c r="G471" s="1">
        <f t="shared" si="70"/>
        <v>0</v>
      </c>
      <c r="H471" s="48">
        <f t="shared" si="78"/>
        <v>3.2212808314195929E-3</v>
      </c>
      <c r="I471" s="49">
        <f t="shared" si="79"/>
        <v>6.7921795149719633E-4</v>
      </c>
      <c r="J471" s="1">
        <f t="shared" si="73"/>
        <v>0</v>
      </c>
      <c r="K471" s="1">
        <f t="shared" si="74"/>
        <v>0</v>
      </c>
      <c r="L471" s="1">
        <f t="shared" si="71"/>
        <v>0</v>
      </c>
      <c r="M471" s="1">
        <f t="shared" si="72"/>
        <v>0</v>
      </c>
      <c r="N471" s="1">
        <f t="shared" si="75"/>
        <v>0</v>
      </c>
      <c r="O471" s="1">
        <f t="shared" si="76"/>
        <v>493.50000000000909</v>
      </c>
    </row>
    <row r="472" spans="1:15" x14ac:dyDescent="0.25">
      <c r="A472" s="47">
        <v>41932.958333333336</v>
      </c>
      <c r="B472" s="1">
        <v>1.27996</v>
      </c>
      <c r="C472" s="1">
        <v>1.2840100000000001</v>
      </c>
      <c r="D472" s="1">
        <v>1.2714399999999999</v>
      </c>
      <c r="E472" s="1">
        <v>1.2715700000000001</v>
      </c>
      <c r="F472" s="1">
        <f t="shared" si="77"/>
        <v>-67.300000000001248</v>
      </c>
      <c r="G472" s="1">
        <f t="shared" si="70"/>
        <v>0</v>
      </c>
      <c r="H472" s="48">
        <f t="shared" si="78"/>
        <v>-6.5859374999999165E-3</v>
      </c>
      <c r="I472" s="49">
        <f t="shared" si="79"/>
        <v>2.7907896583805047E-4</v>
      </c>
      <c r="J472" s="1">
        <f t="shared" si="73"/>
        <v>0</v>
      </c>
      <c r="K472" s="1">
        <f t="shared" si="74"/>
        <v>0</v>
      </c>
      <c r="L472" s="1">
        <f t="shared" si="71"/>
        <v>0</v>
      </c>
      <c r="M472" s="1">
        <f t="shared" si="72"/>
        <v>0</v>
      </c>
      <c r="N472" s="1">
        <f t="shared" si="75"/>
        <v>0</v>
      </c>
      <c r="O472" s="1">
        <f t="shared" si="76"/>
        <v>493.50000000000909</v>
      </c>
    </row>
    <row r="473" spans="1:15" x14ac:dyDescent="0.25">
      <c r="A473" s="47">
        <v>41933.958333333336</v>
      </c>
      <c r="B473" s="1">
        <v>1.27156</v>
      </c>
      <c r="C473" s="1">
        <v>1.27396</v>
      </c>
      <c r="D473" s="1">
        <v>1.26372</v>
      </c>
      <c r="E473" s="1">
        <v>1.2648299999999999</v>
      </c>
      <c r="F473" s="1">
        <f t="shared" si="77"/>
        <v>-2.5999999999992696</v>
      </c>
      <c r="G473" s="1">
        <f t="shared" si="70"/>
        <v>0</v>
      </c>
      <c r="H473" s="48">
        <f t="shared" si="78"/>
        <v>-5.3005339855455302E-3</v>
      </c>
      <c r="I473" s="49">
        <f t="shared" si="79"/>
        <v>2.4100986149602766E-4</v>
      </c>
      <c r="J473" s="1">
        <f t="shared" si="73"/>
        <v>0</v>
      </c>
      <c r="K473" s="1">
        <f t="shared" si="74"/>
        <v>0</v>
      </c>
      <c r="L473" s="1">
        <f t="shared" si="71"/>
        <v>0</v>
      </c>
      <c r="M473" s="1">
        <f t="shared" si="72"/>
        <v>0</v>
      </c>
      <c r="N473" s="1">
        <f t="shared" si="75"/>
        <v>0</v>
      </c>
      <c r="O473" s="1">
        <f t="shared" si="76"/>
        <v>493.50000000000909</v>
      </c>
    </row>
    <row r="474" spans="1:15" x14ac:dyDescent="0.25">
      <c r="A474" s="47">
        <v>41934.958333333336</v>
      </c>
      <c r="B474" s="1">
        <v>1.2648299999999999</v>
      </c>
      <c r="C474" s="1">
        <v>1.26766</v>
      </c>
      <c r="D474" s="1">
        <v>1.2613700000000001</v>
      </c>
      <c r="E474" s="1">
        <v>1.26457</v>
      </c>
      <c r="F474" s="1">
        <f t="shared" si="77"/>
        <v>22.999999999999687</v>
      </c>
      <c r="G474" s="1">
        <f t="shared" si="70"/>
        <v>1</v>
      </c>
      <c r="H474" s="48">
        <f t="shared" si="78"/>
        <v>-2.0556122166603963E-4</v>
      </c>
      <c r="I474" s="49">
        <f t="shared" si="79"/>
        <v>-1.0181727939841123E-3</v>
      </c>
      <c r="J474" s="1">
        <f t="shared" si="73"/>
        <v>0</v>
      </c>
      <c r="K474" s="1">
        <f t="shared" si="74"/>
        <v>0</v>
      </c>
      <c r="L474" s="1">
        <f t="shared" si="71"/>
        <v>0</v>
      </c>
      <c r="M474" s="1">
        <f t="shared" si="72"/>
        <v>0</v>
      </c>
      <c r="N474" s="1">
        <f t="shared" si="75"/>
        <v>0</v>
      </c>
      <c r="O474" s="1">
        <f t="shared" si="76"/>
        <v>493.50000000000909</v>
      </c>
    </row>
    <row r="475" spans="1:15" x14ac:dyDescent="0.25">
      <c r="A475" s="47">
        <v>41935.958333333336</v>
      </c>
      <c r="B475" s="1">
        <v>1.26458</v>
      </c>
      <c r="C475" s="1">
        <v>1.2695700000000001</v>
      </c>
      <c r="D475" s="1">
        <v>1.26349</v>
      </c>
      <c r="E475" s="1">
        <v>1.26688</v>
      </c>
      <c r="F475" s="1">
        <f t="shared" si="77"/>
        <v>22.600000000001508</v>
      </c>
      <c r="G475" s="1">
        <f t="shared" si="70"/>
        <v>1</v>
      </c>
      <c r="H475" s="48">
        <f t="shared" si="78"/>
        <v>1.8267078928015934E-3</v>
      </c>
      <c r="I475" s="49">
        <f t="shared" si="79"/>
        <v>1.3065285481003719E-4</v>
      </c>
      <c r="J475" s="1">
        <f t="shared" si="73"/>
        <v>0</v>
      </c>
      <c r="K475" s="1">
        <f t="shared" si="74"/>
        <v>0</v>
      </c>
      <c r="L475" s="1">
        <f t="shared" si="71"/>
        <v>0</v>
      </c>
      <c r="M475" s="1">
        <f t="shared" si="72"/>
        <v>0</v>
      </c>
      <c r="N475" s="1">
        <f t="shared" si="75"/>
        <v>0</v>
      </c>
      <c r="O475" s="1">
        <f t="shared" si="76"/>
        <v>493.50000000000909</v>
      </c>
    </row>
    <row r="476" spans="1:15" x14ac:dyDescent="0.25">
      <c r="A476" s="47">
        <v>41938.958333333336</v>
      </c>
      <c r="B476" s="1">
        <v>1.2675399999999999</v>
      </c>
      <c r="C476" s="1">
        <v>1.2723100000000001</v>
      </c>
      <c r="D476" s="1">
        <v>1.26657</v>
      </c>
      <c r="E476" s="1">
        <v>1.2698</v>
      </c>
      <c r="F476" s="1">
        <f t="shared" si="77"/>
        <v>36.300000000000225</v>
      </c>
      <c r="G476" s="1">
        <f t="shared" si="70"/>
        <v>1</v>
      </c>
      <c r="H476" s="48">
        <f t="shared" si="78"/>
        <v>2.3048749684264624E-3</v>
      </c>
      <c r="I476" s="49">
        <f t="shared" si="79"/>
        <v>-1.3578524294793615E-3</v>
      </c>
      <c r="J476" s="1">
        <f t="shared" si="73"/>
        <v>0</v>
      </c>
      <c r="K476" s="1">
        <f t="shared" si="74"/>
        <v>0</v>
      </c>
      <c r="L476" s="1">
        <f t="shared" si="71"/>
        <v>0</v>
      </c>
      <c r="M476" s="1">
        <f t="shared" si="72"/>
        <v>0</v>
      </c>
      <c r="N476" s="1">
        <f t="shared" si="75"/>
        <v>0</v>
      </c>
      <c r="O476" s="1">
        <f t="shared" si="76"/>
        <v>493.50000000000909</v>
      </c>
    </row>
    <row r="477" spans="1:15" x14ac:dyDescent="0.25">
      <c r="A477" s="47">
        <v>41939.958333333336</v>
      </c>
      <c r="B477" s="1">
        <v>1.26979</v>
      </c>
      <c r="C477" s="1">
        <v>1.2764800000000001</v>
      </c>
      <c r="D477" s="1">
        <v>1.2684500000000001</v>
      </c>
      <c r="E477" s="1">
        <v>1.27342</v>
      </c>
      <c r="F477" s="1">
        <f t="shared" si="77"/>
        <v>-102.70000000000002</v>
      </c>
      <c r="G477" s="1">
        <f t="shared" si="70"/>
        <v>0</v>
      </c>
      <c r="H477" s="48">
        <f t="shared" si="78"/>
        <v>2.8508426523861097E-3</v>
      </c>
      <c r="I477" s="49">
        <f t="shared" si="79"/>
        <v>-7.2106648113953731E-4</v>
      </c>
      <c r="J477" s="1">
        <f t="shared" si="73"/>
        <v>0</v>
      </c>
      <c r="K477" s="1">
        <f t="shared" si="74"/>
        <v>0</v>
      </c>
      <c r="L477" s="1">
        <f t="shared" si="71"/>
        <v>0</v>
      </c>
      <c r="M477" s="1">
        <f t="shared" si="72"/>
        <v>0</v>
      </c>
      <c r="N477" s="1">
        <f t="shared" si="75"/>
        <v>0</v>
      </c>
      <c r="O477" s="1">
        <f t="shared" si="76"/>
        <v>493.50000000000909</v>
      </c>
    </row>
    <row r="478" spans="1:15" x14ac:dyDescent="0.25">
      <c r="A478" s="47">
        <v>41940.958333333336</v>
      </c>
      <c r="B478" s="1">
        <v>1.27338</v>
      </c>
      <c r="C478" s="1">
        <v>1.27705</v>
      </c>
      <c r="D478" s="1">
        <v>1.2630699999999999</v>
      </c>
      <c r="E478" s="1">
        <v>1.26311</v>
      </c>
      <c r="F478" s="1">
        <f t="shared" si="77"/>
        <v>-18.400000000000638</v>
      </c>
      <c r="G478" s="1">
        <f t="shared" si="70"/>
        <v>0</v>
      </c>
      <c r="H478" s="48">
        <f t="shared" si="78"/>
        <v>-8.0963075811594232E-3</v>
      </c>
      <c r="I478" s="49">
        <f t="shared" si="79"/>
        <v>-1.2480792429171439E-3</v>
      </c>
      <c r="J478" s="1">
        <f t="shared" si="73"/>
        <v>0</v>
      </c>
      <c r="K478" s="1">
        <f t="shared" si="74"/>
        <v>0</v>
      </c>
      <c r="L478" s="1">
        <f t="shared" si="71"/>
        <v>0</v>
      </c>
      <c r="M478" s="1">
        <f t="shared" si="72"/>
        <v>0</v>
      </c>
      <c r="N478" s="1">
        <f t="shared" si="75"/>
        <v>0</v>
      </c>
      <c r="O478" s="1">
        <f t="shared" si="76"/>
        <v>493.50000000000909</v>
      </c>
    </row>
    <row r="479" spans="1:15" x14ac:dyDescent="0.25">
      <c r="A479" s="47">
        <v>41941.958333333336</v>
      </c>
      <c r="B479" s="1">
        <v>1.2631300000000001</v>
      </c>
      <c r="C479" s="1">
        <v>1.2639400000000001</v>
      </c>
      <c r="D479" s="1">
        <v>1.25474</v>
      </c>
      <c r="E479" s="1">
        <v>1.26129</v>
      </c>
      <c r="F479" s="1">
        <f t="shared" si="77"/>
        <v>-90.79999999999977</v>
      </c>
      <c r="G479" s="1">
        <f t="shared" si="70"/>
        <v>0</v>
      </c>
      <c r="H479" s="48">
        <f t="shared" si="78"/>
        <v>-1.4408879670020358E-3</v>
      </c>
      <c r="I479" s="49">
        <f t="shared" si="79"/>
        <v>-1.8308503427198475E-3</v>
      </c>
      <c r="J479" s="1">
        <f t="shared" si="73"/>
        <v>0</v>
      </c>
      <c r="K479" s="1">
        <f t="shared" si="74"/>
        <v>0</v>
      </c>
      <c r="L479" s="1">
        <f t="shared" si="71"/>
        <v>0</v>
      </c>
      <c r="M479" s="1">
        <f t="shared" si="72"/>
        <v>0</v>
      </c>
      <c r="N479" s="1">
        <f t="shared" si="75"/>
        <v>0</v>
      </c>
      <c r="O479" s="1">
        <f t="shared" si="76"/>
        <v>493.50000000000909</v>
      </c>
    </row>
    <row r="480" spans="1:15" x14ac:dyDescent="0.25">
      <c r="A480" s="47">
        <v>41942.958333333336</v>
      </c>
      <c r="B480" s="1">
        <v>1.26132</v>
      </c>
      <c r="C480" s="1">
        <v>1.26173</v>
      </c>
      <c r="D480" s="1">
        <v>1.2485999999999999</v>
      </c>
      <c r="E480" s="1">
        <v>1.25224</v>
      </c>
      <c r="F480" s="1">
        <f t="shared" si="77"/>
        <v>-25.599999999998957</v>
      </c>
      <c r="G480" s="1">
        <f t="shared" si="70"/>
        <v>0</v>
      </c>
      <c r="H480" s="48">
        <f t="shared" si="78"/>
        <v>-7.1751936509446557E-3</v>
      </c>
      <c r="I480" s="49">
        <f t="shared" si="79"/>
        <v>-1.9045073615879399E-3</v>
      </c>
      <c r="J480" s="1">
        <f t="shared" si="73"/>
        <v>0</v>
      </c>
      <c r="K480" s="1">
        <f t="shared" si="74"/>
        <v>0</v>
      </c>
      <c r="L480" s="1">
        <f t="shared" si="71"/>
        <v>0</v>
      </c>
      <c r="M480" s="1">
        <f t="shared" si="72"/>
        <v>0</v>
      </c>
      <c r="N480" s="1">
        <f t="shared" si="75"/>
        <v>0</v>
      </c>
      <c r="O480" s="1">
        <f t="shared" si="76"/>
        <v>493.50000000000909</v>
      </c>
    </row>
    <row r="481" spans="1:15" x14ac:dyDescent="0.25">
      <c r="A481" s="47">
        <v>41946</v>
      </c>
      <c r="B481" s="1">
        <v>1.2506699999999999</v>
      </c>
      <c r="C481" s="1">
        <v>1.2513799999999999</v>
      </c>
      <c r="D481" s="1">
        <v>1.24396</v>
      </c>
      <c r="E481" s="1">
        <v>1.2481100000000001</v>
      </c>
      <c r="F481" s="1">
        <f t="shared" si="77"/>
        <v>63.999999999999616</v>
      </c>
      <c r="G481" s="1">
        <f t="shared" si="70"/>
        <v>1</v>
      </c>
      <c r="H481" s="48">
        <f t="shared" si="78"/>
        <v>-3.2980898230371425E-3</v>
      </c>
      <c r="I481" s="49">
        <f t="shared" si="79"/>
        <v>-1.6542018412743914E-3</v>
      </c>
      <c r="J481" s="1">
        <f t="shared" si="73"/>
        <v>0</v>
      </c>
      <c r="K481" s="1">
        <f t="shared" si="74"/>
        <v>0</v>
      </c>
      <c r="L481" s="1">
        <f t="shared" si="71"/>
        <v>0</v>
      </c>
      <c r="M481" s="1">
        <f t="shared" si="72"/>
        <v>0</v>
      </c>
      <c r="N481" s="1">
        <f t="shared" si="75"/>
        <v>0</v>
      </c>
      <c r="O481" s="1">
        <f t="shared" si="76"/>
        <v>493.50000000000909</v>
      </c>
    </row>
    <row r="482" spans="1:15" x14ac:dyDescent="0.25">
      <c r="A482" s="47">
        <v>41947</v>
      </c>
      <c r="B482" s="1">
        <v>1.2482</v>
      </c>
      <c r="C482" s="1">
        <v>1.25773</v>
      </c>
      <c r="D482" s="1">
        <v>1.24804</v>
      </c>
      <c r="E482" s="1">
        <v>1.2545999999999999</v>
      </c>
      <c r="F482" s="1">
        <f t="shared" si="77"/>
        <v>-59.899999999999395</v>
      </c>
      <c r="G482" s="1">
        <f t="shared" si="70"/>
        <v>0</v>
      </c>
      <c r="H482" s="48">
        <f t="shared" si="78"/>
        <v>5.1998621916335974E-3</v>
      </c>
      <c r="I482" s="49">
        <f t="shared" si="79"/>
        <v>-9.7852391461193677E-4</v>
      </c>
      <c r="J482" s="1">
        <f t="shared" si="73"/>
        <v>0</v>
      </c>
      <c r="K482" s="1">
        <f t="shared" si="74"/>
        <v>0</v>
      </c>
      <c r="L482" s="1">
        <f t="shared" si="71"/>
        <v>0</v>
      </c>
      <c r="M482" s="1">
        <f t="shared" si="72"/>
        <v>0</v>
      </c>
      <c r="N482" s="1">
        <f t="shared" si="75"/>
        <v>0</v>
      </c>
      <c r="O482" s="1">
        <f t="shared" si="76"/>
        <v>493.50000000000909</v>
      </c>
    </row>
    <row r="483" spans="1:15" x14ac:dyDescent="0.25">
      <c r="A483" s="47">
        <v>41948</v>
      </c>
      <c r="B483" s="1">
        <v>1.2545599999999999</v>
      </c>
      <c r="C483" s="1">
        <v>1.2566900000000001</v>
      </c>
      <c r="D483" s="1">
        <v>1.2457199999999999</v>
      </c>
      <c r="E483" s="1">
        <v>1.24857</v>
      </c>
      <c r="F483" s="1">
        <f t="shared" si="77"/>
        <v>-110.69999999999914</v>
      </c>
      <c r="G483" s="1">
        <f t="shared" si="70"/>
        <v>0</v>
      </c>
      <c r="H483" s="48">
        <f t="shared" si="78"/>
        <v>-4.8063127690100016E-3</v>
      </c>
      <c r="I483" s="49">
        <f t="shared" si="79"/>
        <v>-1.8076514973383861E-3</v>
      </c>
      <c r="J483" s="1">
        <f t="shared" si="73"/>
        <v>0</v>
      </c>
      <c r="K483" s="1">
        <f t="shared" si="74"/>
        <v>0</v>
      </c>
      <c r="L483" s="1">
        <f t="shared" si="71"/>
        <v>0</v>
      </c>
      <c r="M483" s="1">
        <f t="shared" si="72"/>
        <v>0</v>
      </c>
      <c r="N483" s="1">
        <f t="shared" si="75"/>
        <v>0</v>
      </c>
      <c r="O483" s="1">
        <f t="shared" si="76"/>
        <v>493.50000000000909</v>
      </c>
    </row>
    <row r="484" spans="1:15" x14ac:dyDescent="0.25">
      <c r="A484" s="47">
        <v>41949</v>
      </c>
      <c r="B484" s="1">
        <v>1.2485299999999999</v>
      </c>
      <c r="C484" s="1">
        <v>1.2533300000000001</v>
      </c>
      <c r="D484" s="1">
        <v>1.23648</v>
      </c>
      <c r="E484" s="1">
        <v>1.23746</v>
      </c>
      <c r="F484" s="1">
        <f t="shared" si="77"/>
        <v>78.50000000000135</v>
      </c>
      <c r="G484" s="1">
        <f t="shared" si="70"/>
        <v>1</v>
      </c>
      <c r="H484" s="48">
        <f t="shared" si="78"/>
        <v>-8.8981795173678213E-3</v>
      </c>
      <c r="I484" s="49">
        <f t="shared" si="79"/>
        <v>-3.2080333080626716E-3</v>
      </c>
      <c r="J484" s="1">
        <f t="shared" si="73"/>
        <v>0</v>
      </c>
      <c r="K484" s="1">
        <f t="shared" si="74"/>
        <v>0</v>
      </c>
      <c r="L484" s="1">
        <f t="shared" si="71"/>
        <v>0</v>
      </c>
      <c r="M484" s="1">
        <f t="shared" si="72"/>
        <v>0</v>
      </c>
      <c r="N484" s="1">
        <f t="shared" si="75"/>
        <v>0</v>
      </c>
      <c r="O484" s="1">
        <f t="shared" si="76"/>
        <v>493.50000000000909</v>
      </c>
    </row>
    <row r="485" spans="1:15" x14ac:dyDescent="0.25">
      <c r="A485" s="47">
        <v>41950</v>
      </c>
      <c r="B485" s="1">
        <v>1.2374799999999999</v>
      </c>
      <c r="C485" s="1">
        <v>1.2469399999999999</v>
      </c>
      <c r="D485" s="1">
        <v>1.2358</v>
      </c>
      <c r="E485" s="1">
        <v>1.24533</v>
      </c>
      <c r="F485" s="1">
        <f t="shared" si="77"/>
        <v>-51.600000000000534</v>
      </c>
      <c r="G485" s="1">
        <f t="shared" si="70"/>
        <v>0</v>
      </c>
      <c r="H485" s="48">
        <f t="shared" si="78"/>
        <v>6.3598015289383358E-3</v>
      </c>
      <c r="I485" s="49">
        <f t="shared" si="79"/>
        <v>-2.7694134484936433E-3</v>
      </c>
      <c r="J485" s="1">
        <f t="shared" si="73"/>
        <v>0</v>
      </c>
      <c r="K485" s="1">
        <f t="shared" si="74"/>
        <v>0</v>
      </c>
      <c r="L485" s="1">
        <f t="shared" si="71"/>
        <v>0</v>
      </c>
      <c r="M485" s="1">
        <f t="shared" si="72"/>
        <v>0</v>
      </c>
      <c r="N485" s="1">
        <f t="shared" si="75"/>
        <v>0</v>
      </c>
      <c r="O485" s="1">
        <f t="shared" si="76"/>
        <v>493.50000000000909</v>
      </c>
    </row>
    <row r="486" spans="1:15" x14ac:dyDescent="0.25">
      <c r="A486" s="47">
        <v>41953</v>
      </c>
      <c r="B486" s="1">
        <v>1.24722</v>
      </c>
      <c r="C486" s="1">
        <v>1.25091</v>
      </c>
      <c r="D486" s="1">
        <v>1.24186</v>
      </c>
      <c r="E486" s="1">
        <v>1.2420599999999999</v>
      </c>
      <c r="F486" s="1">
        <f t="shared" si="77"/>
        <v>54.499999999999545</v>
      </c>
      <c r="G486" s="1">
        <f t="shared" si="70"/>
        <v>1</v>
      </c>
      <c r="H486" s="48">
        <f t="shared" si="78"/>
        <v>-2.6258100262581685E-3</v>
      </c>
      <c r="I486" s="49">
        <f t="shared" si="79"/>
        <v>-2.0856012541309865E-3</v>
      </c>
      <c r="J486" s="1">
        <f t="shared" si="73"/>
        <v>0</v>
      </c>
      <c r="K486" s="1">
        <f t="shared" si="74"/>
        <v>0</v>
      </c>
      <c r="L486" s="1">
        <f t="shared" si="71"/>
        <v>0</v>
      </c>
      <c r="M486" s="1">
        <f t="shared" si="72"/>
        <v>0</v>
      </c>
      <c r="N486" s="1">
        <f t="shared" si="75"/>
        <v>0</v>
      </c>
      <c r="O486" s="1">
        <f t="shared" si="76"/>
        <v>493.50000000000909</v>
      </c>
    </row>
    <row r="487" spans="1:15" x14ac:dyDescent="0.25">
      <c r="A487" s="47">
        <v>41954</v>
      </c>
      <c r="B487" s="1">
        <v>1.2420100000000001</v>
      </c>
      <c r="C487" s="1">
        <v>1.2499100000000001</v>
      </c>
      <c r="D487" s="1">
        <v>1.23943</v>
      </c>
      <c r="E487" s="1">
        <v>1.24746</v>
      </c>
      <c r="F487" s="1">
        <f t="shared" si="77"/>
        <v>-36.499999999999311</v>
      </c>
      <c r="G487" s="1">
        <f t="shared" si="70"/>
        <v>0</v>
      </c>
      <c r="H487" s="48">
        <f t="shared" si="78"/>
        <v>4.3476160571953582E-3</v>
      </c>
      <c r="I487" s="49">
        <f t="shared" si="79"/>
        <v>-1.3620382511063123E-3</v>
      </c>
      <c r="J487" s="1">
        <f t="shared" si="73"/>
        <v>0</v>
      </c>
      <c r="K487" s="1">
        <f t="shared" si="74"/>
        <v>0</v>
      </c>
      <c r="L487" s="1">
        <f t="shared" si="71"/>
        <v>0</v>
      </c>
      <c r="M487" s="1">
        <f t="shared" si="72"/>
        <v>0</v>
      </c>
      <c r="N487" s="1">
        <f t="shared" si="75"/>
        <v>0</v>
      </c>
      <c r="O487" s="1">
        <f t="shared" si="76"/>
        <v>493.50000000000909</v>
      </c>
    </row>
    <row r="488" spans="1:15" x14ac:dyDescent="0.25">
      <c r="A488" s="47">
        <v>41955</v>
      </c>
      <c r="B488" s="1">
        <v>1.2474499999999999</v>
      </c>
      <c r="C488" s="1">
        <v>1.2497799999999999</v>
      </c>
      <c r="D488" s="1">
        <v>1.24194</v>
      </c>
      <c r="E488" s="1">
        <v>1.2438</v>
      </c>
      <c r="F488" s="1">
        <f t="shared" si="77"/>
        <v>38.699999999998184</v>
      </c>
      <c r="G488" s="1">
        <f t="shared" si="70"/>
        <v>1</v>
      </c>
      <c r="H488" s="48">
        <f t="shared" si="78"/>
        <v>-2.933961810398733E-3</v>
      </c>
      <c r="I488" s="49">
        <f t="shared" si="79"/>
        <v>-8.3188427103807194E-4</v>
      </c>
      <c r="J488" s="1">
        <f t="shared" si="73"/>
        <v>0</v>
      </c>
      <c r="K488" s="1">
        <f t="shared" si="74"/>
        <v>0</v>
      </c>
      <c r="L488" s="1">
        <f t="shared" si="71"/>
        <v>0</v>
      </c>
      <c r="M488" s="1">
        <f t="shared" si="72"/>
        <v>0</v>
      </c>
      <c r="N488" s="1">
        <f t="shared" si="75"/>
        <v>0</v>
      </c>
      <c r="O488" s="1">
        <f t="shared" si="76"/>
        <v>493.50000000000909</v>
      </c>
    </row>
    <row r="489" spans="1:15" x14ac:dyDescent="0.25">
      <c r="A489" s="47">
        <v>41956</v>
      </c>
      <c r="B489" s="1">
        <v>1.2437800000000001</v>
      </c>
      <c r="C489" s="1">
        <v>1.24915</v>
      </c>
      <c r="D489" s="1">
        <v>1.24265</v>
      </c>
      <c r="E489" s="1">
        <v>1.2476499999999999</v>
      </c>
      <c r="F489" s="1">
        <f t="shared" si="77"/>
        <v>48.400000000001775</v>
      </c>
      <c r="G489" s="1">
        <f t="shared" si="70"/>
        <v>1</v>
      </c>
      <c r="H489" s="48">
        <f t="shared" si="78"/>
        <v>3.0953529506350108E-3</v>
      </c>
      <c r="I489" s="49">
        <f t="shared" si="79"/>
        <v>-3.270392432905278E-5</v>
      </c>
      <c r="J489" s="1">
        <f t="shared" si="73"/>
        <v>0</v>
      </c>
      <c r="K489" s="1">
        <f t="shared" si="74"/>
        <v>0</v>
      </c>
      <c r="L489" s="1">
        <f t="shared" si="71"/>
        <v>0</v>
      </c>
      <c r="M489" s="1">
        <f t="shared" si="72"/>
        <v>0</v>
      </c>
      <c r="N489" s="1">
        <f t="shared" si="75"/>
        <v>0</v>
      </c>
      <c r="O489" s="1">
        <f t="shared" si="76"/>
        <v>493.50000000000909</v>
      </c>
    </row>
    <row r="490" spans="1:15" x14ac:dyDescent="0.25">
      <c r="A490" s="47">
        <v>41957</v>
      </c>
      <c r="B490" s="1">
        <v>1.2476499999999999</v>
      </c>
      <c r="C490" s="1">
        <v>1.2546299999999999</v>
      </c>
      <c r="D490" s="1">
        <v>1.2398499999999999</v>
      </c>
      <c r="E490" s="1">
        <v>1.2524900000000001</v>
      </c>
      <c r="F490" s="1">
        <f t="shared" si="77"/>
        <v>-80.499999999998906</v>
      </c>
      <c r="G490" s="1">
        <f t="shared" si="70"/>
        <v>0</v>
      </c>
      <c r="H490" s="48">
        <f t="shared" si="78"/>
        <v>3.8792930709736773E-3</v>
      </c>
      <c r="I490" s="49">
        <f t="shared" si="79"/>
        <v>-1.977750644115428E-4</v>
      </c>
      <c r="J490" s="1">
        <f t="shared" si="73"/>
        <v>0</v>
      </c>
      <c r="K490" s="1">
        <f t="shared" si="74"/>
        <v>0</v>
      </c>
      <c r="L490" s="1">
        <f t="shared" si="71"/>
        <v>0</v>
      </c>
      <c r="M490" s="1">
        <f t="shared" si="72"/>
        <v>0</v>
      </c>
      <c r="N490" s="1">
        <f t="shared" si="75"/>
        <v>0</v>
      </c>
      <c r="O490" s="1">
        <f t="shared" si="76"/>
        <v>493.50000000000909</v>
      </c>
    </row>
    <row r="491" spans="1:15" x14ac:dyDescent="0.25">
      <c r="A491" s="47">
        <v>41960</v>
      </c>
      <c r="B491" s="1">
        <v>1.25301</v>
      </c>
      <c r="C491" s="1">
        <v>1.2577400000000001</v>
      </c>
      <c r="D491" s="1">
        <v>1.24451</v>
      </c>
      <c r="E491" s="1">
        <v>1.2449600000000001</v>
      </c>
      <c r="F491" s="1">
        <f t="shared" si="77"/>
        <v>86.899999999998641</v>
      </c>
      <c r="G491" s="1">
        <f t="shared" si="70"/>
        <v>1</v>
      </c>
      <c r="H491" s="48">
        <f t="shared" si="78"/>
        <v>-6.0120240480961984E-3</v>
      </c>
      <c r="I491" s="49">
        <f t="shared" si="79"/>
        <v>-3.484889742973174E-4</v>
      </c>
      <c r="J491" s="1">
        <f t="shared" si="73"/>
        <v>0</v>
      </c>
      <c r="K491" s="1">
        <f t="shared" si="74"/>
        <v>0</v>
      </c>
      <c r="L491" s="1">
        <f t="shared" si="71"/>
        <v>0</v>
      </c>
      <c r="M491" s="1">
        <f t="shared" si="72"/>
        <v>0</v>
      </c>
      <c r="N491" s="1">
        <f t="shared" si="75"/>
        <v>0</v>
      </c>
      <c r="O491" s="1">
        <f t="shared" si="76"/>
        <v>493.50000000000909</v>
      </c>
    </row>
    <row r="492" spans="1:15" x14ac:dyDescent="0.25">
      <c r="A492" s="47">
        <v>41961</v>
      </c>
      <c r="B492" s="1">
        <v>1.2449300000000001</v>
      </c>
      <c r="C492" s="1">
        <v>1.2544999999999999</v>
      </c>
      <c r="D492" s="1">
        <v>1.2443500000000001</v>
      </c>
      <c r="E492" s="1">
        <v>1.25362</v>
      </c>
      <c r="F492" s="1">
        <f t="shared" si="77"/>
        <v>17.500000000001403</v>
      </c>
      <c r="G492" s="1">
        <f t="shared" si="70"/>
        <v>1</v>
      </c>
      <c r="H492" s="48">
        <f t="shared" si="78"/>
        <v>6.9560467806193405E-3</v>
      </c>
      <c r="I492" s="49">
        <f t="shared" si="79"/>
        <v>1.6332893129510778E-3</v>
      </c>
      <c r="J492" s="1">
        <f t="shared" si="73"/>
        <v>0</v>
      </c>
      <c r="K492" s="1">
        <f t="shared" si="74"/>
        <v>0</v>
      </c>
      <c r="L492" s="1">
        <f t="shared" si="71"/>
        <v>17.500000000001403</v>
      </c>
      <c r="M492" s="1">
        <f t="shared" si="72"/>
        <v>0</v>
      </c>
      <c r="N492" s="1">
        <f t="shared" si="75"/>
        <v>17.500000000001403</v>
      </c>
      <c r="O492" s="1">
        <f t="shared" si="76"/>
        <v>511.00000000001052</v>
      </c>
    </row>
    <row r="493" spans="1:15" x14ac:dyDescent="0.25">
      <c r="A493" s="47">
        <v>41962</v>
      </c>
      <c r="B493" s="1">
        <v>1.25362</v>
      </c>
      <c r="C493" s="1">
        <v>1.2598499999999999</v>
      </c>
      <c r="D493" s="1">
        <v>1.2512300000000001</v>
      </c>
      <c r="E493" s="1">
        <v>1.2553700000000001</v>
      </c>
      <c r="F493" s="1">
        <f t="shared" si="77"/>
        <v>-14.499999999999513</v>
      </c>
      <c r="G493" s="1">
        <f t="shared" si="70"/>
        <v>0</v>
      </c>
      <c r="H493" s="48">
        <f t="shared" si="78"/>
        <v>1.3959573076371967E-3</v>
      </c>
      <c r="I493" s="49">
        <f t="shared" si="79"/>
        <v>1.0128087852884354E-3</v>
      </c>
      <c r="J493" s="1">
        <f t="shared" si="73"/>
        <v>0</v>
      </c>
      <c r="K493" s="1">
        <f t="shared" si="74"/>
        <v>0</v>
      </c>
      <c r="L493" s="1">
        <f t="shared" si="71"/>
        <v>0</v>
      </c>
      <c r="M493" s="1">
        <f t="shared" si="72"/>
        <v>0</v>
      </c>
      <c r="N493" s="1">
        <f t="shared" si="75"/>
        <v>0</v>
      </c>
      <c r="O493" s="1">
        <f t="shared" si="76"/>
        <v>511.00000000001052</v>
      </c>
    </row>
    <row r="494" spans="1:15" x14ac:dyDescent="0.25">
      <c r="A494" s="47">
        <v>41963</v>
      </c>
      <c r="B494" s="1">
        <v>1.2553399999999999</v>
      </c>
      <c r="C494" s="1">
        <v>1.25752</v>
      </c>
      <c r="D494" s="1">
        <v>1.2504200000000001</v>
      </c>
      <c r="E494" s="1">
        <v>1.2538899999999999</v>
      </c>
      <c r="F494" s="1">
        <f t="shared" si="77"/>
        <v>-151.79999999999973</v>
      </c>
      <c r="G494" s="1">
        <f t="shared" si="70"/>
        <v>0</v>
      </c>
      <c r="H494" s="48">
        <f t="shared" si="78"/>
        <v>-1.178935293977168E-3</v>
      </c>
      <c r="I494" s="49">
        <f t="shared" si="79"/>
        <v>1.1936681268235605E-3</v>
      </c>
      <c r="J494" s="1">
        <f t="shared" si="73"/>
        <v>0</v>
      </c>
      <c r="K494" s="1">
        <f t="shared" si="74"/>
        <v>0</v>
      </c>
      <c r="L494" s="1">
        <f t="shared" si="71"/>
        <v>0</v>
      </c>
      <c r="M494" s="1">
        <f t="shared" si="72"/>
        <v>0</v>
      </c>
      <c r="N494" s="1">
        <f t="shared" si="75"/>
        <v>0</v>
      </c>
      <c r="O494" s="1">
        <f t="shared" si="76"/>
        <v>511.00000000001052</v>
      </c>
    </row>
    <row r="495" spans="1:15" x14ac:dyDescent="0.25">
      <c r="A495" s="47">
        <v>41964</v>
      </c>
      <c r="B495" s="1">
        <v>1.2538899999999999</v>
      </c>
      <c r="C495" s="1">
        <v>1.25682</v>
      </c>
      <c r="D495" s="1">
        <v>1.2375</v>
      </c>
      <c r="E495" s="1">
        <v>1.23871</v>
      </c>
      <c r="F495" s="1">
        <f t="shared" si="77"/>
        <v>79.400000000000574</v>
      </c>
      <c r="G495" s="1">
        <f t="shared" si="70"/>
        <v>1</v>
      </c>
      <c r="H495" s="48">
        <f t="shared" si="78"/>
        <v>-1.2106325116238215E-2</v>
      </c>
      <c r="I495" s="49">
        <f t="shared" si="79"/>
        <v>-8.630745198556361E-4</v>
      </c>
      <c r="J495" s="1">
        <f t="shared" si="73"/>
        <v>0</v>
      </c>
      <c r="K495" s="1">
        <f t="shared" si="74"/>
        <v>0</v>
      </c>
      <c r="L495" s="1">
        <f t="shared" si="71"/>
        <v>0</v>
      </c>
      <c r="M495" s="1">
        <f t="shared" si="72"/>
        <v>0</v>
      </c>
      <c r="N495" s="1">
        <f t="shared" si="75"/>
        <v>0</v>
      </c>
      <c r="O495" s="1">
        <f t="shared" si="76"/>
        <v>511.00000000001052</v>
      </c>
    </row>
    <row r="496" spans="1:15" x14ac:dyDescent="0.25">
      <c r="A496" s="47">
        <v>41967</v>
      </c>
      <c r="B496" s="1">
        <v>1.23627</v>
      </c>
      <c r="C496" s="1">
        <v>1.2444599999999999</v>
      </c>
      <c r="D496" s="1">
        <v>1.2362200000000001</v>
      </c>
      <c r="E496" s="1">
        <v>1.24421</v>
      </c>
      <c r="F496" s="1">
        <f t="shared" si="77"/>
        <v>31.900000000000261</v>
      </c>
      <c r="G496" s="1">
        <f t="shared" si="70"/>
        <v>1</v>
      </c>
      <c r="H496" s="48">
        <f t="shared" si="78"/>
        <v>4.4401030103899952E-3</v>
      </c>
      <c r="I496" s="49">
        <f t="shared" si="79"/>
        <v>5.8683582742954932E-5</v>
      </c>
      <c r="J496" s="1">
        <f t="shared" si="73"/>
        <v>0</v>
      </c>
      <c r="K496" s="1">
        <f t="shared" si="74"/>
        <v>0</v>
      </c>
      <c r="L496" s="1">
        <f t="shared" si="71"/>
        <v>0</v>
      </c>
      <c r="M496" s="1">
        <f t="shared" si="72"/>
        <v>0</v>
      </c>
      <c r="N496" s="1">
        <f t="shared" si="75"/>
        <v>0</v>
      </c>
      <c r="O496" s="1">
        <f t="shared" si="76"/>
        <v>511.00000000001052</v>
      </c>
    </row>
    <row r="497" spans="1:15" x14ac:dyDescent="0.25">
      <c r="A497" s="47">
        <v>41968</v>
      </c>
      <c r="B497" s="1">
        <v>1.24421</v>
      </c>
      <c r="C497" s="1">
        <v>1.2486900000000001</v>
      </c>
      <c r="D497" s="1">
        <v>1.2401800000000001</v>
      </c>
      <c r="E497" s="1">
        <v>1.2474000000000001</v>
      </c>
      <c r="F497" s="1">
        <f t="shared" si="77"/>
        <v>31.499999999999861</v>
      </c>
      <c r="G497" s="1">
        <f t="shared" si="70"/>
        <v>1</v>
      </c>
      <c r="H497" s="48">
        <f t="shared" si="78"/>
        <v>2.5638758730439637E-3</v>
      </c>
      <c r="I497" s="49">
        <f t="shared" si="79"/>
        <v>-7.7510519559259583E-6</v>
      </c>
      <c r="J497" s="1">
        <f t="shared" si="73"/>
        <v>0</v>
      </c>
      <c r="K497" s="1">
        <f t="shared" si="74"/>
        <v>0</v>
      </c>
      <c r="L497" s="1">
        <f t="shared" si="71"/>
        <v>0</v>
      </c>
      <c r="M497" s="1">
        <f t="shared" si="72"/>
        <v>0</v>
      </c>
      <c r="N497" s="1">
        <f t="shared" si="75"/>
        <v>0</v>
      </c>
      <c r="O497" s="1">
        <f t="shared" si="76"/>
        <v>511.00000000001052</v>
      </c>
    </row>
    <row r="498" spans="1:15" x14ac:dyDescent="0.25">
      <c r="A498" s="47">
        <v>41969</v>
      </c>
      <c r="B498" s="1">
        <v>1.2474000000000001</v>
      </c>
      <c r="C498" s="1">
        <v>1.25312</v>
      </c>
      <c r="D498" s="1">
        <v>1.24437</v>
      </c>
      <c r="E498" s="1">
        <v>1.2505500000000001</v>
      </c>
      <c r="F498" s="1">
        <f t="shared" si="77"/>
        <v>-38.399999999998435</v>
      </c>
      <c r="G498" s="1">
        <f t="shared" si="70"/>
        <v>0</v>
      </c>
      <c r="H498" s="48">
        <f t="shared" si="78"/>
        <v>2.525252525252597E-3</v>
      </c>
      <c r="I498" s="49">
        <f t="shared" si="79"/>
        <v>-1.7700612017106099E-4</v>
      </c>
      <c r="J498" s="1">
        <f t="shared" si="73"/>
        <v>0</v>
      </c>
      <c r="K498" s="1">
        <f t="shared" si="74"/>
        <v>0</v>
      </c>
      <c r="L498" s="1">
        <f t="shared" si="71"/>
        <v>0</v>
      </c>
      <c r="M498" s="1">
        <f t="shared" si="72"/>
        <v>0</v>
      </c>
      <c r="N498" s="1">
        <f t="shared" si="75"/>
        <v>0</v>
      </c>
      <c r="O498" s="1">
        <f t="shared" si="76"/>
        <v>511.00000000001052</v>
      </c>
    </row>
    <row r="499" spans="1:15" x14ac:dyDescent="0.25">
      <c r="A499" s="47">
        <v>41970</v>
      </c>
      <c r="B499" s="1">
        <v>1.2505299999999999</v>
      </c>
      <c r="C499" s="1">
        <v>1.2523500000000001</v>
      </c>
      <c r="D499" s="1">
        <v>1.2464599999999999</v>
      </c>
      <c r="E499" s="1">
        <v>1.2466900000000001</v>
      </c>
      <c r="F499" s="1">
        <f t="shared" si="77"/>
        <v>-17.200000000001658</v>
      </c>
      <c r="G499" s="1">
        <f t="shared" si="70"/>
        <v>0</v>
      </c>
      <c r="H499" s="48">
        <f t="shared" si="78"/>
        <v>-3.0866418775737925E-3</v>
      </c>
      <c r="I499" s="49">
        <f t="shared" si="79"/>
        <v>1.8866665114423975E-4</v>
      </c>
      <c r="J499" s="1">
        <f t="shared" si="73"/>
        <v>0</v>
      </c>
      <c r="K499" s="1">
        <f t="shared" si="74"/>
        <v>0</v>
      </c>
      <c r="L499" s="1">
        <f t="shared" si="71"/>
        <v>0</v>
      </c>
      <c r="M499" s="1">
        <f t="shared" si="72"/>
        <v>0</v>
      </c>
      <c r="N499" s="1">
        <f t="shared" si="75"/>
        <v>0</v>
      </c>
      <c r="O499" s="1">
        <f t="shared" si="76"/>
        <v>511.00000000001052</v>
      </c>
    </row>
    <row r="500" spans="1:15" x14ac:dyDescent="0.25">
      <c r="A500" s="47">
        <v>41971</v>
      </c>
      <c r="B500" s="1">
        <v>1.2466900000000001</v>
      </c>
      <c r="C500" s="1">
        <v>1.24902</v>
      </c>
      <c r="D500" s="1">
        <v>1.2426299999999999</v>
      </c>
      <c r="E500" s="1">
        <v>1.2449699999999999</v>
      </c>
      <c r="F500" s="1">
        <f t="shared" si="77"/>
        <v>5.8000000000002494</v>
      </c>
      <c r="G500" s="1">
        <f t="shared" si="70"/>
        <v>1</v>
      </c>
      <c r="H500" s="48">
        <f t="shared" si="78"/>
        <v>-1.3796533219967433E-3</v>
      </c>
      <c r="I500" s="49">
        <f t="shared" si="79"/>
        <v>-8.5329586168277072E-4</v>
      </c>
      <c r="J500" s="1">
        <f t="shared" si="73"/>
        <v>0</v>
      </c>
      <c r="K500" s="1">
        <f t="shared" si="74"/>
        <v>0</v>
      </c>
      <c r="L500" s="1">
        <f t="shared" si="71"/>
        <v>0</v>
      </c>
      <c r="M500" s="1">
        <f t="shared" si="72"/>
        <v>0</v>
      </c>
      <c r="N500" s="1">
        <f t="shared" si="75"/>
        <v>0</v>
      </c>
      <c r="O500" s="1">
        <f t="shared" si="76"/>
        <v>511.00000000001052</v>
      </c>
    </row>
    <row r="501" spans="1:15" x14ac:dyDescent="0.25">
      <c r="A501" s="47">
        <v>41974</v>
      </c>
      <c r="B501" s="1">
        <v>1.24631</v>
      </c>
      <c r="C501" s="1">
        <v>1.2506699999999999</v>
      </c>
      <c r="D501" s="1">
        <v>1.24194</v>
      </c>
      <c r="E501" s="1">
        <v>1.2468900000000001</v>
      </c>
      <c r="F501" s="1">
        <f t="shared" si="77"/>
        <v>-86.80000000000021</v>
      </c>
      <c r="G501" s="1">
        <f t="shared" si="70"/>
        <v>0</v>
      </c>
      <c r="H501" s="48">
        <f t="shared" si="78"/>
        <v>1.542205836285282E-3</v>
      </c>
      <c r="I501" s="49">
        <f t="shared" si="79"/>
        <v>-8.3501479560176006E-4</v>
      </c>
      <c r="J501" s="1">
        <f t="shared" si="73"/>
        <v>0</v>
      </c>
      <c r="K501" s="1">
        <f t="shared" si="74"/>
        <v>0</v>
      </c>
      <c r="L501" s="1">
        <f t="shared" si="71"/>
        <v>0</v>
      </c>
      <c r="M501" s="1">
        <f t="shared" si="72"/>
        <v>0</v>
      </c>
      <c r="N501" s="1">
        <f t="shared" si="75"/>
        <v>0</v>
      </c>
      <c r="O501" s="1">
        <f t="shared" si="76"/>
        <v>511.00000000001052</v>
      </c>
    </row>
    <row r="502" spans="1:15" x14ac:dyDescent="0.25">
      <c r="A502" s="47">
        <v>41975</v>
      </c>
      <c r="B502" s="1">
        <v>1.24695</v>
      </c>
      <c r="C502" s="1">
        <v>1.24762</v>
      </c>
      <c r="D502" s="1">
        <v>1.23769</v>
      </c>
      <c r="E502" s="1">
        <v>1.23827</v>
      </c>
      <c r="F502" s="1">
        <f t="shared" si="77"/>
        <v>-71.899999999998073</v>
      </c>
      <c r="G502" s="1">
        <f t="shared" si="70"/>
        <v>0</v>
      </c>
      <c r="H502" s="48">
        <f t="shared" si="78"/>
        <v>-6.9132000417038153E-3</v>
      </c>
      <c r="I502" s="49">
        <f t="shared" si="79"/>
        <v>-1.551797889067591E-3</v>
      </c>
      <c r="J502" s="1">
        <f t="shared" si="73"/>
        <v>0</v>
      </c>
      <c r="K502" s="1">
        <f t="shared" si="74"/>
        <v>0</v>
      </c>
      <c r="L502" s="1">
        <f t="shared" si="71"/>
        <v>0</v>
      </c>
      <c r="M502" s="1">
        <f t="shared" si="72"/>
        <v>0</v>
      </c>
      <c r="N502" s="1">
        <f t="shared" si="75"/>
        <v>0</v>
      </c>
      <c r="O502" s="1">
        <f t="shared" si="76"/>
        <v>511.00000000001052</v>
      </c>
    </row>
    <row r="503" spans="1:15" x14ac:dyDescent="0.25">
      <c r="A503" s="47">
        <v>41976</v>
      </c>
      <c r="B503" s="1">
        <v>1.2382899999999999</v>
      </c>
      <c r="C503" s="1">
        <v>1.23905</v>
      </c>
      <c r="D503" s="1">
        <v>1.2301200000000001</v>
      </c>
      <c r="E503" s="1">
        <v>1.2311000000000001</v>
      </c>
      <c r="F503" s="1">
        <f t="shared" si="77"/>
        <v>68.200000000000486</v>
      </c>
      <c r="G503" s="1">
        <f t="shared" si="70"/>
        <v>1</v>
      </c>
      <c r="H503" s="48">
        <f t="shared" si="78"/>
        <v>-5.7903365178837429E-3</v>
      </c>
      <c r="I503" s="49">
        <f t="shared" si="79"/>
        <v>-7.6229931427328201E-4</v>
      </c>
      <c r="J503" s="1">
        <f t="shared" si="73"/>
        <v>0</v>
      </c>
      <c r="K503" s="1">
        <f t="shared" si="74"/>
        <v>0</v>
      </c>
      <c r="L503" s="1">
        <f t="shared" si="71"/>
        <v>0</v>
      </c>
      <c r="M503" s="1">
        <f t="shared" si="72"/>
        <v>0</v>
      </c>
      <c r="N503" s="1">
        <f t="shared" si="75"/>
        <v>0</v>
      </c>
      <c r="O503" s="1">
        <f t="shared" si="76"/>
        <v>511.00000000001052</v>
      </c>
    </row>
    <row r="504" spans="1:15" x14ac:dyDescent="0.25">
      <c r="A504" s="47">
        <v>41977</v>
      </c>
      <c r="B504" s="1">
        <v>1.2310399999999999</v>
      </c>
      <c r="C504" s="1">
        <v>1.24563</v>
      </c>
      <c r="D504" s="1">
        <v>1.2279500000000001</v>
      </c>
      <c r="E504" s="1">
        <v>1.23786</v>
      </c>
      <c r="F504" s="1">
        <f t="shared" si="77"/>
        <v>-95.600000000000136</v>
      </c>
      <c r="G504" s="1">
        <f t="shared" si="70"/>
        <v>0</v>
      </c>
      <c r="H504" s="48">
        <f t="shared" si="78"/>
        <v>5.4910242872228121E-3</v>
      </c>
      <c r="I504" s="49">
        <f t="shared" si="79"/>
        <v>-6.309341546691799E-4</v>
      </c>
      <c r="J504" s="1">
        <f t="shared" si="73"/>
        <v>0</v>
      </c>
      <c r="K504" s="1">
        <f t="shared" si="74"/>
        <v>0</v>
      </c>
      <c r="L504" s="1">
        <f t="shared" si="71"/>
        <v>0</v>
      </c>
      <c r="M504" s="1">
        <f t="shared" si="72"/>
        <v>0</v>
      </c>
      <c r="N504" s="1">
        <f t="shared" si="75"/>
        <v>0</v>
      </c>
      <c r="O504" s="1">
        <f t="shared" si="76"/>
        <v>511.00000000001052</v>
      </c>
    </row>
    <row r="505" spans="1:15" x14ac:dyDescent="0.25">
      <c r="A505" s="47">
        <v>41978</v>
      </c>
      <c r="B505" s="1">
        <v>1.2378100000000001</v>
      </c>
      <c r="C505" s="1">
        <v>1.2393099999999999</v>
      </c>
      <c r="D505" s="1">
        <v>1.22709</v>
      </c>
      <c r="E505" s="1">
        <v>1.2282500000000001</v>
      </c>
      <c r="F505" s="1">
        <f t="shared" si="77"/>
        <v>30.799999999999716</v>
      </c>
      <c r="G505" s="1">
        <f t="shared" si="70"/>
        <v>1</v>
      </c>
      <c r="H505" s="48">
        <f t="shared" si="78"/>
        <v>-7.7633981225663229E-3</v>
      </c>
      <c r="I505" s="49">
        <f t="shared" si="79"/>
        <v>-1.9218434041204657E-3</v>
      </c>
      <c r="J505" s="1">
        <f t="shared" si="73"/>
        <v>0</v>
      </c>
      <c r="K505" s="1">
        <f t="shared" si="74"/>
        <v>0</v>
      </c>
      <c r="L505" s="1">
        <f t="shared" si="71"/>
        <v>0</v>
      </c>
      <c r="M505" s="1">
        <f t="shared" si="72"/>
        <v>0</v>
      </c>
      <c r="N505" s="1">
        <f t="shared" si="75"/>
        <v>0</v>
      </c>
      <c r="O505" s="1">
        <f t="shared" si="76"/>
        <v>511.00000000001052</v>
      </c>
    </row>
    <row r="506" spans="1:15" x14ac:dyDescent="0.25">
      <c r="A506" s="47">
        <v>41981</v>
      </c>
      <c r="B506" s="1">
        <v>1.22864</v>
      </c>
      <c r="C506" s="1">
        <v>1.2343900000000001</v>
      </c>
      <c r="D506" s="1">
        <v>1.22472</v>
      </c>
      <c r="E506" s="1">
        <v>1.2317199999999999</v>
      </c>
      <c r="F506" s="1">
        <f t="shared" si="77"/>
        <v>56.59999999999998</v>
      </c>
      <c r="G506" s="1">
        <f t="shared" si="70"/>
        <v>1</v>
      </c>
      <c r="H506" s="48">
        <f t="shared" si="78"/>
        <v>2.8251577447586662E-3</v>
      </c>
      <c r="I506" s="49">
        <f t="shared" si="79"/>
        <v>-1.8843552516822071E-3</v>
      </c>
      <c r="J506" s="1">
        <f t="shared" si="73"/>
        <v>0</v>
      </c>
      <c r="K506" s="1">
        <f t="shared" si="74"/>
        <v>0</v>
      </c>
      <c r="L506" s="1">
        <f t="shared" si="71"/>
        <v>0</v>
      </c>
      <c r="M506" s="1">
        <f t="shared" si="72"/>
        <v>0</v>
      </c>
      <c r="N506" s="1">
        <f t="shared" si="75"/>
        <v>0</v>
      </c>
      <c r="O506" s="1">
        <f t="shared" si="76"/>
        <v>511.00000000001052</v>
      </c>
    </row>
    <row r="507" spans="1:15" x14ac:dyDescent="0.25">
      <c r="A507" s="47">
        <v>41982</v>
      </c>
      <c r="B507" s="1">
        <v>1.2317199999999999</v>
      </c>
      <c r="C507" s="1">
        <v>1.24475</v>
      </c>
      <c r="D507" s="1">
        <v>1.2292000000000001</v>
      </c>
      <c r="E507" s="1">
        <v>1.2373799999999999</v>
      </c>
      <c r="F507" s="1">
        <f t="shared" si="77"/>
        <v>73.900000000000077</v>
      </c>
      <c r="G507" s="1">
        <f t="shared" si="70"/>
        <v>1</v>
      </c>
      <c r="H507" s="48">
        <f t="shared" si="78"/>
        <v>4.5952002078395449E-3</v>
      </c>
      <c r="I507" s="49">
        <f t="shared" si="79"/>
        <v>-9.2412499100553991E-4</v>
      </c>
      <c r="J507" s="1">
        <f t="shared" si="73"/>
        <v>0</v>
      </c>
      <c r="K507" s="1">
        <f t="shared" si="74"/>
        <v>0</v>
      </c>
      <c r="L507" s="1">
        <f t="shared" si="71"/>
        <v>0</v>
      </c>
      <c r="M507" s="1">
        <f t="shared" si="72"/>
        <v>0</v>
      </c>
      <c r="N507" s="1">
        <f t="shared" si="75"/>
        <v>0</v>
      </c>
      <c r="O507" s="1">
        <f t="shared" si="76"/>
        <v>511.00000000001052</v>
      </c>
    </row>
    <row r="508" spans="1:15" x14ac:dyDescent="0.25">
      <c r="A508" s="47">
        <v>41983</v>
      </c>
      <c r="B508" s="1">
        <v>1.2373700000000001</v>
      </c>
      <c r="C508" s="1">
        <v>1.24481</v>
      </c>
      <c r="D508" s="1">
        <v>1.2362200000000001</v>
      </c>
      <c r="E508" s="1">
        <v>1.2447600000000001</v>
      </c>
      <c r="F508" s="1">
        <f t="shared" si="77"/>
        <v>-37.700000000000514</v>
      </c>
      <c r="G508" s="1">
        <f t="shared" si="70"/>
        <v>0</v>
      </c>
      <c r="H508" s="48">
        <f t="shared" si="78"/>
        <v>5.9642147117298094E-3</v>
      </c>
      <c r="I508" s="49">
        <f t="shared" si="79"/>
        <v>-6.1414867897208181E-6</v>
      </c>
      <c r="J508" s="1">
        <f t="shared" si="73"/>
        <v>0</v>
      </c>
      <c r="K508" s="1">
        <f t="shared" si="74"/>
        <v>0</v>
      </c>
      <c r="L508" s="1">
        <f t="shared" si="71"/>
        <v>0</v>
      </c>
      <c r="M508" s="1">
        <f t="shared" si="72"/>
        <v>0</v>
      </c>
      <c r="N508" s="1">
        <f t="shared" si="75"/>
        <v>0</v>
      </c>
      <c r="O508" s="1">
        <f t="shared" si="76"/>
        <v>511.00000000001052</v>
      </c>
    </row>
    <row r="509" spans="1:15" x14ac:dyDescent="0.25">
      <c r="A509" s="47">
        <v>41984</v>
      </c>
      <c r="B509" s="1">
        <v>1.2447600000000001</v>
      </c>
      <c r="C509" s="1">
        <v>1.2495099999999999</v>
      </c>
      <c r="D509" s="1">
        <v>1.23702</v>
      </c>
      <c r="E509" s="1">
        <v>1.24099</v>
      </c>
      <c r="F509" s="1">
        <f t="shared" si="77"/>
        <v>49.399999999999444</v>
      </c>
      <c r="G509" s="1">
        <f t="shared" si="70"/>
        <v>1</v>
      </c>
      <c r="H509" s="48">
        <f t="shared" si="78"/>
        <v>-3.0286962948681273E-3</v>
      </c>
      <c r="I509" s="49">
        <f t="shared" si="79"/>
        <v>-5.7750425318389698E-4</v>
      </c>
      <c r="J509" s="1">
        <f t="shared" si="73"/>
        <v>0</v>
      </c>
      <c r="K509" s="1">
        <f t="shared" si="74"/>
        <v>0</v>
      </c>
      <c r="L509" s="1">
        <f t="shared" si="71"/>
        <v>0</v>
      </c>
      <c r="M509" s="1">
        <f t="shared" si="72"/>
        <v>0</v>
      </c>
      <c r="N509" s="1">
        <f t="shared" si="75"/>
        <v>0</v>
      </c>
      <c r="O509" s="1">
        <f t="shared" si="76"/>
        <v>511.00000000001052</v>
      </c>
    </row>
    <row r="510" spans="1:15" x14ac:dyDescent="0.25">
      <c r="A510" s="47">
        <v>41985</v>
      </c>
      <c r="B510" s="1">
        <v>1.2410099999999999</v>
      </c>
      <c r="C510" s="1">
        <v>1.24851</v>
      </c>
      <c r="D510" s="1">
        <v>1.2384299999999999</v>
      </c>
      <c r="E510" s="1">
        <v>1.2459499999999999</v>
      </c>
      <c r="F510" s="1">
        <f t="shared" si="77"/>
        <v>-37.700000000000514</v>
      </c>
      <c r="G510" s="1">
        <f t="shared" si="70"/>
        <v>0</v>
      </c>
      <c r="H510" s="48">
        <f t="shared" si="78"/>
        <v>3.9968089992665767E-3</v>
      </c>
      <c r="I510" s="49">
        <f t="shared" si="79"/>
        <v>7.8624687693740203E-4</v>
      </c>
      <c r="J510" s="1">
        <f t="shared" si="73"/>
        <v>0</v>
      </c>
      <c r="K510" s="1">
        <f t="shared" si="74"/>
        <v>0</v>
      </c>
      <c r="L510" s="1">
        <f t="shared" si="71"/>
        <v>0</v>
      </c>
      <c r="M510" s="1">
        <f t="shared" si="72"/>
        <v>0</v>
      </c>
      <c r="N510" s="1">
        <f t="shared" si="75"/>
        <v>0</v>
      </c>
      <c r="O510" s="1">
        <f t="shared" si="76"/>
        <v>511.00000000001052</v>
      </c>
    </row>
    <row r="511" spans="1:15" x14ac:dyDescent="0.25">
      <c r="A511" s="47">
        <v>41988</v>
      </c>
      <c r="B511" s="1">
        <v>1.2474000000000001</v>
      </c>
      <c r="C511" s="1">
        <v>1.24786</v>
      </c>
      <c r="D511" s="1">
        <v>1.24146</v>
      </c>
      <c r="E511" s="1">
        <v>1.24363</v>
      </c>
      <c r="F511" s="1">
        <f t="shared" si="77"/>
        <v>73.799999999999415</v>
      </c>
      <c r="G511" s="1">
        <f t="shared" si="70"/>
        <v>1</v>
      </c>
      <c r="H511" s="48">
        <f t="shared" si="78"/>
        <v>-1.8620329868773711E-3</v>
      </c>
      <c r="I511" s="49">
        <f t="shared" si="79"/>
        <v>1.2772848183131985E-3</v>
      </c>
      <c r="J511" s="1">
        <f t="shared" si="73"/>
        <v>0</v>
      </c>
      <c r="K511" s="1">
        <f t="shared" si="74"/>
        <v>0</v>
      </c>
      <c r="L511" s="1">
        <f t="shared" si="71"/>
        <v>73.799999999999415</v>
      </c>
      <c r="M511" s="1">
        <f t="shared" si="72"/>
        <v>0</v>
      </c>
      <c r="N511" s="1">
        <f t="shared" si="75"/>
        <v>73.799999999999415</v>
      </c>
      <c r="O511" s="1">
        <f t="shared" si="76"/>
        <v>584.80000000000996</v>
      </c>
    </row>
    <row r="512" spans="1:15" x14ac:dyDescent="0.25">
      <c r="A512" s="47">
        <v>41989</v>
      </c>
      <c r="B512" s="1">
        <v>1.24363</v>
      </c>
      <c r="C512" s="1">
        <v>1.2569900000000001</v>
      </c>
      <c r="D512" s="1">
        <v>1.2434000000000001</v>
      </c>
      <c r="E512" s="1">
        <v>1.25101</v>
      </c>
      <c r="F512" s="1">
        <f t="shared" si="77"/>
        <v>-168.59999999999874</v>
      </c>
      <c r="G512" s="1">
        <f t="shared" si="70"/>
        <v>0</v>
      </c>
      <c r="H512" s="48">
        <f t="shared" si="78"/>
        <v>5.9342408915834532E-3</v>
      </c>
      <c r="I512" s="49">
        <f t="shared" si="79"/>
        <v>1.3326868938582787E-3</v>
      </c>
      <c r="J512" s="1">
        <f t="shared" si="73"/>
        <v>0</v>
      </c>
      <c r="K512" s="1">
        <f t="shared" si="74"/>
        <v>0</v>
      </c>
      <c r="L512" s="1">
        <f t="shared" si="71"/>
        <v>-168.59999999999874</v>
      </c>
      <c r="M512" s="1">
        <f t="shared" si="72"/>
        <v>0</v>
      </c>
      <c r="N512" s="1">
        <f t="shared" si="75"/>
        <v>-168.59999999999874</v>
      </c>
      <c r="O512" s="1">
        <f t="shared" si="76"/>
        <v>416.20000000001119</v>
      </c>
    </row>
    <row r="513" spans="1:15" x14ac:dyDescent="0.25">
      <c r="A513" s="47">
        <v>41990</v>
      </c>
      <c r="B513" s="1">
        <v>1.25101</v>
      </c>
      <c r="C513" s="1">
        <v>1.25159</v>
      </c>
      <c r="D513" s="1">
        <v>1.2320899999999999</v>
      </c>
      <c r="E513" s="1">
        <v>1.2341500000000001</v>
      </c>
      <c r="F513" s="1">
        <f t="shared" si="77"/>
        <v>-55.400000000001</v>
      </c>
      <c r="G513" s="1">
        <f t="shared" si="70"/>
        <v>0</v>
      </c>
      <c r="H513" s="48">
        <f t="shared" si="78"/>
        <v>-1.3477110494720113E-2</v>
      </c>
      <c r="I513" s="49">
        <f t="shared" si="79"/>
        <v>6.1847284733905494E-4</v>
      </c>
      <c r="J513" s="1">
        <f t="shared" si="73"/>
        <v>0</v>
      </c>
      <c r="K513" s="1">
        <f t="shared" si="74"/>
        <v>0</v>
      </c>
      <c r="L513" s="1">
        <f t="shared" si="71"/>
        <v>0</v>
      </c>
      <c r="M513" s="1">
        <f t="shared" si="72"/>
        <v>0</v>
      </c>
      <c r="N513" s="1">
        <f t="shared" si="75"/>
        <v>0</v>
      </c>
      <c r="O513" s="1">
        <f t="shared" si="76"/>
        <v>416.20000000001119</v>
      </c>
    </row>
    <row r="514" spans="1:15" x14ac:dyDescent="0.25">
      <c r="A514" s="47">
        <v>41991</v>
      </c>
      <c r="B514" s="1">
        <v>1.2341500000000001</v>
      </c>
      <c r="C514" s="1">
        <v>1.2352399999999999</v>
      </c>
      <c r="D514" s="1">
        <v>1.2265699999999999</v>
      </c>
      <c r="E514" s="1">
        <v>1.22861</v>
      </c>
      <c r="F514" s="1">
        <f t="shared" si="77"/>
        <v>-59.299999999999912</v>
      </c>
      <c r="G514" s="1">
        <f t="shared" ref="G514:G577" si="80">IF(F514&gt;0,1,0)</f>
        <v>0</v>
      </c>
      <c r="H514" s="48">
        <f t="shared" si="78"/>
        <v>-4.4889194992505654E-3</v>
      </c>
      <c r="I514" s="49">
        <f t="shared" si="79"/>
        <v>-2.9578680816209901E-4</v>
      </c>
      <c r="J514" s="1">
        <f t="shared" si="73"/>
        <v>0</v>
      </c>
      <c r="K514" s="1">
        <f t="shared" si="74"/>
        <v>0</v>
      </c>
      <c r="L514" s="1">
        <f t="shared" ref="L514:L577" si="81">IF(AND(I514&gt;$S$4,I514&lt;=$T$4),F514,0)</f>
        <v>0</v>
      </c>
      <c r="M514" s="1">
        <f t="shared" ref="M514:M577" si="82">IF(AND(I514&gt;$S$5,I514&lt;=$T$5),F514,0)</f>
        <v>0</v>
      </c>
      <c r="N514" s="1">
        <f t="shared" si="75"/>
        <v>0</v>
      </c>
      <c r="O514" s="1">
        <f t="shared" si="76"/>
        <v>416.20000000001119</v>
      </c>
    </row>
    <row r="515" spans="1:15" x14ac:dyDescent="0.25">
      <c r="A515" s="47">
        <v>41992</v>
      </c>
      <c r="B515" s="1">
        <v>1.22858</v>
      </c>
      <c r="C515" s="1">
        <v>1.2302200000000001</v>
      </c>
      <c r="D515" s="1">
        <v>1.22201</v>
      </c>
      <c r="E515" s="1">
        <v>1.22265</v>
      </c>
      <c r="F515" s="1">
        <f t="shared" si="77"/>
        <v>5.9999999999993392</v>
      </c>
      <c r="G515" s="1">
        <f t="shared" si="80"/>
        <v>1</v>
      </c>
      <c r="H515" s="48">
        <f t="shared" si="78"/>
        <v>-4.851010491531027E-3</v>
      </c>
      <c r="I515" s="49">
        <f t="shared" si="79"/>
        <v>-1.4765631455834205E-3</v>
      </c>
      <c r="J515" s="1">
        <f t="shared" ref="J515:J578" si="83">IF(AND(I515&gt;$S$2,I515&lt;=$T$2),F515,0)</f>
        <v>0</v>
      </c>
      <c r="K515" s="1">
        <f t="shared" ref="K515:K578" si="84">IF(AND(I515&gt;$S$3,I515&lt;=$T$3),F515,0)</f>
        <v>0</v>
      </c>
      <c r="L515" s="1">
        <f t="shared" si="81"/>
        <v>0</v>
      </c>
      <c r="M515" s="1">
        <f t="shared" si="82"/>
        <v>0</v>
      </c>
      <c r="N515" s="1">
        <f t="shared" ref="N515:N578" si="85">L515+K515+J515+M515</f>
        <v>0</v>
      </c>
      <c r="O515" s="1">
        <f t="shared" ref="O515:O578" si="86">N515+O514</f>
        <v>416.20000000001119</v>
      </c>
    </row>
    <row r="516" spans="1:15" x14ac:dyDescent="0.25">
      <c r="A516" s="47">
        <v>41995</v>
      </c>
      <c r="B516" s="1">
        <v>1.2222900000000001</v>
      </c>
      <c r="C516" s="1">
        <v>1.22725</v>
      </c>
      <c r="D516" s="1">
        <v>1.22166</v>
      </c>
      <c r="E516" s="1">
        <v>1.22289</v>
      </c>
      <c r="F516" s="1">
        <f t="shared" ref="F516:F579" si="87">(E517-B517)*10000</f>
        <v>-57.199999999999477</v>
      </c>
      <c r="G516" s="1">
        <f t="shared" si="80"/>
        <v>0</v>
      </c>
      <c r="H516" s="48">
        <f t="shared" ref="H516:H579" si="88">E516/E515-1</f>
        <v>1.9629493313710888E-4</v>
      </c>
      <c r="I516" s="49">
        <f t="shared" si="79"/>
        <v>-2.1975531179075081E-3</v>
      </c>
      <c r="J516" s="1">
        <f t="shared" si="83"/>
        <v>0</v>
      </c>
      <c r="K516" s="1">
        <f t="shared" si="84"/>
        <v>0</v>
      </c>
      <c r="L516" s="1">
        <f t="shared" si="81"/>
        <v>0</v>
      </c>
      <c r="M516" s="1">
        <f t="shared" si="82"/>
        <v>0</v>
      </c>
      <c r="N516" s="1">
        <f t="shared" si="85"/>
        <v>0</v>
      </c>
      <c r="O516" s="1">
        <f t="shared" si="86"/>
        <v>416.20000000001119</v>
      </c>
    </row>
    <row r="517" spans="1:15" x14ac:dyDescent="0.25">
      <c r="A517" s="47">
        <v>41996</v>
      </c>
      <c r="B517" s="1">
        <v>1.22288</v>
      </c>
      <c r="C517" s="1">
        <v>1.2245600000000001</v>
      </c>
      <c r="D517" s="1">
        <v>1.2164600000000001</v>
      </c>
      <c r="E517" s="1">
        <v>1.21716</v>
      </c>
      <c r="F517" s="1">
        <f t="shared" si="87"/>
        <v>23.699999999999832</v>
      </c>
      <c r="G517" s="1">
        <f t="shared" si="80"/>
        <v>1</v>
      </c>
      <c r="H517" s="48">
        <f t="shared" si="88"/>
        <v>-4.685621764835779E-3</v>
      </c>
      <c r="I517" s="49">
        <f t="shared" si="79"/>
        <v>-2.4046688016534645E-3</v>
      </c>
      <c r="J517" s="1">
        <f t="shared" si="83"/>
        <v>0</v>
      </c>
      <c r="K517" s="1">
        <f t="shared" si="84"/>
        <v>0</v>
      </c>
      <c r="L517" s="1">
        <f t="shared" si="81"/>
        <v>0</v>
      </c>
      <c r="M517" s="1">
        <f t="shared" si="82"/>
        <v>0</v>
      </c>
      <c r="N517" s="1">
        <f t="shared" si="85"/>
        <v>0</v>
      </c>
      <c r="O517" s="1">
        <f t="shared" si="86"/>
        <v>416.20000000001119</v>
      </c>
    </row>
    <row r="518" spans="1:15" x14ac:dyDescent="0.25">
      <c r="A518" s="47">
        <v>41997</v>
      </c>
      <c r="B518" s="1">
        <v>1.21716</v>
      </c>
      <c r="C518" s="1">
        <v>1.22201</v>
      </c>
      <c r="D518" s="1">
        <v>1.21695</v>
      </c>
      <c r="E518" s="1">
        <v>1.21953</v>
      </c>
      <c r="F518" s="1">
        <f t="shared" si="87"/>
        <v>32.000000000000917</v>
      </c>
      <c r="G518" s="1">
        <f t="shared" si="80"/>
        <v>1</v>
      </c>
      <c r="H518" s="48">
        <f t="shared" si="88"/>
        <v>1.9471556738637208E-3</v>
      </c>
      <c r="I518" s="49">
        <f t="shared" si="79"/>
        <v>-2.6608754673288215E-3</v>
      </c>
      <c r="J518" s="1">
        <f t="shared" si="83"/>
        <v>0</v>
      </c>
      <c r="K518" s="1">
        <f t="shared" si="84"/>
        <v>0</v>
      </c>
      <c r="L518" s="1">
        <f t="shared" si="81"/>
        <v>0</v>
      </c>
      <c r="M518" s="1">
        <f t="shared" si="82"/>
        <v>0</v>
      </c>
      <c r="N518" s="1">
        <f t="shared" si="85"/>
        <v>0</v>
      </c>
      <c r="O518" s="1">
        <f t="shared" si="86"/>
        <v>416.20000000001119</v>
      </c>
    </row>
    <row r="519" spans="1:15" x14ac:dyDescent="0.25">
      <c r="A519" s="47">
        <v>41998</v>
      </c>
      <c r="B519" s="1">
        <v>1.21953</v>
      </c>
      <c r="C519" s="1">
        <v>1.2228300000000001</v>
      </c>
      <c r="D519" s="1">
        <v>1.2186900000000001</v>
      </c>
      <c r="E519" s="1">
        <v>1.2227300000000001</v>
      </c>
      <c r="F519" s="1">
        <f t="shared" si="87"/>
        <v>-43.89999999999894</v>
      </c>
      <c r="G519" s="1">
        <f t="shared" si="80"/>
        <v>0</v>
      </c>
      <c r="H519" s="48">
        <f t="shared" si="88"/>
        <v>2.6239616901593266E-3</v>
      </c>
      <c r="I519" s="49">
        <f t="shared" si="79"/>
        <v>-2.1001261326992343E-3</v>
      </c>
      <c r="J519" s="1">
        <f t="shared" si="83"/>
        <v>0</v>
      </c>
      <c r="K519" s="1">
        <f t="shared" si="84"/>
        <v>0</v>
      </c>
      <c r="L519" s="1">
        <f t="shared" si="81"/>
        <v>0</v>
      </c>
      <c r="M519" s="1">
        <f t="shared" si="82"/>
        <v>0</v>
      </c>
      <c r="N519" s="1">
        <f t="shared" si="85"/>
        <v>0</v>
      </c>
      <c r="O519" s="1">
        <f t="shared" si="86"/>
        <v>416.20000000001119</v>
      </c>
    </row>
    <row r="520" spans="1:15" x14ac:dyDescent="0.25">
      <c r="A520" s="47">
        <v>41999</v>
      </c>
      <c r="B520" s="1">
        <v>1.2221599999999999</v>
      </c>
      <c r="C520" s="1">
        <v>1.22261</v>
      </c>
      <c r="D520" s="1">
        <v>1.2168600000000001</v>
      </c>
      <c r="E520" s="1">
        <v>1.21777</v>
      </c>
      <c r="F520" s="1">
        <f t="shared" si="87"/>
        <v>-27.399999999999647</v>
      </c>
      <c r="G520" s="1">
        <f t="shared" si="80"/>
        <v>0</v>
      </c>
      <c r="H520" s="48">
        <f t="shared" si="88"/>
        <v>-4.0564965282605669E-3</v>
      </c>
      <c r="I520" s="49">
        <f t="shared" si="79"/>
        <v>-3.3489683101797368E-3</v>
      </c>
      <c r="J520" s="1">
        <f t="shared" si="83"/>
        <v>0</v>
      </c>
      <c r="K520" s="1">
        <f t="shared" si="84"/>
        <v>0</v>
      </c>
      <c r="L520" s="1">
        <f t="shared" si="81"/>
        <v>0</v>
      </c>
      <c r="M520" s="1">
        <f t="shared" si="82"/>
        <v>0</v>
      </c>
      <c r="N520" s="1">
        <f t="shared" si="85"/>
        <v>0</v>
      </c>
      <c r="O520" s="1">
        <f t="shared" si="86"/>
        <v>416.20000000001119</v>
      </c>
    </row>
    <row r="521" spans="1:15" x14ac:dyDescent="0.25">
      <c r="A521" s="47">
        <v>42002</v>
      </c>
      <c r="B521" s="1">
        <v>1.2179199999999999</v>
      </c>
      <c r="C521" s="1">
        <v>1.2221</v>
      </c>
      <c r="D521" s="1">
        <v>1.2142900000000001</v>
      </c>
      <c r="E521" s="1">
        <v>1.2151799999999999</v>
      </c>
      <c r="F521" s="1">
        <f t="shared" si="87"/>
        <v>2.9000000000012349</v>
      </c>
      <c r="G521" s="1">
        <f t="shared" si="80"/>
        <v>1</v>
      </c>
      <c r="H521" s="48">
        <f t="shared" si="88"/>
        <v>-2.1268384013402031E-3</v>
      </c>
      <c r="I521" s="49">
        <f t="shared" ref="I521:I584" si="89">AVERAGE(H514:H521)</f>
        <v>-1.9301842985072482E-3</v>
      </c>
      <c r="J521" s="1">
        <f t="shared" si="83"/>
        <v>0</v>
      </c>
      <c r="K521" s="1">
        <f t="shared" si="84"/>
        <v>0</v>
      </c>
      <c r="L521" s="1">
        <f t="shared" si="81"/>
        <v>0</v>
      </c>
      <c r="M521" s="1">
        <f t="shared" si="82"/>
        <v>0</v>
      </c>
      <c r="N521" s="1">
        <f t="shared" si="85"/>
        <v>0</v>
      </c>
      <c r="O521" s="1">
        <f t="shared" si="86"/>
        <v>416.20000000001119</v>
      </c>
    </row>
    <row r="522" spans="1:15" x14ac:dyDescent="0.25">
      <c r="A522" s="47">
        <v>42003</v>
      </c>
      <c r="B522" s="1">
        <v>1.2151799999999999</v>
      </c>
      <c r="C522" s="1">
        <v>1.2187300000000001</v>
      </c>
      <c r="D522" s="1">
        <v>1.2123900000000001</v>
      </c>
      <c r="E522" s="1">
        <v>1.2154700000000001</v>
      </c>
      <c r="F522" s="1">
        <f t="shared" si="87"/>
        <v>-57.199999999999477</v>
      </c>
      <c r="G522" s="1">
        <f t="shared" si="80"/>
        <v>0</v>
      </c>
      <c r="H522" s="48">
        <f t="shared" si="88"/>
        <v>2.3864777234661183E-4</v>
      </c>
      <c r="I522" s="49">
        <f t="shared" si="89"/>
        <v>-1.339238389557601E-3</v>
      </c>
      <c r="J522" s="1">
        <f t="shared" si="83"/>
        <v>0</v>
      </c>
      <c r="K522" s="1">
        <f t="shared" si="84"/>
        <v>0</v>
      </c>
      <c r="L522" s="1">
        <f t="shared" si="81"/>
        <v>0</v>
      </c>
      <c r="M522" s="1">
        <f t="shared" si="82"/>
        <v>0</v>
      </c>
      <c r="N522" s="1">
        <f t="shared" si="85"/>
        <v>0</v>
      </c>
      <c r="O522" s="1">
        <f t="shared" si="86"/>
        <v>416.20000000001119</v>
      </c>
    </row>
    <row r="523" spans="1:15" x14ac:dyDescent="0.25">
      <c r="A523" s="47">
        <v>42004</v>
      </c>
      <c r="B523" s="1">
        <v>1.21543</v>
      </c>
      <c r="C523" s="1">
        <v>1.2169700000000001</v>
      </c>
      <c r="D523" s="1">
        <v>1.2096800000000001</v>
      </c>
      <c r="E523" s="1">
        <v>1.2097100000000001</v>
      </c>
      <c r="F523" s="1">
        <f t="shared" si="87"/>
        <v>0.70000000000014495</v>
      </c>
      <c r="G523" s="1">
        <f t="shared" si="80"/>
        <v>1</v>
      </c>
      <c r="H523" s="48">
        <f t="shared" si="88"/>
        <v>-4.7389075830748251E-3</v>
      </c>
      <c r="I523" s="49">
        <f t="shared" si="89"/>
        <v>-1.3252255260005757E-3</v>
      </c>
      <c r="J523" s="1">
        <f t="shared" si="83"/>
        <v>0</v>
      </c>
      <c r="K523" s="1">
        <f t="shared" si="84"/>
        <v>0</v>
      </c>
      <c r="L523" s="1">
        <f t="shared" si="81"/>
        <v>0</v>
      </c>
      <c r="M523" s="1">
        <f t="shared" si="82"/>
        <v>0</v>
      </c>
      <c r="N523" s="1">
        <f t="shared" si="85"/>
        <v>0</v>
      </c>
      <c r="O523" s="1">
        <f t="shared" si="86"/>
        <v>416.20000000001119</v>
      </c>
    </row>
    <row r="524" spans="1:15" x14ac:dyDescent="0.25">
      <c r="A524" s="47">
        <v>42005</v>
      </c>
      <c r="B524" s="1">
        <v>1.2096899999999999</v>
      </c>
      <c r="C524" s="1">
        <v>1.2097599999999999</v>
      </c>
      <c r="D524" s="1">
        <v>1.2096899999999999</v>
      </c>
      <c r="E524" s="1">
        <v>1.2097599999999999</v>
      </c>
      <c r="F524" s="1">
        <f t="shared" si="87"/>
        <v>-102.10000000000052</v>
      </c>
      <c r="G524" s="1">
        <f t="shared" si="80"/>
        <v>0</v>
      </c>
      <c r="H524" s="48">
        <f t="shared" si="88"/>
        <v>4.1332220118706076E-5</v>
      </c>
      <c r="I524" s="49">
        <f t="shared" si="89"/>
        <v>-1.3445958651278761E-3</v>
      </c>
      <c r="J524" s="1">
        <f t="shared" si="83"/>
        <v>0</v>
      </c>
      <c r="K524" s="1">
        <f t="shared" si="84"/>
        <v>0</v>
      </c>
      <c r="L524" s="1">
        <f t="shared" si="81"/>
        <v>0</v>
      </c>
      <c r="M524" s="1">
        <f t="shared" si="82"/>
        <v>0</v>
      </c>
      <c r="N524" s="1">
        <f t="shared" si="85"/>
        <v>0</v>
      </c>
      <c r="O524" s="1">
        <f t="shared" si="86"/>
        <v>416.20000000001119</v>
      </c>
    </row>
    <row r="525" spans="1:15" x14ac:dyDescent="0.25">
      <c r="A525" s="47">
        <v>42006</v>
      </c>
      <c r="B525" s="1">
        <v>1.21038</v>
      </c>
      <c r="C525" s="1">
        <v>1.2107300000000001</v>
      </c>
      <c r="D525" s="1">
        <v>1.20004</v>
      </c>
      <c r="E525" s="1">
        <v>1.20017</v>
      </c>
      <c r="F525" s="1">
        <f t="shared" si="87"/>
        <v>-17.099999999998783</v>
      </c>
      <c r="G525" s="1">
        <f t="shared" si="80"/>
        <v>0</v>
      </c>
      <c r="H525" s="48">
        <f t="shared" si="88"/>
        <v>-7.9271921703478743E-3</v>
      </c>
      <c r="I525" s="49">
        <f t="shared" si="89"/>
        <v>-1.749792165816888E-3</v>
      </c>
      <c r="J525" s="1">
        <f t="shared" si="83"/>
        <v>0</v>
      </c>
      <c r="K525" s="1">
        <f t="shared" si="84"/>
        <v>0</v>
      </c>
      <c r="L525" s="1">
        <f t="shared" si="81"/>
        <v>0</v>
      </c>
      <c r="M525" s="1">
        <f t="shared" si="82"/>
        <v>0</v>
      </c>
      <c r="N525" s="1">
        <f t="shared" si="85"/>
        <v>0</v>
      </c>
      <c r="O525" s="1">
        <f t="shared" si="86"/>
        <v>416.20000000001119</v>
      </c>
    </row>
    <row r="526" spans="1:15" x14ac:dyDescent="0.25">
      <c r="A526" s="47">
        <v>42009</v>
      </c>
      <c r="B526" s="1">
        <v>1.19495</v>
      </c>
      <c r="C526" s="1">
        <v>1.1976199999999999</v>
      </c>
      <c r="D526" s="1">
        <v>1.1867700000000001</v>
      </c>
      <c r="E526" s="1">
        <v>1.1932400000000001</v>
      </c>
      <c r="F526" s="1">
        <f t="shared" si="87"/>
        <v>-43.400000000000105</v>
      </c>
      <c r="G526" s="1">
        <f t="shared" si="80"/>
        <v>0</v>
      </c>
      <c r="H526" s="48">
        <f t="shared" si="88"/>
        <v>-5.7741819908845304E-3</v>
      </c>
      <c r="I526" s="49">
        <f t="shared" si="89"/>
        <v>-2.7149593739104194E-3</v>
      </c>
      <c r="J526" s="1">
        <f t="shared" si="83"/>
        <v>0</v>
      </c>
      <c r="K526" s="1">
        <f t="shared" si="84"/>
        <v>0</v>
      </c>
      <c r="L526" s="1">
        <f t="shared" si="81"/>
        <v>0</v>
      </c>
      <c r="M526" s="1">
        <f t="shared" si="82"/>
        <v>0</v>
      </c>
      <c r="N526" s="1">
        <f t="shared" si="85"/>
        <v>0</v>
      </c>
      <c r="O526" s="1">
        <f t="shared" si="86"/>
        <v>416.20000000001119</v>
      </c>
    </row>
    <row r="527" spans="1:15" x14ac:dyDescent="0.25">
      <c r="A527" s="47">
        <v>42010</v>
      </c>
      <c r="B527" s="1">
        <v>1.1932400000000001</v>
      </c>
      <c r="C527" s="1">
        <v>1.1968700000000001</v>
      </c>
      <c r="D527" s="1">
        <v>1.18842</v>
      </c>
      <c r="E527" s="1">
        <v>1.1889000000000001</v>
      </c>
      <c r="F527" s="1">
        <f t="shared" si="87"/>
        <v>-50.000000000001151</v>
      </c>
      <c r="G527" s="1">
        <f t="shared" si="80"/>
        <v>0</v>
      </c>
      <c r="H527" s="48">
        <f t="shared" si="88"/>
        <v>-3.6371559786798624E-3</v>
      </c>
      <c r="I527" s="49">
        <f t="shared" si="89"/>
        <v>-3.497599082515318E-3</v>
      </c>
      <c r="J527" s="1">
        <f t="shared" si="83"/>
        <v>0</v>
      </c>
      <c r="K527" s="1">
        <f t="shared" si="84"/>
        <v>0</v>
      </c>
      <c r="L527" s="1">
        <f t="shared" si="81"/>
        <v>0</v>
      </c>
      <c r="M527" s="1">
        <f t="shared" si="82"/>
        <v>0</v>
      </c>
      <c r="N527" s="1">
        <f t="shared" si="85"/>
        <v>0</v>
      </c>
      <c r="O527" s="1">
        <f t="shared" si="86"/>
        <v>416.20000000001119</v>
      </c>
    </row>
    <row r="528" spans="1:15" x14ac:dyDescent="0.25">
      <c r="A528" s="47">
        <v>42011</v>
      </c>
      <c r="B528" s="1">
        <v>1.1889000000000001</v>
      </c>
      <c r="C528" s="1">
        <v>1.1896599999999999</v>
      </c>
      <c r="D528" s="1">
        <v>1.18022</v>
      </c>
      <c r="E528" s="1">
        <v>1.1839</v>
      </c>
      <c r="F528" s="1">
        <f t="shared" si="87"/>
        <v>-46.800000000000175</v>
      </c>
      <c r="G528" s="1">
        <f t="shared" si="80"/>
        <v>0</v>
      </c>
      <c r="H528" s="48">
        <f t="shared" si="88"/>
        <v>-4.2055681722601435E-3</v>
      </c>
      <c r="I528" s="49">
        <f t="shared" si="89"/>
        <v>-3.5162330380152651E-3</v>
      </c>
      <c r="J528" s="1">
        <f t="shared" si="83"/>
        <v>0</v>
      </c>
      <c r="K528" s="1">
        <f t="shared" si="84"/>
        <v>0</v>
      </c>
      <c r="L528" s="1">
        <f t="shared" si="81"/>
        <v>0</v>
      </c>
      <c r="M528" s="1">
        <f t="shared" si="82"/>
        <v>0</v>
      </c>
      <c r="N528" s="1">
        <f t="shared" si="85"/>
        <v>0</v>
      </c>
      <c r="O528" s="1">
        <f t="shared" si="86"/>
        <v>416.20000000001119</v>
      </c>
    </row>
    <row r="529" spans="1:15" x14ac:dyDescent="0.25">
      <c r="A529" s="47">
        <v>42012</v>
      </c>
      <c r="B529" s="1">
        <v>1.18387</v>
      </c>
      <c r="C529" s="1">
        <v>1.18475</v>
      </c>
      <c r="D529" s="1">
        <v>1.17543</v>
      </c>
      <c r="E529" s="1">
        <v>1.17919</v>
      </c>
      <c r="F529" s="1">
        <f t="shared" si="87"/>
        <v>48.399999999999551</v>
      </c>
      <c r="G529" s="1">
        <f t="shared" si="80"/>
        <v>1</v>
      </c>
      <c r="H529" s="48">
        <f t="shared" si="88"/>
        <v>-3.9783765520736702E-3</v>
      </c>
      <c r="I529" s="49">
        <f t="shared" si="89"/>
        <v>-3.7476753068569485E-3</v>
      </c>
      <c r="J529" s="1">
        <f t="shared" si="83"/>
        <v>0</v>
      </c>
      <c r="K529" s="1">
        <f t="shared" si="84"/>
        <v>0</v>
      </c>
      <c r="L529" s="1">
        <f t="shared" si="81"/>
        <v>0</v>
      </c>
      <c r="M529" s="1">
        <f t="shared" si="82"/>
        <v>0</v>
      </c>
      <c r="N529" s="1">
        <f t="shared" si="85"/>
        <v>0</v>
      </c>
      <c r="O529" s="1">
        <f t="shared" si="86"/>
        <v>416.20000000001119</v>
      </c>
    </row>
    <row r="530" spans="1:15" x14ac:dyDescent="0.25">
      <c r="A530" s="47">
        <v>42013</v>
      </c>
      <c r="B530" s="1">
        <v>1.1792199999999999</v>
      </c>
      <c r="C530" s="1">
        <v>1.1846000000000001</v>
      </c>
      <c r="D530" s="1">
        <v>1.1762900000000001</v>
      </c>
      <c r="E530" s="1">
        <v>1.1840599999999999</v>
      </c>
      <c r="F530" s="1">
        <f t="shared" si="87"/>
        <v>-11.700000000001154</v>
      </c>
      <c r="G530" s="1">
        <f t="shared" si="80"/>
        <v>0</v>
      </c>
      <c r="H530" s="48">
        <f t="shared" si="88"/>
        <v>4.1299536122252345E-3</v>
      </c>
      <c r="I530" s="49">
        <f t="shared" si="89"/>
        <v>-3.2612620768721207E-3</v>
      </c>
      <c r="J530" s="1">
        <f t="shared" si="83"/>
        <v>0</v>
      </c>
      <c r="K530" s="1">
        <f t="shared" si="84"/>
        <v>0</v>
      </c>
      <c r="L530" s="1">
        <f t="shared" si="81"/>
        <v>0</v>
      </c>
      <c r="M530" s="1">
        <f t="shared" si="82"/>
        <v>0</v>
      </c>
      <c r="N530" s="1">
        <f t="shared" si="85"/>
        <v>0</v>
      </c>
      <c r="O530" s="1">
        <f t="shared" si="86"/>
        <v>416.20000000001119</v>
      </c>
    </row>
    <row r="531" spans="1:15" x14ac:dyDescent="0.25">
      <c r="A531" s="47">
        <v>42016</v>
      </c>
      <c r="B531" s="1">
        <v>1.18452</v>
      </c>
      <c r="C531" s="1">
        <v>1.1870799999999999</v>
      </c>
      <c r="D531" s="1">
        <v>1.1786099999999999</v>
      </c>
      <c r="E531" s="1">
        <v>1.1833499999999999</v>
      </c>
      <c r="F531" s="1">
        <f t="shared" si="87"/>
        <v>-60.799999999998633</v>
      </c>
      <c r="G531" s="1">
        <f t="shared" si="80"/>
        <v>0</v>
      </c>
      <c r="H531" s="48">
        <f t="shared" si="88"/>
        <v>-5.996317754167757E-4</v>
      </c>
      <c r="I531" s="49">
        <f t="shared" si="89"/>
        <v>-2.7438526009148645E-3</v>
      </c>
      <c r="J531" s="1">
        <f t="shared" si="83"/>
        <v>0</v>
      </c>
      <c r="K531" s="1">
        <f t="shared" si="84"/>
        <v>0</v>
      </c>
      <c r="L531" s="1">
        <f t="shared" si="81"/>
        <v>0</v>
      </c>
      <c r="M531" s="1">
        <f t="shared" si="82"/>
        <v>0</v>
      </c>
      <c r="N531" s="1">
        <f t="shared" si="85"/>
        <v>0</v>
      </c>
      <c r="O531" s="1">
        <f t="shared" si="86"/>
        <v>416.20000000001119</v>
      </c>
    </row>
    <row r="532" spans="1:15" x14ac:dyDescent="0.25">
      <c r="A532" s="47">
        <v>42017</v>
      </c>
      <c r="B532" s="1">
        <v>1.1833499999999999</v>
      </c>
      <c r="C532" s="1">
        <v>1.1859599999999999</v>
      </c>
      <c r="D532" s="1">
        <v>1.1753100000000001</v>
      </c>
      <c r="E532" s="1">
        <v>1.17727</v>
      </c>
      <c r="F532" s="1">
        <f t="shared" si="87"/>
        <v>16.500000000001513</v>
      </c>
      <c r="G532" s="1">
        <f t="shared" si="80"/>
        <v>1</v>
      </c>
      <c r="H532" s="48">
        <f t="shared" si="88"/>
        <v>-5.1379558034392314E-3</v>
      </c>
      <c r="I532" s="49">
        <f t="shared" si="89"/>
        <v>-3.3912636038596067E-3</v>
      </c>
      <c r="J532" s="1">
        <f t="shared" si="83"/>
        <v>0</v>
      </c>
      <c r="K532" s="1">
        <f t="shared" si="84"/>
        <v>0</v>
      </c>
      <c r="L532" s="1">
        <f t="shared" si="81"/>
        <v>0</v>
      </c>
      <c r="M532" s="1">
        <f t="shared" si="82"/>
        <v>0</v>
      </c>
      <c r="N532" s="1">
        <f t="shared" si="85"/>
        <v>0</v>
      </c>
      <c r="O532" s="1">
        <f t="shared" si="86"/>
        <v>416.20000000001119</v>
      </c>
    </row>
    <row r="533" spans="1:15" x14ac:dyDescent="0.25">
      <c r="A533" s="47">
        <v>42018</v>
      </c>
      <c r="B533" s="1">
        <v>1.1772499999999999</v>
      </c>
      <c r="C533" s="1">
        <v>1.1846399999999999</v>
      </c>
      <c r="D533" s="1">
        <v>1.1727300000000001</v>
      </c>
      <c r="E533" s="1">
        <v>1.1789000000000001</v>
      </c>
      <c r="F533" s="1">
        <f t="shared" si="87"/>
        <v>-158.59999999999985</v>
      </c>
      <c r="G533" s="1">
        <f t="shared" si="80"/>
        <v>0</v>
      </c>
      <c r="H533" s="48">
        <f t="shared" si="88"/>
        <v>1.3845591920289557E-3</v>
      </c>
      <c r="I533" s="49">
        <f t="shared" si="89"/>
        <v>-2.2272946835625029E-3</v>
      </c>
      <c r="J533" s="1">
        <f t="shared" si="83"/>
        <v>0</v>
      </c>
      <c r="K533" s="1">
        <f t="shared" si="84"/>
        <v>0</v>
      </c>
      <c r="L533" s="1">
        <f t="shared" si="81"/>
        <v>0</v>
      </c>
      <c r="M533" s="1">
        <f t="shared" si="82"/>
        <v>0</v>
      </c>
      <c r="N533" s="1">
        <f t="shared" si="85"/>
        <v>0</v>
      </c>
      <c r="O533" s="1">
        <f t="shared" si="86"/>
        <v>416.20000000001119</v>
      </c>
    </row>
    <row r="534" spans="1:15" x14ac:dyDescent="0.25">
      <c r="A534" s="47">
        <v>42019</v>
      </c>
      <c r="B534" s="1">
        <v>1.1788700000000001</v>
      </c>
      <c r="C534" s="1">
        <v>1.1792499999999999</v>
      </c>
      <c r="D534" s="1">
        <v>1.1567499999999999</v>
      </c>
      <c r="E534" s="1">
        <v>1.1630100000000001</v>
      </c>
      <c r="F534" s="1">
        <f t="shared" si="87"/>
        <v>-68.299999999998917</v>
      </c>
      <c r="G534" s="1">
        <f t="shared" si="80"/>
        <v>0</v>
      </c>
      <c r="H534" s="48">
        <f t="shared" si="88"/>
        <v>-1.3478666553566887E-2</v>
      </c>
      <c r="I534" s="49">
        <f t="shared" si="89"/>
        <v>-3.1903552538977975E-3</v>
      </c>
      <c r="J534" s="1">
        <f t="shared" si="83"/>
        <v>0</v>
      </c>
      <c r="K534" s="1">
        <f t="shared" si="84"/>
        <v>0</v>
      </c>
      <c r="L534" s="1">
        <f t="shared" si="81"/>
        <v>0</v>
      </c>
      <c r="M534" s="1">
        <f t="shared" si="82"/>
        <v>0</v>
      </c>
      <c r="N534" s="1">
        <f t="shared" si="85"/>
        <v>0</v>
      </c>
      <c r="O534" s="1">
        <f t="shared" si="86"/>
        <v>416.20000000001119</v>
      </c>
    </row>
    <row r="535" spans="1:15" x14ac:dyDescent="0.25">
      <c r="A535" s="47">
        <v>42020</v>
      </c>
      <c r="B535" s="1">
        <v>1.16309</v>
      </c>
      <c r="C535" s="1">
        <v>1.1648700000000001</v>
      </c>
      <c r="D535" s="1">
        <v>1.1459999999999999</v>
      </c>
      <c r="E535" s="1">
        <v>1.1562600000000001</v>
      </c>
      <c r="F535" s="1">
        <f t="shared" si="87"/>
        <v>55.400000000001</v>
      </c>
      <c r="G535" s="1">
        <f t="shared" si="80"/>
        <v>1</v>
      </c>
      <c r="H535" s="48">
        <f t="shared" si="88"/>
        <v>-5.803905383444663E-3</v>
      </c>
      <c r="I535" s="49">
        <f t="shared" si="89"/>
        <v>-3.4611989294933976E-3</v>
      </c>
      <c r="J535" s="1">
        <f t="shared" si="83"/>
        <v>0</v>
      </c>
      <c r="K535" s="1">
        <f t="shared" si="84"/>
        <v>0</v>
      </c>
      <c r="L535" s="1">
        <f t="shared" si="81"/>
        <v>0</v>
      </c>
      <c r="M535" s="1">
        <f t="shared" si="82"/>
        <v>0</v>
      </c>
      <c r="N535" s="1">
        <f t="shared" si="85"/>
        <v>0</v>
      </c>
      <c r="O535" s="1">
        <f t="shared" si="86"/>
        <v>416.20000000001119</v>
      </c>
    </row>
    <row r="536" spans="1:15" x14ac:dyDescent="0.25">
      <c r="A536" s="47">
        <v>42023</v>
      </c>
      <c r="B536" s="1">
        <v>1.1551499999999999</v>
      </c>
      <c r="C536" s="1">
        <v>1.16388</v>
      </c>
      <c r="D536" s="1">
        <v>1.1551400000000001</v>
      </c>
      <c r="E536" s="1">
        <v>1.16069</v>
      </c>
      <c r="F536" s="1">
        <f t="shared" si="87"/>
        <v>-56.499999999999332</v>
      </c>
      <c r="G536" s="1">
        <f t="shared" si="80"/>
        <v>0</v>
      </c>
      <c r="H536" s="48">
        <f t="shared" si="88"/>
        <v>3.8313182156262116E-3</v>
      </c>
      <c r="I536" s="49">
        <f t="shared" si="89"/>
        <v>-2.4565881310076032E-3</v>
      </c>
      <c r="J536" s="1">
        <f t="shared" si="83"/>
        <v>0</v>
      </c>
      <c r="K536" s="1">
        <f t="shared" si="84"/>
        <v>0</v>
      </c>
      <c r="L536" s="1">
        <f t="shared" si="81"/>
        <v>0</v>
      </c>
      <c r="M536" s="1">
        <f t="shared" si="82"/>
        <v>0</v>
      </c>
      <c r="N536" s="1">
        <f t="shared" si="85"/>
        <v>0</v>
      </c>
      <c r="O536" s="1">
        <f t="shared" si="86"/>
        <v>416.20000000001119</v>
      </c>
    </row>
    <row r="537" spans="1:15" x14ac:dyDescent="0.25">
      <c r="A537" s="47">
        <v>42024</v>
      </c>
      <c r="B537" s="1">
        <v>1.16048</v>
      </c>
      <c r="C537" s="1">
        <v>1.1615</v>
      </c>
      <c r="D537" s="1">
        <v>1.15405</v>
      </c>
      <c r="E537" s="1">
        <v>1.15483</v>
      </c>
      <c r="F537" s="1">
        <f t="shared" si="87"/>
        <v>61.299999999999685</v>
      </c>
      <c r="G537" s="1">
        <f t="shared" si="80"/>
        <v>1</v>
      </c>
      <c r="H537" s="48">
        <f t="shared" si="88"/>
        <v>-5.0487210193935761E-3</v>
      </c>
      <c r="I537" s="49">
        <f t="shared" si="89"/>
        <v>-2.5903811894225914E-3</v>
      </c>
      <c r="J537" s="1">
        <f t="shared" si="83"/>
        <v>0</v>
      </c>
      <c r="K537" s="1">
        <f t="shared" si="84"/>
        <v>0</v>
      </c>
      <c r="L537" s="1">
        <f t="shared" si="81"/>
        <v>0</v>
      </c>
      <c r="M537" s="1">
        <f t="shared" si="82"/>
        <v>0</v>
      </c>
      <c r="N537" s="1">
        <f t="shared" si="85"/>
        <v>0</v>
      </c>
      <c r="O537" s="1">
        <f t="shared" si="86"/>
        <v>416.20000000001119</v>
      </c>
    </row>
    <row r="538" spans="1:15" x14ac:dyDescent="0.25">
      <c r="A538" s="47">
        <v>42025</v>
      </c>
      <c r="B538" s="1">
        <v>1.1548400000000001</v>
      </c>
      <c r="C538" s="1">
        <v>1.1679900000000001</v>
      </c>
      <c r="D538" s="1">
        <v>1.15412</v>
      </c>
      <c r="E538" s="1">
        <v>1.1609700000000001</v>
      </c>
      <c r="F538" s="1">
        <f t="shared" si="87"/>
        <v>-244.80000000000058</v>
      </c>
      <c r="G538" s="1">
        <f t="shared" si="80"/>
        <v>0</v>
      </c>
      <c r="H538" s="48">
        <f t="shared" si="88"/>
        <v>5.3167998753063106E-3</v>
      </c>
      <c r="I538" s="49">
        <f t="shared" si="89"/>
        <v>-2.4420254065374569E-3</v>
      </c>
      <c r="J538" s="1">
        <f t="shared" si="83"/>
        <v>0</v>
      </c>
      <c r="K538" s="1">
        <f t="shared" si="84"/>
        <v>0</v>
      </c>
      <c r="L538" s="1">
        <f t="shared" si="81"/>
        <v>0</v>
      </c>
      <c r="M538" s="1">
        <f t="shared" si="82"/>
        <v>0</v>
      </c>
      <c r="N538" s="1">
        <f t="shared" si="85"/>
        <v>0</v>
      </c>
      <c r="O538" s="1">
        <f t="shared" si="86"/>
        <v>416.20000000001119</v>
      </c>
    </row>
    <row r="539" spans="1:15" x14ac:dyDescent="0.25">
      <c r="A539" s="47">
        <v>42026</v>
      </c>
      <c r="B539" s="1">
        <v>1.1609700000000001</v>
      </c>
      <c r="C539" s="1">
        <v>1.1650499999999999</v>
      </c>
      <c r="D539" s="1">
        <v>1.1315999999999999</v>
      </c>
      <c r="E539" s="1">
        <v>1.13649</v>
      </c>
      <c r="F539" s="1">
        <f t="shared" si="87"/>
        <v>-163.29999999999956</v>
      </c>
      <c r="G539" s="1">
        <f t="shared" si="80"/>
        <v>0</v>
      </c>
      <c r="H539" s="48">
        <f t="shared" si="88"/>
        <v>-2.1085816170960503E-2</v>
      </c>
      <c r="I539" s="49">
        <f t="shared" si="89"/>
        <v>-5.0027984559804228E-3</v>
      </c>
      <c r="J539" s="1">
        <f t="shared" si="83"/>
        <v>0</v>
      </c>
      <c r="K539" s="1">
        <f t="shared" si="84"/>
        <v>0</v>
      </c>
      <c r="L539" s="1">
        <f t="shared" si="81"/>
        <v>0</v>
      </c>
      <c r="M539" s="1">
        <f t="shared" si="82"/>
        <v>0</v>
      </c>
      <c r="N539" s="1">
        <f t="shared" si="85"/>
        <v>0</v>
      </c>
      <c r="O539" s="1">
        <f t="shared" si="86"/>
        <v>416.20000000001119</v>
      </c>
    </row>
    <row r="540" spans="1:15" x14ac:dyDescent="0.25">
      <c r="A540" s="47">
        <v>42027</v>
      </c>
      <c r="B540" s="1">
        <v>1.13653</v>
      </c>
      <c r="C540" s="1">
        <v>1.1374</v>
      </c>
      <c r="D540" s="1">
        <v>1.1114599999999999</v>
      </c>
      <c r="E540" s="1">
        <v>1.1202000000000001</v>
      </c>
      <c r="F540" s="1">
        <f t="shared" si="87"/>
        <v>86.5999999999989</v>
      </c>
      <c r="G540" s="1">
        <f t="shared" si="80"/>
        <v>1</v>
      </c>
      <c r="H540" s="48">
        <f t="shared" si="88"/>
        <v>-1.4333606103001273E-2</v>
      </c>
      <c r="I540" s="49">
        <f t="shared" si="89"/>
        <v>-6.152254743425678E-3</v>
      </c>
      <c r="J540" s="1">
        <f t="shared" si="83"/>
        <v>0</v>
      </c>
      <c r="K540" s="1">
        <f t="shared" si="84"/>
        <v>86.5999999999989</v>
      </c>
      <c r="L540" s="1">
        <f t="shared" si="81"/>
        <v>0</v>
      </c>
      <c r="M540" s="1">
        <f t="shared" si="82"/>
        <v>0</v>
      </c>
      <c r="N540" s="1">
        <f t="shared" si="85"/>
        <v>86.5999999999989</v>
      </c>
      <c r="O540" s="1">
        <f t="shared" si="86"/>
        <v>502.80000000001007</v>
      </c>
    </row>
    <row r="541" spans="1:15" x14ac:dyDescent="0.25">
      <c r="A541" s="47">
        <v>42030</v>
      </c>
      <c r="B541" s="1">
        <v>1.11521</v>
      </c>
      <c r="C541" s="1">
        <v>1.12954</v>
      </c>
      <c r="D541" s="1">
        <v>1.1097900000000001</v>
      </c>
      <c r="E541" s="1">
        <v>1.1238699999999999</v>
      </c>
      <c r="F541" s="1">
        <f t="shared" si="87"/>
        <v>141.99999999999991</v>
      </c>
      <c r="G541" s="1">
        <f t="shared" si="80"/>
        <v>1</v>
      </c>
      <c r="H541" s="48">
        <f t="shared" si="88"/>
        <v>3.2762006784501363E-3</v>
      </c>
      <c r="I541" s="49">
        <f t="shared" si="89"/>
        <v>-5.9157995576230304E-3</v>
      </c>
      <c r="J541" s="1">
        <f t="shared" si="83"/>
        <v>0</v>
      </c>
      <c r="K541" s="1">
        <f t="shared" si="84"/>
        <v>141.99999999999991</v>
      </c>
      <c r="L541" s="1">
        <f t="shared" si="81"/>
        <v>0</v>
      </c>
      <c r="M541" s="1">
        <f t="shared" si="82"/>
        <v>0</v>
      </c>
      <c r="N541" s="1">
        <f t="shared" si="85"/>
        <v>141.99999999999991</v>
      </c>
      <c r="O541" s="1">
        <f t="shared" si="86"/>
        <v>644.80000000000996</v>
      </c>
    </row>
    <row r="542" spans="1:15" x14ac:dyDescent="0.25">
      <c r="A542" s="47">
        <v>42031</v>
      </c>
      <c r="B542" s="1">
        <v>1.12384</v>
      </c>
      <c r="C542" s="1">
        <v>1.14225</v>
      </c>
      <c r="D542" s="1">
        <v>1.1223700000000001</v>
      </c>
      <c r="E542" s="1">
        <v>1.1380399999999999</v>
      </c>
      <c r="F542" s="1">
        <f t="shared" si="87"/>
        <v>-94.199999999999847</v>
      </c>
      <c r="G542" s="1">
        <f t="shared" si="80"/>
        <v>0</v>
      </c>
      <c r="H542" s="48">
        <f t="shared" si="88"/>
        <v>1.2608219811899968E-2</v>
      </c>
      <c r="I542" s="49">
        <f t="shared" si="89"/>
        <v>-2.6549387619396736E-3</v>
      </c>
      <c r="J542" s="1">
        <f t="shared" si="83"/>
        <v>0</v>
      </c>
      <c r="K542" s="1">
        <f t="shared" si="84"/>
        <v>0</v>
      </c>
      <c r="L542" s="1">
        <f t="shared" si="81"/>
        <v>0</v>
      </c>
      <c r="M542" s="1">
        <f t="shared" si="82"/>
        <v>0</v>
      </c>
      <c r="N542" s="1">
        <f t="shared" si="85"/>
        <v>0</v>
      </c>
      <c r="O542" s="1">
        <f t="shared" si="86"/>
        <v>644.80000000000996</v>
      </c>
    </row>
    <row r="543" spans="1:15" x14ac:dyDescent="0.25">
      <c r="A543" s="47">
        <v>42032</v>
      </c>
      <c r="B543" s="1">
        <v>1.1380699999999999</v>
      </c>
      <c r="C543" s="1">
        <v>1.13828</v>
      </c>
      <c r="D543" s="1">
        <v>1.1275999999999999</v>
      </c>
      <c r="E543" s="1">
        <v>1.1286499999999999</v>
      </c>
      <c r="F543" s="1">
        <f t="shared" si="87"/>
        <v>32.900000000000148</v>
      </c>
      <c r="G543" s="1">
        <f t="shared" si="80"/>
        <v>1</v>
      </c>
      <c r="H543" s="48">
        <f t="shared" si="88"/>
        <v>-8.2510280833714145E-3</v>
      </c>
      <c r="I543" s="49">
        <f t="shared" si="89"/>
        <v>-2.9608290994305175E-3</v>
      </c>
      <c r="J543" s="1">
        <f t="shared" si="83"/>
        <v>0</v>
      </c>
      <c r="K543" s="1">
        <f t="shared" si="84"/>
        <v>0</v>
      </c>
      <c r="L543" s="1">
        <f t="shared" si="81"/>
        <v>0</v>
      </c>
      <c r="M543" s="1">
        <f t="shared" si="82"/>
        <v>0</v>
      </c>
      <c r="N543" s="1">
        <f t="shared" si="85"/>
        <v>0</v>
      </c>
      <c r="O543" s="1">
        <f t="shared" si="86"/>
        <v>644.80000000000996</v>
      </c>
    </row>
    <row r="544" spans="1:15" x14ac:dyDescent="0.25">
      <c r="A544" s="47">
        <v>42033</v>
      </c>
      <c r="B544" s="1">
        <v>1.12866</v>
      </c>
      <c r="C544" s="1">
        <v>1.1367799999999999</v>
      </c>
      <c r="D544" s="1">
        <v>1.12619</v>
      </c>
      <c r="E544" s="1">
        <v>1.13195</v>
      </c>
      <c r="F544" s="1">
        <f t="shared" si="87"/>
        <v>-34.600000000000186</v>
      </c>
      <c r="G544" s="1">
        <f t="shared" si="80"/>
        <v>0</v>
      </c>
      <c r="H544" s="48">
        <f t="shared" si="88"/>
        <v>2.9238470739378908E-3</v>
      </c>
      <c r="I544" s="49">
        <f t="shared" si="89"/>
        <v>-3.0742629921415576E-3</v>
      </c>
      <c r="J544" s="1">
        <f t="shared" si="83"/>
        <v>0</v>
      </c>
      <c r="K544" s="1">
        <f t="shared" si="84"/>
        <v>0</v>
      </c>
      <c r="L544" s="1">
        <f t="shared" si="81"/>
        <v>0</v>
      </c>
      <c r="M544" s="1">
        <f t="shared" si="82"/>
        <v>0</v>
      </c>
      <c r="N544" s="1">
        <f t="shared" si="85"/>
        <v>0</v>
      </c>
      <c r="O544" s="1">
        <f t="shared" si="86"/>
        <v>644.80000000000996</v>
      </c>
    </row>
    <row r="545" spans="1:15" x14ac:dyDescent="0.25">
      <c r="A545" s="47">
        <v>42034</v>
      </c>
      <c r="B545" s="1">
        <v>1.1319600000000001</v>
      </c>
      <c r="C545" s="1">
        <v>1.13635</v>
      </c>
      <c r="D545" s="1">
        <v>1.1278300000000001</v>
      </c>
      <c r="E545" s="1">
        <v>1.1285000000000001</v>
      </c>
      <c r="F545" s="1">
        <f t="shared" si="87"/>
        <v>30.000000000001137</v>
      </c>
      <c r="G545" s="1">
        <f t="shared" si="80"/>
        <v>1</v>
      </c>
      <c r="H545" s="48">
        <f t="shared" si="88"/>
        <v>-3.0478378020230013E-3</v>
      </c>
      <c r="I545" s="49">
        <f t="shared" si="89"/>
        <v>-2.8241525899702358E-3</v>
      </c>
      <c r="J545" s="1">
        <f t="shared" si="83"/>
        <v>0</v>
      </c>
      <c r="K545" s="1">
        <f t="shared" si="84"/>
        <v>0</v>
      </c>
      <c r="L545" s="1">
        <f t="shared" si="81"/>
        <v>0</v>
      </c>
      <c r="M545" s="1">
        <f t="shared" si="82"/>
        <v>0</v>
      </c>
      <c r="N545" s="1">
        <f t="shared" si="85"/>
        <v>0</v>
      </c>
      <c r="O545" s="1">
        <f t="shared" si="86"/>
        <v>644.80000000000996</v>
      </c>
    </row>
    <row r="546" spans="1:15" x14ac:dyDescent="0.25">
      <c r="A546" s="47">
        <v>42037</v>
      </c>
      <c r="B546" s="1">
        <v>1.1311199999999999</v>
      </c>
      <c r="C546" s="1">
        <v>1.1362099999999999</v>
      </c>
      <c r="D546" s="1">
        <v>1.1292199999999999</v>
      </c>
      <c r="E546" s="1">
        <v>1.13412</v>
      </c>
      <c r="F546" s="1">
        <f t="shared" si="87"/>
        <v>138.19999999999942</v>
      </c>
      <c r="G546" s="1">
        <f t="shared" si="80"/>
        <v>1</v>
      </c>
      <c r="H546" s="48">
        <f t="shared" si="88"/>
        <v>4.9800620292423936E-3</v>
      </c>
      <c r="I546" s="49">
        <f t="shared" si="89"/>
        <v>-2.8662448207282254E-3</v>
      </c>
      <c r="J546" s="1">
        <f t="shared" si="83"/>
        <v>0</v>
      </c>
      <c r="K546" s="1">
        <f t="shared" si="84"/>
        <v>0</v>
      </c>
      <c r="L546" s="1">
        <f t="shared" si="81"/>
        <v>0</v>
      </c>
      <c r="M546" s="1">
        <f t="shared" si="82"/>
        <v>0</v>
      </c>
      <c r="N546" s="1">
        <f t="shared" si="85"/>
        <v>0</v>
      </c>
      <c r="O546" s="1">
        <f t="shared" si="86"/>
        <v>644.80000000000996</v>
      </c>
    </row>
    <row r="547" spans="1:15" x14ac:dyDescent="0.25">
      <c r="A547" s="47">
        <v>42038</v>
      </c>
      <c r="B547" s="1">
        <v>1.13412</v>
      </c>
      <c r="C547" s="1">
        <v>1.1533800000000001</v>
      </c>
      <c r="D547" s="1">
        <v>1.13124</v>
      </c>
      <c r="E547" s="1">
        <v>1.14794</v>
      </c>
      <c r="F547" s="1">
        <f t="shared" si="87"/>
        <v>-136.89999999999981</v>
      </c>
      <c r="G547" s="1">
        <f t="shared" si="80"/>
        <v>0</v>
      </c>
      <c r="H547" s="48">
        <f t="shared" si="88"/>
        <v>1.2185659365851809E-2</v>
      </c>
      <c r="I547" s="49">
        <f t="shared" si="89"/>
        <v>1.2926896213733136E-3</v>
      </c>
      <c r="J547" s="1">
        <f t="shared" si="83"/>
        <v>0</v>
      </c>
      <c r="K547" s="1">
        <f t="shared" si="84"/>
        <v>0</v>
      </c>
      <c r="L547" s="1">
        <f t="shared" si="81"/>
        <v>-136.89999999999981</v>
      </c>
      <c r="M547" s="1">
        <f t="shared" si="82"/>
        <v>0</v>
      </c>
      <c r="N547" s="1">
        <f t="shared" si="85"/>
        <v>-136.89999999999981</v>
      </c>
      <c r="O547" s="1">
        <f t="shared" si="86"/>
        <v>507.90000000001015</v>
      </c>
    </row>
    <row r="548" spans="1:15" x14ac:dyDescent="0.25">
      <c r="A548" s="47">
        <v>42039</v>
      </c>
      <c r="B548" s="1">
        <v>1.1479699999999999</v>
      </c>
      <c r="C548" s="1">
        <v>1.1484799999999999</v>
      </c>
      <c r="D548" s="1">
        <v>1.1315599999999999</v>
      </c>
      <c r="E548" s="1">
        <v>1.13428</v>
      </c>
      <c r="F548" s="1">
        <f t="shared" si="87"/>
        <v>134.10000000000144</v>
      </c>
      <c r="G548" s="1">
        <f t="shared" si="80"/>
        <v>1</v>
      </c>
      <c r="H548" s="48">
        <f t="shared" si="88"/>
        <v>-1.1899576632925069E-2</v>
      </c>
      <c r="I548" s="49">
        <f t="shared" si="89"/>
        <v>1.5969433051328391E-3</v>
      </c>
      <c r="J548" s="1">
        <f t="shared" si="83"/>
        <v>0</v>
      </c>
      <c r="K548" s="1">
        <f t="shared" si="84"/>
        <v>0</v>
      </c>
      <c r="L548" s="1">
        <f t="shared" si="81"/>
        <v>134.10000000000144</v>
      </c>
      <c r="M548" s="1">
        <f t="shared" si="82"/>
        <v>0</v>
      </c>
      <c r="N548" s="1">
        <f t="shared" si="85"/>
        <v>134.10000000000144</v>
      </c>
      <c r="O548" s="1">
        <f t="shared" si="86"/>
        <v>642.0000000000116</v>
      </c>
    </row>
    <row r="549" spans="1:15" x14ac:dyDescent="0.25">
      <c r="A549" s="47">
        <v>42040</v>
      </c>
      <c r="B549" s="1">
        <v>1.13428</v>
      </c>
      <c r="C549" s="1">
        <v>1.14988</v>
      </c>
      <c r="D549" s="1">
        <v>1.13039</v>
      </c>
      <c r="E549" s="1">
        <v>1.1476900000000001</v>
      </c>
      <c r="F549" s="1">
        <f t="shared" si="87"/>
        <v>-164.10000000000036</v>
      </c>
      <c r="G549" s="1">
        <f t="shared" si="80"/>
        <v>0</v>
      </c>
      <c r="H549" s="48">
        <f t="shared" si="88"/>
        <v>1.1822477695101918E-2</v>
      </c>
      <c r="I549" s="49">
        <f t="shared" si="89"/>
        <v>2.6652279322143119E-3</v>
      </c>
      <c r="J549" s="1">
        <f t="shared" si="83"/>
        <v>0</v>
      </c>
      <c r="K549" s="1">
        <f t="shared" si="84"/>
        <v>0</v>
      </c>
      <c r="L549" s="1">
        <f t="shared" si="81"/>
        <v>0</v>
      </c>
      <c r="M549" s="1">
        <f t="shared" si="82"/>
        <v>0</v>
      </c>
      <c r="N549" s="1">
        <f t="shared" si="85"/>
        <v>0</v>
      </c>
      <c r="O549" s="1">
        <f t="shared" si="86"/>
        <v>642.0000000000116</v>
      </c>
    </row>
    <row r="550" spans="1:15" x14ac:dyDescent="0.25">
      <c r="A550" s="47">
        <v>42041</v>
      </c>
      <c r="B550" s="1">
        <v>1.1476900000000001</v>
      </c>
      <c r="C550" s="1">
        <v>1.1485399999999999</v>
      </c>
      <c r="D550" s="1">
        <v>1.1311899999999999</v>
      </c>
      <c r="E550" s="1">
        <v>1.1312800000000001</v>
      </c>
      <c r="F550" s="1">
        <f t="shared" si="87"/>
        <v>27.600000000000957</v>
      </c>
      <c r="G550" s="1">
        <f t="shared" si="80"/>
        <v>1</v>
      </c>
      <c r="H550" s="48">
        <f t="shared" si="88"/>
        <v>-1.4298286122559234E-2</v>
      </c>
      <c r="I550" s="49">
        <f t="shared" si="89"/>
        <v>-6.9808530959308834E-4</v>
      </c>
      <c r="J550" s="1">
        <f t="shared" si="83"/>
        <v>0</v>
      </c>
      <c r="K550" s="1">
        <f t="shared" si="84"/>
        <v>0</v>
      </c>
      <c r="L550" s="1">
        <f t="shared" si="81"/>
        <v>0</v>
      </c>
      <c r="M550" s="1">
        <f t="shared" si="82"/>
        <v>0</v>
      </c>
      <c r="N550" s="1">
        <f t="shared" si="85"/>
        <v>0</v>
      </c>
      <c r="O550" s="1">
        <f t="shared" si="86"/>
        <v>642.0000000000116</v>
      </c>
    </row>
    <row r="551" spans="1:15" x14ac:dyDescent="0.25">
      <c r="A551" s="47">
        <v>42044</v>
      </c>
      <c r="B551" s="1">
        <v>1.12957</v>
      </c>
      <c r="C551" s="1">
        <v>1.13595</v>
      </c>
      <c r="D551" s="1">
        <v>1.12703</v>
      </c>
      <c r="E551" s="1">
        <v>1.1323300000000001</v>
      </c>
      <c r="F551" s="1">
        <f t="shared" si="87"/>
        <v>-3.2999999999994145</v>
      </c>
      <c r="G551" s="1">
        <f t="shared" si="80"/>
        <v>0</v>
      </c>
      <c r="H551" s="48">
        <f t="shared" si="88"/>
        <v>9.2815218159958413E-4</v>
      </c>
      <c r="I551" s="49">
        <f t="shared" si="89"/>
        <v>4.4931222352828648E-4</v>
      </c>
      <c r="J551" s="1">
        <f t="shared" si="83"/>
        <v>0</v>
      </c>
      <c r="K551" s="1">
        <f t="shared" si="84"/>
        <v>0</v>
      </c>
      <c r="L551" s="1">
        <f t="shared" si="81"/>
        <v>0</v>
      </c>
      <c r="M551" s="1">
        <f t="shared" si="82"/>
        <v>0</v>
      </c>
      <c r="N551" s="1">
        <f t="shared" si="85"/>
        <v>0</v>
      </c>
      <c r="O551" s="1">
        <f t="shared" si="86"/>
        <v>642.0000000000116</v>
      </c>
    </row>
    <row r="552" spans="1:15" x14ac:dyDescent="0.25">
      <c r="A552" s="47">
        <v>42045</v>
      </c>
      <c r="B552" s="1">
        <v>1.13236</v>
      </c>
      <c r="C552" s="1">
        <v>1.1345400000000001</v>
      </c>
      <c r="D552" s="1">
        <v>1.1272899999999999</v>
      </c>
      <c r="E552" s="1">
        <v>1.1320300000000001</v>
      </c>
      <c r="F552" s="1">
        <f t="shared" si="87"/>
        <v>14.899999999999913</v>
      </c>
      <c r="G552" s="1">
        <f t="shared" si="80"/>
        <v>1</v>
      </c>
      <c r="H552" s="48">
        <f t="shared" si="88"/>
        <v>-2.6494043255942401E-4</v>
      </c>
      <c r="I552" s="49">
        <f t="shared" si="89"/>
        <v>5.0713785216122131E-5</v>
      </c>
      <c r="J552" s="1">
        <f t="shared" si="83"/>
        <v>0</v>
      </c>
      <c r="K552" s="1">
        <f t="shared" si="84"/>
        <v>0</v>
      </c>
      <c r="L552" s="1">
        <f t="shared" si="81"/>
        <v>0</v>
      </c>
      <c r="M552" s="1">
        <f t="shared" si="82"/>
        <v>0</v>
      </c>
      <c r="N552" s="1">
        <f t="shared" si="85"/>
        <v>0</v>
      </c>
      <c r="O552" s="1">
        <f t="shared" si="86"/>
        <v>642.0000000000116</v>
      </c>
    </row>
    <row r="553" spans="1:15" x14ac:dyDescent="0.25">
      <c r="A553" s="47">
        <v>42046</v>
      </c>
      <c r="B553" s="1">
        <v>1.13201</v>
      </c>
      <c r="C553" s="1">
        <v>1.1347100000000001</v>
      </c>
      <c r="D553" s="1">
        <v>1.1279999999999999</v>
      </c>
      <c r="E553" s="1">
        <v>1.1335</v>
      </c>
      <c r="F553" s="1">
        <f t="shared" si="87"/>
        <v>67.69999999999942</v>
      </c>
      <c r="G553" s="1">
        <f t="shared" si="80"/>
        <v>1</v>
      </c>
      <c r="H553" s="48">
        <f t="shared" si="88"/>
        <v>1.2985521585116011E-3</v>
      </c>
      <c r="I553" s="49">
        <f t="shared" si="89"/>
        <v>5.9401253028294743E-4</v>
      </c>
      <c r="J553" s="1">
        <f t="shared" si="83"/>
        <v>0</v>
      </c>
      <c r="K553" s="1">
        <f t="shared" si="84"/>
        <v>0</v>
      </c>
      <c r="L553" s="1">
        <f t="shared" si="81"/>
        <v>0</v>
      </c>
      <c r="M553" s="1">
        <f t="shared" si="82"/>
        <v>0</v>
      </c>
      <c r="N553" s="1">
        <f t="shared" si="85"/>
        <v>0</v>
      </c>
      <c r="O553" s="1">
        <f t="shared" si="86"/>
        <v>642.0000000000116</v>
      </c>
    </row>
    <row r="554" spans="1:15" x14ac:dyDescent="0.25">
      <c r="A554" s="47">
        <v>42047</v>
      </c>
      <c r="B554" s="1">
        <v>1.1335</v>
      </c>
      <c r="C554" s="1">
        <v>1.14228</v>
      </c>
      <c r="D554" s="1">
        <v>1.1302300000000001</v>
      </c>
      <c r="E554" s="1">
        <v>1.1402699999999999</v>
      </c>
      <c r="F554" s="1">
        <f t="shared" si="87"/>
        <v>-15.399999999998748</v>
      </c>
      <c r="G554" s="1">
        <f t="shared" si="80"/>
        <v>0</v>
      </c>
      <c r="H554" s="48">
        <f t="shared" si="88"/>
        <v>5.9726510807234234E-3</v>
      </c>
      <c r="I554" s="49">
        <f t="shared" si="89"/>
        <v>7.1808616171807615E-4</v>
      </c>
      <c r="J554" s="1">
        <f t="shared" si="83"/>
        <v>0</v>
      </c>
      <c r="K554" s="1">
        <f t="shared" si="84"/>
        <v>0</v>
      </c>
      <c r="L554" s="1">
        <f t="shared" si="81"/>
        <v>0</v>
      </c>
      <c r="M554" s="1">
        <f t="shared" si="82"/>
        <v>0</v>
      </c>
      <c r="N554" s="1">
        <f t="shared" si="85"/>
        <v>0</v>
      </c>
      <c r="O554" s="1">
        <f t="shared" si="86"/>
        <v>642.0000000000116</v>
      </c>
    </row>
    <row r="555" spans="1:15" x14ac:dyDescent="0.25">
      <c r="A555" s="47">
        <v>42048</v>
      </c>
      <c r="B555" s="1">
        <v>1.1403099999999999</v>
      </c>
      <c r="C555" s="1">
        <v>1.1442699999999999</v>
      </c>
      <c r="D555" s="1">
        <v>1.1379999999999999</v>
      </c>
      <c r="E555" s="1">
        <v>1.1387700000000001</v>
      </c>
      <c r="F555" s="1">
        <f t="shared" si="87"/>
        <v>-45.699999999999633</v>
      </c>
      <c r="G555" s="1">
        <f t="shared" si="80"/>
        <v>0</v>
      </c>
      <c r="H555" s="48">
        <f t="shared" si="88"/>
        <v>-1.3154779131256955E-3</v>
      </c>
      <c r="I555" s="49">
        <f t="shared" si="89"/>
        <v>-9.6955599815411186E-4</v>
      </c>
      <c r="J555" s="1">
        <f t="shared" si="83"/>
        <v>0</v>
      </c>
      <c r="K555" s="1">
        <f t="shared" si="84"/>
        <v>0</v>
      </c>
      <c r="L555" s="1">
        <f t="shared" si="81"/>
        <v>0</v>
      </c>
      <c r="M555" s="1">
        <f t="shared" si="82"/>
        <v>0</v>
      </c>
      <c r="N555" s="1">
        <f t="shared" si="85"/>
        <v>0</v>
      </c>
      <c r="O555" s="1">
        <f t="shared" si="86"/>
        <v>642.0000000000116</v>
      </c>
    </row>
    <row r="556" spans="1:15" x14ac:dyDescent="0.25">
      <c r="A556" s="47">
        <v>42051</v>
      </c>
      <c r="B556" s="1">
        <v>1.1398999999999999</v>
      </c>
      <c r="C556" s="1">
        <v>1.1429</v>
      </c>
      <c r="D556" s="1">
        <v>1.1319300000000001</v>
      </c>
      <c r="E556" s="1">
        <v>1.13533</v>
      </c>
      <c r="F556" s="1">
        <f t="shared" si="87"/>
        <v>55.800000000001404</v>
      </c>
      <c r="G556" s="1">
        <f t="shared" si="80"/>
        <v>1</v>
      </c>
      <c r="H556" s="48">
        <f t="shared" si="88"/>
        <v>-3.0208031472555019E-3</v>
      </c>
      <c r="I556" s="49">
        <f t="shared" si="89"/>
        <v>1.4029068755458396E-4</v>
      </c>
      <c r="J556" s="1">
        <f t="shared" si="83"/>
        <v>0</v>
      </c>
      <c r="K556" s="1">
        <f t="shared" si="84"/>
        <v>0</v>
      </c>
      <c r="L556" s="1">
        <f t="shared" si="81"/>
        <v>0</v>
      </c>
      <c r="M556" s="1">
        <f t="shared" si="82"/>
        <v>0</v>
      </c>
      <c r="N556" s="1">
        <f t="shared" si="85"/>
        <v>0</v>
      </c>
      <c r="O556" s="1">
        <f t="shared" si="86"/>
        <v>642.0000000000116</v>
      </c>
    </row>
    <row r="557" spans="1:15" x14ac:dyDescent="0.25">
      <c r="A557" s="47">
        <v>42052</v>
      </c>
      <c r="B557" s="1">
        <v>1.1355299999999999</v>
      </c>
      <c r="C557" s="1">
        <v>1.14489</v>
      </c>
      <c r="D557" s="1">
        <v>1.13218</v>
      </c>
      <c r="E557" s="1">
        <v>1.1411100000000001</v>
      </c>
      <c r="F557" s="1">
        <f t="shared" si="87"/>
        <v>-14.400000000001079</v>
      </c>
      <c r="G557" s="1">
        <f t="shared" si="80"/>
        <v>0</v>
      </c>
      <c r="H557" s="48">
        <f t="shared" si="88"/>
        <v>5.0910308016172134E-3</v>
      </c>
      <c r="I557" s="49">
        <f t="shared" si="89"/>
        <v>-7.0114017413100416E-4</v>
      </c>
      <c r="J557" s="1">
        <f t="shared" si="83"/>
        <v>0</v>
      </c>
      <c r="K557" s="1">
        <f t="shared" si="84"/>
        <v>0</v>
      </c>
      <c r="L557" s="1">
        <f t="shared" si="81"/>
        <v>0</v>
      </c>
      <c r="M557" s="1">
        <f t="shared" si="82"/>
        <v>0</v>
      </c>
      <c r="N557" s="1">
        <f t="shared" si="85"/>
        <v>0</v>
      </c>
      <c r="O557" s="1">
        <f t="shared" si="86"/>
        <v>642.0000000000116</v>
      </c>
    </row>
    <row r="558" spans="1:15" x14ac:dyDescent="0.25">
      <c r="A558" s="47">
        <v>42053</v>
      </c>
      <c r="B558" s="1">
        <v>1.1411100000000001</v>
      </c>
      <c r="C558" s="1">
        <v>1.1415599999999999</v>
      </c>
      <c r="D558" s="1">
        <v>1.1333899999999999</v>
      </c>
      <c r="E558" s="1">
        <v>1.13967</v>
      </c>
      <c r="F558" s="1">
        <f t="shared" si="87"/>
        <v>-28.699999999999282</v>
      </c>
      <c r="G558" s="1">
        <f t="shared" si="80"/>
        <v>0</v>
      </c>
      <c r="H558" s="48">
        <f t="shared" si="88"/>
        <v>-1.2619291742251848E-3</v>
      </c>
      <c r="I558" s="49">
        <f t="shared" si="89"/>
        <v>9.2840444441075198E-4</v>
      </c>
      <c r="J558" s="1">
        <f t="shared" si="83"/>
        <v>0</v>
      </c>
      <c r="K558" s="1">
        <f t="shared" si="84"/>
        <v>0</v>
      </c>
      <c r="L558" s="1">
        <f t="shared" si="81"/>
        <v>0</v>
      </c>
      <c r="M558" s="1">
        <f t="shared" si="82"/>
        <v>0</v>
      </c>
      <c r="N558" s="1">
        <f t="shared" si="85"/>
        <v>0</v>
      </c>
      <c r="O558" s="1">
        <f t="shared" si="86"/>
        <v>642.0000000000116</v>
      </c>
    </row>
    <row r="559" spans="1:15" x14ac:dyDescent="0.25">
      <c r="A559" s="47">
        <v>42054</v>
      </c>
      <c r="B559" s="1">
        <v>1.13968</v>
      </c>
      <c r="C559" s="1">
        <v>1.145</v>
      </c>
      <c r="D559" s="1">
        <v>1.1355200000000001</v>
      </c>
      <c r="E559" s="1">
        <v>1.1368100000000001</v>
      </c>
      <c r="F559" s="1">
        <f t="shared" si="87"/>
        <v>9.3999999999994088</v>
      </c>
      <c r="G559" s="1">
        <f t="shared" si="80"/>
        <v>1</v>
      </c>
      <c r="H559" s="48">
        <f t="shared" si="88"/>
        <v>-2.5094983635612911E-3</v>
      </c>
      <c r="I559" s="49">
        <f t="shared" si="89"/>
        <v>4.9869812626564258E-4</v>
      </c>
      <c r="J559" s="1">
        <f t="shared" si="83"/>
        <v>0</v>
      </c>
      <c r="K559" s="1">
        <f t="shared" si="84"/>
        <v>0</v>
      </c>
      <c r="L559" s="1">
        <f t="shared" si="81"/>
        <v>0</v>
      </c>
      <c r="M559" s="1">
        <f t="shared" si="82"/>
        <v>0</v>
      </c>
      <c r="N559" s="1">
        <f t="shared" si="85"/>
        <v>0</v>
      </c>
      <c r="O559" s="1">
        <f t="shared" si="86"/>
        <v>642.0000000000116</v>
      </c>
    </row>
    <row r="560" spans="1:15" x14ac:dyDescent="0.25">
      <c r="A560" s="47">
        <v>42055</v>
      </c>
      <c r="B560" s="1">
        <v>1.13679</v>
      </c>
      <c r="C560" s="1">
        <v>1.14297</v>
      </c>
      <c r="D560" s="1">
        <v>1.1278999999999999</v>
      </c>
      <c r="E560" s="1">
        <v>1.1377299999999999</v>
      </c>
      <c r="F560" s="1">
        <f t="shared" si="87"/>
        <v>-57.100000000001039</v>
      </c>
      <c r="G560" s="1">
        <f t="shared" si="80"/>
        <v>0</v>
      </c>
      <c r="H560" s="48">
        <f t="shared" si="88"/>
        <v>8.0928211398556549E-4</v>
      </c>
      <c r="I560" s="49">
        <f t="shared" si="89"/>
        <v>6.3297594458376627E-4</v>
      </c>
      <c r="J560" s="1">
        <f t="shared" si="83"/>
        <v>0</v>
      </c>
      <c r="K560" s="1">
        <f t="shared" si="84"/>
        <v>0</v>
      </c>
      <c r="L560" s="1">
        <f t="shared" si="81"/>
        <v>0</v>
      </c>
      <c r="M560" s="1">
        <f t="shared" si="82"/>
        <v>0</v>
      </c>
      <c r="N560" s="1">
        <f t="shared" si="85"/>
        <v>0</v>
      </c>
      <c r="O560" s="1">
        <f t="shared" si="86"/>
        <v>642.0000000000116</v>
      </c>
    </row>
    <row r="561" spans="1:15" x14ac:dyDescent="0.25">
      <c r="A561" s="47">
        <v>42058</v>
      </c>
      <c r="B561" s="1">
        <v>1.1391100000000001</v>
      </c>
      <c r="C561" s="1">
        <v>1.13961</v>
      </c>
      <c r="D561" s="1">
        <v>1.12951</v>
      </c>
      <c r="E561" s="1">
        <v>1.1334</v>
      </c>
      <c r="F561" s="1">
        <f t="shared" si="87"/>
        <v>5.1000000000001044</v>
      </c>
      <c r="G561" s="1">
        <f t="shared" si="80"/>
        <v>1</v>
      </c>
      <c r="H561" s="48">
        <f t="shared" si="88"/>
        <v>-3.8058238773698294E-3</v>
      </c>
      <c r="I561" s="49">
        <f t="shared" si="89"/>
        <v>-5.0710599014125446E-6</v>
      </c>
      <c r="J561" s="1">
        <f t="shared" si="83"/>
        <v>0</v>
      </c>
      <c r="K561" s="1">
        <f t="shared" si="84"/>
        <v>0</v>
      </c>
      <c r="L561" s="1">
        <f t="shared" si="81"/>
        <v>0</v>
      </c>
      <c r="M561" s="1">
        <f t="shared" si="82"/>
        <v>0</v>
      </c>
      <c r="N561" s="1">
        <f t="shared" si="85"/>
        <v>0</v>
      </c>
      <c r="O561" s="1">
        <f t="shared" si="86"/>
        <v>642.0000000000116</v>
      </c>
    </row>
    <row r="562" spans="1:15" x14ac:dyDescent="0.25">
      <c r="A562" s="47">
        <v>42059</v>
      </c>
      <c r="B562" s="1">
        <v>1.1334200000000001</v>
      </c>
      <c r="C562" s="1">
        <v>1.13581</v>
      </c>
      <c r="D562" s="1">
        <v>1.12883</v>
      </c>
      <c r="E562" s="1">
        <v>1.1339300000000001</v>
      </c>
      <c r="F562" s="1">
        <f t="shared" si="87"/>
        <v>20.400000000000418</v>
      </c>
      <c r="G562" s="1">
        <f t="shared" si="80"/>
        <v>1</v>
      </c>
      <c r="H562" s="48">
        <f t="shared" si="88"/>
        <v>4.6761955179119852E-4</v>
      </c>
      <c r="I562" s="49">
        <f t="shared" si="89"/>
        <v>-6.9320000101794066E-4</v>
      </c>
      <c r="J562" s="1">
        <f t="shared" si="83"/>
        <v>0</v>
      </c>
      <c r="K562" s="1">
        <f t="shared" si="84"/>
        <v>0</v>
      </c>
      <c r="L562" s="1">
        <f t="shared" si="81"/>
        <v>0</v>
      </c>
      <c r="M562" s="1">
        <f t="shared" si="82"/>
        <v>0</v>
      </c>
      <c r="N562" s="1">
        <f t="shared" si="85"/>
        <v>0</v>
      </c>
      <c r="O562" s="1">
        <f t="shared" si="86"/>
        <v>642.0000000000116</v>
      </c>
    </row>
    <row r="563" spans="1:15" x14ac:dyDescent="0.25">
      <c r="A563" s="47">
        <v>42060</v>
      </c>
      <c r="B563" s="1">
        <v>1.1339999999999999</v>
      </c>
      <c r="C563" s="1">
        <v>1.13886</v>
      </c>
      <c r="D563" s="1">
        <v>1.13358</v>
      </c>
      <c r="E563" s="1">
        <v>1.1360399999999999</v>
      </c>
      <c r="F563" s="1">
        <f t="shared" si="87"/>
        <v>-162.50000000000097</v>
      </c>
      <c r="G563" s="1">
        <f t="shared" si="80"/>
        <v>0</v>
      </c>
      <c r="H563" s="48">
        <f t="shared" si="88"/>
        <v>1.8607850572784912E-3</v>
      </c>
      <c r="I563" s="49">
        <f t="shared" si="89"/>
        <v>-2.9616712971741732E-4</v>
      </c>
      <c r="J563" s="1">
        <f t="shared" si="83"/>
        <v>0</v>
      </c>
      <c r="K563" s="1">
        <f t="shared" si="84"/>
        <v>0</v>
      </c>
      <c r="L563" s="1">
        <f t="shared" si="81"/>
        <v>0</v>
      </c>
      <c r="M563" s="1">
        <f t="shared" si="82"/>
        <v>0</v>
      </c>
      <c r="N563" s="1">
        <f t="shared" si="85"/>
        <v>0</v>
      </c>
      <c r="O563" s="1">
        <f t="shared" si="86"/>
        <v>642.0000000000116</v>
      </c>
    </row>
    <row r="564" spans="1:15" x14ac:dyDescent="0.25">
      <c r="A564" s="47">
        <v>42061</v>
      </c>
      <c r="B564" s="1">
        <v>1.1359900000000001</v>
      </c>
      <c r="C564" s="1">
        <v>1.1379600000000001</v>
      </c>
      <c r="D564" s="1">
        <v>1.11836</v>
      </c>
      <c r="E564" s="1">
        <v>1.11974</v>
      </c>
      <c r="F564" s="1">
        <f t="shared" si="87"/>
        <v>-0.70000000000014495</v>
      </c>
      <c r="G564" s="1">
        <f t="shared" si="80"/>
        <v>0</v>
      </c>
      <c r="H564" s="48">
        <f t="shared" si="88"/>
        <v>-1.4348086334988186E-2</v>
      </c>
      <c r="I564" s="49">
        <f t="shared" si="89"/>
        <v>-1.7120775281840028E-3</v>
      </c>
      <c r="J564" s="1">
        <f t="shared" si="83"/>
        <v>0</v>
      </c>
      <c r="K564" s="1">
        <f t="shared" si="84"/>
        <v>0</v>
      </c>
      <c r="L564" s="1">
        <f t="shared" si="81"/>
        <v>0</v>
      </c>
      <c r="M564" s="1">
        <f t="shared" si="82"/>
        <v>0</v>
      </c>
      <c r="N564" s="1">
        <f t="shared" si="85"/>
        <v>0</v>
      </c>
      <c r="O564" s="1">
        <f t="shared" si="86"/>
        <v>642.0000000000116</v>
      </c>
    </row>
    <row r="565" spans="1:15" x14ac:dyDescent="0.25">
      <c r="A565" s="47">
        <v>42062</v>
      </c>
      <c r="B565" s="1">
        <v>1.1197699999999999</v>
      </c>
      <c r="C565" s="1">
        <v>1.1245099999999999</v>
      </c>
      <c r="D565" s="1">
        <v>1.1175600000000001</v>
      </c>
      <c r="E565" s="1">
        <v>1.1196999999999999</v>
      </c>
      <c r="F565" s="1">
        <f t="shared" si="87"/>
        <v>1.9999999999997797</v>
      </c>
      <c r="G565" s="1">
        <f t="shared" si="80"/>
        <v>1</v>
      </c>
      <c r="H565" s="48">
        <f t="shared" si="88"/>
        <v>-3.5722578455743559E-5</v>
      </c>
      <c r="I565" s="49">
        <f t="shared" si="89"/>
        <v>-2.3529217006931225E-3</v>
      </c>
      <c r="J565" s="1">
        <f t="shared" si="83"/>
        <v>0</v>
      </c>
      <c r="K565" s="1">
        <f t="shared" si="84"/>
        <v>0</v>
      </c>
      <c r="L565" s="1">
        <f t="shared" si="81"/>
        <v>0</v>
      </c>
      <c r="M565" s="1">
        <f t="shared" si="82"/>
        <v>0</v>
      </c>
      <c r="N565" s="1">
        <f t="shared" si="85"/>
        <v>0</v>
      </c>
      <c r="O565" s="1">
        <f t="shared" si="86"/>
        <v>642.0000000000116</v>
      </c>
    </row>
    <row r="566" spans="1:15" x14ac:dyDescent="0.25">
      <c r="A566" s="47">
        <v>42065</v>
      </c>
      <c r="B566" s="1">
        <v>1.11808</v>
      </c>
      <c r="C566" s="1">
        <v>1.12405</v>
      </c>
      <c r="D566" s="1">
        <v>1.1160099999999999</v>
      </c>
      <c r="E566" s="1">
        <v>1.1182799999999999</v>
      </c>
      <c r="F566" s="1">
        <f t="shared" si="87"/>
        <v>-7.299999999998974</v>
      </c>
      <c r="G566" s="1">
        <f t="shared" si="80"/>
        <v>0</v>
      </c>
      <c r="H566" s="48">
        <f t="shared" si="88"/>
        <v>-1.2681968384388176E-3</v>
      </c>
      <c r="I566" s="49">
        <f t="shared" si="89"/>
        <v>-2.3537051587198266E-3</v>
      </c>
      <c r="J566" s="1">
        <f t="shared" si="83"/>
        <v>0</v>
      </c>
      <c r="K566" s="1">
        <f t="shared" si="84"/>
        <v>0</v>
      </c>
      <c r="L566" s="1">
        <f t="shared" si="81"/>
        <v>0</v>
      </c>
      <c r="M566" s="1">
        <f t="shared" si="82"/>
        <v>0</v>
      </c>
      <c r="N566" s="1">
        <f t="shared" si="85"/>
        <v>0</v>
      </c>
      <c r="O566" s="1">
        <f t="shared" si="86"/>
        <v>642.0000000000116</v>
      </c>
    </row>
    <row r="567" spans="1:15" x14ac:dyDescent="0.25">
      <c r="A567" s="47">
        <v>42066</v>
      </c>
      <c r="B567" s="1">
        <v>1.1182799999999999</v>
      </c>
      <c r="C567" s="1">
        <v>1.12175</v>
      </c>
      <c r="D567" s="1">
        <v>1.1154599999999999</v>
      </c>
      <c r="E567" s="1">
        <v>1.11755</v>
      </c>
      <c r="F567" s="1">
        <f t="shared" si="87"/>
        <v>-98.100000000000961</v>
      </c>
      <c r="G567" s="1">
        <f t="shared" si="80"/>
        <v>0</v>
      </c>
      <c r="H567" s="48">
        <f t="shared" si="88"/>
        <v>-6.5278821046599322E-4</v>
      </c>
      <c r="I567" s="49">
        <f t="shared" si="89"/>
        <v>-2.1216163895829143E-3</v>
      </c>
      <c r="J567" s="1">
        <f t="shared" si="83"/>
        <v>0</v>
      </c>
      <c r="K567" s="1">
        <f t="shared" si="84"/>
        <v>0</v>
      </c>
      <c r="L567" s="1">
        <f t="shared" si="81"/>
        <v>0</v>
      </c>
      <c r="M567" s="1">
        <f t="shared" si="82"/>
        <v>0</v>
      </c>
      <c r="N567" s="1">
        <f t="shared" si="85"/>
        <v>0</v>
      </c>
      <c r="O567" s="1">
        <f t="shared" si="86"/>
        <v>642.0000000000116</v>
      </c>
    </row>
    <row r="568" spans="1:15" x14ac:dyDescent="0.25">
      <c r="A568" s="47">
        <v>42067</v>
      </c>
      <c r="B568" s="1">
        <v>1.11755</v>
      </c>
      <c r="C568" s="1">
        <v>1.11856</v>
      </c>
      <c r="D568" s="1">
        <v>1.10616</v>
      </c>
      <c r="E568" s="1">
        <v>1.1077399999999999</v>
      </c>
      <c r="F568" s="1">
        <f t="shared" si="87"/>
        <v>-48.09999999999981</v>
      </c>
      <c r="G568" s="1">
        <f t="shared" si="80"/>
        <v>0</v>
      </c>
      <c r="H568" s="48">
        <f t="shared" si="88"/>
        <v>-8.7781307324057423E-3</v>
      </c>
      <c r="I568" s="49">
        <f t="shared" si="89"/>
        <v>-3.3200429953818278E-3</v>
      </c>
      <c r="J568" s="1">
        <f t="shared" si="83"/>
        <v>0</v>
      </c>
      <c r="K568" s="1">
        <f t="shared" si="84"/>
        <v>0</v>
      </c>
      <c r="L568" s="1">
        <f t="shared" si="81"/>
        <v>0</v>
      </c>
      <c r="M568" s="1">
        <f t="shared" si="82"/>
        <v>0</v>
      </c>
      <c r="N568" s="1">
        <f t="shared" si="85"/>
        <v>0</v>
      </c>
      <c r="O568" s="1">
        <f t="shared" si="86"/>
        <v>642.0000000000116</v>
      </c>
    </row>
    <row r="569" spans="1:15" x14ac:dyDescent="0.25">
      <c r="A569" s="47">
        <v>42068</v>
      </c>
      <c r="B569" s="1">
        <v>1.1077399999999999</v>
      </c>
      <c r="C569" s="1">
        <v>1.1114200000000001</v>
      </c>
      <c r="D569" s="1">
        <v>1.09874</v>
      </c>
      <c r="E569" s="1">
        <v>1.10293</v>
      </c>
      <c r="F569" s="1">
        <f t="shared" si="87"/>
        <v>-185.29999999999936</v>
      </c>
      <c r="G569" s="1">
        <f t="shared" si="80"/>
        <v>0</v>
      </c>
      <c r="H569" s="48">
        <f t="shared" si="88"/>
        <v>-4.3421741563904881E-3</v>
      </c>
      <c r="I569" s="49">
        <f t="shared" si="89"/>
        <v>-3.3870867802594101E-3</v>
      </c>
      <c r="J569" s="1">
        <f t="shared" si="83"/>
        <v>0</v>
      </c>
      <c r="K569" s="1">
        <f t="shared" si="84"/>
        <v>0</v>
      </c>
      <c r="L569" s="1">
        <f t="shared" si="81"/>
        <v>0</v>
      </c>
      <c r="M569" s="1">
        <f t="shared" si="82"/>
        <v>0</v>
      </c>
      <c r="N569" s="1">
        <f t="shared" si="85"/>
        <v>0</v>
      </c>
      <c r="O569" s="1">
        <f t="shared" si="86"/>
        <v>642.0000000000116</v>
      </c>
    </row>
    <row r="570" spans="1:15" x14ac:dyDescent="0.25">
      <c r="A570" s="47">
        <v>42069</v>
      </c>
      <c r="B570" s="1">
        <v>1.10293</v>
      </c>
      <c r="C570" s="1">
        <v>1.10327</v>
      </c>
      <c r="D570" s="1">
        <v>1.0839000000000001</v>
      </c>
      <c r="E570" s="1">
        <v>1.0844</v>
      </c>
      <c r="F570" s="1">
        <f t="shared" si="87"/>
        <v>20.999999999999908</v>
      </c>
      <c r="G570" s="1">
        <f t="shared" si="80"/>
        <v>1</v>
      </c>
      <c r="H570" s="48">
        <f t="shared" si="88"/>
        <v>-1.6800703580462928E-2</v>
      </c>
      <c r="I570" s="49">
        <f t="shared" si="89"/>
        <v>-5.5456271717911759E-3</v>
      </c>
      <c r="J570" s="1">
        <f t="shared" si="83"/>
        <v>0</v>
      </c>
      <c r="K570" s="1">
        <f t="shared" si="84"/>
        <v>0</v>
      </c>
      <c r="L570" s="1">
        <f t="shared" si="81"/>
        <v>0</v>
      </c>
      <c r="M570" s="1">
        <f t="shared" si="82"/>
        <v>0</v>
      </c>
      <c r="N570" s="1">
        <f t="shared" si="85"/>
        <v>0</v>
      </c>
      <c r="O570" s="1">
        <f t="shared" si="86"/>
        <v>642.0000000000116</v>
      </c>
    </row>
    <row r="571" spans="1:15" x14ac:dyDescent="0.25">
      <c r="A571" s="47">
        <v>42071.958333333336</v>
      </c>
      <c r="B571" s="1">
        <v>1.0830200000000001</v>
      </c>
      <c r="C571" s="1">
        <v>1.0906499999999999</v>
      </c>
      <c r="D571" s="1">
        <v>1.0822799999999999</v>
      </c>
      <c r="E571" s="1">
        <v>1.0851200000000001</v>
      </c>
      <c r="F571" s="1">
        <f t="shared" si="87"/>
        <v>-153.90000000000015</v>
      </c>
      <c r="G571" s="1">
        <f t="shared" si="80"/>
        <v>0</v>
      </c>
      <c r="H571" s="48">
        <f t="shared" si="88"/>
        <v>6.6396163777215911E-4</v>
      </c>
      <c r="I571" s="49">
        <f t="shared" si="89"/>
        <v>-5.6952300992294674E-3</v>
      </c>
      <c r="J571" s="1">
        <f t="shared" si="83"/>
        <v>0</v>
      </c>
      <c r="K571" s="1">
        <f t="shared" si="84"/>
        <v>0</v>
      </c>
      <c r="L571" s="1">
        <f t="shared" si="81"/>
        <v>0</v>
      </c>
      <c r="M571" s="1">
        <f t="shared" si="82"/>
        <v>0</v>
      </c>
      <c r="N571" s="1">
        <f t="shared" si="85"/>
        <v>0</v>
      </c>
      <c r="O571" s="1">
        <f t="shared" si="86"/>
        <v>642.0000000000116</v>
      </c>
    </row>
    <row r="572" spans="1:15" x14ac:dyDescent="0.25">
      <c r="A572" s="47">
        <v>42072.958333333336</v>
      </c>
      <c r="B572" s="1">
        <v>1.0851299999999999</v>
      </c>
      <c r="C572" s="1">
        <v>1.0855300000000001</v>
      </c>
      <c r="D572" s="1">
        <v>1.0692600000000001</v>
      </c>
      <c r="E572" s="1">
        <v>1.0697399999999999</v>
      </c>
      <c r="F572" s="1">
        <f t="shared" si="87"/>
        <v>-150.20000000000033</v>
      </c>
      <c r="G572" s="1">
        <f t="shared" si="80"/>
        <v>0</v>
      </c>
      <c r="H572" s="48">
        <f t="shared" si="88"/>
        <v>-1.417354762606915E-2</v>
      </c>
      <c r="I572" s="49">
        <f t="shared" si="89"/>
        <v>-5.6734127606145879E-3</v>
      </c>
      <c r="J572" s="1">
        <f t="shared" si="83"/>
        <v>0</v>
      </c>
      <c r="K572" s="1">
        <f t="shared" si="84"/>
        <v>0</v>
      </c>
      <c r="L572" s="1">
        <f t="shared" si="81"/>
        <v>0</v>
      </c>
      <c r="M572" s="1">
        <f t="shared" si="82"/>
        <v>0</v>
      </c>
      <c r="N572" s="1">
        <f t="shared" si="85"/>
        <v>0</v>
      </c>
      <c r="O572" s="1">
        <f t="shared" si="86"/>
        <v>642.0000000000116</v>
      </c>
    </row>
    <row r="573" spans="1:15" x14ac:dyDescent="0.25">
      <c r="A573" s="47">
        <v>42073.958333333336</v>
      </c>
      <c r="B573" s="1">
        <v>1.06968</v>
      </c>
      <c r="C573" s="1">
        <v>1.0717000000000001</v>
      </c>
      <c r="D573" s="1">
        <v>1.0511200000000001</v>
      </c>
      <c r="E573" s="1">
        <v>1.0546599999999999</v>
      </c>
      <c r="F573" s="1">
        <f t="shared" si="87"/>
        <v>87.600000000001017</v>
      </c>
      <c r="G573" s="1">
        <f t="shared" si="80"/>
        <v>1</v>
      </c>
      <c r="H573" s="48">
        <f t="shared" si="88"/>
        <v>-1.4096883354833833E-2</v>
      </c>
      <c r="I573" s="49">
        <f t="shared" si="89"/>
        <v>-7.4310578576618491E-3</v>
      </c>
      <c r="J573" s="1">
        <f t="shared" si="83"/>
        <v>87.600000000001017</v>
      </c>
      <c r="K573" s="1">
        <f t="shared" si="84"/>
        <v>0</v>
      </c>
      <c r="L573" s="1">
        <f t="shared" si="81"/>
        <v>0</v>
      </c>
      <c r="M573" s="1">
        <f t="shared" si="82"/>
        <v>0</v>
      </c>
      <c r="N573" s="1">
        <f t="shared" si="85"/>
        <v>87.600000000001017</v>
      </c>
      <c r="O573" s="1">
        <f t="shared" si="86"/>
        <v>729.60000000001264</v>
      </c>
    </row>
    <row r="574" spans="1:15" x14ac:dyDescent="0.25">
      <c r="A574" s="47">
        <v>42074.958333333336</v>
      </c>
      <c r="B574" s="1">
        <v>1.0546199999999999</v>
      </c>
      <c r="C574" s="1">
        <v>1.06837</v>
      </c>
      <c r="D574" s="1">
        <v>1.0494000000000001</v>
      </c>
      <c r="E574" s="1">
        <v>1.06338</v>
      </c>
      <c r="F574" s="1">
        <f t="shared" si="87"/>
        <v>-139.69999999999817</v>
      </c>
      <c r="G574" s="1">
        <f t="shared" si="80"/>
        <v>0</v>
      </c>
      <c r="H574" s="48">
        <f t="shared" si="88"/>
        <v>8.2680674340547267E-3</v>
      </c>
      <c r="I574" s="49">
        <f t="shared" si="89"/>
        <v>-6.2390248236001561E-3</v>
      </c>
      <c r="J574" s="1">
        <f t="shared" si="83"/>
        <v>0</v>
      </c>
      <c r="K574" s="1">
        <f t="shared" si="84"/>
        <v>-139.69999999999817</v>
      </c>
      <c r="L574" s="1">
        <f t="shared" si="81"/>
        <v>0</v>
      </c>
      <c r="M574" s="1">
        <f t="shared" si="82"/>
        <v>0</v>
      </c>
      <c r="N574" s="1">
        <f t="shared" si="85"/>
        <v>-139.69999999999817</v>
      </c>
      <c r="O574" s="1">
        <f t="shared" si="86"/>
        <v>589.90000000001442</v>
      </c>
    </row>
    <row r="575" spans="1:15" x14ac:dyDescent="0.25">
      <c r="A575" s="47">
        <v>42075.958333333336</v>
      </c>
      <c r="B575" s="1">
        <v>1.0633999999999999</v>
      </c>
      <c r="C575" s="1">
        <v>1.0634699999999999</v>
      </c>
      <c r="D575" s="1">
        <v>1.0462400000000001</v>
      </c>
      <c r="E575" s="1">
        <v>1.0494300000000001</v>
      </c>
      <c r="F575" s="1">
        <f t="shared" si="87"/>
        <v>96.600000000000023</v>
      </c>
      <c r="G575" s="1">
        <f t="shared" si="80"/>
        <v>1</v>
      </c>
      <c r="H575" s="48">
        <f t="shared" si="88"/>
        <v>-1.3118546521469154E-2</v>
      </c>
      <c r="I575" s="49">
        <f t="shared" si="89"/>
        <v>-7.7972446124755512E-3</v>
      </c>
      <c r="J575" s="1">
        <f t="shared" si="83"/>
        <v>0</v>
      </c>
      <c r="K575" s="1">
        <f t="shared" si="84"/>
        <v>0</v>
      </c>
      <c r="L575" s="1">
        <f t="shared" si="81"/>
        <v>0</v>
      </c>
      <c r="M575" s="1">
        <f t="shared" si="82"/>
        <v>0</v>
      </c>
      <c r="N575" s="1">
        <f t="shared" si="85"/>
        <v>0</v>
      </c>
      <c r="O575" s="1">
        <f t="shared" si="86"/>
        <v>589.90000000001442</v>
      </c>
    </row>
    <row r="576" spans="1:15" x14ac:dyDescent="0.25">
      <c r="A576" s="47">
        <v>42078.958333333336</v>
      </c>
      <c r="B576" s="1">
        <v>1.04701</v>
      </c>
      <c r="C576" s="1">
        <v>1.06193</v>
      </c>
      <c r="D576" s="1">
        <v>1.04697</v>
      </c>
      <c r="E576" s="1">
        <v>1.05667</v>
      </c>
      <c r="F576" s="1">
        <f t="shared" si="87"/>
        <v>30.699999999999061</v>
      </c>
      <c r="G576" s="1">
        <f t="shared" si="80"/>
        <v>1</v>
      </c>
      <c r="H576" s="48">
        <f t="shared" si="88"/>
        <v>6.8989832575778731E-3</v>
      </c>
      <c r="I576" s="49">
        <f t="shared" si="89"/>
        <v>-5.8376053637275993E-3</v>
      </c>
      <c r="J576" s="1">
        <f t="shared" si="83"/>
        <v>0</v>
      </c>
      <c r="K576" s="1">
        <f t="shared" si="84"/>
        <v>30.699999999999061</v>
      </c>
      <c r="L576" s="1">
        <f t="shared" si="81"/>
        <v>0</v>
      </c>
      <c r="M576" s="1">
        <f t="shared" si="82"/>
        <v>0</v>
      </c>
      <c r="N576" s="1">
        <f t="shared" si="85"/>
        <v>30.699999999999061</v>
      </c>
      <c r="O576" s="1">
        <f t="shared" si="86"/>
        <v>620.60000000001344</v>
      </c>
    </row>
    <row r="577" spans="1:15" x14ac:dyDescent="0.25">
      <c r="A577" s="47">
        <v>42079.958333333336</v>
      </c>
      <c r="B577" s="1">
        <v>1.0566500000000001</v>
      </c>
      <c r="C577" s="1">
        <v>1.06507</v>
      </c>
      <c r="D577" s="1">
        <v>1.05514</v>
      </c>
      <c r="E577" s="1">
        <v>1.05972</v>
      </c>
      <c r="F577" s="1">
        <f t="shared" si="87"/>
        <v>264.69999999999993</v>
      </c>
      <c r="G577" s="1">
        <f t="shared" si="80"/>
        <v>1</v>
      </c>
      <c r="H577" s="48">
        <f t="shared" si="88"/>
        <v>2.8864262257848328E-3</v>
      </c>
      <c r="I577" s="49">
        <f t="shared" si="89"/>
        <v>-4.9340303159556842E-3</v>
      </c>
      <c r="J577" s="1">
        <f t="shared" si="83"/>
        <v>0</v>
      </c>
      <c r="K577" s="1">
        <f t="shared" si="84"/>
        <v>0</v>
      </c>
      <c r="L577" s="1">
        <f t="shared" si="81"/>
        <v>0</v>
      </c>
      <c r="M577" s="1">
        <f t="shared" si="82"/>
        <v>0</v>
      </c>
      <c r="N577" s="1">
        <f t="shared" si="85"/>
        <v>0</v>
      </c>
      <c r="O577" s="1">
        <f t="shared" si="86"/>
        <v>620.60000000001344</v>
      </c>
    </row>
    <row r="578" spans="1:15" x14ac:dyDescent="0.25">
      <c r="A578" s="47">
        <v>42080.958333333336</v>
      </c>
      <c r="B578" s="1">
        <v>1.0597000000000001</v>
      </c>
      <c r="C578" s="1">
        <v>1.10351</v>
      </c>
      <c r="D578" s="1">
        <v>1.05799</v>
      </c>
      <c r="E578" s="1">
        <v>1.0861700000000001</v>
      </c>
      <c r="F578" s="1">
        <f t="shared" si="87"/>
        <v>-204.20000000000104</v>
      </c>
      <c r="G578" s="1">
        <f t="shared" ref="G578:G641" si="90">IF(F578&gt;0,1,0)</f>
        <v>0</v>
      </c>
      <c r="H578" s="48">
        <f t="shared" si="88"/>
        <v>2.49594232438759E-2</v>
      </c>
      <c r="I578" s="49">
        <f t="shared" si="89"/>
        <v>2.8598553708666929E-4</v>
      </c>
      <c r="J578" s="1">
        <f t="shared" si="83"/>
        <v>0</v>
      </c>
      <c r="K578" s="1">
        <f t="shared" si="84"/>
        <v>0</v>
      </c>
      <c r="L578" s="1">
        <f t="shared" ref="L578:L641" si="91">IF(AND(I578&gt;$S$4,I578&lt;=$T$4),F578,0)</f>
        <v>0</v>
      </c>
      <c r="M578" s="1">
        <f t="shared" ref="M578:M641" si="92">IF(AND(I578&gt;$S$5,I578&lt;=$T$5),F578,0)</f>
        <v>0</v>
      </c>
      <c r="N578" s="1">
        <f t="shared" si="85"/>
        <v>0</v>
      </c>
      <c r="O578" s="1">
        <f t="shared" si="86"/>
        <v>620.60000000001344</v>
      </c>
    </row>
    <row r="579" spans="1:15" x14ac:dyDescent="0.25">
      <c r="A579" s="47">
        <v>42081.958333333336</v>
      </c>
      <c r="B579" s="1">
        <v>1.0862700000000001</v>
      </c>
      <c r="C579" s="1">
        <v>1.0919300000000001</v>
      </c>
      <c r="D579" s="1">
        <v>1.06128</v>
      </c>
      <c r="E579" s="1">
        <v>1.06585</v>
      </c>
      <c r="F579" s="1">
        <f t="shared" si="87"/>
        <v>157.49999999999932</v>
      </c>
      <c r="G579" s="1">
        <f t="shared" si="90"/>
        <v>1</v>
      </c>
      <c r="H579" s="48">
        <f t="shared" si="88"/>
        <v>-1.8707937063259128E-2</v>
      </c>
      <c r="I579" s="49">
        <f t="shared" si="89"/>
        <v>-2.1355018005422416E-3</v>
      </c>
      <c r="J579" s="1">
        <f t="shared" ref="J579:J642" si="93">IF(AND(I579&gt;$S$2,I579&lt;=$T$2),F579,0)</f>
        <v>0</v>
      </c>
      <c r="K579" s="1">
        <f t="shared" ref="K579:K642" si="94">IF(AND(I579&gt;$S$3,I579&lt;=$T$3),F579,0)</f>
        <v>0</v>
      </c>
      <c r="L579" s="1">
        <f t="shared" si="91"/>
        <v>0</v>
      </c>
      <c r="M579" s="1">
        <f t="shared" si="92"/>
        <v>0</v>
      </c>
      <c r="N579" s="1">
        <f t="shared" ref="N579:N642" si="95">L579+K579+J579+M579</f>
        <v>0</v>
      </c>
      <c r="O579" s="1">
        <f t="shared" ref="O579:O642" si="96">N579+O578</f>
        <v>620.60000000001344</v>
      </c>
    </row>
    <row r="580" spans="1:15" x14ac:dyDescent="0.25">
      <c r="A580" s="47">
        <v>42082.958333333336</v>
      </c>
      <c r="B580" s="1">
        <v>1.06585</v>
      </c>
      <c r="C580" s="1">
        <v>1.08816</v>
      </c>
      <c r="D580" s="1">
        <v>1.0649299999999999</v>
      </c>
      <c r="E580" s="1">
        <v>1.0815999999999999</v>
      </c>
      <c r="F580" s="1">
        <f t="shared" ref="F580:F643" si="97">(E581-B581)*10000</f>
        <v>105.20000000000084</v>
      </c>
      <c r="G580" s="1">
        <f t="shared" si="90"/>
        <v>1</v>
      </c>
      <c r="H580" s="48">
        <f t="shared" ref="H580:H643" si="98">E580/E579-1</f>
        <v>1.4776938593610733E-2</v>
      </c>
      <c r="I580" s="49">
        <f t="shared" si="89"/>
        <v>1.4833089769177438E-3</v>
      </c>
      <c r="J580" s="1">
        <f t="shared" si="93"/>
        <v>0</v>
      </c>
      <c r="K580" s="1">
        <f t="shared" si="94"/>
        <v>0</v>
      </c>
      <c r="L580" s="1">
        <f t="shared" si="91"/>
        <v>105.20000000000084</v>
      </c>
      <c r="M580" s="1">
        <f t="shared" si="92"/>
        <v>0</v>
      </c>
      <c r="N580" s="1">
        <f t="shared" si="95"/>
        <v>105.20000000000084</v>
      </c>
      <c r="O580" s="1">
        <f t="shared" si="96"/>
        <v>725.80000000001428</v>
      </c>
    </row>
    <row r="581" spans="1:15" x14ac:dyDescent="0.25">
      <c r="A581" s="47">
        <v>42085.958333333336</v>
      </c>
      <c r="B581" s="1">
        <v>1.0840399999999999</v>
      </c>
      <c r="C581" s="1">
        <v>1.0971299999999999</v>
      </c>
      <c r="D581" s="1">
        <v>1.07673</v>
      </c>
      <c r="E581" s="1">
        <v>1.09456</v>
      </c>
      <c r="F581" s="1">
        <f t="shared" si="97"/>
        <v>-21.200000000001218</v>
      </c>
      <c r="G581" s="1">
        <f t="shared" si="90"/>
        <v>0</v>
      </c>
      <c r="H581" s="48">
        <f t="shared" si="98"/>
        <v>1.198224852071017E-2</v>
      </c>
      <c r="I581" s="49">
        <f t="shared" si="89"/>
        <v>4.7432004613607442E-3</v>
      </c>
      <c r="J581" s="1">
        <f t="shared" si="93"/>
        <v>0</v>
      </c>
      <c r="K581" s="1">
        <f t="shared" si="94"/>
        <v>0</v>
      </c>
      <c r="L581" s="1">
        <f t="shared" si="91"/>
        <v>0</v>
      </c>
      <c r="M581" s="1">
        <f t="shared" si="92"/>
        <v>0</v>
      </c>
      <c r="N581" s="1">
        <f t="shared" si="95"/>
        <v>0</v>
      </c>
      <c r="O581" s="1">
        <f t="shared" si="96"/>
        <v>725.80000000001428</v>
      </c>
    </row>
    <row r="582" spans="1:15" x14ac:dyDescent="0.25">
      <c r="A582" s="47">
        <v>42086.958333333336</v>
      </c>
      <c r="B582" s="1">
        <v>1.0944700000000001</v>
      </c>
      <c r="C582" s="1">
        <v>1.1029199999999999</v>
      </c>
      <c r="D582" s="1">
        <v>1.08904</v>
      </c>
      <c r="E582" s="1">
        <v>1.0923499999999999</v>
      </c>
      <c r="F582" s="1">
        <f t="shared" si="97"/>
        <v>46.500000000000426</v>
      </c>
      <c r="G582" s="1">
        <f t="shared" si="90"/>
        <v>1</v>
      </c>
      <c r="H582" s="48">
        <f t="shared" si="98"/>
        <v>-2.0190761584564232E-3</v>
      </c>
      <c r="I582" s="49">
        <f t="shared" si="89"/>
        <v>3.4573075122968505E-3</v>
      </c>
      <c r="J582" s="1">
        <f t="shared" si="93"/>
        <v>0</v>
      </c>
      <c r="K582" s="1">
        <f t="shared" si="94"/>
        <v>0</v>
      </c>
      <c r="L582" s="1">
        <f t="shared" si="91"/>
        <v>0</v>
      </c>
      <c r="M582" s="1">
        <f t="shared" si="92"/>
        <v>46.500000000000426</v>
      </c>
      <c r="N582" s="1">
        <f t="shared" si="95"/>
        <v>46.500000000000426</v>
      </c>
      <c r="O582" s="1">
        <f t="shared" si="96"/>
        <v>772.30000000001473</v>
      </c>
    </row>
    <row r="583" spans="1:15" x14ac:dyDescent="0.25">
      <c r="A583" s="47">
        <v>42087.958333333336</v>
      </c>
      <c r="B583" s="1">
        <v>1.09233</v>
      </c>
      <c r="C583" s="1">
        <v>1.10144</v>
      </c>
      <c r="D583" s="1">
        <v>1.0900700000000001</v>
      </c>
      <c r="E583" s="1">
        <v>1.0969800000000001</v>
      </c>
      <c r="F583" s="1">
        <f t="shared" si="97"/>
        <v>-85.39999999999992</v>
      </c>
      <c r="G583" s="1">
        <f t="shared" si="90"/>
        <v>0</v>
      </c>
      <c r="H583" s="48">
        <f t="shared" si="98"/>
        <v>4.2385682244703293E-3</v>
      </c>
      <c r="I583" s="49">
        <f t="shared" si="89"/>
        <v>5.626946855539286E-3</v>
      </c>
      <c r="J583" s="1">
        <f t="shared" si="93"/>
        <v>0</v>
      </c>
      <c r="K583" s="1">
        <f t="shared" si="94"/>
        <v>0</v>
      </c>
      <c r="L583" s="1">
        <f t="shared" si="91"/>
        <v>0</v>
      </c>
      <c r="M583" s="1">
        <f t="shared" si="92"/>
        <v>0</v>
      </c>
      <c r="N583" s="1">
        <f t="shared" si="95"/>
        <v>0</v>
      </c>
      <c r="O583" s="1">
        <f t="shared" si="96"/>
        <v>772.30000000001473</v>
      </c>
    </row>
    <row r="584" spans="1:15" x14ac:dyDescent="0.25">
      <c r="A584" s="47">
        <v>42088.958333333336</v>
      </c>
      <c r="B584" s="1">
        <v>1.0969100000000001</v>
      </c>
      <c r="C584" s="1">
        <v>1.1052200000000001</v>
      </c>
      <c r="D584" s="1">
        <v>1.0856399999999999</v>
      </c>
      <c r="E584" s="1">
        <v>1.0883700000000001</v>
      </c>
      <c r="F584" s="1">
        <f t="shared" si="97"/>
        <v>3.6999999999998145</v>
      </c>
      <c r="G584" s="1">
        <f t="shared" si="90"/>
        <v>1</v>
      </c>
      <c r="H584" s="48">
        <f t="shared" si="98"/>
        <v>-7.8488213094131121E-3</v>
      </c>
      <c r="I584" s="49">
        <f t="shared" si="89"/>
        <v>3.7834712846654128E-3</v>
      </c>
      <c r="J584" s="1">
        <f t="shared" si="93"/>
        <v>0</v>
      </c>
      <c r="K584" s="1">
        <f t="shared" si="94"/>
        <v>0</v>
      </c>
      <c r="L584" s="1">
        <f t="shared" si="91"/>
        <v>0</v>
      </c>
      <c r="M584" s="1">
        <f t="shared" si="92"/>
        <v>3.6999999999998145</v>
      </c>
      <c r="N584" s="1">
        <f t="shared" si="95"/>
        <v>3.6999999999998145</v>
      </c>
      <c r="O584" s="1">
        <f t="shared" si="96"/>
        <v>776.00000000001455</v>
      </c>
    </row>
    <row r="585" spans="1:15" x14ac:dyDescent="0.25">
      <c r="A585" s="47">
        <v>42089.958333333336</v>
      </c>
      <c r="B585" s="1">
        <v>1.0883700000000001</v>
      </c>
      <c r="C585" s="1">
        <v>1.0948500000000001</v>
      </c>
      <c r="D585" s="1">
        <v>1.0801099999999999</v>
      </c>
      <c r="E585" s="1">
        <v>1.08874</v>
      </c>
      <c r="F585" s="1">
        <f t="shared" si="97"/>
        <v>-53.400000000001228</v>
      </c>
      <c r="G585" s="1">
        <f t="shared" si="90"/>
        <v>0</v>
      </c>
      <c r="H585" s="48">
        <f t="shared" si="98"/>
        <v>3.3995791872243331E-4</v>
      </c>
      <c r="I585" s="49">
        <f t="shared" ref="I585:I648" si="99">AVERAGE(H578:H585)</f>
        <v>3.4651627462826129E-3</v>
      </c>
      <c r="J585" s="1">
        <f t="shared" si="93"/>
        <v>0</v>
      </c>
      <c r="K585" s="1">
        <f t="shared" si="94"/>
        <v>0</v>
      </c>
      <c r="L585" s="1">
        <f t="shared" si="91"/>
        <v>0</v>
      </c>
      <c r="M585" s="1">
        <f t="shared" si="92"/>
        <v>-53.400000000001228</v>
      </c>
      <c r="N585" s="1">
        <f t="shared" si="95"/>
        <v>-53.400000000001228</v>
      </c>
      <c r="O585" s="1">
        <f t="shared" si="96"/>
        <v>722.60000000001332</v>
      </c>
    </row>
    <row r="586" spans="1:15" x14ac:dyDescent="0.25">
      <c r="A586" s="47">
        <v>42092.958333333336</v>
      </c>
      <c r="B586" s="1">
        <v>1.0886100000000001</v>
      </c>
      <c r="C586" s="1">
        <v>1.0894999999999999</v>
      </c>
      <c r="D586" s="1">
        <v>1.0809800000000001</v>
      </c>
      <c r="E586" s="1">
        <v>1.08327</v>
      </c>
      <c r="F586" s="1">
        <f t="shared" si="97"/>
        <v>-101.99999999999987</v>
      </c>
      <c r="G586" s="1">
        <f t="shared" si="90"/>
        <v>0</v>
      </c>
      <c r="H586" s="48">
        <f t="shared" si="98"/>
        <v>-5.0241563642375864E-3</v>
      </c>
      <c r="I586" s="49">
        <f t="shared" si="99"/>
        <v>-2.8278470473157291E-4</v>
      </c>
      <c r="J586" s="1">
        <f t="shared" si="93"/>
        <v>0</v>
      </c>
      <c r="K586" s="1">
        <f t="shared" si="94"/>
        <v>0</v>
      </c>
      <c r="L586" s="1">
        <f t="shared" si="91"/>
        <v>0</v>
      </c>
      <c r="M586" s="1">
        <f t="shared" si="92"/>
        <v>0</v>
      </c>
      <c r="N586" s="1">
        <f t="shared" si="95"/>
        <v>0</v>
      </c>
      <c r="O586" s="1">
        <f t="shared" si="96"/>
        <v>722.60000000001332</v>
      </c>
    </row>
    <row r="587" spans="1:15" x14ac:dyDescent="0.25">
      <c r="A587" s="47">
        <v>42093.958333333336</v>
      </c>
      <c r="B587" s="1">
        <v>1.08328</v>
      </c>
      <c r="C587" s="1">
        <v>1.0845499999999999</v>
      </c>
      <c r="D587" s="1">
        <v>1.0712999999999999</v>
      </c>
      <c r="E587" s="1">
        <v>1.07308</v>
      </c>
      <c r="F587" s="1">
        <f t="shared" si="97"/>
        <v>31.600000000000517</v>
      </c>
      <c r="G587" s="1">
        <f t="shared" si="90"/>
        <v>1</v>
      </c>
      <c r="H587" s="48">
        <f t="shared" si="98"/>
        <v>-9.4067037765284134E-3</v>
      </c>
      <c r="I587" s="49">
        <f t="shared" si="99"/>
        <v>8.7986945610976641E-4</v>
      </c>
      <c r="J587" s="1">
        <f t="shared" si="93"/>
        <v>0</v>
      </c>
      <c r="K587" s="1">
        <f t="shared" si="94"/>
        <v>0</v>
      </c>
      <c r="L587" s="1">
        <f t="shared" si="91"/>
        <v>0</v>
      </c>
      <c r="M587" s="1">
        <f t="shared" si="92"/>
        <v>0</v>
      </c>
      <c r="N587" s="1">
        <f t="shared" si="95"/>
        <v>0</v>
      </c>
      <c r="O587" s="1">
        <f t="shared" si="96"/>
        <v>722.60000000001332</v>
      </c>
    </row>
    <row r="588" spans="1:15" x14ac:dyDescent="0.25">
      <c r="A588" s="47">
        <v>42094.958333333336</v>
      </c>
      <c r="B588" s="1">
        <v>1.07308</v>
      </c>
      <c r="C588" s="1">
        <v>1.07999</v>
      </c>
      <c r="D588" s="1">
        <v>1.0718399999999999</v>
      </c>
      <c r="E588" s="1">
        <v>1.0762400000000001</v>
      </c>
      <c r="F588" s="1">
        <f t="shared" si="97"/>
        <v>117.09999999999887</v>
      </c>
      <c r="G588" s="1">
        <f t="shared" si="90"/>
        <v>1</v>
      </c>
      <c r="H588" s="48">
        <f t="shared" si="98"/>
        <v>2.9447944235285739E-3</v>
      </c>
      <c r="I588" s="49">
        <f t="shared" si="99"/>
        <v>-5.9914856515050352E-4</v>
      </c>
      <c r="J588" s="1">
        <f t="shared" si="93"/>
        <v>0</v>
      </c>
      <c r="K588" s="1">
        <f t="shared" si="94"/>
        <v>0</v>
      </c>
      <c r="L588" s="1">
        <f t="shared" si="91"/>
        <v>0</v>
      </c>
      <c r="M588" s="1">
        <f t="shared" si="92"/>
        <v>0</v>
      </c>
      <c r="N588" s="1">
        <f t="shared" si="95"/>
        <v>0</v>
      </c>
      <c r="O588" s="1">
        <f t="shared" si="96"/>
        <v>722.60000000001332</v>
      </c>
    </row>
    <row r="589" spans="1:15" x14ac:dyDescent="0.25">
      <c r="A589" s="47">
        <v>42095.958333333336</v>
      </c>
      <c r="B589" s="1">
        <v>1.0762400000000001</v>
      </c>
      <c r="C589" s="1">
        <v>1.0905</v>
      </c>
      <c r="D589" s="1">
        <v>1.0750200000000001</v>
      </c>
      <c r="E589" s="1">
        <v>1.08795</v>
      </c>
      <c r="F589" s="1">
        <f t="shared" si="97"/>
        <v>91.799999999999656</v>
      </c>
      <c r="G589" s="1">
        <f t="shared" si="90"/>
        <v>1</v>
      </c>
      <c r="H589" s="48">
        <f t="shared" si="98"/>
        <v>1.0880472757005766E-2</v>
      </c>
      <c r="I589" s="49">
        <f t="shared" si="99"/>
        <v>-7.3687053561355409E-4</v>
      </c>
      <c r="J589" s="1">
        <f t="shared" si="93"/>
        <v>0</v>
      </c>
      <c r="K589" s="1">
        <f t="shared" si="94"/>
        <v>0</v>
      </c>
      <c r="L589" s="1">
        <f t="shared" si="91"/>
        <v>0</v>
      </c>
      <c r="M589" s="1">
        <f t="shared" si="92"/>
        <v>0</v>
      </c>
      <c r="N589" s="1">
        <f t="shared" si="95"/>
        <v>0</v>
      </c>
      <c r="O589" s="1">
        <f t="shared" si="96"/>
        <v>722.60000000001332</v>
      </c>
    </row>
    <row r="590" spans="1:15" x14ac:dyDescent="0.25">
      <c r="A590" s="47">
        <v>42096.958333333336</v>
      </c>
      <c r="B590" s="1">
        <v>1.08795</v>
      </c>
      <c r="C590" s="1">
        <v>1.1027</v>
      </c>
      <c r="D590" s="1">
        <v>1.0863799999999999</v>
      </c>
      <c r="E590" s="1">
        <v>1.0971299999999999</v>
      </c>
      <c r="F590" s="1">
        <f t="shared" si="97"/>
        <v>-78.699999999998212</v>
      </c>
      <c r="G590" s="1">
        <f t="shared" si="90"/>
        <v>0</v>
      </c>
      <c r="H590" s="48">
        <f t="shared" si="98"/>
        <v>8.4378877705777455E-3</v>
      </c>
      <c r="I590" s="49">
        <f t="shared" si="99"/>
        <v>5.70249955515717E-4</v>
      </c>
      <c r="J590" s="1">
        <f t="shared" si="93"/>
        <v>0</v>
      </c>
      <c r="K590" s="1">
        <f t="shared" si="94"/>
        <v>0</v>
      </c>
      <c r="L590" s="1">
        <f t="shared" si="91"/>
        <v>0</v>
      </c>
      <c r="M590" s="1">
        <f t="shared" si="92"/>
        <v>0</v>
      </c>
      <c r="N590" s="1">
        <f t="shared" si="95"/>
        <v>0</v>
      </c>
      <c r="O590" s="1">
        <f t="shared" si="96"/>
        <v>722.60000000001332</v>
      </c>
    </row>
    <row r="591" spans="1:15" x14ac:dyDescent="0.25">
      <c r="A591" s="47">
        <v>42099.958333333336</v>
      </c>
      <c r="B591" s="1">
        <v>1.1000399999999999</v>
      </c>
      <c r="C591" s="1">
        <v>1.1035600000000001</v>
      </c>
      <c r="D591" s="1">
        <v>1.091</v>
      </c>
      <c r="E591" s="1">
        <v>1.0921700000000001</v>
      </c>
      <c r="F591" s="1">
        <f t="shared" si="97"/>
        <v>-107.50000000000037</v>
      </c>
      <c r="G591" s="1">
        <f t="shared" si="90"/>
        <v>0</v>
      </c>
      <c r="H591" s="48">
        <f t="shared" si="98"/>
        <v>-4.5208863124697185E-3</v>
      </c>
      <c r="I591" s="49">
        <f t="shared" si="99"/>
        <v>-5.2468186160178898E-4</v>
      </c>
      <c r="J591" s="1">
        <f t="shared" si="93"/>
        <v>0</v>
      </c>
      <c r="K591" s="1">
        <f t="shared" si="94"/>
        <v>0</v>
      </c>
      <c r="L591" s="1">
        <f t="shared" si="91"/>
        <v>0</v>
      </c>
      <c r="M591" s="1">
        <f t="shared" si="92"/>
        <v>0</v>
      </c>
      <c r="N591" s="1">
        <f t="shared" si="95"/>
        <v>0</v>
      </c>
      <c r="O591" s="1">
        <f t="shared" si="96"/>
        <v>722.60000000001332</v>
      </c>
    </row>
    <row r="592" spans="1:15" x14ac:dyDescent="0.25">
      <c r="A592" s="47">
        <v>42100.958333333336</v>
      </c>
      <c r="B592" s="1">
        <v>1.09216</v>
      </c>
      <c r="C592" s="1">
        <v>1.0954699999999999</v>
      </c>
      <c r="D592" s="1">
        <v>1.0803199999999999</v>
      </c>
      <c r="E592" s="1">
        <v>1.08141</v>
      </c>
      <c r="F592" s="1">
        <f t="shared" si="97"/>
        <v>-33.799999999999386</v>
      </c>
      <c r="G592" s="1">
        <f t="shared" si="90"/>
        <v>0</v>
      </c>
      <c r="H592" s="48">
        <f t="shared" si="98"/>
        <v>-9.8519461256032503E-3</v>
      </c>
      <c r="I592" s="49">
        <f t="shared" si="99"/>
        <v>-7.7507246362555626E-4</v>
      </c>
      <c r="J592" s="1">
        <f t="shared" si="93"/>
        <v>0</v>
      </c>
      <c r="K592" s="1">
        <f t="shared" si="94"/>
        <v>0</v>
      </c>
      <c r="L592" s="1">
        <f t="shared" si="91"/>
        <v>0</v>
      </c>
      <c r="M592" s="1">
        <f t="shared" si="92"/>
        <v>0</v>
      </c>
      <c r="N592" s="1">
        <f t="shared" si="95"/>
        <v>0</v>
      </c>
      <c r="O592" s="1">
        <f t="shared" si="96"/>
        <v>722.60000000001332</v>
      </c>
    </row>
    <row r="593" spans="1:15" x14ac:dyDescent="0.25">
      <c r="A593" s="47">
        <v>42101.958333333336</v>
      </c>
      <c r="B593" s="1">
        <v>1.0814299999999999</v>
      </c>
      <c r="C593" s="1">
        <v>1.08873</v>
      </c>
      <c r="D593" s="1">
        <v>1.07629</v>
      </c>
      <c r="E593" s="1">
        <v>1.07805</v>
      </c>
      <c r="F593" s="1">
        <f t="shared" si="97"/>
        <v>-121.29999999999974</v>
      </c>
      <c r="G593" s="1">
        <f t="shared" si="90"/>
        <v>0</v>
      </c>
      <c r="H593" s="48">
        <f t="shared" si="98"/>
        <v>-3.1070546786140518E-3</v>
      </c>
      <c r="I593" s="49">
        <f t="shared" si="99"/>
        <v>-1.2059490382926169E-3</v>
      </c>
      <c r="J593" s="1">
        <f t="shared" si="93"/>
        <v>0</v>
      </c>
      <c r="K593" s="1">
        <f t="shared" si="94"/>
        <v>0</v>
      </c>
      <c r="L593" s="1">
        <f t="shared" si="91"/>
        <v>0</v>
      </c>
      <c r="M593" s="1">
        <f t="shared" si="92"/>
        <v>0</v>
      </c>
      <c r="N593" s="1">
        <f t="shared" si="95"/>
        <v>0</v>
      </c>
      <c r="O593" s="1">
        <f t="shared" si="96"/>
        <v>722.60000000001332</v>
      </c>
    </row>
    <row r="594" spans="1:15" x14ac:dyDescent="0.25">
      <c r="A594" s="47">
        <v>42102.958333333336</v>
      </c>
      <c r="B594" s="1">
        <v>1.0780000000000001</v>
      </c>
      <c r="C594" s="1">
        <v>1.0788599999999999</v>
      </c>
      <c r="D594" s="1">
        <v>1.0637700000000001</v>
      </c>
      <c r="E594" s="1">
        <v>1.0658700000000001</v>
      </c>
      <c r="F594" s="1">
        <f t="shared" si="97"/>
        <v>-56.59999999999998</v>
      </c>
      <c r="G594" s="1">
        <f t="shared" si="90"/>
        <v>0</v>
      </c>
      <c r="H594" s="48">
        <f t="shared" si="98"/>
        <v>-1.1298177264505216E-2</v>
      </c>
      <c r="I594" s="49">
        <f t="shared" si="99"/>
        <v>-1.9902016508260706E-3</v>
      </c>
      <c r="J594" s="1">
        <f t="shared" si="93"/>
        <v>0</v>
      </c>
      <c r="K594" s="1">
        <f t="shared" si="94"/>
        <v>0</v>
      </c>
      <c r="L594" s="1">
        <f t="shared" si="91"/>
        <v>0</v>
      </c>
      <c r="M594" s="1">
        <f t="shared" si="92"/>
        <v>0</v>
      </c>
      <c r="N594" s="1">
        <f t="shared" si="95"/>
        <v>0</v>
      </c>
      <c r="O594" s="1">
        <f t="shared" si="96"/>
        <v>722.60000000001332</v>
      </c>
    </row>
    <row r="595" spans="1:15" x14ac:dyDescent="0.25">
      <c r="A595" s="47">
        <v>42103.958333333336</v>
      </c>
      <c r="B595" s="1">
        <v>1.0658799999999999</v>
      </c>
      <c r="C595" s="1">
        <v>1.06837</v>
      </c>
      <c r="D595" s="1">
        <v>1.0567899999999999</v>
      </c>
      <c r="E595" s="1">
        <v>1.0602199999999999</v>
      </c>
      <c r="F595" s="1">
        <f t="shared" si="97"/>
        <v>-18.400000000000638</v>
      </c>
      <c r="G595" s="1">
        <f t="shared" si="90"/>
        <v>0</v>
      </c>
      <c r="H595" s="48">
        <f t="shared" si="98"/>
        <v>-5.3008340604390192E-3</v>
      </c>
      <c r="I595" s="49">
        <f t="shared" si="99"/>
        <v>-1.4769679363148963E-3</v>
      </c>
      <c r="J595" s="1">
        <f t="shared" si="93"/>
        <v>0</v>
      </c>
      <c r="K595" s="1">
        <f t="shared" si="94"/>
        <v>0</v>
      </c>
      <c r="L595" s="1">
        <f t="shared" si="91"/>
        <v>0</v>
      </c>
      <c r="M595" s="1">
        <f t="shared" si="92"/>
        <v>0</v>
      </c>
      <c r="N595" s="1">
        <f t="shared" si="95"/>
        <v>0</v>
      </c>
      <c r="O595" s="1">
        <f t="shared" si="96"/>
        <v>722.60000000001332</v>
      </c>
    </row>
    <row r="596" spans="1:15" x14ac:dyDescent="0.25">
      <c r="A596" s="47">
        <v>42106.958333333336</v>
      </c>
      <c r="B596" s="1">
        <v>1.05853</v>
      </c>
      <c r="C596" s="1">
        <v>1.0619000000000001</v>
      </c>
      <c r="D596" s="1">
        <v>1.05203</v>
      </c>
      <c r="E596" s="1">
        <v>1.0566899999999999</v>
      </c>
      <c r="F596" s="1">
        <f t="shared" si="97"/>
        <v>87.200000000000614</v>
      </c>
      <c r="G596" s="1">
        <f t="shared" si="90"/>
        <v>1</v>
      </c>
      <c r="H596" s="48">
        <f t="shared" si="98"/>
        <v>-3.3294976514308683E-3</v>
      </c>
      <c r="I596" s="49">
        <f t="shared" si="99"/>
        <v>-2.2612544456848266E-3</v>
      </c>
      <c r="J596" s="1">
        <f t="shared" si="93"/>
        <v>0</v>
      </c>
      <c r="K596" s="1">
        <f t="shared" si="94"/>
        <v>0</v>
      </c>
      <c r="L596" s="1">
        <f t="shared" si="91"/>
        <v>0</v>
      </c>
      <c r="M596" s="1">
        <f t="shared" si="92"/>
        <v>0</v>
      </c>
      <c r="N596" s="1">
        <f t="shared" si="95"/>
        <v>0</v>
      </c>
      <c r="O596" s="1">
        <f t="shared" si="96"/>
        <v>722.60000000001332</v>
      </c>
    </row>
    <row r="597" spans="1:15" x14ac:dyDescent="0.25">
      <c r="A597" s="47">
        <v>42107.958333333336</v>
      </c>
      <c r="B597" s="1">
        <v>1.0566899999999999</v>
      </c>
      <c r="C597" s="1">
        <v>1.07074</v>
      </c>
      <c r="D597" s="1">
        <v>1.05315</v>
      </c>
      <c r="E597" s="1">
        <v>1.06541</v>
      </c>
      <c r="F597" s="1">
        <f t="shared" si="97"/>
        <v>29.400000000001647</v>
      </c>
      <c r="G597" s="1">
        <f t="shared" si="90"/>
        <v>1</v>
      </c>
      <c r="H597" s="48">
        <f t="shared" si="98"/>
        <v>8.25218370572256E-3</v>
      </c>
      <c r="I597" s="49">
        <f t="shared" si="99"/>
        <v>-2.5897905770952273E-3</v>
      </c>
      <c r="J597" s="1">
        <f t="shared" si="93"/>
        <v>0</v>
      </c>
      <c r="K597" s="1">
        <f t="shared" si="94"/>
        <v>0</v>
      </c>
      <c r="L597" s="1">
        <f t="shared" si="91"/>
        <v>0</v>
      </c>
      <c r="M597" s="1">
        <f t="shared" si="92"/>
        <v>0</v>
      </c>
      <c r="N597" s="1">
        <f t="shared" si="95"/>
        <v>0</v>
      </c>
      <c r="O597" s="1">
        <f t="shared" si="96"/>
        <v>722.60000000001332</v>
      </c>
    </row>
    <row r="598" spans="1:15" x14ac:dyDescent="0.25">
      <c r="A598" s="47">
        <v>42108.958333333336</v>
      </c>
      <c r="B598" s="1">
        <v>1.0653999999999999</v>
      </c>
      <c r="C598" s="1">
        <v>1.0701700000000001</v>
      </c>
      <c r="D598" s="1">
        <v>1.05708</v>
      </c>
      <c r="E598" s="1">
        <v>1.0683400000000001</v>
      </c>
      <c r="F598" s="1">
        <f t="shared" si="97"/>
        <v>76.300000000000253</v>
      </c>
      <c r="G598" s="1">
        <f t="shared" si="90"/>
        <v>1</v>
      </c>
      <c r="H598" s="48">
        <f t="shared" si="98"/>
        <v>2.7501149792099611E-3</v>
      </c>
      <c r="I598" s="49">
        <f t="shared" si="99"/>
        <v>-3.3007621760162004E-3</v>
      </c>
      <c r="J598" s="1">
        <f t="shared" si="93"/>
        <v>0</v>
      </c>
      <c r="K598" s="1">
        <f t="shared" si="94"/>
        <v>0</v>
      </c>
      <c r="L598" s="1">
        <f t="shared" si="91"/>
        <v>0</v>
      </c>
      <c r="M598" s="1">
        <f t="shared" si="92"/>
        <v>0</v>
      </c>
      <c r="N598" s="1">
        <f t="shared" si="95"/>
        <v>0</v>
      </c>
      <c r="O598" s="1">
        <f t="shared" si="96"/>
        <v>722.60000000001332</v>
      </c>
    </row>
    <row r="599" spans="1:15" x14ac:dyDescent="0.25">
      <c r="A599" s="47">
        <v>42109.958333333336</v>
      </c>
      <c r="B599" s="1">
        <v>1.0684199999999999</v>
      </c>
      <c r="C599" s="1">
        <v>1.08175</v>
      </c>
      <c r="D599" s="1">
        <v>1.06247</v>
      </c>
      <c r="E599" s="1">
        <v>1.07605</v>
      </c>
      <c r="F599" s="1">
        <f t="shared" si="97"/>
        <v>44.399999999999991</v>
      </c>
      <c r="G599" s="1">
        <f t="shared" si="90"/>
        <v>1</v>
      </c>
      <c r="H599" s="48">
        <f t="shared" si="98"/>
        <v>7.2168036392907808E-3</v>
      </c>
      <c r="I599" s="49">
        <f t="shared" si="99"/>
        <v>-1.8335509320461379E-3</v>
      </c>
      <c r="J599" s="1">
        <f t="shared" si="93"/>
        <v>0</v>
      </c>
      <c r="K599" s="1">
        <f t="shared" si="94"/>
        <v>0</v>
      </c>
      <c r="L599" s="1">
        <f t="shared" si="91"/>
        <v>0</v>
      </c>
      <c r="M599" s="1">
        <f t="shared" si="92"/>
        <v>0</v>
      </c>
      <c r="N599" s="1">
        <f t="shared" si="95"/>
        <v>0</v>
      </c>
      <c r="O599" s="1">
        <f t="shared" si="96"/>
        <v>722.60000000001332</v>
      </c>
    </row>
    <row r="600" spans="1:15" x14ac:dyDescent="0.25">
      <c r="A600" s="47">
        <v>42110.958333333336</v>
      </c>
      <c r="B600" s="1">
        <v>1.0760400000000001</v>
      </c>
      <c r="C600" s="1">
        <v>1.08487</v>
      </c>
      <c r="D600" s="1">
        <v>1.07335</v>
      </c>
      <c r="E600" s="1">
        <v>1.0804800000000001</v>
      </c>
      <c r="F600" s="1">
        <f t="shared" si="97"/>
        <v>-81.200000000001268</v>
      </c>
      <c r="G600" s="1">
        <f t="shared" si="90"/>
        <v>0</v>
      </c>
      <c r="H600" s="48">
        <f t="shared" si="98"/>
        <v>4.1169090655639451E-3</v>
      </c>
      <c r="I600" s="49">
        <f t="shared" si="99"/>
        <v>-8.744403315023852E-5</v>
      </c>
      <c r="J600" s="1">
        <f t="shared" si="93"/>
        <v>0</v>
      </c>
      <c r="K600" s="1">
        <f t="shared" si="94"/>
        <v>0</v>
      </c>
      <c r="L600" s="1">
        <f t="shared" si="91"/>
        <v>0</v>
      </c>
      <c r="M600" s="1">
        <f t="shared" si="92"/>
        <v>0</v>
      </c>
      <c r="N600" s="1">
        <f t="shared" si="95"/>
        <v>0</v>
      </c>
      <c r="O600" s="1">
        <f t="shared" si="96"/>
        <v>722.60000000001332</v>
      </c>
    </row>
    <row r="601" spans="1:15" x14ac:dyDescent="0.25">
      <c r="A601" s="47">
        <v>42113.958333333336</v>
      </c>
      <c r="B601" s="1">
        <v>1.08186</v>
      </c>
      <c r="C601" s="1">
        <v>1.0821000000000001</v>
      </c>
      <c r="D601" s="1">
        <v>1.07124</v>
      </c>
      <c r="E601" s="1">
        <v>1.0737399999999999</v>
      </c>
      <c r="F601" s="1">
        <f t="shared" si="97"/>
        <v>-1.4000000000002899</v>
      </c>
      <c r="G601" s="1">
        <f t="shared" si="90"/>
        <v>0</v>
      </c>
      <c r="H601" s="48">
        <f t="shared" si="98"/>
        <v>-6.2379683103807038E-3</v>
      </c>
      <c r="I601" s="49">
        <f t="shared" si="99"/>
        <v>-4.7880823712107001E-4</v>
      </c>
      <c r="J601" s="1">
        <f t="shared" si="93"/>
        <v>0</v>
      </c>
      <c r="K601" s="1">
        <f t="shared" si="94"/>
        <v>0</v>
      </c>
      <c r="L601" s="1">
        <f t="shared" si="91"/>
        <v>0</v>
      </c>
      <c r="M601" s="1">
        <f t="shared" si="92"/>
        <v>0</v>
      </c>
      <c r="N601" s="1">
        <f t="shared" si="95"/>
        <v>0</v>
      </c>
      <c r="O601" s="1">
        <f t="shared" si="96"/>
        <v>722.60000000001332</v>
      </c>
    </row>
    <row r="602" spans="1:15" x14ac:dyDescent="0.25">
      <c r="A602" s="47">
        <v>42114.958333333336</v>
      </c>
      <c r="B602" s="1">
        <v>1.07368</v>
      </c>
      <c r="C602" s="1">
        <v>1.0781099999999999</v>
      </c>
      <c r="D602" s="1">
        <v>1.06599</v>
      </c>
      <c r="E602" s="1">
        <v>1.0735399999999999</v>
      </c>
      <c r="F602" s="1">
        <f t="shared" si="97"/>
        <v>-10.599999999998388</v>
      </c>
      <c r="G602" s="1">
        <f t="shared" si="90"/>
        <v>0</v>
      </c>
      <c r="H602" s="48">
        <f t="shared" si="98"/>
        <v>-1.8626483133721283E-4</v>
      </c>
      <c r="I602" s="49">
        <f t="shared" si="99"/>
        <v>9.1018081702493037E-4</v>
      </c>
      <c r="J602" s="1">
        <f t="shared" si="93"/>
        <v>0</v>
      </c>
      <c r="K602" s="1">
        <f t="shared" si="94"/>
        <v>0</v>
      </c>
      <c r="L602" s="1">
        <f t="shared" si="91"/>
        <v>0</v>
      </c>
      <c r="M602" s="1">
        <f t="shared" si="92"/>
        <v>0</v>
      </c>
      <c r="N602" s="1">
        <f t="shared" si="95"/>
        <v>0</v>
      </c>
      <c r="O602" s="1">
        <f t="shared" si="96"/>
        <v>722.60000000001332</v>
      </c>
    </row>
    <row r="603" spans="1:15" x14ac:dyDescent="0.25">
      <c r="A603" s="47">
        <v>42115.958333333336</v>
      </c>
      <c r="B603" s="1">
        <v>1.0735399999999999</v>
      </c>
      <c r="C603" s="1">
        <v>1.0800799999999999</v>
      </c>
      <c r="D603" s="1">
        <v>1.0708599999999999</v>
      </c>
      <c r="E603" s="1">
        <v>1.0724800000000001</v>
      </c>
      <c r="F603" s="1">
        <f t="shared" si="97"/>
        <v>98.700000000000458</v>
      </c>
      <c r="G603" s="1">
        <f t="shared" si="90"/>
        <v>1</v>
      </c>
      <c r="H603" s="48">
        <f t="shared" si="98"/>
        <v>-9.8738752165716814E-4</v>
      </c>
      <c r="I603" s="49">
        <f t="shared" si="99"/>
        <v>1.4493616343726617E-3</v>
      </c>
      <c r="J603" s="1">
        <f t="shared" si="93"/>
        <v>0</v>
      </c>
      <c r="K603" s="1">
        <f t="shared" si="94"/>
        <v>0</v>
      </c>
      <c r="L603" s="1">
        <f t="shared" si="91"/>
        <v>98.700000000000458</v>
      </c>
      <c r="M603" s="1">
        <f t="shared" si="92"/>
        <v>0</v>
      </c>
      <c r="N603" s="1">
        <f t="shared" si="95"/>
        <v>98.700000000000458</v>
      </c>
      <c r="O603" s="1">
        <f t="shared" si="96"/>
        <v>821.30000000001382</v>
      </c>
    </row>
    <row r="604" spans="1:15" x14ac:dyDescent="0.25">
      <c r="A604" s="47">
        <v>42116.958333333336</v>
      </c>
      <c r="B604" s="1">
        <v>1.07247</v>
      </c>
      <c r="C604" s="1">
        <v>1.0845199999999999</v>
      </c>
      <c r="D604" s="1">
        <v>1.0665899999999999</v>
      </c>
      <c r="E604" s="1">
        <v>1.0823400000000001</v>
      </c>
      <c r="F604" s="1">
        <f t="shared" si="97"/>
        <v>47.199999999998354</v>
      </c>
      <c r="G604" s="1">
        <f t="shared" si="90"/>
        <v>1</v>
      </c>
      <c r="H604" s="48">
        <f t="shared" si="98"/>
        <v>9.1936446367297808E-3</v>
      </c>
      <c r="I604" s="49">
        <f t="shared" si="99"/>
        <v>3.0147544203927429E-3</v>
      </c>
      <c r="J604" s="1">
        <f t="shared" si="93"/>
        <v>0</v>
      </c>
      <c r="K604" s="1">
        <f t="shared" si="94"/>
        <v>0</v>
      </c>
      <c r="L604" s="1">
        <f t="shared" si="91"/>
        <v>0</v>
      </c>
      <c r="M604" s="1">
        <f t="shared" si="92"/>
        <v>0</v>
      </c>
      <c r="N604" s="1">
        <f t="shared" si="95"/>
        <v>0</v>
      </c>
      <c r="O604" s="1">
        <f t="shared" si="96"/>
        <v>821.30000000001382</v>
      </c>
    </row>
    <row r="605" spans="1:15" x14ac:dyDescent="0.25">
      <c r="A605" s="47">
        <v>42117.958333333336</v>
      </c>
      <c r="B605" s="1">
        <v>1.0823400000000001</v>
      </c>
      <c r="C605" s="1">
        <v>1.0900000000000001</v>
      </c>
      <c r="D605" s="1">
        <v>1.0784800000000001</v>
      </c>
      <c r="E605" s="1">
        <v>1.0870599999999999</v>
      </c>
      <c r="F605" s="1">
        <f t="shared" si="97"/>
        <v>27.499999999998082</v>
      </c>
      <c r="G605" s="1">
        <f t="shared" si="90"/>
        <v>1</v>
      </c>
      <c r="H605" s="48">
        <f t="shared" si="98"/>
        <v>4.3609217066724604E-3</v>
      </c>
      <c r="I605" s="49">
        <f t="shared" si="99"/>
        <v>2.5283466705114804E-3</v>
      </c>
      <c r="J605" s="1">
        <f t="shared" si="93"/>
        <v>0</v>
      </c>
      <c r="K605" s="1">
        <f t="shared" si="94"/>
        <v>0</v>
      </c>
      <c r="L605" s="1">
        <f t="shared" si="91"/>
        <v>0</v>
      </c>
      <c r="M605" s="1">
        <f t="shared" si="92"/>
        <v>0</v>
      </c>
      <c r="N605" s="1">
        <f t="shared" si="95"/>
        <v>0</v>
      </c>
      <c r="O605" s="1">
        <f t="shared" si="96"/>
        <v>821.30000000001382</v>
      </c>
    </row>
    <row r="606" spans="1:15" x14ac:dyDescent="0.25">
      <c r="A606" s="47">
        <v>42120.958333333336</v>
      </c>
      <c r="B606" s="1">
        <v>1.0863400000000001</v>
      </c>
      <c r="C606" s="1">
        <v>1.09266</v>
      </c>
      <c r="D606" s="1">
        <v>1.08192</v>
      </c>
      <c r="E606" s="1">
        <v>1.0890899999999999</v>
      </c>
      <c r="F606" s="1">
        <f t="shared" si="97"/>
        <v>89.099999999999739</v>
      </c>
      <c r="G606" s="1">
        <f t="shared" si="90"/>
        <v>1</v>
      </c>
      <c r="H606" s="48">
        <f t="shared" si="98"/>
        <v>1.8674222214045688E-3</v>
      </c>
      <c r="I606" s="49">
        <f t="shared" si="99"/>
        <v>2.4180100757858064E-3</v>
      </c>
      <c r="J606" s="1">
        <f t="shared" si="93"/>
        <v>0</v>
      </c>
      <c r="K606" s="1">
        <f t="shared" si="94"/>
        <v>0</v>
      </c>
      <c r="L606" s="1">
        <f t="shared" si="91"/>
        <v>0</v>
      </c>
      <c r="M606" s="1">
        <f t="shared" si="92"/>
        <v>0</v>
      </c>
      <c r="N606" s="1">
        <f t="shared" si="95"/>
        <v>0</v>
      </c>
      <c r="O606" s="1">
        <f t="shared" si="96"/>
        <v>821.30000000001382</v>
      </c>
    </row>
    <row r="607" spans="1:15" x14ac:dyDescent="0.25">
      <c r="A607" s="47">
        <v>42121.958333333336</v>
      </c>
      <c r="B607" s="1">
        <v>1.08911</v>
      </c>
      <c r="C607" s="1">
        <v>1.0991</v>
      </c>
      <c r="D607" s="1">
        <v>1.0859799999999999</v>
      </c>
      <c r="E607" s="1">
        <v>1.09802</v>
      </c>
      <c r="F607" s="1">
        <f t="shared" si="97"/>
        <v>147.60000000000107</v>
      </c>
      <c r="G607" s="1">
        <f t="shared" si="90"/>
        <v>1</v>
      </c>
      <c r="H607" s="48">
        <f t="shared" si="98"/>
        <v>8.1995060096045069E-3</v>
      </c>
      <c r="I607" s="49">
        <f t="shared" si="99"/>
        <v>2.5408478720750222E-3</v>
      </c>
      <c r="J607" s="1">
        <f t="shared" si="93"/>
        <v>0</v>
      </c>
      <c r="K607" s="1">
        <f t="shared" si="94"/>
        <v>0</v>
      </c>
      <c r="L607" s="1">
        <f t="shared" si="91"/>
        <v>0</v>
      </c>
      <c r="M607" s="1">
        <f t="shared" si="92"/>
        <v>0</v>
      </c>
      <c r="N607" s="1">
        <f t="shared" si="95"/>
        <v>0</v>
      </c>
      <c r="O607" s="1">
        <f t="shared" si="96"/>
        <v>821.30000000001382</v>
      </c>
    </row>
    <row r="608" spans="1:15" x14ac:dyDescent="0.25">
      <c r="A608" s="47">
        <v>42122.958333333336</v>
      </c>
      <c r="B608" s="1">
        <v>1.0980399999999999</v>
      </c>
      <c r="C608" s="1">
        <v>1.11879</v>
      </c>
      <c r="D608" s="1">
        <v>1.09595</v>
      </c>
      <c r="E608" s="1">
        <v>1.1128</v>
      </c>
      <c r="F608" s="1">
        <f t="shared" si="97"/>
        <v>95.199999999999733</v>
      </c>
      <c r="G608" s="1">
        <f t="shared" si="90"/>
        <v>1</v>
      </c>
      <c r="H608" s="48">
        <f t="shared" si="98"/>
        <v>1.3460592703229413E-2</v>
      </c>
      <c r="I608" s="49">
        <f t="shared" si="99"/>
        <v>3.7088083267832056E-3</v>
      </c>
      <c r="J608" s="1">
        <f t="shared" si="93"/>
        <v>0</v>
      </c>
      <c r="K608" s="1">
        <f t="shared" si="94"/>
        <v>0</v>
      </c>
      <c r="L608" s="1">
        <f t="shared" si="91"/>
        <v>0</v>
      </c>
      <c r="M608" s="1">
        <f t="shared" si="92"/>
        <v>95.199999999999733</v>
      </c>
      <c r="N608" s="1">
        <f t="shared" si="95"/>
        <v>95.199999999999733</v>
      </c>
      <c r="O608" s="1">
        <f t="shared" si="96"/>
        <v>916.50000000001353</v>
      </c>
    </row>
    <row r="609" spans="1:15" x14ac:dyDescent="0.25">
      <c r="A609" s="47">
        <v>42123.958333333336</v>
      </c>
      <c r="B609" s="1">
        <v>1.1128400000000001</v>
      </c>
      <c r="C609" s="1">
        <v>1.12662</v>
      </c>
      <c r="D609" s="1">
        <v>1.1071200000000001</v>
      </c>
      <c r="E609" s="1">
        <v>1.12236</v>
      </c>
      <c r="F609" s="1">
        <f t="shared" si="97"/>
        <v>-28.799999999999937</v>
      </c>
      <c r="G609" s="1">
        <f t="shared" si="90"/>
        <v>0</v>
      </c>
      <c r="H609" s="48">
        <f t="shared" si="98"/>
        <v>8.5909417685119394E-3</v>
      </c>
      <c r="I609" s="49">
        <f t="shared" si="99"/>
        <v>5.562422086644786E-3</v>
      </c>
      <c r="J609" s="1">
        <f t="shared" si="93"/>
        <v>0</v>
      </c>
      <c r="K609" s="1">
        <f t="shared" si="94"/>
        <v>0</v>
      </c>
      <c r="L609" s="1">
        <f t="shared" si="91"/>
        <v>0</v>
      </c>
      <c r="M609" s="1">
        <f t="shared" si="92"/>
        <v>0</v>
      </c>
      <c r="N609" s="1">
        <f t="shared" si="95"/>
        <v>0</v>
      </c>
      <c r="O609" s="1">
        <f t="shared" si="96"/>
        <v>916.50000000001353</v>
      </c>
    </row>
    <row r="610" spans="1:15" x14ac:dyDescent="0.25">
      <c r="A610" s="47">
        <v>42124.958333333336</v>
      </c>
      <c r="B610" s="1">
        <v>1.12236</v>
      </c>
      <c r="C610" s="1">
        <v>1.129</v>
      </c>
      <c r="D610" s="1">
        <v>1.1174599999999999</v>
      </c>
      <c r="E610" s="1">
        <v>1.11948</v>
      </c>
      <c r="F610" s="1">
        <f t="shared" si="97"/>
        <v>-46.399999999999778</v>
      </c>
      <c r="G610" s="1">
        <f t="shared" si="90"/>
        <v>0</v>
      </c>
      <c r="H610" s="48">
        <f t="shared" si="98"/>
        <v>-2.5660215973484224E-3</v>
      </c>
      <c r="I610" s="49">
        <f t="shared" si="99"/>
        <v>5.2649524908933848E-3</v>
      </c>
      <c r="J610" s="1">
        <f t="shared" si="93"/>
        <v>0</v>
      </c>
      <c r="K610" s="1">
        <f t="shared" si="94"/>
        <v>0</v>
      </c>
      <c r="L610" s="1">
        <f t="shared" si="91"/>
        <v>0</v>
      </c>
      <c r="M610" s="1">
        <f t="shared" si="92"/>
        <v>0</v>
      </c>
      <c r="N610" s="1">
        <f t="shared" si="95"/>
        <v>0</v>
      </c>
      <c r="O610" s="1">
        <f t="shared" si="96"/>
        <v>916.50000000001353</v>
      </c>
    </row>
    <row r="611" spans="1:15" x14ac:dyDescent="0.25">
      <c r="A611" s="47">
        <v>42127.958333333336</v>
      </c>
      <c r="B611" s="1">
        <v>1.1191800000000001</v>
      </c>
      <c r="C611" s="1">
        <v>1.1224499999999999</v>
      </c>
      <c r="D611" s="1">
        <v>1.1122799999999999</v>
      </c>
      <c r="E611" s="1">
        <v>1.1145400000000001</v>
      </c>
      <c r="F611" s="1">
        <f t="shared" si="97"/>
        <v>39.399999999998329</v>
      </c>
      <c r="G611" s="1">
        <f t="shared" si="90"/>
        <v>1</v>
      </c>
      <c r="H611" s="48">
        <f t="shared" si="98"/>
        <v>-4.4127630685675268E-3</v>
      </c>
      <c r="I611" s="49">
        <f t="shared" si="99"/>
        <v>4.83678054752959E-3</v>
      </c>
      <c r="J611" s="1">
        <f t="shared" si="93"/>
        <v>0</v>
      </c>
      <c r="K611" s="1">
        <f t="shared" si="94"/>
        <v>0</v>
      </c>
      <c r="L611" s="1">
        <f t="shared" si="91"/>
        <v>0</v>
      </c>
      <c r="M611" s="1">
        <f t="shared" si="92"/>
        <v>0</v>
      </c>
      <c r="N611" s="1">
        <f t="shared" si="95"/>
        <v>0</v>
      </c>
      <c r="O611" s="1">
        <f t="shared" si="96"/>
        <v>916.50000000001353</v>
      </c>
    </row>
    <row r="612" spans="1:15" x14ac:dyDescent="0.25">
      <c r="A612" s="47">
        <v>42128.958333333336</v>
      </c>
      <c r="B612" s="1">
        <v>1.1145400000000001</v>
      </c>
      <c r="C612" s="1">
        <v>1.1223099999999999</v>
      </c>
      <c r="D612" s="1">
        <v>1.10663</v>
      </c>
      <c r="E612" s="1">
        <v>1.1184799999999999</v>
      </c>
      <c r="F612" s="1">
        <f t="shared" si="97"/>
        <v>161.29999999999978</v>
      </c>
      <c r="G612" s="1">
        <f t="shared" si="90"/>
        <v>1</v>
      </c>
      <c r="H612" s="48">
        <f t="shared" si="98"/>
        <v>3.5350907100686335E-3</v>
      </c>
      <c r="I612" s="49">
        <f t="shared" si="99"/>
        <v>4.1294613066969466E-3</v>
      </c>
      <c r="J612" s="1">
        <f t="shared" si="93"/>
        <v>0</v>
      </c>
      <c r="K612" s="1">
        <f t="shared" si="94"/>
        <v>0</v>
      </c>
      <c r="L612" s="1">
        <f t="shared" si="91"/>
        <v>0</v>
      </c>
      <c r="M612" s="1">
        <f t="shared" si="92"/>
        <v>161.29999999999978</v>
      </c>
      <c r="N612" s="1">
        <f t="shared" si="95"/>
        <v>161.29999999999978</v>
      </c>
      <c r="O612" s="1">
        <f t="shared" si="96"/>
        <v>1077.8000000000134</v>
      </c>
    </row>
    <row r="613" spans="1:15" x14ac:dyDescent="0.25">
      <c r="A613" s="47">
        <v>42129.958333333336</v>
      </c>
      <c r="B613" s="1">
        <v>1.11846</v>
      </c>
      <c r="C613" s="1">
        <v>1.137</v>
      </c>
      <c r="D613" s="1">
        <v>1.1174999999999999</v>
      </c>
      <c r="E613" s="1">
        <v>1.13459</v>
      </c>
      <c r="F613" s="1">
        <f t="shared" si="97"/>
        <v>-79.800000000000978</v>
      </c>
      <c r="G613" s="1">
        <f t="shared" si="90"/>
        <v>0</v>
      </c>
      <c r="H613" s="48">
        <f t="shared" si="98"/>
        <v>1.4403476146198413E-2</v>
      </c>
      <c r="I613" s="49">
        <f t="shared" si="99"/>
        <v>5.3847806116376906E-3</v>
      </c>
      <c r="J613" s="1">
        <f t="shared" si="93"/>
        <v>0</v>
      </c>
      <c r="K613" s="1">
        <f t="shared" si="94"/>
        <v>0</v>
      </c>
      <c r="L613" s="1">
        <f t="shared" si="91"/>
        <v>0</v>
      </c>
      <c r="M613" s="1">
        <f t="shared" si="92"/>
        <v>0</v>
      </c>
      <c r="N613" s="1">
        <f t="shared" si="95"/>
        <v>0</v>
      </c>
      <c r="O613" s="1">
        <f t="shared" si="96"/>
        <v>1077.8000000000134</v>
      </c>
    </row>
    <row r="614" spans="1:15" x14ac:dyDescent="0.25">
      <c r="A614" s="47">
        <v>42130.958333333336</v>
      </c>
      <c r="B614" s="1">
        <v>1.1346000000000001</v>
      </c>
      <c r="C614" s="1">
        <v>1.13916</v>
      </c>
      <c r="D614" s="1">
        <v>1.1237299999999999</v>
      </c>
      <c r="E614" s="1">
        <v>1.12662</v>
      </c>
      <c r="F614" s="1">
        <f t="shared" si="97"/>
        <v>-64.699999999999761</v>
      </c>
      <c r="G614" s="1">
        <f t="shared" si="90"/>
        <v>0</v>
      </c>
      <c r="H614" s="48">
        <f t="shared" si="98"/>
        <v>-7.0245639393966552E-3</v>
      </c>
      <c r="I614" s="49">
        <f t="shared" si="99"/>
        <v>4.2732823415375376E-3</v>
      </c>
      <c r="J614" s="1">
        <f t="shared" si="93"/>
        <v>0</v>
      </c>
      <c r="K614" s="1">
        <f t="shared" si="94"/>
        <v>0</v>
      </c>
      <c r="L614" s="1">
        <f t="shared" si="91"/>
        <v>0</v>
      </c>
      <c r="M614" s="1">
        <f t="shared" si="92"/>
        <v>0</v>
      </c>
      <c r="N614" s="1">
        <f t="shared" si="95"/>
        <v>0</v>
      </c>
      <c r="O614" s="1">
        <f t="shared" si="96"/>
        <v>1077.8000000000134</v>
      </c>
    </row>
    <row r="615" spans="1:15" x14ac:dyDescent="0.25">
      <c r="A615" s="47">
        <v>42131.958333333336</v>
      </c>
      <c r="B615" s="1">
        <v>1.12662</v>
      </c>
      <c r="C615" s="1">
        <v>1.1288</v>
      </c>
      <c r="D615" s="1">
        <v>1.1178999999999999</v>
      </c>
      <c r="E615" s="1">
        <v>1.12015</v>
      </c>
      <c r="F615" s="1">
        <f t="shared" si="97"/>
        <v>-42.90000000000127</v>
      </c>
      <c r="G615" s="1">
        <f t="shared" si="90"/>
        <v>0</v>
      </c>
      <c r="H615" s="48">
        <f t="shared" si="98"/>
        <v>-5.7428414194670152E-3</v>
      </c>
      <c r="I615" s="49">
        <f t="shared" si="99"/>
        <v>2.5304889129035973E-3</v>
      </c>
      <c r="J615" s="1">
        <f t="shared" si="93"/>
        <v>0</v>
      </c>
      <c r="K615" s="1">
        <f t="shared" si="94"/>
        <v>0</v>
      </c>
      <c r="L615" s="1">
        <f t="shared" si="91"/>
        <v>0</v>
      </c>
      <c r="M615" s="1">
        <f t="shared" si="92"/>
        <v>0</v>
      </c>
      <c r="N615" s="1">
        <f t="shared" si="95"/>
        <v>0</v>
      </c>
      <c r="O615" s="1">
        <f t="shared" si="96"/>
        <v>1077.8000000000134</v>
      </c>
    </row>
    <row r="616" spans="1:15" x14ac:dyDescent="0.25">
      <c r="A616" s="47">
        <v>42134.958333333336</v>
      </c>
      <c r="B616" s="1">
        <v>1.11975</v>
      </c>
      <c r="C616" s="1">
        <v>1.1206499999999999</v>
      </c>
      <c r="D616" s="1">
        <v>1.1131</v>
      </c>
      <c r="E616" s="1">
        <v>1.1154599999999999</v>
      </c>
      <c r="F616" s="1">
        <f t="shared" si="97"/>
        <v>58.300000000000018</v>
      </c>
      <c r="G616" s="1">
        <f t="shared" si="90"/>
        <v>1</v>
      </c>
      <c r="H616" s="48">
        <f t="shared" si="98"/>
        <v>-4.1869392492077662E-3</v>
      </c>
      <c r="I616" s="49">
        <f t="shared" si="99"/>
        <v>3.2454741884895E-4</v>
      </c>
      <c r="J616" s="1">
        <f t="shared" si="93"/>
        <v>0</v>
      </c>
      <c r="K616" s="1">
        <f t="shared" si="94"/>
        <v>0</v>
      </c>
      <c r="L616" s="1">
        <f t="shared" si="91"/>
        <v>0</v>
      </c>
      <c r="M616" s="1">
        <f t="shared" si="92"/>
        <v>0</v>
      </c>
      <c r="N616" s="1">
        <f t="shared" si="95"/>
        <v>0</v>
      </c>
      <c r="O616" s="1">
        <f t="shared" si="96"/>
        <v>1077.8000000000134</v>
      </c>
    </row>
    <row r="617" spans="1:15" x14ac:dyDescent="0.25">
      <c r="A617" s="47">
        <v>42135.958333333336</v>
      </c>
      <c r="B617" s="1">
        <v>1.11544</v>
      </c>
      <c r="C617" s="1">
        <v>1.1278699999999999</v>
      </c>
      <c r="D617" s="1">
        <v>1.1134299999999999</v>
      </c>
      <c r="E617" s="1">
        <v>1.12127</v>
      </c>
      <c r="F617" s="1">
        <f t="shared" si="97"/>
        <v>140.7999999999987</v>
      </c>
      <c r="G617" s="1">
        <f t="shared" si="90"/>
        <v>1</v>
      </c>
      <c r="H617" s="48">
        <f t="shared" si="98"/>
        <v>5.2086134868127854E-3</v>
      </c>
      <c r="I617" s="49">
        <f t="shared" si="99"/>
        <v>-9.8243616363444253E-5</v>
      </c>
      <c r="J617" s="1">
        <f t="shared" si="93"/>
        <v>0</v>
      </c>
      <c r="K617" s="1">
        <f t="shared" si="94"/>
        <v>0</v>
      </c>
      <c r="L617" s="1">
        <f t="shared" si="91"/>
        <v>0</v>
      </c>
      <c r="M617" s="1">
        <f t="shared" si="92"/>
        <v>0</v>
      </c>
      <c r="N617" s="1">
        <f t="shared" si="95"/>
        <v>0</v>
      </c>
      <c r="O617" s="1">
        <f t="shared" si="96"/>
        <v>1077.8000000000134</v>
      </c>
    </row>
    <row r="618" spans="1:15" x14ac:dyDescent="0.25">
      <c r="A618" s="47">
        <v>42136.958333333336</v>
      </c>
      <c r="B618" s="1">
        <v>1.1212800000000001</v>
      </c>
      <c r="C618" s="1">
        <v>1.1382699999999999</v>
      </c>
      <c r="D618" s="1">
        <v>1.1202300000000001</v>
      </c>
      <c r="E618" s="1">
        <v>1.1353599999999999</v>
      </c>
      <c r="F618" s="1">
        <f t="shared" si="97"/>
        <v>56.100000000001145</v>
      </c>
      <c r="G618" s="1">
        <f t="shared" si="90"/>
        <v>1</v>
      </c>
      <c r="H618" s="48">
        <f t="shared" si="98"/>
        <v>1.2566108073880367E-2</v>
      </c>
      <c r="I618" s="49">
        <f t="shared" si="99"/>
        <v>1.7932725925401544E-3</v>
      </c>
      <c r="J618" s="1">
        <f t="shared" si="93"/>
        <v>0</v>
      </c>
      <c r="K618" s="1">
        <f t="shared" si="94"/>
        <v>0</v>
      </c>
      <c r="L618" s="1">
        <f t="shared" si="91"/>
        <v>56.100000000001145</v>
      </c>
      <c r="M618" s="1">
        <f t="shared" si="92"/>
        <v>0</v>
      </c>
      <c r="N618" s="1">
        <f t="shared" si="95"/>
        <v>56.100000000001145</v>
      </c>
      <c r="O618" s="1">
        <f t="shared" si="96"/>
        <v>1133.9000000000144</v>
      </c>
    </row>
    <row r="619" spans="1:15" x14ac:dyDescent="0.25">
      <c r="A619" s="47">
        <v>42137.958333333336</v>
      </c>
      <c r="B619" s="1">
        <v>1.1353599999999999</v>
      </c>
      <c r="C619" s="1">
        <v>1.1444700000000001</v>
      </c>
      <c r="D619" s="1">
        <v>1.1340600000000001</v>
      </c>
      <c r="E619" s="1">
        <v>1.14097</v>
      </c>
      <c r="F619" s="1">
        <f t="shared" si="97"/>
        <v>39.000000000000142</v>
      </c>
      <c r="G619" s="1">
        <f t="shared" si="90"/>
        <v>1</v>
      </c>
      <c r="H619" s="48">
        <f t="shared" si="98"/>
        <v>4.9411640360768061E-3</v>
      </c>
      <c r="I619" s="49">
        <f t="shared" si="99"/>
        <v>2.962513480620696E-3</v>
      </c>
      <c r="J619" s="1">
        <f t="shared" si="93"/>
        <v>0</v>
      </c>
      <c r="K619" s="1">
        <f t="shared" si="94"/>
        <v>0</v>
      </c>
      <c r="L619" s="1">
        <f t="shared" si="91"/>
        <v>0</v>
      </c>
      <c r="M619" s="1">
        <f t="shared" si="92"/>
        <v>0</v>
      </c>
      <c r="N619" s="1">
        <f t="shared" si="95"/>
        <v>0</v>
      </c>
      <c r="O619" s="1">
        <f t="shared" si="96"/>
        <v>1133.9000000000144</v>
      </c>
    </row>
    <row r="620" spans="1:15" x14ac:dyDescent="0.25">
      <c r="A620" s="47">
        <v>42138.958333333336</v>
      </c>
      <c r="B620" s="1">
        <v>1.1409400000000001</v>
      </c>
      <c r="C620" s="1">
        <v>1.14669</v>
      </c>
      <c r="D620" s="1">
        <v>1.13239</v>
      </c>
      <c r="E620" s="1">
        <v>1.1448400000000001</v>
      </c>
      <c r="F620" s="1">
        <f t="shared" si="97"/>
        <v>-132.79999999999959</v>
      </c>
      <c r="G620" s="1">
        <f t="shared" si="90"/>
        <v>0</v>
      </c>
      <c r="H620" s="48">
        <f t="shared" si="98"/>
        <v>3.3918507936230302E-3</v>
      </c>
      <c r="I620" s="49">
        <f t="shared" si="99"/>
        <v>2.9446084910649956E-3</v>
      </c>
      <c r="J620" s="1">
        <f t="shared" si="93"/>
        <v>0</v>
      </c>
      <c r="K620" s="1">
        <f t="shared" si="94"/>
        <v>0</v>
      </c>
      <c r="L620" s="1">
        <f t="shared" si="91"/>
        <v>0</v>
      </c>
      <c r="M620" s="1">
        <f t="shared" si="92"/>
        <v>0</v>
      </c>
      <c r="N620" s="1">
        <f t="shared" si="95"/>
        <v>0</v>
      </c>
      <c r="O620" s="1">
        <f t="shared" si="96"/>
        <v>1133.9000000000144</v>
      </c>
    </row>
    <row r="621" spans="1:15" x14ac:dyDescent="0.25">
      <c r="A621" s="47">
        <v>42141.958333333336</v>
      </c>
      <c r="B621" s="1">
        <v>1.14469</v>
      </c>
      <c r="C621" s="1">
        <v>1.1449199999999999</v>
      </c>
      <c r="D621" s="1">
        <v>1.1298699999999999</v>
      </c>
      <c r="E621" s="1">
        <v>1.13141</v>
      </c>
      <c r="F621" s="1">
        <f t="shared" si="97"/>
        <v>-165.50000000000065</v>
      </c>
      <c r="G621" s="1">
        <f t="shared" si="90"/>
        <v>0</v>
      </c>
      <c r="H621" s="48">
        <f t="shared" si="98"/>
        <v>-1.1730896893889176E-2</v>
      </c>
      <c r="I621" s="49">
        <f t="shared" si="99"/>
        <v>-3.22188138945953E-4</v>
      </c>
      <c r="J621" s="1">
        <f t="shared" si="93"/>
        <v>0</v>
      </c>
      <c r="K621" s="1">
        <f t="shared" si="94"/>
        <v>0</v>
      </c>
      <c r="L621" s="1">
        <f t="shared" si="91"/>
        <v>0</v>
      </c>
      <c r="M621" s="1">
        <f t="shared" si="92"/>
        <v>0</v>
      </c>
      <c r="N621" s="1">
        <f t="shared" si="95"/>
        <v>0</v>
      </c>
      <c r="O621" s="1">
        <f t="shared" si="96"/>
        <v>1133.9000000000144</v>
      </c>
    </row>
    <row r="622" spans="1:15" x14ac:dyDescent="0.25">
      <c r="A622" s="47">
        <v>42142.958333333336</v>
      </c>
      <c r="B622" s="1">
        <v>1.13148</v>
      </c>
      <c r="C622" s="1">
        <v>1.1326400000000001</v>
      </c>
      <c r="D622" s="1">
        <v>1.1118399999999999</v>
      </c>
      <c r="E622" s="1">
        <v>1.11493</v>
      </c>
      <c r="F622" s="1">
        <f t="shared" si="97"/>
        <v>-55.800000000001404</v>
      </c>
      <c r="G622" s="1">
        <f t="shared" si="90"/>
        <v>0</v>
      </c>
      <c r="H622" s="48">
        <f t="shared" si="98"/>
        <v>-1.4565895652327687E-2</v>
      </c>
      <c r="I622" s="49">
        <f t="shared" si="99"/>
        <v>-1.264854603062332E-3</v>
      </c>
      <c r="J622" s="1">
        <f t="shared" si="93"/>
        <v>0</v>
      </c>
      <c r="K622" s="1">
        <f t="shared" si="94"/>
        <v>0</v>
      </c>
      <c r="L622" s="1">
        <f t="shared" si="91"/>
        <v>0</v>
      </c>
      <c r="M622" s="1">
        <f t="shared" si="92"/>
        <v>0</v>
      </c>
      <c r="N622" s="1">
        <f t="shared" si="95"/>
        <v>0</v>
      </c>
      <c r="O622" s="1">
        <f t="shared" si="96"/>
        <v>1133.9000000000144</v>
      </c>
    </row>
    <row r="623" spans="1:15" x14ac:dyDescent="0.25">
      <c r="A623" s="47">
        <v>42143.958333333336</v>
      </c>
      <c r="B623" s="1">
        <v>1.1149500000000001</v>
      </c>
      <c r="C623" s="1">
        <v>1.1152200000000001</v>
      </c>
      <c r="D623" s="1">
        <v>1.1062099999999999</v>
      </c>
      <c r="E623" s="1">
        <v>1.10937</v>
      </c>
      <c r="F623" s="1">
        <f t="shared" si="97"/>
        <v>19.299999999999873</v>
      </c>
      <c r="G623" s="1">
        <f t="shared" si="90"/>
        <v>1</v>
      </c>
      <c r="H623" s="48">
        <f t="shared" si="98"/>
        <v>-4.9868601616245289E-3</v>
      </c>
      <c r="I623" s="49">
        <f t="shared" si="99"/>
        <v>-1.1703569458320212E-3</v>
      </c>
      <c r="J623" s="1">
        <f t="shared" si="93"/>
        <v>0</v>
      </c>
      <c r="K623" s="1">
        <f t="shared" si="94"/>
        <v>0</v>
      </c>
      <c r="L623" s="1">
        <f t="shared" si="91"/>
        <v>0</v>
      </c>
      <c r="M623" s="1">
        <f t="shared" si="92"/>
        <v>0</v>
      </c>
      <c r="N623" s="1">
        <f t="shared" si="95"/>
        <v>0</v>
      </c>
      <c r="O623" s="1">
        <f t="shared" si="96"/>
        <v>1133.9000000000144</v>
      </c>
    </row>
    <row r="624" spans="1:15" x14ac:dyDescent="0.25">
      <c r="A624" s="47">
        <v>42144.958333333336</v>
      </c>
      <c r="B624" s="1">
        <v>1.10924</v>
      </c>
      <c r="C624" s="1">
        <v>1.1181300000000001</v>
      </c>
      <c r="D624" s="1">
        <v>1.1079699999999999</v>
      </c>
      <c r="E624" s="1">
        <v>1.11117</v>
      </c>
      <c r="F624" s="1">
        <f t="shared" si="97"/>
        <v>-104.19999999999874</v>
      </c>
      <c r="G624" s="1">
        <f t="shared" si="90"/>
        <v>0</v>
      </c>
      <c r="H624" s="48">
        <f t="shared" si="98"/>
        <v>1.6225425241354063E-3</v>
      </c>
      <c r="I624" s="49">
        <f t="shared" si="99"/>
        <v>-4.4417172416412465E-4</v>
      </c>
      <c r="J624" s="1">
        <f t="shared" si="93"/>
        <v>0</v>
      </c>
      <c r="K624" s="1">
        <f t="shared" si="94"/>
        <v>0</v>
      </c>
      <c r="L624" s="1">
        <f t="shared" si="91"/>
        <v>0</v>
      </c>
      <c r="M624" s="1">
        <f t="shared" si="92"/>
        <v>0</v>
      </c>
      <c r="N624" s="1">
        <f t="shared" si="95"/>
        <v>0</v>
      </c>
      <c r="O624" s="1">
        <f t="shared" si="96"/>
        <v>1133.9000000000144</v>
      </c>
    </row>
    <row r="625" spans="1:15" x14ac:dyDescent="0.25">
      <c r="A625" s="47">
        <v>42145.958333333336</v>
      </c>
      <c r="B625" s="1">
        <v>1.1111599999999999</v>
      </c>
      <c r="C625" s="1">
        <v>1.12083</v>
      </c>
      <c r="D625" s="1">
        <v>1.10023</v>
      </c>
      <c r="E625" s="1">
        <v>1.1007400000000001</v>
      </c>
      <c r="F625" s="1">
        <f t="shared" si="97"/>
        <v>-24.999999999999467</v>
      </c>
      <c r="G625" s="1">
        <f t="shared" si="90"/>
        <v>0</v>
      </c>
      <c r="H625" s="48">
        <f t="shared" si="98"/>
        <v>-9.386502515366657E-3</v>
      </c>
      <c r="I625" s="49">
        <f t="shared" si="99"/>
        <v>-2.2685612244365549E-3</v>
      </c>
      <c r="J625" s="1">
        <f t="shared" si="93"/>
        <v>0</v>
      </c>
      <c r="K625" s="1">
        <f t="shared" si="94"/>
        <v>0</v>
      </c>
      <c r="L625" s="1">
        <f t="shared" si="91"/>
        <v>0</v>
      </c>
      <c r="M625" s="1">
        <f t="shared" si="92"/>
        <v>0</v>
      </c>
      <c r="N625" s="1">
        <f t="shared" si="95"/>
        <v>0</v>
      </c>
      <c r="O625" s="1">
        <f t="shared" si="96"/>
        <v>1133.9000000000144</v>
      </c>
    </row>
    <row r="626" spans="1:15" x14ac:dyDescent="0.25">
      <c r="A626" s="47">
        <v>42148.958333333336</v>
      </c>
      <c r="B626" s="1">
        <v>1.10016</v>
      </c>
      <c r="C626" s="1">
        <v>1.1009500000000001</v>
      </c>
      <c r="D626" s="1">
        <v>1.0959000000000001</v>
      </c>
      <c r="E626" s="1">
        <v>1.0976600000000001</v>
      </c>
      <c r="F626" s="1">
        <f t="shared" si="97"/>
        <v>-104.69999999999979</v>
      </c>
      <c r="G626" s="1">
        <f t="shared" si="90"/>
        <v>0</v>
      </c>
      <c r="H626" s="48">
        <f t="shared" si="98"/>
        <v>-2.7981176299579635E-3</v>
      </c>
      <c r="I626" s="49">
        <f t="shared" si="99"/>
        <v>-4.1890894374163462E-3</v>
      </c>
      <c r="J626" s="1">
        <f t="shared" si="93"/>
        <v>0</v>
      </c>
      <c r="K626" s="1">
        <f t="shared" si="94"/>
        <v>0</v>
      </c>
      <c r="L626" s="1">
        <f t="shared" si="91"/>
        <v>0</v>
      </c>
      <c r="M626" s="1">
        <f t="shared" si="92"/>
        <v>0</v>
      </c>
      <c r="N626" s="1">
        <f t="shared" si="95"/>
        <v>0</v>
      </c>
      <c r="O626" s="1">
        <f t="shared" si="96"/>
        <v>1133.9000000000144</v>
      </c>
    </row>
    <row r="627" spans="1:15" x14ac:dyDescent="0.25">
      <c r="A627" s="47">
        <v>42149.958333333336</v>
      </c>
      <c r="B627" s="1">
        <v>1.0976600000000001</v>
      </c>
      <c r="C627" s="1">
        <v>1.0981000000000001</v>
      </c>
      <c r="D627" s="1">
        <v>1.08633</v>
      </c>
      <c r="E627" s="1">
        <v>1.0871900000000001</v>
      </c>
      <c r="F627" s="1">
        <f t="shared" si="97"/>
        <v>31.899999999998041</v>
      </c>
      <c r="G627" s="1">
        <f t="shared" si="90"/>
        <v>1</v>
      </c>
      <c r="H627" s="48">
        <f t="shared" si="98"/>
        <v>-9.5384727511250711E-3</v>
      </c>
      <c r="I627" s="49">
        <f t="shared" si="99"/>
        <v>-5.9990440358165809E-3</v>
      </c>
      <c r="J627" s="1">
        <f t="shared" si="93"/>
        <v>0</v>
      </c>
      <c r="K627" s="1">
        <f t="shared" si="94"/>
        <v>31.899999999998041</v>
      </c>
      <c r="L627" s="1">
        <f t="shared" si="91"/>
        <v>0</v>
      </c>
      <c r="M627" s="1">
        <f t="shared" si="92"/>
        <v>0</v>
      </c>
      <c r="N627" s="1">
        <f t="shared" si="95"/>
        <v>31.899999999998041</v>
      </c>
      <c r="O627" s="1">
        <f t="shared" si="96"/>
        <v>1165.8000000000125</v>
      </c>
    </row>
    <row r="628" spans="1:15" x14ac:dyDescent="0.25">
      <c r="A628" s="47">
        <v>42150.958333333336</v>
      </c>
      <c r="B628" s="1">
        <v>1.0871900000000001</v>
      </c>
      <c r="C628" s="1">
        <v>1.0929</v>
      </c>
      <c r="D628" s="1">
        <v>1.08192</v>
      </c>
      <c r="E628" s="1">
        <v>1.0903799999999999</v>
      </c>
      <c r="F628" s="1">
        <f t="shared" si="97"/>
        <v>43.800000000000509</v>
      </c>
      <c r="G628" s="1">
        <f t="shared" si="90"/>
        <v>1</v>
      </c>
      <c r="H628" s="48">
        <f t="shared" si="98"/>
        <v>2.9341697403395539E-3</v>
      </c>
      <c r="I628" s="49">
        <f t="shared" si="99"/>
        <v>-6.0562541674770154E-3</v>
      </c>
      <c r="J628" s="1">
        <f t="shared" si="93"/>
        <v>0</v>
      </c>
      <c r="K628" s="1">
        <f t="shared" si="94"/>
        <v>43.800000000000509</v>
      </c>
      <c r="L628" s="1">
        <f t="shared" si="91"/>
        <v>0</v>
      </c>
      <c r="M628" s="1">
        <f t="shared" si="92"/>
        <v>0</v>
      </c>
      <c r="N628" s="1">
        <f t="shared" si="95"/>
        <v>43.800000000000509</v>
      </c>
      <c r="O628" s="1">
        <f t="shared" si="96"/>
        <v>1209.6000000000129</v>
      </c>
    </row>
    <row r="629" spans="1:15" x14ac:dyDescent="0.25">
      <c r="A629" s="47">
        <v>42151.958333333336</v>
      </c>
      <c r="B629" s="1">
        <v>1.09036</v>
      </c>
      <c r="C629" s="1">
        <v>1.0958399999999999</v>
      </c>
      <c r="D629" s="1">
        <v>1.0867100000000001</v>
      </c>
      <c r="E629" s="1">
        <v>1.09474</v>
      </c>
      <c r="F629" s="1">
        <f t="shared" si="97"/>
        <v>35.699999999998511</v>
      </c>
      <c r="G629" s="1">
        <f t="shared" si="90"/>
        <v>1</v>
      </c>
      <c r="H629" s="48">
        <f t="shared" si="98"/>
        <v>3.9986059905723348E-3</v>
      </c>
      <c r="I629" s="49">
        <f t="shared" si="99"/>
        <v>-4.0900663069193266E-3</v>
      </c>
      <c r="J629" s="1">
        <f t="shared" si="93"/>
        <v>0</v>
      </c>
      <c r="K629" s="1">
        <f t="shared" si="94"/>
        <v>0</v>
      </c>
      <c r="L629" s="1">
        <f t="shared" si="91"/>
        <v>0</v>
      </c>
      <c r="M629" s="1">
        <f t="shared" si="92"/>
        <v>0</v>
      </c>
      <c r="N629" s="1">
        <f t="shared" si="95"/>
        <v>0</v>
      </c>
      <c r="O629" s="1">
        <f t="shared" si="96"/>
        <v>1209.6000000000129</v>
      </c>
    </row>
    <row r="630" spans="1:15" x14ac:dyDescent="0.25">
      <c r="A630" s="47">
        <v>42152.958333333336</v>
      </c>
      <c r="B630" s="1">
        <v>1.09474</v>
      </c>
      <c r="C630" s="1">
        <v>1.1006199999999999</v>
      </c>
      <c r="D630" s="1">
        <v>1.0925800000000001</v>
      </c>
      <c r="E630" s="1">
        <v>1.0983099999999999</v>
      </c>
      <c r="F630" s="1">
        <f t="shared" si="97"/>
        <v>-54.400000000001114</v>
      </c>
      <c r="G630" s="1">
        <f t="shared" si="90"/>
        <v>0</v>
      </c>
      <c r="H630" s="48">
        <f t="shared" si="98"/>
        <v>3.2610482854376066E-3</v>
      </c>
      <c r="I630" s="49">
        <f t="shared" si="99"/>
        <v>-1.8616983146986649E-3</v>
      </c>
      <c r="J630" s="1">
        <f t="shared" si="93"/>
        <v>0</v>
      </c>
      <c r="K630" s="1">
        <f t="shared" si="94"/>
        <v>0</v>
      </c>
      <c r="L630" s="1">
        <f t="shared" si="91"/>
        <v>0</v>
      </c>
      <c r="M630" s="1">
        <f t="shared" si="92"/>
        <v>0</v>
      </c>
      <c r="N630" s="1">
        <f t="shared" si="95"/>
        <v>0</v>
      </c>
      <c r="O630" s="1">
        <f t="shared" si="96"/>
        <v>1209.6000000000129</v>
      </c>
    </row>
    <row r="631" spans="1:15" x14ac:dyDescent="0.25">
      <c r="A631" s="47">
        <v>42155.958333333336</v>
      </c>
      <c r="B631" s="1">
        <v>1.0980300000000001</v>
      </c>
      <c r="C631" s="1">
        <v>1.0988500000000001</v>
      </c>
      <c r="D631" s="1">
        <v>1.08873</v>
      </c>
      <c r="E631" s="1">
        <v>1.09259</v>
      </c>
      <c r="F631" s="1">
        <f t="shared" si="97"/>
        <v>224.59999999999926</v>
      </c>
      <c r="G631" s="1">
        <f t="shared" si="90"/>
        <v>1</v>
      </c>
      <c r="H631" s="48">
        <f t="shared" si="98"/>
        <v>-5.2080013839443939E-3</v>
      </c>
      <c r="I631" s="49">
        <f t="shared" si="99"/>
        <v>-1.889340967488648E-3</v>
      </c>
      <c r="J631" s="1">
        <f t="shared" si="93"/>
        <v>0</v>
      </c>
      <c r="K631" s="1">
        <f t="shared" si="94"/>
        <v>0</v>
      </c>
      <c r="L631" s="1">
        <f t="shared" si="91"/>
        <v>0</v>
      </c>
      <c r="M631" s="1">
        <f t="shared" si="92"/>
        <v>0</v>
      </c>
      <c r="N631" s="1">
        <f t="shared" si="95"/>
        <v>0</v>
      </c>
      <c r="O631" s="1">
        <f t="shared" si="96"/>
        <v>1209.6000000000129</v>
      </c>
    </row>
    <row r="632" spans="1:15" x14ac:dyDescent="0.25">
      <c r="A632" s="47">
        <v>42156.958333333336</v>
      </c>
      <c r="B632" s="1">
        <v>1.0925800000000001</v>
      </c>
      <c r="C632" s="1">
        <v>1.1194200000000001</v>
      </c>
      <c r="D632" s="1">
        <v>1.0915900000000001</v>
      </c>
      <c r="E632" s="1">
        <v>1.11504</v>
      </c>
      <c r="F632" s="1">
        <f t="shared" si="97"/>
        <v>123.49999999999861</v>
      </c>
      <c r="G632" s="1">
        <f t="shared" si="90"/>
        <v>1</v>
      </c>
      <c r="H632" s="48">
        <f t="shared" si="98"/>
        <v>2.0547506383913561E-2</v>
      </c>
      <c r="I632" s="49">
        <f t="shared" si="99"/>
        <v>4.7627951498362131E-4</v>
      </c>
      <c r="J632" s="1">
        <f t="shared" si="93"/>
        <v>0</v>
      </c>
      <c r="K632" s="1">
        <f t="shared" si="94"/>
        <v>0</v>
      </c>
      <c r="L632" s="1">
        <f t="shared" si="91"/>
        <v>0</v>
      </c>
      <c r="M632" s="1">
        <f t="shared" si="92"/>
        <v>0</v>
      </c>
      <c r="N632" s="1">
        <f t="shared" si="95"/>
        <v>0</v>
      </c>
      <c r="O632" s="1">
        <f t="shared" si="96"/>
        <v>1209.6000000000129</v>
      </c>
    </row>
    <row r="633" spans="1:15" x14ac:dyDescent="0.25">
      <c r="A633" s="47">
        <v>42157.958333333336</v>
      </c>
      <c r="B633" s="1">
        <v>1.1150500000000001</v>
      </c>
      <c r="C633" s="1">
        <v>1.1285000000000001</v>
      </c>
      <c r="D633" s="1">
        <v>1.1079399999999999</v>
      </c>
      <c r="E633" s="1">
        <v>1.1274</v>
      </c>
      <c r="F633" s="1">
        <f t="shared" si="97"/>
        <v>-35.700000000000728</v>
      </c>
      <c r="G633" s="1">
        <f t="shared" si="90"/>
        <v>0</v>
      </c>
      <c r="H633" s="48">
        <f t="shared" si="98"/>
        <v>1.1084804132587056E-2</v>
      </c>
      <c r="I633" s="49">
        <f t="shared" si="99"/>
        <v>3.0351928459778355E-3</v>
      </c>
      <c r="J633" s="1">
        <f t="shared" si="93"/>
        <v>0</v>
      </c>
      <c r="K633" s="1">
        <f t="shared" si="94"/>
        <v>0</v>
      </c>
      <c r="L633" s="1">
        <f t="shared" si="91"/>
        <v>0</v>
      </c>
      <c r="M633" s="1">
        <f t="shared" si="92"/>
        <v>0</v>
      </c>
      <c r="N633" s="1">
        <f t="shared" si="95"/>
        <v>0</v>
      </c>
      <c r="O633" s="1">
        <f t="shared" si="96"/>
        <v>1209.6000000000129</v>
      </c>
    </row>
    <row r="634" spans="1:15" x14ac:dyDescent="0.25">
      <c r="A634" s="47">
        <v>42158.958333333336</v>
      </c>
      <c r="B634" s="1">
        <v>1.1273200000000001</v>
      </c>
      <c r="C634" s="1">
        <v>1.13798</v>
      </c>
      <c r="D634" s="1">
        <v>1.12222</v>
      </c>
      <c r="E634" s="1">
        <v>1.12375</v>
      </c>
      <c r="F634" s="1">
        <f t="shared" si="97"/>
        <v>-125.2999999999993</v>
      </c>
      <c r="G634" s="1">
        <f t="shared" si="90"/>
        <v>0</v>
      </c>
      <c r="H634" s="48">
        <f t="shared" si="98"/>
        <v>-3.237537697356685E-3</v>
      </c>
      <c r="I634" s="49">
        <f t="shared" si="99"/>
        <v>2.9802653375529953E-3</v>
      </c>
      <c r="J634" s="1">
        <f t="shared" si="93"/>
        <v>0</v>
      </c>
      <c r="K634" s="1">
        <f t="shared" si="94"/>
        <v>0</v>
      </c>
      <c r="L634" s="1">
        <f t="shared" si="91"/>
        <v>0</v>
      </c>
      <c r="M634" s="1">
        <f t="shared" si="92"/>
        <v>0</v>
      </c>
      <c r="N634" s="1">
        <f t="shared" si="95"/>
        <v>0</v>
      </c>
      <c r="O634" s="1">
        <f t="shared" si="96"/>
        <v>1209.6000000000129</v>
      </c>
    </row>
    <row r="635" spans="1:15" x14ac:dyDescent="0.25">
      <c r="A635" s="47">
        <v>42159.958333333336</v>
      </c>
      <c r="B635" s="1">
        <v>1.1237699999999999</v>
      </c>
      <c r="C635" s="1">
        <v>1.12801</v>
      </c>
      <c r="D635" s="1">
        <v>1.1049500000000001</v>
      </c>
      <c r="E635" s="1">
        <v>1.11124</v>
      </c>
      <c r="F635" s="1">
        <f t="shared" si="97"/>
        <v>193.99999999999861</v>
      </c>
      <c r="G635" s="1">
        <f t="shared" si="90"/>
        <v>1</v>
      </c>
      <c r="H635" s="48">
        <f t="shared" si="98"/>
        <v>-1.1132369299221345E-2</v>
      </c>
      <c r="I635" s="49">
        <f t="shared" si="99"/>
        <v>2.781028269040961E-3</v>
      </c>
      <c r="J635" s="1">
        <f t="shared" si="93"/>
        <v>0</v>
      </c>
      <c r="K635" s="1">
        <f t="shared" si="94"/>
        <v>0</v>
      </c>
      <c r="L635" s="1">
        <f t="shared" si="91"/>
        <v>0</v>
      </c>
      <c r="M635" s="1">
        <f t="shared" si="92"/>
        <v>0</v>
      </c>
      <c r="N635" s="1">
        <f t="shared" si="95"/>
        <v>0</v>
      </c>
      <c r="O635" s="1">
        <f t="shared" si="96"/>
        <v>1209.6000000000129</v>
      </c>
    </row>
    <row r="636" spans="1:15" x14ac:dyDescent="0.25">
      <c r="A636" s="47">
        <v>42162.958333333336</v>
      </c>
      <c r="B636" s="1">
        <v>1.1096600000000001</v>
      </c>
      <c r="C636" s="1">
        <v>1.1306799999999999</v>
      </c>
      <c r="D636" s="1">
        <v>1.10842</v>
      </c>
      <c r="E636" s="1">
        <v>1.12906</v>
      </c>
      <c r="F636" s="1">
        <f t="shared" si="97"/>
        <v>-8.399999999999519</v>
      </c>
      <c r="G636" s="1">
        <f t="shared" si="90"/>
        <v>0</v>
      </c>
      <c r="H636" s="48">
        <f t="shared" si="98"/>
        <v>1.6036139807782179E-2</v>
      </c>
      <c r="I636" s="49">
        <f t="shared" si="99"/>
        <v>4.4187745274712892E-3</v>
      </c>
      <c r="J636" s="1">
        <f t="shared" si="93"/>
        <v>0</v>
      </c>
      <c r="K636" s="1">
        <f t="shared" si="94"/>
        <v>0</v>
      </c>
      <c r="L636" s="1">
        <f t="shared" si="91"/>
        <v>0</v>
      </c>
      <c r="M636" s="1">
        <f t="shared" si="92"/>
        <v>0</v>
      </c>
      <c r="N636" s="1">
        <f t="shared" si="95"/>
        <v>0</v>
      </c>
      <c r="O636" s="1">
        <f t="shared" si="96"/>
        <v>1209.6000000000129</v>
      </c>
    </row>
    <row r="637" spans="1:15" x14ac:dyDescent="0.25">
      <c r="A637" s="47">
        <v>42163.958333333336</v>
      </c>
      <c r="B637" s="1">
        <v>1.12906</v>
      </c>
      <c r="C637" s="1">
        <v>1.1345400000000001</v>
      </c>
      <c r="D637" s="1">
        <v>1.1214</v>
      </c>
      <c r="E637" s="1">
        <v>1.12822</v>
      </c>
      <c r="F637" s="1">
        <f t="shared" si="97"/>
        <v>41.300000000001887</v>
      </c>
      <c r="G637" s="1">
        <f t="shared" si="90"/>
        <v>1</v>
      </c>
      <c r="H637" s="48">
        <f t="shared" si="98"/>
        <v>-7.4398171930623036E-4</v>
      </c>
      <c r="I637" s="49">
        <f t="shared" si="99"/>
        <v>3.8259510637364685E-3</v>
      </c>
      <c r="J637" s="1">
        <f t="shared" si="93"/>
        <v>0</v>
      </c>
      <c r="K637" s="1">
        <f t="shared" si="94"/>
        <v>0</v>
      </c>
      <c r="L637" s="1">
        <f t="shared" si="91"/>
        <v>0</v>
      </c>
      <c r="M637" s="1">
        <f t="shared" si="92"/>
        <v>41.300000000001887</v>
      </c>
      <c r="N637" s="1">
        <f t="shared" si="95"/>
        <v>41.300000000001887</v>
      </c>
      <c r="O637" s="1">
        <f t="shared" si="96"/>
        <v>1250.9000000000146</v>
      </c>
    </row>
    <row r="638" spans="1:15" x14ac:dyDescent="0.25">
      <c r="A638" s="47">
        <v>42164.958333333336</v>
      </c>
      <c r="B638" s="1">
        <v>1.1282399999999999</v>
      </c>
      <c r="C638" s="1">
        <v>1.1386499999999999</v>
      </c>
      <c r="D638" s="1">
        <v>1.1259999999999999</v>
      </c>
      <c r="E638" s="1">
        <v>1.1323700000000001</v>
      </c>
      <c r="F638" s="1">
        <f t="shared" si="97"/>
        <v>-66.300000000001361</v>
      </c>
      <c r="G638" s="1">
        <f t="shared" si="90"/>
        <v>0</v>
      </c>
      <c r="H638" s="48">
        <f t="shared" si="98"/>
        <v>3.678360603428521E-3</v>
      </c>
      <c r="I638" s="49">
        <f t="shared" si="99"/>
        <v>3.8781151034853328E-3</v>
      </c>
      <c r="J638" s="1">
        <f t="shared" si="93"/>
        <v>0</v>
      </c>
      <c r="K638" s="1">
        <f t="shared" si="94"/>
        <v>0</v>
      </c>
      <c r="L638" s="1">
        <f t="shared" si="91"/>
        <v>0</v>
      </c>
      <c r="M638" s="1">
        <f t="shared" si="92"/>
        <v>-66.300000000001361</v>
      </c>
      <c r="N638" s="1">
        <f t="shared" si="95"/>
        <v>-66.300000000001361</v>
      </c>
      <c r="O638" s="1">
        <f t="shared" si="96"/>
        <v>1184.6000000000133</v>
      </c>
    </row>
    <row r="639" spans="1:15" x14ac:dyDescent="0.25">
      <c r="A639" s="47">
        <v>42165.958333333336</v>
      </c>
      <c r="B639" s="1">
        <v>1.13236</v>
      </c>
      <c r="C639" s="1">
        <v>1.1331500000000001</v>
      </c>
      <c r="D639" s="1">
        <v>1.1182000000000001</v>
      </c>
      <c r="E639" s="1">
        <v>1.1257299999999999</v>
      </c>
      <c r="F639" s="1">
        <f t="shared" si="97"/>
        <v>7.299999999998974</v>
      </c>
      <c r="G639" s="1">
        <f t="shared" si="90"/>
        <v>1</v>
      </c>
      <c r="H639" s="48">
        <f t="shared" si="98"/>
        <v>-5.8638077660130294E-3</v>
      </c>
      <c r="I639" s="49">
        <f t="shared" si="99"/>
        <v>3.7961393057267534E-3</v>
      </c>
      <c r="J639" s="1">
        <f t="shared" si="93"/>
        <v>0</v>
      </c>
      <c r="K639" s="1">
        <f t="shared" si="94"/>
        <v>0</v>
      </c>
      <c r="L639" s="1">
        <f t="shared" si="91"/>
        <v>0</v>
      </c>
      <c r="M639" s="1">
        <f t="shared" si="92"/>
        <v>7.299999999998974</v>
      </c>
      <c r="N639" s="1">
        <f t="shared" si="95"/>
        <v>7.299999999998974</v>
      </c>
      <c r="O639" s="1">
        <f t="shared" si="96"/>
        <v>1191.9000000000124</v>
      </c>
    </row>
    <row r="640" spans="1:15" x14ac:dyDescent="0.25">
      <c r="A640" s="47">
        <v>42166.958333333336</v>
      </c>
      <c r="B640" s="1">
        <v>1.12575</v>
      </c>
      <c r="C640" s="1">
        <v>1.12965</v>
      </c>
      <c r="D640" s="1">
        <v>1.1151199999999999</v>
      </c>
      <c r="E640" s="1">
        <v>1.1264799999999999</v>
      </c>
      <c r="F640" s="1">
        <f t="shared" si="97"/>
        <v>72.400000000001356</v>
      </c>
      <c r="G640" s="1">
        <f t="shared" si="90"/>
        <v>1</v>
      </c>
      <c r="H640" s="48">
        <f t="shared" si="98"/>
        <v>6.6623435459667313E-4</v>
      </c>
      <c r="I640" s="49">
        <f t="shared" si="99"/>
        <v>1.3109803020621424E-3</v>
      </c>
      <c r="J640" s="1">
        <f t="shared" si="93"/>
        <v>0</v>
      </c>
      <c r="K640" s="1">
        <f t="shared" si="94"/>
        <v>0</v>
      </c>
      <c r="L640" s="1">
        <f t="shared" si="91"/>
        <v>72.400000000001356</v>
      </c>
      <c r="M640" s="1">
        <f t="shared" si="92"/>
        <v>0</v>
      </c>
      <c r="N640" s="1">
        <f t="shared" si="95"/>
        <v>72.400000000001356</v>
      </c>
      <c r="O640" s="1">
        <f t="shared" si="96"/>
        <v>1264.3000000000138</v>
      </c>
    </row>
    <row r="641" spans="1:15" x14ac:dyDescent="0.25">
      <c r="A641" s="47">
        <v>42169.958333333336</v>
      </c>
      <c r="B641" s="1">
        <v>1.1210199999999999</v>
      </c>
      <c r="C641" s="1">
        <v>1.12944</v>
      </c>
      <c r="D641" s="1">
        <v>1.1189100000000001</v>
      </c>
      <c r="E641" s="1">
        <v>1.12826</v>
      </c>
      <c r="F641" s="1">
        <f t="shared" si="97"/>
        <v>-34.599999999997962</v>
      </c>
      <c r="G641" s="1">
        <f t="shared" si="90"/>
        <v>0</v>
      </c>
      <c r="H641" s="48">
        <f t="shared" si="98"/>
        <v>1.5801434557205507E-3</v>
      </c>
      <c r="I641" s="49">
        <f t="shared" si="99"/>
        <v>1.2289771745382927E-4</v>
      </c>
      <c r="J641" s="1">
        <f t="shared" si="93"/>
        <v>0</v>
      </c>
      <c r="K641" s="1">
        <f t="shared" si="94"/>
        <v>0</v>
      </c>
      <c r="L641" s="1">
        <f t="shared" si="91"/>
        <v>0</v>
      </c>
      <c r="M641" s="1">
        <f t="shared" si="92"/>
        <v>0</v>
      </c>
      <c r="N641" s="1">
        <f t="shared" si="95"/>
        <v>0</v>
      </c>
      <c r="O641" s="1">
        <f t="shared" si="96"/>
        <v>1264.3000000000138</v>
      </c>
    </row>
    <row r="642" spans="1:15" x14ac:dyDescent="0.25">
      <c r="A642" s="47">
        <v>42170.958333333336</v>
      </c>
      <c r="B642" s="1">
        <v>1.1281699999999999</v>
      </c>
      <c r="C642" s="1">
        <v>1.1329800000000001</v>
      </c>
      <c r="D642" s="1">
        <v>1.1204799999999999</v>
      </c>
      <c r="E642" s="1">
        <v>1.1247100000000001</v>
      </c>
      <c r="F642" s="1">
        <f t="shared" si="97"/>
        <v>90.500000000000028</v>
      </c>
      <c r="G642" s="1">
        <f t="shared" ref="G642:G705" si="100">IF(F642&gt;0,1,0)</f>
        <v>1</v>
      </c>
      <c r="H642" s="48">
        <f t="shared" si="98"/>
        <v>-3.1464378777941171E-3</v>
      </c>
      <c r="I642" s="49">
        <f t="shared" si="99"/>
        <v>1.3428519489915025E-4</v>
      </c>
      <c r="J642" s="1">
        <f t="shared" si="93"/>
        <v>0</v>
      </c>
      <c r="K642" s="1">
        <f t="shared" si="94"/>
        <v>0</v>
      </c>
      <c r="L642" s="1">
        <f t="shared" ref="L642:L705" si="101">IF(AND(I642&gt;$S$4,I642&lt;=$T$4),F642,0)</f>
        <v>0</v>
      </c>
      <c r="M642" s="1">
        <f t="shared" ref="M642:M705" si="102">IF(AND(I642&gt;$S$5,I642&lt;=$T$5),F642,0)</f>
        <v>0</v>
      </c>
      <c r="N642" s="1">
        <f t="shared" si="95"/>
        <v>0</v>
      </c>
      <c r="O642" s="1">
        <f t="shared" si="96"/>
        <v>1264.3000000000138</v>
      </c>
    </row>
    <row r="643" spans="1:15" x14ac:dyDescent="0.25">
      <c r="A643" s="47">
        <v>42171.958333333336</v>
      </c>
      <c r="B643" s="1">
        <v>1.1246700000000001</v>
      </c>
      <c r="C643" s="1">
        <v>1.13578</v>
      </c>
      <c r="D643" s="1">
        <v>1.1206499999999999</v>
      </c>
      <c r="E643" s="1">
        <v>1.1337200000000001</v>
      </c>
      <c r="F643" s="1">
        <f t="shared" si="97"/>
        <v>23.099999999998122</v>
      </c>
      <c r="G643" s="1">
        <f t="shared" si="100"/>
        <v>1</v>
      </c>
      <c r="H643" s="48">
        <f t="shared" si="98"/>
        <v>8.0109539347921199E-3</v>
      </c>
      <c r="I643" s="49">
        <f t="shared" si="99"/>
        <v>2.5272005991508334E-3</v>
      </c>
      <c r="J643" s="1">
        <f t="shared" ref="J643:J706" si="103">IF(AND(I643&gt;$S$2,I643&lt;=$T$2),F643,0)</f>
        <v>0</v>
      </c>
      <c r="K643" s="1">
        <f t="shared" ref="K643:K706" si="104">IF(AND(I643&gt;$S$3,I643&lt;=$T$3),F643,0)</f>
        <v>0</v>
      </c>
      <c r="L643" s="1">
        <f t="shared" si="101"/>
        <v>0</v>
      </c>
      <c r="M643" s="1">
        <f t="shared" si="102"/>
        <v>0</v>
      </c>
      <c r="N643" s="1">
        <f t="shared" ref="N643:N706" si="105">L643+K643+J643+M643</f>
        <v>0</v>
      </c>
      <c r="O643" s="1">
        <f t="shared" ref="O643:O706" si="106">N643+O642</f>
        <v>1264.3000000000138</v>
      </c>
    </row>
    <row r="644" spans="1:15" x14ac:dyDescent="0.25">
      <c r="A644" s="47">
        <v>42172.958333333336</v>
      </c>
      <c r="B644" s="1">
        <v>1.1336900000000001</v>
      </c>
      <c r="C644" s="1">
        <v>1.14364</v>
      </c>
      <c r="D644" s="1">
        <v>1.1330199999999999</v>
      </c>
      <c r="E644" s="1">
        <v>1.1359999999999999</v>
      </c>
      <c r="F644" s="1">
        <f t="shared" ref="F644:F707" si="107">(E645-B645)*10000</f>
        <v>-9.7999999999998089</v>
      </c>
      <c r="G644" s="1">
        <f t="shared" si="100"/>
        <v>0</v>
      </c>
      <c r="H644" s="48">
        <f t="shared" ref="H644:H707" si="108">E644/E643-1</f>
        <v>2.011078573192604E-3</v>
      </c>
      <c r="I644" s="49">
        <f t="shared" si="99"/>
        <v>7.7406794482713648E-4</v>
      </c>
      <c r="J644" s="1">
        <f t="shared" si="103"/>
        <v>0</v>
      </c>
      <c r="K644" s="1">
        <f t="shared" si="104"/>
        <v>0</v>
      </c>
      <c r="L644" s="1">
        <f t="shared" si="101"/>
        <v>0</v>
      </c>
      <c r="M644" s="1">
        <f t="shared" si="102"/>
        <v>0</v>
      </c>
      <c r="N644" s="1">
        <f t="shared" si="105"/>
        <v>0</v>
      </c>
      <c r="O644" s="1">
        <f t="shared" si="106"/>
        <v>1264.3000000000138</v>
      </c>
    </row>
    <row r="645" spans="1:15" x14ac:dyDescent="0.25">
      <c r="A645" s="47">
        <v>42173.958333333336</v>
      </c>
      <c r="B645" s="1">
        <v>1.13585</v>
      </c>
      <c r="C645" s="1">
        <v>1.13992</v>
      </c>
      <c r="D645" s="1">
        <v>1.1292</v>
      </c>
      <c r="E645" s="1">
        <v>1.13487</v>
      </c>
      <c r="F645" s="1">
        <f t="shared" si="107"/>
        <v>-36.899999999999707</v>
      </c>
      <c r="G645" s="1">
        <f t="shared" si="100"/>
        <v>0</v>
      </c>
      <c r="H645" s="48">
        <f t="shared" si="108"/>
        <v>-9.9471830985897736E-4</v>
      </c>
      <c r="I645" s="49">
        <f t="shared" si="99"/>
        <v>7.427258710080431E-4</v>
      </c>
      <c r="J645" s="1">
        <f t="shared" si="103"/>
        <v>0</v>
      </c>
      <c r="K645" s="1">
        <f t="shared" si="104"/>
        <v>0</v>
      </c>
      <c r="L645" s="1">
        <f t="shared" si="101"/>
        <v>0</v>
      </c>
      <c r="M645" s="1">
        <f t="shared" si="102"/>
        <v>0</v>
      </c>
      <c r="N645" s="1">
        <f t="shared" si="105"/>
        <v>0</v>
      </c>
      <c r="O645" s="1">
        <f t="shared" si="106"/>
        <v>1264.3000000000138</v>
      </c>
    </row>
    <row r="646" spans="1:15" x14ac:dyDescent="0.25">
      <c r="A646" s="47">
        <v>42176.958333333336</v>
      </c>
      <c r="B646" s="1">
        <v>1.13771</v>
      </c>
      <c r="C646" s="1">
        <v>1.1410199999999999</v>
      </c>
      <c r="D646" s="1">
        <v>1.1312</v>
      </c>
      <c r="E646" s="1">
        <v>1.13402</v>
      </c>
      <c r="F646" s="1">
        <f t="shared" si="107"/>
        <v>-172.49999999999989</v>
      </c>
      <c r="G646" s="1">
        <f t="shared" si="100"/>
        <v>0</v>
      </c>
      <c r="H646" s="48">
        <f t="shared" si="108"/>
        <v>-7.4898446518101292E-4</v>
      </c>
      <c r="I646" s="49">
        <f t="shared" si="99"/>
        <v>1.8930773743185136E-4</v>
      </c>
      <c r="J646" s="1">
        <f t="shared" si="103"/>
        <v>0</v>
      </c>
      <c r="K646" s="1">
        <f t="shared" si="104"/>
        <v>0</v>
      </c>
      <c r="L646" s="1">
        <f t="shared" si="101"/>
        <v>0</v>
      </c>
      <c r="M646" s="1">
        <f t="shared" si="102"/>
        <v>0</v>
      </c>
      <c r="N646" s="1">
        <f t="shared" si="105"/>
        <v>0</v>
      </c>
      <c r="O646" s="1">
        <f t="shared" si="106"/>
        <v>1264.3000000000138</v>
      </c>
    </row>
    <row r="647" spans="1:15" x14ac:dyDescent="0.25">
      <c r="A647" s="47">
        <v>42177.958333333336</v>
      </c>
      <c r="B647" s="1">
        <v>1.13402</v>
      </c>
      <c r="C647" s="1">
        <v>1.13472</v>
      </c>
      <c r="D647" s="1">
        <v>1.11351</v>
      </c>
      <c r="E647" s="1">
        <v>1.11677</v>
      </c>
      <c r="F647" s="1">
        <f t="shared" si="107"/>
        <v>37.300000000000111</v>
      </c>
      <c r="G647" s="1">
        <f t="shared" si="100"/>
        <v>1</v>
      </c>
      <c r="H647" s="48">
        <f t="shared" si="108"/>
        <v>-1.5211371933475548E-2</v>
      </c>
      <c r="I647" s="49">
        <f t="shared" si="99"/>
        <v>-9.7913778350096348E-4</v>
      </c>
      <c r="J647" s="1">
        <f t="shared" si="103"/>
        <v>0</v>
      </c>
      <c r="K647" s="1">
        <f t="shared" si="104"/>
        <v>0</v>
      </c>
      <c r="L647" s="1">
        <f t="shared" si="101"/>
        <v>0</v>
      </c>
      <c r="M647" s="1">
        <f t="shared" si="102"/>
        <v>0</v>
      </c>
      <c r="N647" s="1">
        <f t="shared" si="105"/>
        <v>0</v>
      </c>
      <c r="O647" s="1">
        <f t="shared" si="106"/>
        <v>1264.3000000000138</v>
      </c>
    </row>
    <row r="648" spans="1:15" x14ac:dyDescent="0.25">
      <c r="A648" s="47">
        <v>42178.958333333336</v>
      </c>
      <c r="B648" s="1">
        <v>1.1166700000000001</v>
      </c>
      <c r="C648" s="1">
        <v>1.12347</v>
      </c>
      <c r="D648" s="1">
        <v>1.11544</v>
      </c>
      <c r="E648" s="1">
        <v>1.1204000000000001</v>
      </c>
      <c r="F648" s="1">
        <f t="shared" si="107"/>
        <v>0.49999999999883471</v>
      </c>
      <c r="G648" s="1">
        <f t="shared" si="100"/>
        <v>1</v>
      </c>
      <c r="H648" s="48">
        <f t="shared" si="108"/>
        <v>3.2504454811643768E-3</v>
      </c>
      <c r="I648" s="49">
        <f t="shared" si="99"/>
        <v>-6.5611139268000052E-4</v>
      </c>
      <c r="J648" s="1">
        <f t="shared" si="103"/>
        <v>0</v>
      </c>
      <c r="K648" s="1">
        <f t="shared" si="104"/>
        <v>0</v>
      </c>
      <c r="L648" s="1">
        <f t="shared" si="101"/>
        <v>0</v>
      </c>
      <c r="M648" s="1">
        <f t="shared" si="102"/>
        <v>0</v>
      </c>
      <c r="N648" s="1">
        <f t="shared" si="105"/>
        <v>0</v>
      </c>
      <c r="O648" s="1">
        <f t="shared" si="106"/>
        <v>1264.3000000000138</v>
      </c>
    </row>
    <row r="649" spans="1:15" x14ac:dyDescent="0.25">
      <c r="A649" s="47">
        <v>42179.958333333336</v>
      </c>
      <c r="B649" s="1">
        <v>1.1204000000000001</v>
      </c>
      <c r="C649" s="1">
        <v>1.12276</v>
      </c>
      <c r="D649" s="1">
        <v>1.11537</v>
      </c>
      <c r="E649" s="1">
        <v>1.1204499999999999</v>
      </c>
      <c r="F649" s="1">
        <f t="shared" si="107"/>
        <v>-40.599999999999525</v>
      </c>
      <c r="G649" s="1">
        <f t="shared" si="100"/>
        <v>0</v>
      </c>
      <c r="H649" s="48">
        <f t="shared" si="108"/>
        <v>4.4626918957346717E-5</v>
      </c>
      <c r="I649" s="49">
        <f t="shared" ref="I649:I712" si="109">AVERAGE(H642:H649)</f>
        <v>-8.4805095977540101E-4</v>
      </c>
      <c r="J649" s="1">
        <f t="shared" si="103"/>
        <v>0</v>
      </c>
      <c r="K649" s="1">
        <f t="shared" si="104"/>
        <v>0</v>
      </c>
      <c r="L649" s="1">
        <f t="shared" si="101"/>
        <v>0</v>
      </c>
      <c r="M649" s="1">
        <f t="shared" si="102"/>
        <v>0</v>
      </c>
      <c r="N649" s="1">
        <f t="shared" si="105"/>
        <v>0</v>
      </c>
      <c r="O649" s="1">
        <f t="shared" si="106"/>
        <v>1264.3000000000138</v>
      </c>
    </row>
    <row r="650" spans="1:15" x14ac:dyDescent="0.25">
      <c r="A650" s="47">
        <v>42180.958333333336</v>
      </c>
      <c r="B650" s="1">
        <v>1.1203099999999999</v>
      </c>
      <c r="C650" s="1">
        <v>1.1219699999999999</v>
      </c>
      <c r="D650" s="1">
        <v>1.1130100000000001</v>
      </c>
      <c r="E650" s="1">
        <v>1.11625</v>
      </c>
      <c r="F650" s="1">
        <f t="shared" si="107"/>
        <v>230.69999999999925</v>
      </c>
      <c r="G650" s="1">
        <f t="shared" si="100"/>
        <v>1</v>
      </c>
      <c r="H650" s="48">
        <f t="shared" si="108"/>
        <v>-3.748493908697359E-3</v>
      </c>
      <c r="I650" s="49">
        <f t="shared" si="109"/>
        <v>-9.2330796363830625E-4</v>
      </c>
      <c r="J650" s="1">
        <f t="shared" si="103"/>
        <v>0</v>
      </c>
      <c r="K650" s="1">
        <f t="shared" si="104"/>
        <v>0</v>
      </c>
      <c r="L650" s="1">
        <f t="shared" si="101"/>
        <v>0</v>
      </c>
      <c r="M650" s="1">
        <f t="shared" si="102"/>
        <v>0</v>
      </c>
      <c r="N650" s="1">
        <f t="shared" si="105"/>
        <v>0</v>
      </c>
      <c r="O650" s="1">
        <f t="shared" si="106"/>
        <v>1264.3000000000138</v>
      </c>
    </row>
    <row r="651" spans="1:15" x14ac:dyDescent="0.25">
      <c r="A651" s="47">
        <v>42183.958333333336</v>
      </c>
      <c r="B651" s="1">
        <v>1.10049</v>
      </c>
      <c r="C651" s="1">
        <v>1.1278300000000001</v>
      </c>
      <c r="D651" s="1">
        <v>1.09545</v>
      </c>
      <c r="E651" s="1">
        <v>1.1235599999999999</v>
      </c>
      <c r="F651" s="1">
        <f t="shared" si="107"/>
        <v>-91.499999999999915</v>
      </c>
      <c r="G651" s="1">
        <f t="shared" si="100"/>
        <v>0</v>
      </c>
      <c r="H651" s="48">
        <f t="shared" si="108"/>
        <v>6.5487122060470249E-3</v>
      </c>
      <c r="I651" s="49">
        <f t="shared" si="109"/>
        <v>-1.1060881797314431E-3</v>
      </c>
      <c r="J651" s="1">
        <f t="shared" si="103"/>
        <v>0</v>
      </c>
      <c r="K651" s="1">
        <f t="shared" si="104"/>
        <v>0</v>
      </c>
      <c r="L651" s="1">
        <f t="shared" si="101"/>
        <v>0</v>
      </c>
      <c r="M651" s="1">
        <f t="shared" si="102"/>
        <v>0</v>
      </c>
      <c r="N651" s="1">
        <f t="shared" si="105"/>
        <v>0</v>
      </c>
      <c r="O651" s="1">
        <f t="shared" si="106"/>
        <v>1264.3000000000138</v>
      </c>
    </row>
    <row r="652" spans="1:15" x14ac:dyDescent="0.25">
      <c r="A652" s="47">
        <v>42184.958333333336</v>
      </c>
      <c r="B652" s="1">
        <v>1.1235999999999999</v>
      </c>
      <c r="C652" s="1">
        <v>1.12435</v>
      </c>
      <c r="D652" s="1">
        <v>1.11124</v>
      </c>
      <c r="E652" s="1">
        <v>1.1144499999999999</v>
      </c>
      <c r="F652" s="1">
        <f t="shared" si="107"/>
        <v>-92.900000000000205</v>
      </c>
      <c r="G652" s="1">
        <f t="shared" si="100"/>
        <v>0</v>
      </c>
      <c r="H652" s="48">
        <f t="shared" si="108"/>
        <v>-8.1081562177364175E-3</v>
      </c>
      <c r="I652" s="49">
        <f t="shared" si="109"/>
        <v>-2.3709925285975708E-3</v>
      </c>
      <c r="J652" s="1">
        <f t="shared" si="103"/>
        <v>0</v>
      </c>
      <c r="K652" s="1">
        <f t="shared" si="104"/>
        <v>0</v>
      </c>
      <c r="L652" s="1">
        <f t="shared" si="101"/>
        <v>0</v>
      </c>
      <c r="M652" s="1">
        <f t="shared" si="102"/>
        <v>0</v>
      </c>
      <c r="N652" s="1">
        <f t="shared" si="105"/>
        <v>0</v>
      </c>
      <c r="O652" s="1">
        <f t="shared" si="106"/>
        <v>1264.3000000000138</v>
      </c>
    </row>
    <row r="653" spans="1:15" x14ac:dyDescent="0.25">
      <c r="A653" s="47">
        <v>42185.958333333336</v>
      </c>
      <c r="B653" s="1">
        <v>1.11452</v>
      </c>
      <c r="C653" s="1">
        <v>1.11713</v>
      </c>
      <c r="D653" s="1">
        <v>1.10426</v>
      </c>
      <c r="E653" s="1">
        <v>1.1052299999999999</v>
      </c>
      <c r="F653" s="1">
        <f t="shared" si="107"/>
        <v>30.699999999999061</v>
      </c>
      <c r="G653" s="1">
        <f t="shared" si="100"/>
        <v>1</v>
      </c>
      <c r="H653" s="48">
        <f t="shared" si="108"/>
        <v>-8.2731392166539575E-3</v>
      </c>
      <c r="I653" s="49">
        <f t="shared" si="109"/>
        <v>-3.2807951419469433E-3</v>
      </c>
      <c r="J653" s="1">
        <f t="shared" si="103"/>
        <v>0</v>
      </c>
      <c r="K653" s="1">
        <f t="shared" si="104"/>
        <v>0</v>
      </c>
      <c r="L653" s="1">
        <f t="shared" si="101"/>
        <v>0</v>
      </c>
      <c r="M653" s="1">
        <f t="shared" si="102"/>
        <v>0</v>
      </c>
      <c r="N653" s="1">
        <f t="shared" si="105"/>
        <v>0</v>
      </c>
      <c r="O653" s="1">
        <f t="shared" si="106"/>
        <v>1264.3000000000138</v>
      </c>
    </row>
    <row r="654" spans="1:15" x14ac:dyDescent="0.25">
      <c r="A654" s="47">
        <v>42186.958333333336</v>
      </c>
      <c r="B654" s="1">
        <v>1.1052500000000001</v>
      </c>
      <c r="C654" s="1">
        <v>1.1121399999999999</v>
      </c>
      <c r="D654" s="1">
        <v>1.10321</v>
      </c>
      <c r="E654" s="1">
        <v>1.10832</v>
      </c>
      <c r="F654" s="1">
        <f t="shared" si="107"/>
        <v>26.199999999998447</v>
      </c>
      <c r="G654" s="1">
        <f t="shared" si="100"/>
        <v>1</v>
      </c>
      <c r="H654" s="48">
        <f t="shared" si="108"/>
        <v>2.7957981596591353E-3</v>
      </c>
      <c r="I654" s="49">
        <f t="shared" si="109"/>
        <v>-2.8376973138419248E-3</v>
      </c>
      <c r="J654" s="1">
        <f t="shared" si="103"/>
        <v>0</v>
      </c>
      <c r="K654" s="1">
        <f t="shared" si="104"/>
        <v>0</v>
      </c>
      <c r="L654" s="1">
        <f t="shared" si="101"/>
        <v>0</v>
      </c>
      <c r="M654" s="1">
        <f t="shared" si="102"/>
        <v>0</v>
      </c>
      <c r="N654" s="1">
        <f t="shared" si="105"/>
        <v>0</v>
      </c>
      <c r="O654" s="1">
        <f t="shared" si="106"/>
        <v>1264.3000000000138</v>
      </c>
    </row>
    <row r="655" spans="1:15" x14ac:dyDescent="0.25">
      <c r="A655" s="47">
        <v>42187.958333333336</v>
      </c>
      <c r="B655" s="1">
        <v>1.1083000000000001</v>
      </c>
      <c r="C655" s="1">
        <v>1.1117699999999999</v>
      </c>
      <c r="D655" s="1">
        <v>1.1065</v>
      </c>
      <c r="E655" s="1">
        <v>1.1109199999999999</v>
      </c>
      <c r="F655" s="1">
        <f t="shared" si="107"/>
        <v>62.400000000000233</v>
      </c>
      <c r="G655" s="1">
        <f t="shared" si="100"/>
        <v>1</v>
      </c>
      <c r="H655" s="48">
        <f t="shared" si="108"/>
        <v>2.3458928829218628E-3</v>
      </c>
      <c r="I655" s="49">
        <f t="shared" si="109"/>
        <v>-6.4303921179224843E-4</v>
      </c>
      <c r="J655" s="1">
        <f t="shared" si="103"/>
        <v>0</v>
      </c>
      <c r="K655" s="1">
        <f t="shared" si="104"/>
        <v>0</v>
      </c>
      <c r="L655" s="1">
        <f t="shared" si="101"/>
        <v>0</v>
      </c>
      <c r="M655" s="1">
        <f t="shared" si="102"/>
        <v>0</v>
      </c>
      <c r="N655" s="1">
        <f t="shared" si="105"/>
        <v>0</v>
      </c>
      <c r="O655" s="1">
        <f t="shared" si="106"/>
        <v>1264.3000000000138</v>
      </c>
    </row>
    <row r="656" spans="1:15" x14ac:dyDescent="0.25">
      <c r="A656" s="47">
        <v>42190.958333333336</v>
      </c>
      <c r="B656" s="1">
        <v>1.0993200000000001</v>
      </c>
      <c r="C656" s="1">
        <v>1.10954</v>
      </c>
      <c r="D656" s="1">
        <v>1.0969</v>
      </c>
      <c r="E656" s="1">
        <v>1.1055600000000001</v>
      </c>
      <c r="F656" s="1">
        <f t="shared" si="107"/>
        <v>-44.90000000000105</v>
      </c>
      <c r="G656" s="1">
        <f t="shared" si="100"/>
        <v>0</v>
      </c>
      <c r="H656" s="48">
        <f t="shared" si="108"/>
        <v>-4.8248298707376236E-3</v>
      </c>
      <c r="I656" s="49">
        <f t="shared" si="109"/>
        <v>-1.6524486307799985E-3</v>
      </c>
      <c r="J656" s="1">
        <f t="shared" si="103"/>
        <v>0</v>
      </c>
      <c r="K656" s="1">
        <f t="shared" si="104"/>
        <v>0</v>
      </c>
      <c r="L656" s="1">
        <f t="shared" si="101"/>
        <v>0</v>
      </c>
      <c r="M656" s="1">
        <f t="shared" si="102"/>
        <v>0</v>
      </c>
      <c r="N656" s="1">
        <f t="shared" si="105"/>
        <v>0</v>
      </c>
      <c r="O656" s="1">
        <f t="shared" si="106"/>
        <v>1264.3000000000138</v>
      </c>
    </row>
    <row r="657" spans="1:15" x14ac:dyDescent="0.25">
      <c r="A657" s="47">
        <v>42191.958333333336</v>
      </c>
      <c r="B657" s="1">
        <v>1.1055600000000001</v>
      </c>
      <c r="C657" s="1">
        <v>1.1058399999999999</v>
      </c>
      <c r="D657" s="1">
        <v>1.0916300000000001</v>
      </c>
      <c r="E657" s="1">
        <v>1.10107</v>
      </c>
      <c r="F657" s="1">
        <f t="shared" si="107"/>
        <v>65.100000000000165</v>
      </c>
      <c r="G657" s="1">
        <f t="shared" si="100"/>
        <v>1</v>
      </c>
      <c r="H657" s="48">
        <f t="shared" si="108"/>
        <v>-4.0612902058686506E-3</v>
      </c>
      <c r="I657" s="49">
        <f t="shared" si="109"/>
        <v>-2.1656882713832482E-3</v>
      </c>
      <c r="J657" s="1">
        <f t="shared" si="103"/>
        <v>0</v>
      </c>
      <c r="K657" s="1">
        <f t="shared" si="104"/>
        <v>0</v>
      </c>
      <c r="L657" s="1">
        <f t="shared" si="101"/>
        <v>0</v>
      </c>
      <c r="M657" s="1">
        <f t="shared" si="102"/>
        <v>0</v>
      </c>
      <c r="N657" s="1">
        <f t="shared" si="105"/>
        <v>0</v>
      </c>
      <c r="O657" s="1">
        <f t="shared" si="106"/>
        <v>1264.3000000000138</v>
      </c>
    </row>
    <row r="658" spans="1:15" x14ac:dyDescent="0.25">
      <c r="A658" s="47">
        <v>42192.958333333336</v>
      </c>
      <c r="B658" s="1">
        <v>1.10107</v>
      </c>
      <c r="C658" s="1">
        <v>1.10927</v>
      </c>
      <c r="D658" s="1">
        <v>1.0974299999999999</v>
      </c>
      <c r="E658" s="1">
        <v>1.10758</v>
      </c>
      <c r="F658" s="1">
        <f t="shared" si="107"/>
        <v>-40.000000000000036</v>
      </c>
      <c r="G658" s="1">
        <f t="shared" si="100"/>
        <v>0</v>
      </c>
      <c r="H658" s="48">
        <f t="shared" si="108"/>
        <v>5.9124306356543865E-3</v>
      </c>
      <c r="I658" s="49">
        <f t="shared" si="109"/>
        <v>-9.5807270333927996E-4</v>
      </c>
      <c r="J658" s="1">
        <f t="shared" si="103"/>
        <v>0</v>
      </c>
      <c r="K658" s="1">
        <f t="shared" si="104"/>
        <v>0</v>
      </c>
      <c r="L658" s="1">
        <f t="shared" si="101"/>
        <v>0</v>
      </c>
      <c r="M658" s="1">
        <f t="shared" si="102"/>
        <v>0</v>
      </c>
      <c r="N658" s="1">
        <f t="shared" si="105"/>
        <v>0</v>
      </c>
      <c r="O658" s="1">
        <f t="shared" si="106"/>
        <v>1264.3000000000138</v>
      </c>
    </row>
    <row r="659" spans="1:15" x14ac:dyDescent="0.25">
      <c r="A659" s="47">
        <v>42193.958333333336</v>
      </c>
      <c r="B659" s="1">
        <v>1.1075600000000001</v>
      </c>
      <c r="C659" s="1">
        <v>1.11249</v>
      </c>
      <c r="D659" s="1">
        <v>1.0991500000000001</v>
      </c>
      <c r="E659" s="1">
        <v>1.1035600000000001</v>
      </c>
      <c r="F659" s="1">
        <f t="shared" si="107"/>
        <v>116.60000000000004</v>
      </c>
      <c r="G659" s="1">
        <f t="shared" si="100"/>
        <v>1</v>
      </c>
      <c r="H659" s="48">
        <f t="shared" si="108"/>
        <v>-3.629534661153011E-3</v>
      </c>
      <c r="I659" s="49">
        <f t="shared" si="109"/>
        <v>-2.2303535617392845E-3</v>
      </c>
      <c r="J659" s="1">
        <f t="shared" si="103"/>
        <v>0</v>
      </c>
      <c r="K659" s="1">
        <f t="shared" si="104"/>
        <v>0</v>
      </c>
      <c r="L659" s="1">
        <f t="shared" si="101"/>
        <v>0</v>
      </c>
      <c r="M659" s="1">
        <f t="shared" si="102"/>
        <v>0</v>
      </c>
      <c r="N659" s="1">
        <f t="shared" si="105"/>
        <v>0</v>
      </c>
      <c r="O659" s="1">
        <f t="shared" si="106"/>
        <v>1264.3000000000138</v>
      </c>
    </row>
    <row r="660" spans="1:15" x14ac:dyDescent="0.25">
      <c r="A660" s="47">
        <v>42194.958333333336</v>
      </c>
      <c r="B660" s="1">
        <v>1.1035299999999999</v>
      </c>
      <c r="C660" s="1">
        <v>1.12157</v>
      </c>
      <c r="D660" s="1">
        <v>1.10304</v>
      </c>
      <c r="E660" s="1">
        <v>1.1151899999999999</v>
      </c>
      <c r="F660" s="1">
        <f t="shared" si="107"/>
        <v>-91.600000000000563</v>
      </c>
      <c r="G660" s="1">
        <f t="shared" si="100"/>
        <v>0</v>
      </c>
      <c r="H660" s="48">
        <f t="shared" si="108"/>
        <v>1.0538620464677795E-2</v>
      </c>
      <c r="I660" s="49">
        <f t="shared" si="109"/>
        <v>1.0049352356249208E-4</v>
      </c>
      <c r="J660" s="1">
        <f t="shared" si="103"/>
        <v>0</v>
      </c>
      <c r="K660" s="1">
        <f t="shared" si="104"/>
        <v>0</v>
      </c>
      <c r="L660" s="1">
        <f t="shared" si="101"/>
        <v>0</v>
      </c>
      <c r="M660" s="1">
        <f t="shared" si="102"/>
        <v>0</v>
      </c>
      <c r="N660" s="1">
        <f t="shared" si="105"/>
        <v>0</v>
      </c>
      <c r="O660" s="1">
        <f t="shared" si="106"/>
        <v>1264.3000000000138</v>
      </c>
    </row>
    <row r="661" spans="1:15" x14ac:dyDescent="0.25">
      <c r="A661" s="47">
        <v>42197.958333333336</v>
      </c>
      <c r="B661" s="1">
        <v>1.1092200000000001</v>
      </c>
      <c r="C661" s="1">
        <v>1.11968</v>
      </c>
      <c r="D661" s="1">
        <v>1.09954</v>
      </c>
      <c r="E661" s="1">
        <v>1.10006</v>
      </c>
      <c r="F661" s="1">
        <f t="shared" si="107"/>
        <v>7.8000000000000291</v>
      </c>
      <c r="G661" s="1">
        <f t="shared" si="100"/>
        <v>1</v>
      </c>
      <c r="H661" s="48">
        <f t="shared" si="108"/>
        <v>-1.3567194827787121E-2</v>
      </c>
      <c r="I661" s="49">
        <f t="shared" si="109"/>
        <v>-5.6126342782915339E-4</v>
      </c>
      <c r="J661" s="1">
        <f t="shared" si="103"/>
        <v>0</v>
      </c>
      <c r="K661" s="1">
        <f t="shared" si="104"/>
        <v>0</v>
      </c>
      <c r="L661" s="1">
        <f t="shared" si="101"/>
        <v>0</v>
      </c>
      <c r="M661" s="1">
        <f t="shared" si="102"/>
        <v>0</v>
      </c>
      <c r="N661" s="1">
        <f t="shared" si="105"/>
        <v>0</v>
      </c>
      <c r="O661" s="1">
        <f t="shared" si="106"/>
        <v>1264.3000000000138</v>
      </c>
    </row>
    <row r="662" spans="1:15" x14ac:dyDescent="0.25">
      <c r="A662" s="47">
        <v>42198.958333333336</v>
      </c>
      <c r="B662" s="1">
        <v>1.10005</v>
      </c>
      <c r="C662" s="1">
        <v>1.10832</v>
      </c>
      <c r="D662" s="1">
        <v>1.09653</v>
      </c>
      <c r="E662" s="1">
        <v>1.10083</v>
      </c>
      <c r="F662" s="1">
        <f t="shared" si="107"/>
        <v>-59.799999999998747</v>
      </c>
      <c r="G662" s="1">
        <f t="shared" si="100"/>
        <v>0</v>
      </c>
      <c r="H662" s="48">
        <f t="shared" si="108"/>
        <v>6.9996182026432763E-4</v>
      </c>
      <c r="I662" s="49">
        <f t="shared" si="109"/>
        <v>-8.2324297025350435E-4</v>
      </c>
      <c r="J662" s="1">
        <f t="shared" si="103"/>
        <v>0</v>
      </c>
      <c r="K662" s="1">
        <f t="shared" si="104"/>
        <v>0</v>
      </c>
      <c r="L662" s="1">
        <f t="shared" si="101"/>
        <v>0</v>
      </c>
      <c r="M662" s="1">
        <f t="shared" si="102"/>
        <v>0</v>
      </c>
      <c r="N662" s="1">
        <f t="shared" si="105"/>
        <v>0</v>
      </c>
      <c r="O662" s="1">
        <f t="shared" si="106"/>
        <v>1264.3000000000138</v>
      </c>
    </row>
    <row r="663" spans="1:15" x14ac:dyDescent="0.25">
      <c r="A663" s="47">
        <v>42199.958333333336</v>
      </c>
      <c r="B663" s="1">
        <v>1.10083</v>
      </c>
      <c r="C663" s="1">
        <v>1.10355</v>
      </c>
      <c r="D663" s="1">
        <v>1.0929899999999999</v>
      </c>
      <c r="E663" s="1">
        <v>1.0948500000000001</v>
      </c>
      <c r="F663" s="1">
        <f t="shared" si="107"/>
        <v>-73.499999999999673</v>
      </c>
      <c r="G663" s="1">
        <f t="shared" si="100"/>
        <v>0</v>
      </c>
      <c r="H663" s="48">
        <f t="shared" si="108"/>
        <v>-5.4322647456918061E-3</v>
      </c>
      <c r="I663" s="49">
        <f t="shared" si="109"/>
        <v>-1.795512673830213E-3</v>
      </c>
      <c r="J663" s="1">
        <f t="shared" si="103"/>
        <v>0</v>
      </c>
      <c r="K663" s="1">
        <f t="shared" si="104"/>
        <v>0</v>
      </c>
      <c r="L663" s="1">
        <f t="shared" si="101"/>
        <v>0</v>
      </c>
      <c r="M663" s="1">
        <f t="shared" si="102"/>
        <v>0</v>
      </c>
      <c r="N663" s="1">
        <f t="shared" si="105"/>
        <v>0</v>
      </c>
      <c r="O663" s="1">
        <f t="shared" si="106"/>
        <v>1264.3000000000138</v>
      </c>
    </row>
    <row r="664" spans="1:15" x14ac:dyDescent="0.25">
      <c r="A664" s="47">
        <v>42200.958333333336</v>
      </c>
      <c r="B664" s="1">
        <v>1.09466</v>
      </c>
      <c r="C664" s="1">
        <v>1.09626</v>
      </c>
      <c r="D664" s="1">
        <v>1.0855300000000001</v>
      </c>
      <c r="E664" s="1">
        <v>1.08731</v>
      </c>
      <c r="F664" s="1">
        <f t="shared" si="107"/>
        <v>-45.70000000000185</v>
      </c>
      <c r="G664" s="1">
        <f t="shared" si="100"/>
        <v>0</v>
      </c>
      <c r="H664" s="48">
        <f t="shared" si="108"/>
        <v>-6.8867881444947265E-3</v>
      </c>
      <c r="I664" s="49">
        <f t="shared" si="109"/>
        <v>-2.0532574580498508E-3</v>
      </c>
      <c r="J664" s="1">
        <f t="shared" si="103"/>
        <v>0</v>
      </c>
      <c r="K664" s="1">
        <f t="shared" si="104"/>
        <v>0</v>
      </c>
      <c r="L664" s="1">
        <f t="shared" si="101"/>
        <v>0</v>
      </c>
      <c r="M664" s="1">
        <f t="shared" si="102"/>
        <v>0</v>
      </c>
      <c r="N664" s="1">
        <f t="shared" si="105"/>
        <v>0</v>
      </c>
      <c r="O664" s="1">
        <f t="shared" si="106"/>
        <v>1264.3000000000138</v>
      </c>
    </row>
    <row r="665" spans="1:15" x14ac:dyDescent="0.25">
      <c r="A665" s="47">
        <v>42201.958333333336</v>
      </c>
      <c r="B665" s="1">
        <v>1.0873600000000001</v>
      </c>
      <c r="C665" s="1">
        <v>1.0906899999999999</v>
      </c>
      <c r="D665" s="1">
        <v>1.0827899999999999</v>
      </c>
      <c r="E665" s="1">
        <v>1.0827899999999999</v>
      </c>
      <c r="F665" s="1">
        <f t="shared" si="107"/>
        <v>-4.5000000000006146</v>
      </c>
      <c r="G665" s="1">
        <f t="shared" si="100"/>
        <v>0</v>
      </c>
      <c r="H665" s="48">
        <f t="shared" si="108"/>
        <v>-4.1570481279488147E-3</v>
      </c>
      <c r="I665" s="49">
        <f t="shared" si="109"/>
        <v>-2.0652271983098713E-3</v>
      </c>
      <c r="J665" s="1">
        <f t="shared" si="103"/>
        <v>0</v>
      </c>
      <c r="K665" s="1">
        <f t="shared" si="104"/>
        <v>0</v>
      </c>
      <c r="L665" s="1">
        <f t="shared" si="101"/>
        <v>0</v>
      </c>
      <c r="M665" s="1">
        <f t="shared" si="102"/>
        <v>0</v>
      </c>
      <c r="N665" s="1">
        <f t="shared" si="105"/>
        <v>0</v>
      </c>
      <c r="O665" s="1">
        <f t="shared" si="106"/>
        <v>1264.3000000000138</v>
      </c>
    </row>
    <row r="666" spans="1:15" x14ac:dyDescent="0.25">
      <c r="A666" s="47">
        <v>42204.958333333336</v>
      </c>
      <c r="B666" s="1">
        <v>1.0829500000000001</v>
      </c>
      <c r="C666" s="1">
        <v>1.0870200000000001</v>
      </c>
      <c r="D666" s="1">
        <v>1.0808599999999999</v>
      </c>
      <c r="E666" s="1">
        <v>1.0825</v>
      </c>
      <c r="F666" s="1">
        <f t="shared" si="107"/>
        <v>109.20000000000041</v>
      </c>
      <c r="G666" s="1">
        <f t="shared" si="100"/>
        <v>1</v>
      </c>
      <c r="H666" s="48">
        <f t="shared" si="108"/>
        <v>-2.6782663304969478E-4</v>
      </c>
      <c r="I666" s="49">
        <f t="shared" si="109"/>
        <v>-2.8377593568978815E-3</v>
      </c>
      <c r="J666" s="1">
        <f t="shared" si="103"/>
        <v>0</v>
      </c>
      <c r="K666" s="1">
        <f t="shared" si="104"/>
        <v>0</v>
      </c>
      <c r="L666" s="1">
        <f t="shared" si="101"/>
        <v>0</v>
      </c>
      <c r="M666" s="1">
        <f t="shared" si="102"/>
        <v>0</v>
      </c>
      <c r="N666" s="1">
        <f t="shared" si="105"/>
        <v>0</v>
      </c>
      <c r="O666" s="1">
        <f t="shared" si="106"/>
        <v>1264.3000000000138</v>
      </c>
    </row>
    <row r="667" spans="1:15" x14ac:dyDescent="0.25">
      <c r="A667" s="47">
        <v>42205.958333333336</v>
      </c>
      <c r="B667" s="1">
        <v>1.0825</v>
      </c>
      <c r="C667" s="1">
        <v>1.0968500000000001</v>
      </c>
      <c r="D667" s="1">
        <v>1.0811599999999999</v>
      </c>
      <c r="E667" s="1">
        <v>1.0934200000000001</v>
      </c>
      <c r="F667" s="1">
        <f t="shared" si="107"/>
        <v>-5.6999999999995943</v>
      </c>
      <c r="G667" s="1">
        <f t="shared" si="100"/>
        <v>0</v>
      </c>
      <c r="H667" s="48">
        <f t="shared" si="108"/>
        <v>1.0087759815242459E-2</v>
      </c>
      <c r="I667" s="49">
        <f t="shared" si="109"/>
        <v>-1.1230975473484478E-3</v>
      </c>
      <c r="J667" s="1">
        <f t="shared" si="103"/>
        <v>0</v>
      </c>
      <c r="K667" s="1">
        <f t="shared" si="104"/>
        <v>0</v>
      </c>
      <c r="L667" s="1">
        <f t="shared" si="101"/>
        <v>0</v>
      </c>
      <c r="M667" s="1">
        <f t="shared" si="102"/>
        <v>0</v>
      </c>
      <c r="N667" s="1">
        <f t="shared" si="105"/>
        <v>0</v>
      </c>
      <c r="O667" s="1">
        <f t="shared" si="106"/>
        <v>1264.3000000000138</v>
      </c>
    </row>
    <row r="668" spans="1:15" x14ac:dyDescent="0.25">
      <c r="A668" s="47">
        <v>42206.958333333336</v>
      </c>
      <c r="B668" s="1">
        <v>1.0934299999999999</v>
      </c>
      <c r="C668" s="1">
        <v>1.09666</v>
      </c>
      <c r="D668" s="1">
        <v>1.08693</v>
      </c>
      <c r="E668" s="1">
        <v>1.0928599999999999</v>
      </c>
      <c r="F668" s="1">
        <f t="shared" si="107"/>
        <v>54.100000000001373</v>
      </c>
      <c r="G668" s="1">
        <f t="shared" si="100"/>
        <v>1</v>
      </c>
      <c r="H668" s="48">
        <f t="shared" si="108"/>
        <v>-5.1215452433661657E-4</v>
      </c>
      <c r="I668" s="49">
        <f t="shared" si="109"/>
        <v>-2.5044444209752492E-3</v>
      </c>
      <c r="J668" s="1">
        <f t="shared" si="103"/>
        <v>0</v>
      </c>
      <c r="K668" s="1">
        <f t="shared" si="104"/>
        <v>0</v>
      </c>
      <c r="L668" s="1">
        <f t="shared" si="101"/>
        <v>0</v>
      </c>
      <c r="M668" s="1">
        <f t="shared" si="102"/>
        <v>0</v>
      </c>
      <c r="N668" s="1">
        <f t="shared" si="105"/>
        <v>0</v>
      </c>
      <c r="O668" s="1">
        <f t="shared" si="106"/>
        <v>1264.3000000000138</v>
      </c>
    </row>
    <row r="669" spans="1:15" x14ac:dyDescent="0.25">
      <c r="A669" s="47">
        <v>42207.958333333336</v>
      </c>
      <c r="B669" s="1">
        <v>1.0928599999999999</v>
      </c>
      <c r="C669" s="1">
        <v>1.10179</v>
      </c>
      <c r="D669" s="1">
        <v>1.09216</v>
      </c>
      <c r="E669" s="1">
        <v>1.0982700000000001</v>
      </c>
      <c r="F669" s="1">
        <f t="shared" si="107"/>
        <v>-1.500000000000945</v>
      </c>
      <c r="G669" s="1">
        <f t="shared" si="100"/>
        <v>0</v>
      </c>
      <c r="H669" s="48">
        <f t="shared" si="108"/>
        <v>4.9503138553887993E-3</v>
      </c>
      <c r="I669" s="49">
        <f t="shared" si="109"/>
        <v>-1.8975583557825915E-4</v>
      </c>
      <c r="J669" s="1">
        <f t="shared" si="103"/>
        <v>0</v>
      </c>
      <c r="K669" s="1">
        <f t="shared" si="104"/>
        <v>0</v>
      </c>
      <c r="L669" s="1">
        <f t="shared" si="101"/>
        <v>0</v>
      </c>
      <c r="M669" s="1">
        <f t="shared" si="102"/>
        <v>0</v>
      </c>
      <c r="N669" s="1">
        <f t="shared" si="105"/>
        <v>0</v>
      </c>
      <c r="O669" s="1">
        <f t="shared" si="106"/>
        <v>1264.3000000000138</v>
      </c>
    </row>
    <row r="670" spans="1:15" x14ac:dyDescent="0.25">
      <c r="A670" s="47">
        <v>42208.958333333336</v>
      </c>
      <c r="B670" s="1">
        <v>1.0982700000000001</v>
      </c>
      <c r="C670" s="1">
        <v>1.0995699999999999</v>
      </c>
      <c r="D670" s="1">
        <v>1.09253</v>
      </c>
      <c r="E670" s="1">
        <v>1.09812</v>
      </c>
      <c r="F670" s="1">
        <f t="shared" si="107"/>
        <v>105.80000000000034</v>
      </c>
      <c r="G670" s="1">
        <f t="shared" si="100"/>
        <v>1</v>
      </c>
      <c r="H670" s="48">
        <f t="shared" si="108"/>
        <v>-1.3657843699643735E-4</v>
      </c>
      <c r="I670" s="49">
        <f t="shared" si="109"/>
        <v>-2.9432336773585477E-4</v>
      </c>
      <c r="J670" s="1">
        <f t="shared" si="103"/>
        <v>0</v>
      </c>
      <c r="K670" s="1">
        <f t="shared" si="104"/>
        <v>0</v>
      </c>
      <c r="L670" s="1">
        <f t="shared" si="101"/>
        <v>0</v>
      </c>
      <c r="M670" s="1">
        <f t="shared" si="102"/>
        <v>0</v>
      </c>
      <c r="N670" s="1">
        <f t="shared" si="105"/>
        <v>0</v>
      </c>
      <c r="O670" s="1">
        <f t="shared" si="106"/>
        <v>1264.3000000000138</v>
      </c>
    </row>
    <row r="671" spans="1:15" x14ac:dyDescent="0.25">
      <c r="A671" s="47">
        <v>42211.958333333336</v>
      </c>
      <c r="B671" s="1">
        <v>1.0981300000000001</v>
      </c>
      <c r="C671" s="1">
        <v>1.1129199999999999</v>
      </c>
      <c r="D671" s="1">
        <v>1.0968899999999999</v>
      </c>
      <c r="E671" s="1">
        <v>1.1087100000000001</v>
      </c>
      <c r="F671" s="1">
        <f t="shared" si="107"/>
        <v>-27.800000000000047</v>
      </c>
      <c r="G671" s="1">
        <f t="shared" si="100"/>
        <v>0</v>
      </c>
      <c r="H671" s="48">
        <f t="shared" si="108"/>
        <v>9.6437547808982949E-3</v>
      </c>
      <c r="I671" s="49">
        <f t="shared" si="109"/>
        <v>1.5901790730879078E-3</v>
      </c>
      <c r="J671" s="1">
        <f t="shared" si="103"/>
        <v>0</v>
      </c>
      <c r="K671" s="1">
        <f t="shared" si="104"/>
        <v>0</v>
      </c>
      <c r="L671" s="1">
        <f t="shared" si="101"/>
        <v>-27.800000000000047</v>
      </c>
      <c r="M671" s="1">
        <f t="shared" si="102"/>
        <v>0</v>
      </c>
      <c r="N671" s="1">
        <f t="shared" si="105"/>
        <v>-27.800000000000047</v>
      </c>
      <c r="O671" s="1">
        <f t="shared" si="106"/>
        <v>1236.5000000000139</v>
      </c>
    </row>
    <row r="672" spans="1:15" x14ac:dyDescent="0.25">
      <c r="A672" s="47">
        <v>42212.958333333336</v>
      </c>
      <c r="B672" s="1">
        <v>1.1087400000000001</v>
      </c>
      <c r="C672" s="1">
        <v>1.1099600000000001</v>
      </c>
      <c r="D672" s="1">
        <v>1.1022099999999999</v>
      </c>
      <c r="E672" s="1">
        <v>1.1059600000000001</v>
      </c>
      <c r="F672" s="1">
        <f t="shared" si="107"/>
        <v>-77.50000000000145</v>
      </c>
      <c r="G672" s="1">
        <f t="shared" si="100"/>
        <v>0</v>
      </c>
      <c r="H672" s="48">
        <f t="shared" si="108"/>
        <v>-2.4803600580854956E-3</v>
      </c>
      <c r="I672" s="49">
        <f t="shared" si="109"/>
        <v>2.1409825838890617E-3</v>
      </c>
      <c r="J672" s="1">
        <f t="shared" si="103"/>
        <v>0</v>
      </c>
      <c r="K672" s="1">
        <f t="shared" si="104"/>
        <v>0</v>
      </c>
      <c r="L672" s="1">
        <f t="shared" si="101"/>
        <v>-77.50000000000145</v>
      </c>
      <c r="M672" s="1">
        <f t="shared" si="102"/>
        <v>0</v>
      </c>
      <c r="N672" s="1">
        <f t="shared" si="105"/>
        <v>-77.50000000000145</v>
      </c>
      <c r="O672" s="1">
        <f t="shared" si="106"/>
        <v>1159.0000000000125</v>
      </c>
    </row>
    <row r="673" spans="1:15" x14ac:dyDescent="0.25">
      <c r="A673" s="47">
        <v>42213.958333333336</v>
      </c>
      <c r="B673" s="1">
        <v>1.1059300000000001</v>
      </c>
      <c r="C673" s="1">
        <v>1.1084000000000001</v>
      </c>
      <c r="D673" s="1">
        <v>1.0966899999999999</v>
      </c>
      <c r="E673" s="1">
        <v>1.0981799999999999</v>
      </c>
      <c r="F673" s="1">
        <f t="shared" si="107"/>
        <v>-51.499999999999879</v>
      </c>
      <c r="G673" s="1">
        <f t="shared" si="100"/>
        <v>0</v>
      </c>
      <c r="H673" s="48">
        <f t="shared" si="108"/>
        <v>-7.0346124633803297E-3</v>
      </c>
      <c r="I673" s="49">
        <f t="shared" si="109"/>
        <v>1.7812870419601223E-3</v>
      </c>
      <c r="J673" s="1">
        <f t="shared" si="103"/>
        <v>0</v>
      </c>
      <c r="K673" s="1">
        <f t="shared" si="104"/>
        <v>0</v>
      </c>
      <c r="L673" s="1">
        <f t="shared" si="101"/>
        <v>-51.499999999999879</v>
      </c>
      <c r="M673" s="1">
        <f t="shared" si="102"/>
        <v>0</v>
      </c>
      <c r="N673" s="1">
        <f t="shared" si="105"/>
        <v>-51.499999999999879</v>
      </c>
      <c r="O673" s="1">
        <f t="shared" si="106"/>
        <v>1107.5000000000127</v>
      </c>
    </row>
    <row r="674" spans="1:15" x14ac:dyDescent="0.25">
      <c r="A674" s="47">
        <v>42214.958333333336</v>
      </c>
      <c r="B674" s="1">
        <v>1.0982499999999999</v>
      </c>
      <c r="C674" s="1">
        <v>1.0989100000000001</v>
      </c>
      <c r="D674" s="1">
        <v>1.0893299999999999</v>
      </c>
      <c r="E674" s="1">
        <v>1.0931</v>
      </c>
      <c r="F674" s="1">
        <f t="shared" si="107"/>
        <v>51.900000000000276</v>
      </c>
      <c r="G674" s="1">
        <f t="shared" si="100"/>
        <v>1</v>
      </c>
      <c r="H674" s="48">
        <f t="shared" si="108"/>
        <v>-4.6258354732374718E-3</v>
      </c>
      <c r="I674" s="49">
        <f t="shared" si="109"/>
        <v>1.2365359369366502E-3</v>
      </c>
      <c r="J674" s="1">
        <f t="shared" si="103"/>
        <v>0</v>
      </c>
      <c r="K674" s="1">
        <f t="shared" si="104"/>
        <v>0</v>
      </c>
      <c r="L674" s="1">
        <f t="shared" si="101"/>
        <v>51.900000000000276</v>
      </c>
      <c r="M674" s="1">
        <f t="shared" si="102"/>
        <v>0</v>
      </c>
      <c r="N674" s="1">
        <f t="shared" si="105"/>
        <v>51.900000000000276</v>
      </c>
      <c r="O674" s="1">
        <f t="shared" si="106"/>
        <v>1159.4000000000131</v>
      </c>
    </row>
    <row r="675" spans="1:15" x14ac:dyDescent="0.25">
      <c r="A675" s="47">
        <v>42215.958333333336</v>
      </c>
      <c r="B675" s="1">
        <v>1.09311</v>
      </c>
      <c r="C675" s="1">
        <v>1.1113999999999999</v>
      </c>
      <c r="D675" s="1">
        <v>1.0921099999999999</v>
      </c>
      <c r="E675" s="1">
        <v>1.0983000000000001</v>
      </c>
      <c r="F675" s="1">
        <f t="shared" si="107"/>
        <v>-21.400000000000308</v>
      </c>
      <c r="G675" s="1">
        <f t="shared" si="100"/>
        <v>0</v>
      </c>
      <c r="H675" s="48">
        <f t="shared" si="108"/>
        <v>4.7571127984631367E-3</v>
      </c>
      <c r="I675" s="49">
        <f t="shared" si="109"/>
        <v>5.7020505983923497E-4</v>
      </c>
      <c r="J675" s="1">
        <f t="shared" si="103"/>
        <v>0</v>
      </c>
      <c r="K675" s="1">
        <f t="shared" si="104"/>
        <v>0</v>
      </c>
      <c r="L675" s="1">
        <f t="shared" si="101"/>
        <v>0</v>
      </c>
      <c r="M675" s="1">
        <f t="shared" si="102"/>
        <v>0</v>
      </c>
      <c r="N675" s="1">
        <f t="shared" si="105"/>
        <v>0</v>
      </c>
      <c r="O675" s="1">
        <f t="shared" si="106"/>
        <v>1159.4000000000131</v>
      </c>
    </row>
    <row r="676" spans="1:15" x14ac:dyDescent="0.25">
      <c r="A676" s="47">
        <v>42218.958333333336</v>
      </c>
      <c r="B676" s="1">
        <v>1.0970500000000001</v>
      </c>
      <c r="C676" s="1">
        <v>1.0995699999999999</v>
      </c>
      <c r="D676" s="1">
        <v>1.09413</v>
      </c>
      <c r="E676" s="1">
        <v>1.09491</v>
      </c>
      <c r="F676" s="1">
        <f t="shared" si="107"/>
        <v>-68.699999999999321</v>
      </c>
      <c r="G676" s="1">
        <f t="shared" si="100"/>
        <v>0</v>
      </c>
      <c r="H676" s="48">
        <f t="shared" si="108"/>
        <v>-3.0865883638350189E-3</v>
      </c>
      <c r="I676" s="49">
        <f t="shared" si="109"/>
        <v>2.4840082990193468E-4</v>
      </c>
      <c r="J676" s="1">
        <f t="shared" si="103"/>
        <v>0</v>
      </c>
      <c r="K676" s="1">
        <f t="shared" si="104"/>
        <v>0</v>
      </c>
      <c r="L676" s="1">
        <f t="shared" si="101"/>
        <v>0</v>
      </c>
      <c r="M676" s="1">
        <f t="shared" si="102"/>
        <v>0</v>
      </c>
      <c r="N676" s="1">
        <f t="shared" si="105"/>
        <v>0</v>
      </c>
      <c r="O676" s="1">
        <f t="shared" si="106"/>
        <v>1159.4000000000131</v>
      </c>
    </row>
    <row r="677" spans="1:15" x14ac:dyDescent="0.25">
      <c r="A677" s="47">
        <v>42219.958333333336</v>
      </c>
      <c r="B677" s="1">
        <v>1.09493</v>
      </c>
      <c r="C677" s="1">
        <v>1.0987499999999999</v>
      </c>
      <c r="D677" s="1">
        <v>1.08789</v>
      </c>
      <c r="E677" s="1">
        <v>1.08806</v>
      </c>
      <c r="F677" s="1">
        <f t="shared" si="107"/>
        <v>24.299999999999322</v>
      </c>
      <c r="G677" s="1">
        <f t="shared" si="100"/>
        <v>1</v>
      </c>
      <c r="H677" s="48">
        <f t="shared" si="108"/>
        <v>-6.2562219725822432E-3</v>
      </c>
      <c r="I677" s="49">
        <f t="shared" si="109"/>
        <v>-1.1524161485944456E-3</v>
      </c>
      <c r="J677" s="1">
        <f t="shared" si="103"/>
        <v>0</v>
      </c>
      <c r="K677" s="1">
        <f t="shared" si="104"/>
        <v>0</v>
      </c>
      <c r="L677" s="1">
        <f t="shared" si="101"/>
        <v>0</v>
      </c>
      <c r="M677" s="1">
        <f t="shared" si="102"/>
        <v>0</v>
      </c>
      <c r="N677" s="1">
        <f t="shared" si="105"/>
        <v>0</v>
      </c>
      <c r="O677" s="1">
        <f t="shared" si="106"/>
        <v>1159.4000000000131</v>
      </c>
    </row>
    <row r="678" spans="1:15" x14ac:dyDescent="0.25">
      <c r="A678" s="47">
        <v>42220.958333333336</v>
      </c>
      <c r="B678" s="1">
        <v>1.08813</v>
      </c>
      <c r="C678" s="1">
        <v>1.0934200000000001</v>
      </c>
      <c r="D678" s="1">
        <v>1.0848100000000001</v>
      </c>
      <c r="E678" s="1">
        <v>1.09056</v>
      </c>
      <c r="F678" s="1">
        <f t="shared" si="107"/>
        <v>18.400000000000638</v>
      </c>
      <c r="G678" s="1">
        <f t="shared" si="100"/>
        <v>1</v>
      </c>
      <c r="H678" s="48">
        <f t="shared" si="108"/>
        <v>2.2976674080472659E-3</v>
      </c>
      <c r="I678" s="49">
        <f t="shared" si="109"/>
        <v>-8.4813541796398273E-4</v>
      </c>
      <c r="J678" s="1">
        <f t="shared" si="103"/>
        <v>0</v>
      </c>
      <c r="K678" s="1">
        <f t="shared" si="104"/>
        <v>0</v>
      </c>
      <c r="L678" s="1">
        <f t="shared" si="101"/>
        <v>0</v>
      </c>
      <c r="M678" s="1">
        <f t="shared" si="102"/>
        <v>0</v>
      </c>
      <c r="N678" s="1">
        <f t="shared" si="105"/>
        <v>0</v>
      </c>
      <c r="O678" s="1">
        <f t="shared" si="106"/>
        <v>1159.4000000000131</v>
      </c>
    </row>
    <row r="679" spans="1:15" x14ac:dyDescent="0.25">
      <c r="A679" s="47">
        <v>42221.958333333336</v>
      </c>
      <c r="B679" s="1">
        <v>1.09056</v>
      </c>
      <c r="C679" s="1">
        <v>1.09439</v>
      </c>
      <c r="D679" s="1">
        <v>1.0873699999999999</v>
      </c>
      <c r="E679" s="1">
        <v>1.0924</v>
      </c>
      <c r="F679" s="1">
        <f t="shared" si="107"/>
        <v>42.400000000000219</v>
      </c>
      <c r="G679" s="1">
        <f t="shared" si="100"/>
        <v>1</v>
      </c>
      <c r="H679" s="48">
        <f t="shared" si="108"/>
        <v>1.6872065727699948E-3</v>
      </c>
      <c r="I679" s="49">
        <f t="shared" si="109"/>
        <v>-1.8427039439800202E-3</v>
      </c>
      <c r="J679" s="1">
        <f t="shared" si="103"/>
        <v>0</v>
      </c>
      <c r="K679" s="1">
        <f t="shared" si="104"/>
        <v>0</v>
      </c>
      <c r="L679" s="1">
        <f t="shared" si="101"/>
        <v>0</v>
      </c>
      <c r="M679" s="1">
        <f t="shared" si="102"/>
        <v>0</v>
      </c>
      <c r="N679" s="1">
        <f t="shared" si="105"/>
        <v>0</v>
      </c>
      <c r="O679" s="1">
        <f t="shared" si="106"/>
        <v>1159.4000000000131</v>
      </c>
    </row>
    <row r="680" spans="1:15" x14ac:dyDescent="0.25">
      <c r="A680" s="47">
        <v>42222.958333333336</v>
      </c>
      <c r="B680" s="1">
        <v>1.09223</v>
      </c>
      <c r="C680" s="1">
        <v>1.0978300000000001</v>
      </c>
      <c r="D680" s="1">
        <v>1.0855300000000001</v>
      </c>
      <c r="E680" s="1">
        <v>1.0964700000000001</v>
      </c>
      <c r="F680" s="1">
        <f t="shared" si="107"/>
        <v>55.799999999999187</v>
      </c>
      <c r="G680" s="1">
        <f t="shared" si="100"/>
        <v>1</v>
      </c>
      <c r="H680" s="48">
        <f t="shared" si="108"/>
        <v>3.7257414866349592E-3</v>
      </c>
      <c r="I680" s="49">
        <f t="shared" si="109"/>
        <v>-1.0669412508899634E-3</v>
      </c>
      <c r="J680" s="1">
        <f t="shared" si="103"/>
        <v>0</v>
      </c>
      <c r="K680" s="1">
        <f t="shared" si="104"/>
        <v>0</v>
      </c>
      <c r="L680" s="1">
        <f t="shared" si="101"/>
        <v>0</v>
      </c>
      <c r="M680" s="1">
        <f t="shared" si="102"/>
        <v>0</v>
      </c>
      <c r="N680" s="1">
        <f t="shared" si="105"/>
        <v>0</v>
      </c>
      <c r="O680" s="1">
        <f t="shared" si="106"/>
        <v>1159.4000000000131</v>
      </c>
    </row>
    <row r="681" spans="1:15" x14ac:dyDescent="0.25">
      <c r="A681" s="47">
        <v>42225.958333333336</v>
      </c>
      <c r="B681" s="1">
        <v>1.0962700000000001</v>
      </c>
      <c r="C681" s="1">
        <v>1.1041399999999999</v>
      </c>
      <c r="D681" s="1">
        <v>1.0925400000000001</v>
      </c>
      <c r="E681" s="1">
        <v>1.10185</v>
      </c>
      <c r="F681" s="1">
        <f t="shared" si="107"/>
        <v>23.100000000000342</v>
      </c>
      <c r="G681" s="1">
        <f t="shared" si="100"/>
        <v>1</v>
      </c>
      <c r="H681" s="48">
        <f t="shared" si="108"/>
        <v>4.9066549928407088E-3</v>
      </c>
      <c r="I681" s="49">
        <f t="shared" si="109"/>
        <v>4.2571718113766643E-4</v>
      </c>
      <c r="J681" s="1">
        <f t="shared" si="103"/>
        <v>0</v>
      </c>
      <c r="K681" s="1">
        <f t="shared" si="104"/>
        <v>0</v>
      </c>
      <c r="L681" s="1">
        <f t="shared" si="101"/>
        <v>0</v>
      </c>
      <c r="M681" s="1">
        <f t="shared" si="102"/>
        <v>0</v>
      </c>
      <c r="N681" s="1">
        <f t="shared" si="105"/>
        <v>0</v>
      </c>
      <c r="O681" s="1">
        <f t="shared" si="106"/>
        <v>1159.4000000000131</v>
      </c>
    </row>
    <row r="682" spans="1:15" x14ac:dyDescent="0.25">
      <c r="A682" s="47">
        <v>42226.958333333336</v>
      </c>
      <c r="B682" s="1">
        <v>1.10185</v>
      </c>
      <c r="C682" s="1">
        <v>1.1088199999999999</v>
      </c>
      <c r="D682" s="1">
        <v>1.0960399999999999</v>
      </c>
      <c r="E682" s="1">
        <v>1.10416</v>
      </c>
      <c r="F682" s="1">
        <f t="shared" si="107"/>
        <v>115.60000000000015</v>
      </c>
      <c r="G682" s="1">
        <f t="shared" si="100"/>
        <v>1</v>
      </c>
      <c r="H682" s="48">
        <f t="shared" si="108"/>
        <v>2.0964741117213137E-3</v>
      </c>
      <c r="I682" s="49">
        <f t="shared" si="109"/>
        <v>1.2660058792575146E-3</v>
      </c>
      <c r="J682" s="1">
        <f t="shared" si="103"/>
        <v>0</v>
      </c>
      <c r="K682" s="1">
        <f t="shared" si="104"/>
        <v>0</v>
      </c>
      <c r="L682" s="1">
        <f t="shared" si="101"/>
        <v>115.60000000000015</v>
      </c>
      <c r="M682" s="1">
        <f t="shared" si="102"/>
        <v>0</v>
      </c>
      <c r="N682" s="1">
        <f t="shared" si="105"/>
        <v>115.60000000000015</v>
      </c>
      <c r="O682" s="1">
        <f t="shared" si="106"/>
        <v>1275.0000000000132</v>
      </c>
    </row>
    <row r="683" spans="1:15" x14ac:dyDescent="0.25">
      <c r="A683" s="47">
        <v>42227.958333333336</v>
      </c>
      <c r="B683" s="1">
        <v>1.1041799999999999</v>
      </c>
      <c r="C683" s="1">
        <v>1.1213299999999999</v>
      </c>
      <c r="D683" s="1">
        <v>1.10242</v>
      </c>
      <c r="E683" s="1">
        <v>1.11574</v>
      </c>
      <c r="F683" s="1">
        <f t="shared" si="107"/>
        <v>-8.5000000000001741</v>
      </c>
      <c r="G683" s="1">
        <f t="shared" si="100"/>
        <v>0</v>
      </c>
      <c r="H683" s="48">
        <f t="shared" si="108"/>
        <v>1.0487610491233035E-2</v>
      </c>
      <c r="I683" s="49">
        <f t="shared" si="109"/>
        <v>1.9823180908537519E-3</v>
      </c>
      <c r="J683" s="1">
        <f t="shared" si="103"/>
        <v>0</v>
      </c>
      <c r="K683" s="1">
        <f t="shared" si="104"/>
        <v>0</v>
      </c>
      <c r="L683" s="1">
        <f t="shared" si="101"/>
        <v>-8.5000000000001741</v>
      </c>
      <c r="M683" s="1">
        <f t="shared" si="102"/>
        <v>0</v>
      </c>
      <c r="N683" s="1">
        <f t="shared" si="105"/>
        <v>-8.5000000000001741</v>
      </c>
      <c r="O683" s="1">
        <f t="shared" si="106"/>
        <v>1266.500000000013</v>
      </c>
    </row>
    <row r="684" spans="1:15" x14ac:dyDescent="0.25">
      <c r="A684" s="47">
        <v>42228.958333333336</v>
      </c>
      <c r="B684" s="1">
        <v>1.1157600000000001</v>
      </c>
      <c r="C684" s="1">
        <v>1.1189</v>
      </c>
      <c r="D684" s="1">
        <v>1.1080000000000001</v>
      </c>
      <c r="E684" s="1">
        <v>1.1149100000000001</v>
      </c>
      <c r="F684" s="1">
        <f t="shared" si="107"/>
        <v>-41.100000000000577</v>
      </c>
      <c r="G684" s="1">
        <f t="shared" si="100"/>
        <v>0</v>
      </c>
      <c r="H684" s="48">
        <f t="shared" si="108"/>
        <v>-7.4390090881382154E-4</v>
      </c>
      <c r="I684" s="49">
        <f t="shared" si="109"/>
        <v>2.2751540227314015E-3</v>
      </c>
      <c r="J684" s="1">
        <f t="shared" si="103"/>
        <v>0</v>
      </c>
      <c r="K684" s="1">
        <f t="shared" si="104"/>
        <v>0</v>
      </c>
      <c r="L684" s="1">
        <f t="shared" si="101"/>
        <v>0</v>
      </c>
      <c r="M684" s="1">
        <f t="shared" si="102"/>
        <v>0</v>
      </c>
      <c r="N684" s="1">
        <f t="shared" si="105"/>
        <v>0</v>
      </c>
      <c r="O684" s="1">
        <f t="shared" si="106"/>
        <v>1266.500000000013</v>
      </c>
    </row>
    <row r="685" spans="1:15" x14ac:dyDescent="0.25">
      <c r="A685" s="47">
        <v>42229.958333333336</v>
      </c>
      <c r="B685" s="1">
        <v>1.1149</v>
      </c>
      <c r="C685" s="1">
        <v>1.11887</v>
      </c>
      <c r="D685" s="1">
        <v>1.10978</v>
      </c>
      <c r="E685" s="1">
        <v>1.1107899999999999</v>
      </c>
      <c r="F685" s="1">
        <f t="shared" si="107"/>
        <v>-37.800000000001162</v>
      </c>
      <c r="G685" s="1">
        <f t="shared" si="100"/>
        <v>0</v>
      </c>
      <c r="H685" s="48">
        <f t="shared" si="108"/>
        <v>-3.6953655452011125E-3</v>
      </c>
      <c r="I685" s="49">
        <f t="shared" si="109"/>
        <v>2.5952610761540429E-3</v>
      </c>
      <c r="J685" s="1">
        <f t="shared" si="103"/>
        <v>0</v>
      </c>
      <c r="K685" s="1">
        <f t="shared" si="104"/>
        <v>0</v>
      </c>
      <c r="L685" s="1">
        <f t="shared" si="101"/>
        <v>0</v>
      </c>
      <c r="M685" s="1">
        <f t="shared" si="102"/>
        <v>0</v>
      </c>
      <c r="N685" s="1">
        <f t="shared" si="105"/>
        <v>0</v>
      </c>
      <c r="O685" s="1">
        <f t="shared" si="106"/>
        <v>1266.500000000013</v>
      </c>
    </row>
    <row r="686" spans="1:15" x14ac:dyDescent="0.25">
      <c r="A686" s="47">
        <v>42232.958333333336</v>
      </c>
      <c r="B686" s="1">
        <v>1.11155</v>
      </c>
      <c r="C686" s="1">
        <v>1.11249</v>
      </c>
      <c r="D686" s="1">
        <v>1.10588</v>
      </c>
      <c r="E686" s="1">
        <v>1.1077699999999999</v>
      </c>
      <c r="F686" s="1">
        <f t="shared" si="107"/>
        <v>-56.199999999999584</v>
      </c>
      <c r="G686" s="1">
        <f t="shared" si="100"/>
        <v>0</v>
      </c>
      <c r="H686" s="48">
        <f t="shared" si="108"/>
        <v>-2.71878572907569E-3</v>
      </c>
      <c r="I686" s="49">
        <f t="shared" si="109"/>
        <v>1.9682044340136734E-3</v>
      </c>
      <c r="J686" s="1">
        <f t="shared" si="103"/>
        <v>0</v>
      </c>
      <c r="K686" s="1">
        <f t="shared" si="104"/>
        <v>0</v>
      </c>
      <c r="L686" s="1">
        <f t="shared" si="101"/>
        <v>-56.199999999999584</v>
      </c>
      <c r="M686" s="1">
        <f t="shared" si="102"/>
        <v>0</v>
      </c>
      <c r="N686" s="1">
        <f t="shared" si="105"/>
        <v>-56.199999999999584</v>
      </c>
      <c r="O686" s="1">
        <f t="shared" si="106"/>
        <v>1210.3000000000134</v>
      </c>
    </row>
    <row r="687" spans="1:15" x14ac:dyDescent="0.25">
      <c r="A687" s="47">
        <v>42233.958333333336</v>
      </c>
      <c r="B687" s="1">
        <v>1.10778</v>
      </c>
      <c r="C687" s="1">
        <v>1.10938</v>
      </c>
      <c r="D687" s="1">
        <v>1.10175</v>
      </c>
      <c r="E687" s="1">
        <v>1.10216</v>
      </c>
      <c r="F687" s="1">
        <f t="shared" si="107"/>
        <v>98.499999999999147</v>
      </c>
      <c r="G687" s="1">
        <f t="shared" si="100"/>
        <v>1</v>
      </c>
      <c r="H687" s="48">
        <f t="shared" si="108"/>
        <v>-5.0642281339988715E-3</v>
      </c>
      <c r="I687" s="49">
        <f t="shared" si="109"/>
        <v>1.1242750956675651E-3</v>
      </c>
      <c r="J687" s="1">
        <f t="shared" si="103"/>
        <v>0</v>
      </c>
      <c r="K687" s="1">
        <f t="shared" si="104"/>
        <v>0</v>
      </c>
      <c r="L687" s="1">
        <f t="shared" si="101"/>
        <v>0</v>
      </c>
      <c r="M687" s="1">
        <f t="shared" si="102"/>
        <v>0</v>
      </c>
      <c r="N687" s="1">
        <f t="shared" si="105"/>
        <v>0</v>
      </c>
      <c r="O687" s="1">
        <f t="shared" si="106"/>
        <v>1210.3000000000134</v>
      </c>
    </row>
    <row r="688" spans="1:15" x14ac:dyDescent="0.25">
      <c r="A688" s="47">
        <v>42234.958333333336</v>
      </c>
      <c r="B688" s="1">
        <v>1.1021300000000001</v>
      </c>
      <c r="C688" s="1">
        <v>1.1134200000000001</v>
      </c>
      <c r="D688" s="1">
        <v>1.10178</v>
      </c>
      <c r="E688" s="1">
        <v>1.11198</v>
      </c>
      <c r="F688" s="1">
        <f t="shared" si="107"/>
        <v>120.90000000000157</v>
      </c>
      <c r="G688" s="1">
        <f t="shared" si="100"/>
        <v>1</v>
      </c>
      <c r="H688" s="48">
        <f t="shared" si="108"/>
        <v>8.9097771648398716E-3</v>
      </c>
      <c r="I688" s="49">
        <f t="shared" si="109"/>
        <v>1.7722795554431792E-3</v>
      </c>
      <c r="J688" s="1">
        <f t="shared" si="103"/>
        <v>0</v>
      </c>
      <c r="K688" s="1">
        <f t="shared" si="104"/>
        <v>0</v>
      </c>
      <c r="L688" s="1">
        <f t="shared" si="101"/>
        <v>120.90000000000157</v>
      </c>
      <c r="M688" s="1">
        <f t="shared" si="102"/>
        <v>0</v>
      </c>
      <c r="N688" s="1">
        <f t="shared" si="105"/>
        <v>120.90000000000157</v>
      </c>
      <c r="O688" s="1">
        <f t="shared" si="106"/>
        <v>1331.2000000000148</v>
      </c>
    </row>
    <row r="689" spans="1:15" x14ac:dyDescent="0.25">
      <c r="A689" s="47">
        <v>42235.958333333336</v>
      </c>
      <c r="B689" s="1">
        <v>1.11191</v>
      </c>
      <c r="C689" s="1">
        <v>1.12446</v>
      </c>
      <c r="D689" s="1">
        <v>1.1107199999999999</v>
      </c>
      <c r="E689" s="1">
        <v>1.1240000000000001</v>
      </c>
      <c r="F689" s="1">
        <f t="shared" si="107"/>
        <v>143.10000000000045</v>
      </c>
      <c r="G689" s="1">
        <f t="shared" si="100"/>
        <v>1</v>
      </c>
      <c r="H689" s="48">
        <f t="shared" si="108"/>
        <v>1.0809546934297476E-2</v>
      </c>
      <c r="I689" s="49">
        <f t="shared" si="109"/>
        <v>2.5101410481252751E-3</v>
      </c>
      <c r="J689" s="1">
        <f t="shared" si="103"/>
        <v>0</v>
      </c>
      <c r="K689" s="1">
        <f t="shared" si="104"/>
        <v>0</v>
      </c>
      <c r="L689" s="1">
        <f t="shared" si="101"/>
        <v>0</v>
      </c>
      <c r="M689" s="1">
        <f t="shared" si="102"/>
        <v>0</v>
      </c>
      <c r="N689" s="1">
        <f t="shared" si="105"/>
        <v>0</v>
      </c>
      <c r="O689" s="1">
        <f t="shared" si="106"/>
        <v>1331.2000000000148</v>
      </c>
    </row>
    <row r="690" spans="1:15" x14ac:dyDescent="0.25">
      <c r="A690" s="47">
        <v>42236.958333333336</v>
      </c>
      <c r="B690" s="1">
        <v>1.1239699999999999</v>
      </c>
      <c r="C690" s="1">
        <v>1.13887</v>
      </c>
      <c r="D690" s="1">
        <v>1.1229199999999999</v>
      </c>
      <c r="E690" s="1">
        <v>1.13828</v>
      </c>
      <c r="F690" s="1">
        <f t="shared" si="107"/>
        <v>242.79999999999856</v>
      </c>
      <c r="G690" s="1">
        <f t="shared" si="100"/>
        <v>1</v>
      </c>
      <c r="H690" s="48">
        <f t="shared" si="108"/>
        <v>1.2704626334519409E-2</v>
      </c>
      <c r="I690" s="49">
        <f t="shared" si="109"/>
        <v>3.8361600759750369E-3</v>
      </c>
      <c r="J690" s="1">
        <f t="shared" si="103"/>
        <v>0</v>
      </c>
      <c r="K690" s="1">
        <f t="shared" si="104"/>
        <v>0</v>
      </c>
      <c r="L690" s="1">
        <f t="shared" si="101"/>
        <v>0</v>
      </c>
      <c r="M690" s="1">
        <f t="shared" si="102"/>
        <v>242.79999999999856</v>
      </c>
      <c r="N690" s="1">
        <f t="shared" si="105"/>
        <v>242.79999999999856</v>
      </c>
      <c r="O690" s="1">
        <f t="shared" si="106"/>
        <v>1574.0000000000134</v>
      </c>
    </row>
    <row r="691" spans="1:15" x14ac:dyDescent="0.25">
      <c r="A691" s="47">
        <v>42239.958333333336</v>
      </c>
      <c r="B691" s="1">
        <v>1.13748</v>
      </c>
      <c r="C691" s="1">
        <v>1.1713899999999999</v>
      </c>
      <c r="D691" s="1">
        <v>1.1369199999999999</v>
      </c>
      <c r="E691" s="1">
        <v>1.1617599999999999</v>
      </c>
      <c r="F691" s="1">
        <f t="shared" si="107"/>
        <v>-103.10000000000042</v>
      </c>
      <c r="G691" s="1">
        <f t="shared" si="100"/>
        <v>0</v>
      </c>
      <c r="H691" s="48">
        <f t="shared" si="108"/>
        <v>2.0627613592437699E-2</v>
      </c>
      <c r="I691" s="49">
        <f t="shared" si="109"/>
        <v>5.10366046362562E-3</v>
      </c>
      <c r="J691" s="1">
        <f t="shared" si="103"/>
        <v>0</v>
      </c>
      <c r="K691" s="1">
        <f t="shared" si="104"/>
        <v>0</v>
      </c>
      <c r="L691" s="1">
        <f t="shared" si="101"/>
        <v>0</v>
      </c>
      <c r="M691" s="1">
        <f t="shared" si="102"/>
        <v>0</v>
      </c>
      <c r="N691" s="1">
        <f t="shared" si="105"/>
        <v>0</v>
      </c>
      <c r="O691" s="1">
        <f t="shared" si="106"/>
        <v>1574.0000000000134</v>
      </c>
    </row>
    <row r="692" spans="1:15" x14ac:dyDescent="0.25">
      <c r="A692" s="47">
        <v>42240.958333333336</v>
      </c>
      <c r="B692" s="1">
        <v>1.1617200000000001</v>
      </c>
      <c r="C692" s="1">
        <v>1.16218</v>
      </c>
      <c r="D692" s="1">
        <v>1.13968</v>
      </c>
      <c r="E692" s="1">
        <v>1.15141</v>
      </c>
      <c r="F692" s="1">
        <f t="shared" si="107"/>
        <v>-201.20000000000138</v>
      </c>
      <c r="G692" s="1">
        <f t="shared" si="100"/>
        <v>0</v>
      </c>
      <c r="H692" s="48">
        <f t="shared" si="108"/>
        <v>-8.9088968461643603E-3</v>
      </c>
      <c r="I692" s="49">
        <f t="shared" si="109"/>
        <v>4.0830359714568026E-3</v>
      </c>
      <c r="J692" s="1">
        <f t="shared" si="103"/>
        <v>0</v>
      </c>
      <c r="K692" s="1">
        <f t="shared" si="104"/>
        <v>0</v>
      </c>
      <c r="L692" s="1">
        <f t="shared" si="101"/>
        <v>0</v>
      </c>
      <c r="M692" s="1">
        <f t="shared" si="102"/>
        <v>-201.20000000000138</v>
      </c>
      <c r="N692" s="1">
        <f t="shared" si="105"/>
        <v>-201.20000000000138</v>
      </c>
      <c r="O692" s="1">
        <f t="shared" si="106"/>
        <v>1372.800000000012</v>
      </c>
    </row>
    <row r="693" spans="1:15" x14ac:dyDescent="0.25">
      <c r="A693" s="47">
        <v>42241.958333333336</v>
      </c>
      <c r="B693" s="1">
        <v>1.1513800000000001</v>
      </c>
      <c r="C693" s="1">
        <v>1.1560900000000001</v>
      </c>
      <c r="D693" s="1">
        <v>1.12914</v>
      </c>
      <c r="E693" s="1">
        <v>1.1312599999999999</v>
      </c>
      <c r="F693" s="1">
        <f t="shared" si="107"/>
        <v>-65.700000000001864</v>
      </c>
      <c r="G693" s="1">
        <f t="shared" si="100"/>
        <v>0</v>
      </c>
      <c r="H693" s="48">
        <f t="shared" si="108"/>
        <v>-1.7500282262617239E-2</v>
      </c>
      <c r="I693" s="49">
        <f t="shared" si="109"/>
        <v>2.3574213817797868E-3</v>
      </c>
      <c r="J693" s="1">
        <f t="shared" si="103"/>
        <v>0</v>
      </c>
      <c r="K693" s="1">
        <f t="shared" si="104"/>
        <v>0</v>
      </c>
      <c r="L693" s="1">
        <f t="shared" si="101"/>
        <v>0</v>
      </c>
      <c r="M693" s="1">
        <f t="shared" si="102"/>
        <v>0</v>
      </c>
      <c r="N693" s="1">
        <f t="shared" si="105"/>
        <v>0</v>
      </c>
      <c r="O693" s="1">
        <f t="shared" si="106"/>
        <v>1372.800000000012</v>
      </c>
    </row>
    <row r="694" spans="1:15" x14ac:dyDescent="0.25">
      <c r="A694" s="47">
        <v>42242.958333333336</v>
      </c>
      <c r="B694" s="1">
        <v>1.1311500000000001</v>
      </c>
      <c r="C694" s="1">
        <v>1.1364399999999999</v>
      </c>
      <c r="D694" s="1">
        <v>1.1203000000000001</v>
      </c>
      <c r="E694" s="1">
        <v>1.1245799999999999</v>
      </c>
      <c r="F694" s="1">
        <f t="shared" si="107"/>
        <v>-65.599999999999</v>
      </c>
      <c r="G694" s="1">
        <f t="shared" si="100"/>
        <v>0</v>
      </c>
      <c r="H694" s="48">
        <f t="shared" si="108"/>
        <v>-5.9049201775012161E-3</v>
      </c>
      <c r="I694" s="49">
        <f t="shared" si="109"/>
        <v>1.959154575726596E-3</v>
      </c>
      <c r="J694" s="1">
        <f t="shared" si="103"/>
        <v>0</v>
      </c>
      <c r="K694" s="1">
        <f t="shared" si="104"/>
        <v>0</v>
      </c>
      <c r="L694" s="1">
        <f t="shared" si="101"/>
        <v>-65.599999999999</v>
      </c>
      <c r="M694" s="1">
        <f t="shared" si="102"/>
        <v>0</v>
      </c>
      <c r="N694" s="1">
        <f t="shared" si="105"/>
        <v>-65.599999999999</v>
      </c>
      <c r="O694" s="1">
        <f t="shared" si="106"/>
        <v>1307.200000000013</v>
      </c>
    </row>
    <row r="695" spans="1:15" x14ac:dyDescent="0.25">
      <c r="A695" s="47">
        <v>42243.958333333336</v>
      </c>
      <c r="B695" s="1">
        <v>1.12456</v>
      </c>
      <c r="C695" s="1">
        <v>1.13097</v>
      </c>
      <c r="D695" s="1">
        <v>1.1155900000000001</v>
      </c>
      <c r="E695" s="1">
        <v>1.1180000000000001</v>
      </c>
      <c r="F695" s="1">
        <f t="shared" si="107"/>
        <v>39.599999999999639</v>
      </c>
      <c r="G695" s="1">
        <f t="shared" si="100"/>
        <v>1</v>
      </c>
      <c r="H695" s="48">
        <f t="shared" si="108"/>
        <v>-5.8510732895834527E-3</v>
      </c>
      <c r="I695" s="49">
        <f t="shared" si="109"/>
        <v>1.8607989312785234E-3</v>
      </c>
      <c r="J695" s="1">
        <f t="shared" si="103"/>
        <v>0</v>
      </c>
      <c r="K695" s="1">
        <f t="shared" si="104"/>
        <v>0</v>
      </c>
      <c r="L695" s="1">
        <f t="shared" si="101"/>
        <v>39.599999999999639</v>
      </c>
      <c r="M695" s="1">
        <f t="shared" si="102"/>
        <v>0</v>
      </c>
      <c r="N695" s="1">
        <f t="shared" si="105"/>
        <v>39.599999999999639</v>
      </c>
      <c r="O695" s="1">
        <f t="shared" si="106"/>
        <v>1346.8000000000127</v>
      </c>
    </row>
    <row r="696" spans="1:15" x14ac:dyDescent="0.25">
      <c r="A696" s="47">
        <v>42246.958333333336</v>
      </c>
      <c r="B696" s="1">
        <v>1.11703</v>
      </c>
      <c r="C696" s="1">
        <v>1.1262399999999999</v>
      </c>
      <c r="D696" s="1">
        <v>1.11693</v>
      </c>
      <c r="E696" s="1">
        <v>1.1209899999999999</v>
      </c>
      <c r="F696" s="1">
        <f t="shared" si="107"/>
        <v>103.6999999999999</v>
      </c>
      <c r="G696" s="1">
        <f t="shared" si="100"/>
        <v>1</v>
      </c>
      <c r="H696" s="48">
        <f t="shared" si="108"/>
        <v>2.6744186046510077E-3</v>
      </c>
      <c r="I696" s="49">
        <f t="shared" si="109"/>
        <v>1.0813791112549154E-3</v>
      </c>
      <c r="J696" s="1">
        <f t="shared" si="103"/>
        <v>0</v>
      </c>
      <c r="K696" s="1">
        <f t="shared" si="104"/>
        <v>0</v>
      </c>
      <c r="L696" s="1">
        <f t="shared" si="101"/>
        <v>0</v>
      </c>
      <c r="M696" s="1">
        <f t="shared" si="102"/>
        <v>0</v>
      </c>
      <c r="N696" s="1">
        <f t="shared" si="105"/>
        <v>0</v>
      </c>
      <c r="O696" s="1">
        <f t="shared" si="106"/>
        <v>1346.8000000000127</v>
      </c>
    </row>
    <row r="697" spans="1:15" x14ac:dyDescent="0.25">
      <c r="A697" s="47">
        <v>42247.958333333336</v>
      </c>
      <c r="B697" s="1">
        <v>1.12094</v>
      </c>
      <c r="C697" s="1">
        <v>1.1332</v>
      </c>
      <c r="D697" s="1">
        <v>1.1208199999999999</v>
      </c>
      <c r="E697" s="1">
        <v>1.13131</v>
      </c>
      <c r="F697" s="1">
        <f t="shared" si="107"/>
        <v>-87.500000000000355</v>
      </c>
      <c r="G697" s="1">
        <f t="shared" si="100"/>
        <v>0</v>
      </c>
      <c r="H697" s="48">
        <f t="shared" si="108"/>
        <v>9.2061481369147824E-3</v>
      </c>
      <c r="I697" s="49">
        <f t="shared" si="109"/>
        <v>8.8095426158207868E-4</v>
      </c>
      <c r="J697" s="1">
        <f t="shared" si="103"/>
        <v>0</v>
      </c>
      <c r="K697" s="1">
        <f t="shared" si="104"/>
        <v>0</v>
      </c>
      <c r="L697" s="1">
        <f t="shared" si="101"/>
        <v>0</v>
      </c>
      <c r="M697" s="1">
        <f t="shared" si="102"/>
        <v>0</v>
      </c>
      <c r="N697" s="1">
        <f t="shared" si="105"/>
        <v>0</v>
      </c>
      <c r="O697" s="1">
        <f t="shared" si="106"/>
        <v>1346.8000000000127</v>
      </c>
    </row>
    <row r="698" spans="1:15" x14ac:dyDescent="0.25">
      <c r="A698" s="47">
        <v>42248.958333333336</v>
      </c>
      <c r="B698" s="1">
        <v>1.13131</v>
      </c>
      <c r="C698" s="1">
        <v>1.13191</v>
      </c>
      <c r="D698" s="1">
        <v>1.12164</v>
      </c>
      <c r="E698" s="1">
        <v>1.12256</v>
      </c>
      <c r="F698" s="1">
        <f t="shared" si="107"/>
        <v>-102.70000000000002</v>
      </c>
      <c r="G698" s="1">
        <f t="shared" si="100"/>
        <v>0</v>
      </c>
      <c r="H698" s="48">
        <f t="shared" si="108"/>
        <v>-7.734396407704347E-3</v>
      </c>
      <c r="I698" s="49">
        <f t="shared" si="109"/>
        <v>-1.6739235811958908E-3</v>
      </c>
      <c r="J698" s="1">
        <f t="shared" si="103"/>
        <v>0</v>
      </c>
      <c r="K698" s="1">
        <f t="shared" si="104"/>
        <v>0</v>
      </c>
      <c r="L698" s="1">
        <f t="shared" si="101"/>
        <v>0</v>
      </c>
      <c r="M698" s="1">
        <f t="shared" si="102"/>
        <v>0</v>
      </c>
      <c r="N698" s="1">
        <f t="shared" si="105"/>
        <v>0</v>
      </c>
      <c r="O698" s="1">
        <f t="shared" si="106"/>
        <v>1346.8000000000127</v>
      </c>
    </row>
    <row r="699" spans="1:15" x14ac:dyDescent="0.25">
      <c r="A699" s="47">
        <v>42249.958333333336</v>
      </c>
      <c r="B699" s="1">
        <v>1.1225499999999999</v>
      </c>
      <c r="C699" s="1">
        <v>1.1243399999999999</v>
      </c>
      <c r="D699" s="1">
        <v>1.10873</v>
      </c>
      <c r="E699" s="1">
        <v>1.1122799999999999</v>
      </c>
      <c r="F699" s="1">
        <f t="shared" si="107"/>
        <v>27.099999999999902</v>
      </c>
      <c r="G699" s="1">
        <f t="shared" si="100"/>
        <v>1</v>
      </c>
      <c r="H699" s="48">
        <f t="shared" si="108"/>
        <v>-9.1576396807298011E-3</v>
      </c>
      <c r="I699" s="49">
        <f t="shared" si="109"/>
        <v>-5.3970802403418283E-3</v>
      </c>
      <c r="J699" s="1">
        <f t="shared" si="103"/>
        <v>0</v>
      </c>
      <c r="K699" s="1">
        <f t="shared" si="104"/>
        <v>0</v>
      </c>
      <c r="L699" s="1">
        <f t="shared" si="101"/>
        <v>0</v>
      </c>
      <c r="M699" s="1">
        <f t="shared" si="102"/>
        <v>0</v>
      </c>
      <c r="N699" s="1">
        <f t="shared" si="105"/>
        <v>0</v>
      </c>
      <c r="O699" s="1">
        <f t="shared" si="106"/>
        <v>1346.8000000000127</v>
      </c>
    </row>
    <row r="700" spans="1:15" x14ac:dyDescent="0.25">
      <c r="A700" s="47">
        <v>42250.958333333336</v>
      </c>
      <c r="B700" s="1">
        <v>1.1122799999999999</v>
      </c>
      <c r="C700" s="1">
        <v>1.1189499999999999</v>
      </c>
      <c r="D700" s="1">
        <v>1.1089800000000001</v>
      </c>
      <c r="E700" s="1">
        <v>1.1149899999999999</v>
      </c>
      <c r="F700" s="1">
        <f t="shared" si="107"/>
        <v>6.599999999998829</v>
      </c>
      <c r="G700" s="1">
        <f t="shared" si="100"/>
        <v>1</v>
      </c>
      <c r="H700" s="48">
        <f t="shared" si="108"/>
        <v>2.4364368684144377E-3</v>
      </c>
      <c r="I700" s="49">
        <f t="shared" si="109"/>
        <v>-3.9789135260194786E-3</v>
      </c>
      <c r="J700" s="1">
        <f t="shared" si="103"/>
        <v>0</v>
      </c>
      <c r="K700" s="1">
        <f t="shared" si="104"/>
        <v>0</v>
      </c>
      <c r="L700" s="1">
        <f t="shared" si="101"/>
        <v>0</v>
      </c>
      <c r="M700" s="1">
        <f t="shared" si="102"/>
        <v>0</v>
      </c>
      <c r="N700" s="1">
        <f t="shared" si="105"/>
        <v>0</v>
      </c>
      <c r="O700" s="1">
        <f t="shared" si="106"/>
        <v>1346.8000000000127</v>
      </c>
    </row>
    <row r="701" spans="1:15" x14ac:dyDescent="0.25">
      <c r="A701" s="47">
        <v>42253.958333333336</v>
      </c>
      <c r="B701" s="1">
        <v>1.1162700000000001</v>
      </c>
      <c r="C701" s="1">
        <v>1.11778</v>
      </c>
      <c r="D701" s="1">
        <v>1.1121300000000001</v>
      </c>
      <c r="E701" s="1">
        <v>1.11693</v>
      </c>
      <c r="F701" s="1">
        <f t="shared" si="107"/>
        <v>32.499999999999751</v>
      </c>
      <c r="G701" s="1">
        <f t="shared" si="100"/>
        <v>1</v>
      </c>
      <c r="H701" s="48">
        <f t="shared" si="108"/>
        <v>1.739925918618157E-3</v>
      </c>
      <c r="I701" s="49">
        <f t="shared" si="109"/>
        <v>-1.573887503365054E-3</v>
      </c>
      <c r="J701" s="1">
        <f t="shared" si="103"/>
        <v>0</v>
      </c>
      <c r="K701" s="1">
        <f t="shared" si="104"/>
        <v>0</v>
      </c>
      <c r="L701" s="1">
        <f t="shared" si="101"/>
        <v>0</v>
      </c>
      <c r="M701" s="1">
        <f t="shared" si="102"/>
        <v>0</v>
      </c>
      <c r="N701" s="1">
        <f t="shared" si="105"/>
        <v>0</v>
      </c>
      <c r="O701" s="1">
        <f t="shared" si="106"/>
        <v>1346.8000000000127</v>
      </c>
    </row>
    <row r="702" spans="1:15" x14ac:dyDescent="0.25">
      <c r="A702" s="47">
        <v>42254.958333333336</v>
      </c>
      <c r="B702" s="1">
        <v>1.11693</v>
      </c>
      <c r="C702" s="1">
        <v>1.12296</v>
      </c>
      <c r="D702" s="1">
        <v>1.1152500000000001</v>
      </c>
      <c r="E702" s="1">
        <v>1.12018</v>
      </c>
      <c r="F702" s="1">
        <f t="shared" si="107"/>
        <v>4.1000000000002146</v>
      </c>
      <c r="G702" s="1">
        <f t="shared" si="100"/>
        <v>1</v>
      </c>
      <c r="H702" s="48">
        <f t="shared" si="108"/>
        <v>2.9097615786128905E-3</v>
      </c>
      <c r="I702" s="49">
        <f t="shared" si="109"/>
        <v>-4.7205228385079068E-4</v>
      </c>
      <c r="J702" s="1">
        <f t="shared" si="103"/>
        <v>0</v>
      </c>
      <c r="K702" s="1">
        <f t="shared" si="104"/>
        <v>0</v>
      </c>
      <c r="L702" s="1">
        <f t="shared" si="101"/>
        <v>0</v>
      </c>
      <c r="M702" s="1">
        <f t="shared" si="102"/>
        <v>0</v>
      </c>
      <c r="N702" s="1">
        <f t="shared" si="105"/>
        <v>0</v>
      </c>
      <c r="O702" s="1">
        <f t="shared" si="106"/>
        <v>1346.8000000000127</v>
      </c>
    </row>
    <row r="703" spans="1:15" x14ac:dyDescent="0.25">
      <c r="A703" s="47">
        <v>42255.958333333336</v>
      </c>
      <c r="B703" s="1">
        <v>1.1202099999999999</v>
      </c>
      <c r="C703" s="1">
        <v>1.1216200000000001</v>
      </c>
      <c r="D703" s="1">
        <v>1.11317</v>
      </c>
      <c r="E703" s="1">
        <v>1.1206199999999999</v>
      </c>
      <c r="F703" s="1">
        <f t="shared" si="107"/>
        <v>72.999999999998622</v>
      </c>
      <c r="G703" s="1">
        <f t="shared" si="100"/>
        <v>1</v>
      </c>
      <c r="H703" s="48">
        <f t="shared" si="108"/>
        <v>3.9279401524749957E-4</v>
      </c>
      <c r="I703" s="49">
        <f t="shared" si="109"/>
        <v>3.0843112925307836E-4</v>
      </c>
      <c r="J703" s="1">
        <f t="shared" si="103"/>
        <v>0</v>
      </c>
      <c r="K703" s="1">
        <f t="shared" si="104"/>
        <v>0</v>
      </c>
      <c r="L703" s="1">
        <f t="shared" si="101"/>
        <v>0</v>
      </c>
      <c r="M703" s="1">
        <f t="shared" si="102"/>
        <v>0</v>
      </c>
      <c r="N703" s="1">
        <f t="shared" si="105"/>
        <v>0</v>
      </c>
      <c r="O703" s="1">
        <f t="shared" si="106"/>
        <v>1346.8000000000127</v>
      </c>
    </row>
    <row r="704" spans="1:15" x14ac:dyDescent="0.25">
      <c r="A704" s="47">
        <v>42256.958333333336</v>
      </c>
      <c r="B704" s="1">
        <v>1.1206</v>
      </c>
      <c r="C704" s="1">
        <v>1.12954</v>
      </c>
      <c r="D704" s="1">
        <v>1.11717</v>
      </c>
      <c r="E704" s="1">
        <v>1.1278999999999999</v>
      </c>
      <c r="F704" s="1">
        <f t="shared" si="107"/>
        <v>55.700000000000749</v>
      </c>
      <c r="G704" s="1">
        <f t="shared" si="100"/>
        <v>1</v>
      </c>
      <c r="H704" s="48">
        <f t="shared" si="108"/>
        <v>6.4964037764807525E-3</v>
      </c>
      <c r="I704" s="49">
        <f t="shared" si="109"/>
        <v>7.8617927573179647E-4</v>
      </c>
      <c r="J704" s="1">
        <f t="shared" si="103"/>
        <v>0</v>
      </c>
      <c r="K704" s="1">
        <f t="shared" si="104"/>
        <v>0</v>
      </c>
      <c r="L704" s="1">
        <f t="shared" si="101"/>
        <v>0</v>
      </c>
      <c r="M704" s="1">
        <f t="shared" si="102"/>
        <v>0</v>
      </c>
      <c r="N704" s="1">
        <f t="shared" si="105"/>
        <v>0</v>
      </c>
      <c r="O704" s="1">
        <f t="shared" si="106"/>
        <v>1346.8000000000127</v>
      </c>
    </row>
    <row r="705" spans="1:15" x14ac:dyDescent="0.25">
      <c r="A705" s="47">
        <v>42257.958333333336</v>
      </c>
      <c r="B705" s="1">
        <v>1.12791</v>
      </c>
      <c r="C705" s="1">
        <v>1.1349499999999999</v>
      </c>
      <c r="D705" s="1">
        <v>1.1254200000000001</v>
      </c>
      <c r="E705" s="1">
        <v>1.13348</v>
      </c>
      <c r="F705" s="1">
        <f t="shared" si="107"/>
        <v>-15.300000000000313</v>
      </c>
      <c r="G705" s="1">
        <f t="shared" si="100"/>
        <v>0</v>
      </c>
      <c r="H705" s="48">
        <f t="shared" si="108"/>
        <v>4.9472470963738413E-3</v>
      </c>
      <c r="I705" s="49">
        <f t="shared" si="109"/>
        <v>2.5381664566417883E-4</v>
      </c>
      <c r="J705" s="1">
        <f t="shared" si="103"/>
        <v>0</v>
      </c>
      <c r="K705" s="1">
        <f t="shared" si="104"/>
        <v>0</v>
      </c>
      <c r="L705" s="1">
        <f t="shared" si="101"/>
        <v>0</v>
      </c>
      <c r="M705" s="1">
        <f t="shared" si="102"/>
        <v>0</v>
      </c>
      <c r="N705" s="1">
        <f t="shared" si="105"/>
        <v>0</v>
      </c>
      <c r="O705" s="1">
        <f t="shared" si="106"/>
        <v>1346.8000000000127</v>
      </c>
    </row>
    <row r="706" spans="1:15" x14ac:dyDescent="0.25">
      <c r="A706" s="47">
        <v>42260.958333333336</v>
      </c>
      <c r="B706" s="1">
        <v>1.1331100000000001</v>
      </c>
      <c r="C706" s="1">
        <v>1.1373200000000001</v>
      </c>
      <c r="D706" s="1">
        <v>1.1283399999999999</v>
      </c>
      <c r="E706" s="1">
        <v>1.13158</v>
      </c>
      <c r="F706" s="1">
        <f t="shared" si="107"/>
        <v>-48.09999999999981</v>
      </c>
      <c r="G706" s="1">
        <f t="shared" ref="G706:G769" si="110">IF(F706&gt;0,1,0)</f>
        <v>0</v>
      </c>
      <c r="H706" s="48">
        <f t="shared" si="108"/>
        <v>-1.6762536612908718E-3</v>
      </c>
      <c r="I706" s="49">
        <f t="shared" si="109"/>
        <v>1.0110844889658632E-3</v>
      </c>
      <c r="J706" s="1">
        <f t="shared" si="103"/>
        <v>0</v>
      </c>
      <c r="K706" s="1">
        <f t="shared" si="104"/>
        <v>0</v>
      </c>
      <c r="L706" s="1">
        <f t="shared" ref="L706:L769" si="111">IF(AND(I706&gt;$S$4,I706&lt;=$T$4),F706,0)</f>
        <v>0</v>
      </c>
      <c r="M706" s="1">
        <f t="shared" ref="M706:M769" si="112">IF(AND(I706&gt;$S$5,I706&lt;=$T$5),F706,0)</f>
        <v>0</v>
      </c>
      <c r="N706" s="1">
        <f t="shared" si="105"/>
        <v>0</v>
      </c>
      <c r="O706" s="1">
        <f t="shared" si="106"/>
        <v>1346.8000000000127</v>
      </c>
    </row>
    <row r="707" spans="1:15" x14ac:dyDescent="0.25">
      <c r="A707" s="47">
        <v>42261.958333333336</v>
      </c>
      <c r="B707" s="1">
        <v>1.1316200000000001</v>
      </c>
      <c r="C707" s="1">
        <v>1.13287</v>
      </c>
      <c r="D707" s="1">
        <v>1.12588</v>
      </c>
      <c r="E707" s="1">
        <v>1.1268100000000001</v>
      </c>
      <c r="F707" s="1">
        <f t="shared" si="107"/>
        <v>21.299999999999653</v>
      </c>
      <c r="G707" s="1">
        <f t="shared" si="110"/>
        <v>1</v>
      </c>
      <c r="H707" s="48">
        <f t="shared" si="108"/>
        <v>-4.2153449159582079E-3</v>
      </c>
      <c r="I707" s="49">
        <f t="shared" si="109"/>
        <v>1.6288713345623124E-3</v>
      </c>
      <c r="J707" s="1">
        <f t="shared" ref="J707:J770" si="113">IF(AND(I707&gt;$S$2,I707&lt;=$T$2),F707,0)</f>
        <v>0</v>
      </c>
      <c r="K707" s="1">
        <f t="shared" ref="K707:K770" si="114">IF(AND(I707&gt;$S$3,I707&lt;=$T$3),F707,0)</f>
        <v>0</v>
      </c>
      <c r="L707" s="1">
        <f t="shared" si="111"/>
        <v>21.299999999999653</v>
      </c>
      <c r="M707" s="1">
        <f t="shared" si="112"/>
        <v>0</v>
      </c>
      <c r="N707" s="1">
        <f t="shared" ref="N707:N770" si="115">L707+K707+J707+M707</f>
        <v>21.299999999999653</v>
      </c>
      <c r="O707" s="1">
        <f t="shared" ref="O707:O770" si="116">N707+O706</f>
        <v>1368.1000000000124</v>
      </c>
    </row>
    <row r="708" spans="1:15" x14ac:dyDescent="0.25">
      <c r="A708" s="47">
        <v>42262.958333333336</v>
      </c>
      <c r="B708" s="1">
        <v>1.1268100000000001</v>
      </c>
      <c r="C708" s="1">
        <v>1.1320399999999999</v>
      </c>
      <c r="D708" s="1">
        <v>1.1214</v>
      </c>
      <c r="E708" s="1">
        <v>1.1289400000000001</v>
      </c>
      <c r="F708" s="1">
        <f t="shared" ref="F708:F771" si="117">(E709-B709)*10000</f>
        <v>144.69999999999982</v>
      </c>
      <c r="G708" s="1">
        <f t="shared" si="110"/>
        <v>1</v>
      </c>
      <c r="H708" s="48">
        <f t="shared" ref="H708:H771" si="118">E708/E707-1</f>
        <v>1.8902920634356057E-3</v>
      </c>
      <c r="I708" s="49">
        <f t="shared" si="109"/>
        <v>1.5606032339399584E-3</v>
      </c>
      <c r="J708" s="1">
        <f t="shared" si="113"/>
        <v>0</v>
      </c>
      <c r="K708" s="1">
        <f t="shared" si="114"/>
        <v>0</v>
      </c>
      <c r="L708" s="1">
        <f t="shared" si="111"/>
        <v>144.69999999999982</v>
      </c>
      <c r="M708" s="1">
        <f t="shared" si="112"/>
        <v>0</v>
      </c>
      <c r="N708" s="1">
        <f t="shared" si="115"/>
        <v>144.69999999999982</v>
      </c>
      <c r="O708" s="1">
        <f t="shared" si="116"/>
        <v>1512.8000000000122</v>
      </c>
    </row>
    <row r="709" spans="1:15" x14ac:dyDescent="0.25">
      <c r="A709" s="47">
        <v>42263.958333333336</v>
      </c>
      <c r="B709" s="1">
        <v>1.1289400000000001</v>
      </c>
      <c r="C709" s="1">
        <v>1.1441300000000001</v>
      </c>
      <c r="D709" s="1">
        <v>1.12846</v>
      </c>
      <c r="E709" s="1">
        <v>1.14341</v>
      </c>
      <c r="F709" s="1">
        <f t="shared" si="117"/>
        <v>-136.7000000000007</v>
      </c>
      <c r="G709" s="1">
        <f t="shared" si="110"/>
        <v>0</v>
      </c>
      <c r="H709" s="48">
        <f t="shared" si="118"/>
        <v>1.2817333073502635E-2</v>
      </c>
      <c r="I709" s="49">
        <f t="shared" si="109"/>
        <v>2.9452791283005181E-3</v>
      </c>
      <c r="J709" s="1">
        <f t="shared" si="113"/>
        <v>0</v>
      </c>
      <c r="K709" s="1">
        <f t="shared" si="114"/>
        <v>0</v>
      </c>
      <c r="L709" s="1">
        <f t="shared" si="111"/>
        <v>0</v>
      </c>
      <c r="M709" s="1">
        <f t="shared" si="112"/>
        <v>0</v>
      </c>
      <c r="N709" s="1">
        <f t="shared" si="115"/>
        <v>0</v>
      </c>
      <c r="O709" s="1">
        <f t="shared" si="116"/>
        <v>1512.8000000000122</v>
      </c>
    </row>
    <row r="710" spans="1:15" x14ac:dyDescent="0.25">
      <c r="A710" s="47">
        <v>42264.958333333336</v>
      </c>
      <c r="B710" s="1">
        <v>1.14341</v>
      </c>
      <c r="C710" s="1">
        <v>1.1459900000000001</v>
      </c>
      <c r="D710" s="1">
        <v>1.1269400000000001</v>
      </c>
      <c r="E710" s="1">
        <v>1.12974</v>
      </c>
      <c r="F710" s="1">
        <f t="shared" si="117"/>
        <v>-91.699999999999008</v>
      </c>
      <c r="G710" s="1">
        <f t="shared" si="110"/>
        <v>0</v>
      </c>
      <c r="H710" s="48">
        <f t="shared" si="118"/>
        <v>-1.1955466543059901E-2</v>
      </c>
      <c r="I710" s="49">
        <f t="shared" si="109"/>
        <v>1.0871256130914192E-3</v>
      </c>
      <c r="J710" s="1">
        <f t="shared" si="113"/>
        <v>0</v>
      </c>
      <c r="K710" s="1">
        <f t="shared" si="114"/>
        <v>0</v>
      </c>
      <c r="L710" s="1">
        <f t="shared" si="111"/>
        <v>0</v>
      </c>
      <c r="M710" s="1">
        <f t="shared" si="112"/>
        <v>0</v>
      </c>
      <c r="N710" s="1">
        <f t="shared" si="115"/>
        <v>0</v>
      </c>
      <c r="O710" s="1">
        <f t="shared" si="116"/>
        <v>1512.8000000000122</v>
      </c>
    </row>
    <row r="711" spans="1:15" x14ac:dyDescent="0.25">
      <c r="A711" s="47">
        <v>42267.958333333336</v>
      </c>
      <c r="B711" s="1">
        <v>1.1280699999999999</v>
      </c>
      <c r="C711" s="1">
        <v>1.1329899999999999</v>
      </c>
      <c r="D711" s="1">
        <v>1.11812</v>
      </c>
      <c r="E711" s="1">
        <v>1.1189</v>
      </c>
      <c r="F711" s="1">
        <f t="shared" si="117"/>
        <v>-70.099999999999611</v>
      </c>
      <c r="G711" s="1">
        <f t="shared" si="110"/>
        <v>0</v>
      </c>
      <c r="H711" s="48">
        <f t="shared" si="118"/>
        <v>-9.5951280825676832E-3</v>
      </c>
      <c r="I711" s="49">
        <f t="shared" si="109"/>
        <v>-1.6136464913547865E-4</v>
      </c>
      <c r="J711" s="1">
        <f t="shared" si="113"/>
        <v>0</v>
      </c>
      <c r="K711" s="1">
        <f t="shared" si="114"/>
        <v>0</v>
      </c>
      <c r="L711" s="1">
        <f t="shared" si="111"/>
        <v>0</v>
      </c>
      <c r="M711" s="1">
        <f t="shared" si="112"/>
        <v>0</v>
      </c>
      <c r="N711" s="1">
        <f t="shared" si="115"/>
        <v>0</v>
      </c>
      <c r="O711" s="1">
        <f t="shared" si="116"/>
        <v>1512.8000000000122</v>
      </c>
    </row>
    <row r="712" spans="1:15" x14ac:dyDescent="0.25">
      <c r="A712" s="47">
        <v>42268.958333333336</v>
      </c>
      <c r="B712" s="1">
        <v>1.1188899999999999</v>
      </c>
      <c r="C712" s="1">
        <v>1.1207499999999999</v>
      </c>
      <c r="D712" s="1">
        <v>1.1113200000000001</v>
      </c>
      <c r="E712" s="1">
        <v>1.11188</v>
      </c>
      <c r="F712" s="1">
        <f t="shared" si="117"/>
        <v>66.800000000000196</v>
      </c>
      <c r="G712" s="1">
        <f t="shared" si="110"/>
        <v>1</v>
      </c>
      <c r="H712" s="48">
        <f t="shared" si="118"/>
        <v>-6.2740191259272882E-3</v>
      </c>
      <c r="I712" s="49">
        <f t="shared" si="109"/>
        <v>-1.7576675119364837E-3</v>
      </c>
      <c r="J712" s="1">
        <f t="shared" si="113"/>
        <v>0</v>
      </c>
      <c r="K712" s="1">
        <f t="shared" si="114"/>
        <v>0</v>
      </c>
      <c r="L712" s="1">
        <f t="shared" si="111"/>
        <v>0</v>
      </c>
      <c r="M712" s="1">
        <f t="shared" si="112"/>
        <v>0</v>
      </c>
      <c r="N712" s="1">
        <f t="shared" si="115"/>
        <v>0</v>
      </c>
      <c r="O712" s="1">
        <f t="shared" si="116"/>
        <v>1512.8000000000122</v>
      </c>
    </row>
    <row r="713" spans="1:15" x14ac:dyDescent="0.25">
      <c r="A713" s="47">
        <v>42269.958333333336</v>
      </c>
      <c r="B713" s="1">
        <v>1.1118699999999999</v>
      </c>
      <c r="C713" s="1">
        <v>1.1212899999999999</v>
      </c>
      <c r="D713" s="1">
        <v>1.1105100000000001</v>
      </c>
      <c r="E713" s="1">
        <v>1.1185499999999999</v>
      </c>
      <c r="F713" s="1">
        <f t="shared" si="117"/>
        <v>43.50000000000076</v>
      </c>
      <c r="G713" s="1">
        <f t="shared" si="110"/>
        <v>1</v>
      </c>
      <c r="H713" s="48">
        <f t="shared" si="118"/>
        <v>5.9988487966327053E-3</v>
      </c>
      <c r="I713" s="49">
        <f t="shared" ref="I713:I776" si="119">AVERAGE(H706:H713)</f>
        <v>-1.6262172994041257E-3</v>
      </c>
      <c r="J713" s="1">
        <f t="shared" si="113"/>
        <v>0</v>
      </c>
      <c r="K713" s="1">
        <f t="shared" si="114"/>
        <v>0</v>
      </c>
      <c r="L713" s="1">
        <f t="shared" si="111"/>
        <v>0</v>
      </c>
      <c r="M713" s="1">
        <f t="shared" si="112"/>
        <v>0</v>
      </c>
      <c r="N713" s="1">
        <f t="shared" si="115"/>
        <v>0</v>
      </c>
      <c r="O713" s="1">
        <f t="shared" si="116"/>
        <v>1512.8000000000122</v>
      </c>
    </row>
    <row r="714" spans="1:15" x14ac:dyDescent="0.25">
      <c r="A714" s="47">
        <v>42270.958333333336</v>
      </c>
      <c r="B714" s="1">
        <v>1.11856</v>
      </c>
      <c r="C714" s="1">
        <v>1.12958</v>
      </c>
      <c r="D714" s="1">
        <v>1.1164499999999999</v>
      </c>
      <c r="E714" s="1">
        <v>1.1229100000000001</v>
      </c>
      <c r="F714" s="1">
        <f t="shared" si="117"/>
        <v>-36.299999999998001</v>
      </c>
      <c r="G714" s="1">
        <f t="shared" si="110"/>
        <v>0</v>
      </c>
      <c r="H714" s="48">
        <f t="shared" si="118"/>
        <v>3.8979035358277514E-3</v>
      </c>
      <c r="I714" s="49">
        <f t="shared" si="119"/>
        <v>-9.2944764976429783E-4</v>
      </c>
      <c r="J714" s="1">
        <f t="shared" si="113"/>
        <v>0</v>
      </c>
      <c r="K714" s="1">
        <f t="shared" si="114"/>
        <v>0</v>
      </c>
      <c r="L714" s="1">
        <f t="shared" si="111"/>
        <v>0</v>
      </c>
      <c r="M714" s="1">
        <f t="shared" si="112"/>
        <v>0</v>
      </c>
      <c r="N714" s="1">
        <f t="shared" si="115"/>
        <v>0</v>
      </c>
      <c r="O714" s="1">
        <f t="shared" si="116"/>
        <v>1512.8000000000122</v>
      </c>
    </row>
    <row r="715" spans="1:15" x14ac:dyDescent="0.25">
      <c r="A715" s="47">
        <v>42271.958333333336</v>
      </c>
      <c r="B715" s="1">
        <v>1.1228499999999999</v>
      </c>
      <c r="C715" s="1">
        <v>1.12324</v>
      </c>
      <c r="D715" s="1">
        <v>1.11161</v>
      </c>
      <c r="E715" s="1">
        <v>1.1192200000000001</v>
      </c>
      <c r="F715" s="1">
        <f t="shared" si="117"/>
        <v>60.600000000001764</v>
      </c>
      <c r="G715" s="1">
        <f t="shared" si="110"/>
        <v>1</v>
      </c>
      <c r="H715" s="48">
        <f t="shared" si="118"/>
        <v>-3.2861048525705261E-3</v>
      </c>
      <c r="I715" s="49">
        <f t="shared" si="119"/>
        <v>-8.132926418408376E-4</v>
      </c>
      <c r="J715" s="1">
        <f t="shared" si="113"/>
        <v>0</v>
      </c>
      <c r="K715" s="1">
        <f t="shared" si="114"/>
        <v>0</v>
      </c>
      <c r="L715" s="1">
        <f t="shared" si="111"/>
        <v>0</v>
      </c>
      <c r="M715" s="1">
        <f t="shared" si="112"/>
        <v>0</v>
      </c>
      <c r="N715" s="1">
        <f t="shared" si="115"/>
        <v>0</v>
      </c>
      <c r="O715" s="1">
        <f t="shared" si="116"/>
        <v>1512.8000000000122</v>
      </c>
    </row>
    <row r="716" spans="1:15" x14ac:dyDescent="0.25">
      <c r="A716" s="47">
        <v>42274.958333333336</v>
      </c>
      <c r="B716" s="1">
        <v>1.1183099999999999</v>
      </c>
      <c r="C716" s="1">
        <v>1.12477</v>
      </c>
      <c r="D716" s="1">
        <v>1.1146799999999999</v>
      </c>
      <c r="E716" s="1">
        <v>1.1243700000000001</v>
      </c>
      <c r="F716" s="1">
        <f t="shared" si="117"/>
        <v>3.6999999999998145</v>
      </c>
      <c r="G716" s="1">
        <f t="shared" si="110"/>
        <v>1</v>
      </c>
      <c r="H716" s="48">
        <f t="shared" si="118"/>
        <v>4.6014188452672133E-3</v>
      </c>
      <c r="I716" s="49">
        <f t="shared" si="119"/>
        <v>-4.7440179411188665E-4</v>
      </c>
      <c r="J716" s="1">
        <f t="shared" si="113"/>
        <v>0</v>
      </c>
      <c r="K716" s="1">
        <f t="shared" si="114"/>
        <v>0</v>
      </c>
      <c r="L716" s="1">
        <f t="shared" si="111"/>
        <v>0</v>
      </c>
      <c r="M716" s="1">
        <f t="shared" si="112"/>
        <v>0</v>
      </c>
      <c r="N716" s="1">
        <f t="shared" si="115"/>
        <v>0</v>
      </c>
      <c r="O716" s="1">
        <f t="shared" si="116"/>
        <v>1512.8000000000122</v>
      </c>
    </row>
    <row r="717" spans="1:15" x14ac:dyDescent="0.25">
      <c r="A717" s="47">
        <v>42275.958333333336</v>
      </c>
      <c r="B717" s="1">
        <v>1.1243700000000001</v>
      </c>
      <c r="C717" s="1">
        <v>1.1281300000000001</v>
      </c>
      <c r="D717" s="1">
        <v>1.1193900000000001</v>
      </c>
      <c r="E717" s="1">
        <v>1.1247400000000001</v>
      </c>
      <c r="F717" s="1">
        <f t="shared" si="117"/>
        <v>-71.000000000001066</v>
      </c>
      <c r="G717" s="1">
        <f t="shared" si="110"/>
        <v>0</v>
      </c>
      <c r="H717" s="48">
        <f t="shared" si="118"/>
        <v>3.2907316986396928E-4</v>
      </c>
      <c r="I717" s="49">
        <f t="shared" si="119"/>
        <v>-2.0354342820667198E-3</v>
      </c>
      <c r="J717" s="1">
        <f t="shared" si="113"/>
        <v>0</v>
      </c>
      <c r="K717" s="1">
        <f t="shared" si="114"/>
        <v>0</v>
      </c>
      <c r="L717" s="1">
        <f t="shared" si="111"/>
        <v>0</v>
      </c>
      <c r="M717" s="1">
        <f t="shared" si="112"/>
        <v>0</v>
      </c>
      <c r="N717" s="1">
        <f t="shared" si="115"/>
        <v>0</v>
      </c>
      <c r="O717" s="1">
        <f t="shared" si="116"/>
        <v>1512.8000000000122</v>
      </c>
    </row>
    <row r="718" spans="1:15" x14ac:dyDescent="0.25">
      <c r="A718" s="47">
        <v>42276.958333333336</v>
      </c>
      <c r="B718" s="1">
        <v>1.1247400000000001</v>
      </c>
      <c r="C718" s="1">
        <v>1.1261399999999999</v>
      </c>
      <c r="D718" s="1">
        <v>1.11574</v>
      </c>
      <c r="E718" s="1">
        <v>1.11764</v>
      </c>
      <c r="F718" s="1">
        <f t="shared" si="117"/>
        <v>18.499999999999073</v>
      </c>
      <c r="G718" s="1">
        <f t="shared" si="110"/>
        <v>1</v>
      </c>
      <c r="H718" s="48">
        <f t="shared" si="118"/>
        <v>-6.3125700161815734E-3</v>
      </c>
      <c r="I718" s="49">
        <f t="shared" si="119"/>
        <v>-1.3300722162069289E-3</v>
      </c>
      <c r="J718" s="1">
        <f t="shared" si="113"/>
        <v>0</v>
      </c>
      <c r="K718" s="1">
        <f t="shared" si="114"/>
        <v>0</v>
      </c>
      <c r="L718" s="1">
        <f t="shared" si="111"/>
        <v>0</v>
      </c>
      <c r="M718" s="1">
        <f t="shared" si="112"/>
        <v>0</v>
      </c>
      <c r="N718" s="1">
        <f t="shared" si="115"/>
        <v>0</v>
      </c>
      <c r="O718" s="1">
        <f t="shared" si="116"/>
        <v>1512.8000000000122</v>
      </c>
    </row>
    <row r="719" spans="1:15" x14ac:dyDescent="0.25">
      <c r="A719" s="47">
        <v>42277.958333333336</v>
      </c>
      <c r="B719" s="1">
        <v>1.11758</v>
      </c>
      <c r="C719" s="1">
        <v>1.1209</v>
      </c>
      <c r="D719" s="1">
        <v>1.11351</v>
      </c>
      <c r="E719" s="1">
        <v>1.1194299999999999</v>
      </c>
      <c r="F719" s="1">
        <f t="shared" si="117"/>
        <v>14.000000000000679</v>
      </c>
      <c r="G719" s="1">
        <f t="shared" si="110"/>
        <v>1</v>
      </c>
      <c r="H719" s="48">
        <f t="shared" si="118"/>
        <v>1.6015890626677187E-3</v>
      </c>
      <c r="I719" s="49">
        <f t="shared" si="119"/>
        <v>6.9517426947496297E-5</v>
      </c>
      <c r="J719" s="1">
        <f t="shared" si="113"/>
        <v>0</v>
      </c>
      <c r="K719" s="1">
        <f t="shared" si="114"/>
        <v>0</v>
      </c>
      <c r="L719" s="1">
        <f t="shared" si="111"/>
        <v>0</v>
      </c>
      <c r="M719" s="1">
        <f t="shared" si="112"/>
        <v>0</v>
      </c>
      <c r="N719" s="1">
        <f t="shared" si="115"/>
        <v>0</v>
      </c>
      <c r="O719" s="1">
        <f t="shared" si="116"/>
        <v>1512.8000000000122</v>
      </c>
    </row>
    <row r="720" spans="1:15" x14ac:dyDescent="0.25">
      <c r="A720" s="47">
        <v>42278.958333333336</v>
      </c>
      <c r="B720" s="1">
        <v>1.11937</v>
      </c>
      <c r="C720" s="1">
        <v>1.1318299999999999</v>
      </c>
      <c r="D720" s="1">
        <v>1.1150500000000001</v>
      </c>
      <c r="E720" s="1">
        <v>1.12077</v>
      </c>
      <c r="F720" s="1">
        <f t="shared" si="117"/>
        <v>-30.999999999998806</v>
      </c>
      <c r="G720" s="1">
        <f t="shared" si="110"/>
        <v>0</v>
      </c>
      <c r="H720" s="48">
        <f t="shared" si="118"/>
        <v>1.1970377781551633E-3</v>
      </c>
      <c r="I720" s="49">
        <f t="shared" si="119"/>
        <v>1.0033995399578027E-3</v>
      </c>
      <c r="J720" s="1">
        <f t="shared" si="113"/>
        <v>0</v>
      </c>
      <c r="K720" s="1">
        <f t="shared" si="114"/>
        <v>0</v>
      </c>
      <c r="L720" s="1">
        <f t="shared" si="111"/>
        <v>0</v>
      </c>
      <c r="M720" s="1">
        <f t="shared" si="112"/>
        <v>0</v>
      </c>
      <c r="N720" s="1">
        <f t="shared" si="115"/>
        <v>0</v>
      </c>
      <c r="O720" s="1">
        <f t="shared" si="116"/>
        <v>1512.8000000000122</v>
      </c>
    </row>
    <row r="721" spans="1:15" x14ac:dyDescent="0.25">
      <c r="A721" s="47">
        <v>42281.958333333336</v>
      </c>
      <c r="B721" s="1">
        <v>1.1217299999999999</v>
      </c>
      <c r="C721" s="1">
        <v>1.1289199999999999</v>
      </c>
      <c r="D721" s="1">
        <v>1.11734</v>
      </c>
      <c r="E721" s="1">
        <v>1.11863</v>
      </c>
      <c r="F721" s="1">
        <f t="shared" si="117"/>
        <v>84.299999999999372</v>
      </c>
      <c r="G721" s="1">
        <f t="shared" si="110"/>
        <v>1</v>
      </c>
      <c r="H721" s="48">
        <f t="shared" si="118"/>
        <v>-1.9094015721334845E-3</v>
      </c>
      <c r="I721" s="49">
        <f t="shared" si="119"/>
        <v>1.4868243862029007E-5</v>
      </c>
      <c r="J721" s="1">
        <f t="shared" si="113"/>
        <v>0</v>
      </c>
      <c r="K721" s="1">
        <f t="shared" si="114"/>
        <v>0</v>
      </c>
      <c r="L721" s="1">
        <f t="shared" si="111"/>
        <v>0</v>
      </c>
      <c r="M721" s="1">
        <f t="shared" si="112"/>
        <v>0</v>
      </c>
      <c r="N721" s="1">
        <f t="shared" si="115"/>
        <v>0</v>
      </c>
      <c r="O721" s="1">
        <f t="shared" si="116"/>
        <v>1512.8000000000122</v>
      </c>
    </row>
    <row r="722" spans="1:15" x14ac:dyDescent="0.25">
      <c r="A722" s="47">
        <v>42282.958333333336</v>
      </c>
      <c r="B722" s="1">
        <v>1.11863</v>
      </c>
      <c r="C722" s="1">
        <v>1.1279600000000001</v>
      </c>
      <c r="D722" s="1">
        <v>1.1172</v>
      </c>
      <c r="E722" s="1">
        <v>1.12706</v>
      </c>
      <c r="F722" s="1">
        <f t="shared" si="117"/>
        <v>-33.999999999998479</v>
      </c>
      <c r="G722" s="1">
        <f t="shared" si="110"/>
        <v>0</v>
      </c>
      <c r="H722" s="48">
        <f t="shared" si="118"/>
        <v>7.5360038618665914E-3</v>
      </c>
      <c r="I722" s="49">
        <f t="shared" si="119"/>
        <v>4.6963078461688401E-4</v>
      </c>
      <c r="J722" s="1">
        <f t="shared" si="113"/>
        <v>0</v>
      </c>
      <c r="K722" s="1">
        <f t="shared" si="114"/>
        <v>0</v>
      </c>
      <c r="L722" s="1">
        <f t="shared" si="111"/>
        <v>0</v>
      </c>
      <c r="M722" s="1">
        <f t="shared" si="112"/>
        <v>0</v>
      </c>
      <c r="N722" s="1">
        <f t="shared" si="115"/>
        <v>0</v>
      </c>
      <c r="O722" s="1">
        <f t="shared" si="116"/>
        <v>1512.8000000000122</v>
      </c>
    </row>
    <row r="723" spans="1:15" x14ac:dyDescent="0.25">
      <c r="A723" s="47">
        <v>42283.958333333336</v>
      </c>
      <c r="B723" s="1">
        <v>1.1270899999999999</v>
      </c>
      <c r="C723" s="1">
        <v>1.1284099999999999</v>
      </c>
      <c r="D723" s="1">
        <v>1.1211500000000001</v>
      </c>
      <c r="E723" s="1">
        <v>1.1236900000000001</v>
      </c>
      <c r="F723" s="1">
        <f t="shared" si="117"/>
        <v>39.000000000000142</v>
      </c>
      <c r="G723" s="1">
        <f t="shared" si="110"/>
        <v>1</v>
      </c>
      <c r="H723" s="48">
        <f t="shared" si="118"/>
        <v>-2.9900803861372394E-3</v>
      </c>
      <c r="I723" s="49">
        <f t="shared" si="119"/>
        <v>5.0663384292104485E-4</v>
      </c>
      <c r="J723" s="1">
        <f t="shared" si="113"/>
        <v>0</v>
      </c>
      <c r="K723" s="1">
        <f t="shared" si="114"/>
        <v>0</v>
      </c>
      <c r="L723" s="1">
        <f t="shared" si="111"/>
        <v>0</v>
      </c>
      <c r="M723" s="1">
        <f t="shared" si="112"/>
        <v>0</v>
      </c>
      <c r="N723" s="1">
        <f t="shared" si="115"/>
        <v>0</v>
      </c>
      <c r="O723" s="1">
        <f t="shared" si="116"/>
        <v>1512.8000000000122</v>
      </c>
    </row>
    <row r="724" spans="1:15" x14ac:dyDescent="0.25">
      <c r="A724" s="47">
        <v>42284.958333333336</v>
      </c>
      <c r="B724" s="1">
        <v>1.12368</v>
      </c>
      <c r="C724" s="1">
        <v>1.13273</v>
      </c>
      <c r="D724" s="1">
        <v>1.12344</v>
      </c>
      <c r="E724" s="1">
        <v>1.12758</v>
      </c>
      <c r="F724" s="1">
        <f t="shared" si="117"/>
        <v>81.299999999999699</v>
      </c>
      <c r="G724" s="1">
        <f t="shared" si="110"/>
        <v>1</v>
      </c>
      <c r="H724" s="48">
        <f t="shared" si="118"/>
        <v>3.4618088618747489E-3</v>
      </c>
      <c r="I724" s="49">
        <f t="shared" si="119"/>
        <v>3.641825949969868E-4</v>
      </c>
      <c r="J724" s="1">
        <f t="shared" si="113"/>
        <v>0</v>
      </c>
      <c r="K724" s="1">
        <f t="shared" si="114"/>
        <v>0</v>
      </c>
      <c r="L724" s="1">
        <f t="shared" si="111"/>
        <v>0</v>
      </c>
      <c r="M724" s="1">
        <f t="shared" si="112"/>
        <v>0</v>
      </c>
      <c r="N724" s="1">
        <f t="shared" si="115"/>
        <v>0</v>
      </c>
      <c r="O724" s="1">
        <f t="shared" si="116"/>
        <v>1512.8000000000122</v>
      </c>
    </row>
    <row r="725" spans="1:15" x14ac:dyDescent="0.25">
      <c r="A725" s="47">
        <v>42285.958333333336</v>
      </c>
      <c r="B725" s="1">
        <v>1.12758</v>
      </c>
      <c r="C725" s="1">
        <v>1.1387100000000001</v>
      </c>
      <c r="D725" s="1">
        <v>1.1267100000000001</v>
      </c>
      <c r="E725" s="1">
        <v>1.13571</v>
      </c>
      <c r="F725" s="1">
        <f t="shared" si="117"/>
        <v>-2.20000000000109</v>
      </c>
      <c r="G725" s="1">
        <f t="shared" si="110"/>
        <v>0</v>
      </c>
      <c r="H725" s="48">
        <f t="shared" si="118"/>
        <v>7.210131431916178E-3</v>
      </c>
      <c r="I725" s="49">
        <f t="shared" si="119"/>
        <v>1.2243148777535129E-3</v>
      </c>
      <c r="J725" s="1">
        <f t="shared" si="113"/>
        <v>0</v>
      </c>
      <c r="K725" s="1">
        <f t="shared" si="114"/>
        <v>0</v>
      </c>
      <c r="L725" s="1">
        <f t="shared" si="111"/>
        <v>-2.20000000000109</v>
      </c>
      <c r="M725" s="1">
        <f t="shared" si="112"/>
        <v>0</v>
      </c>
      <c r="N725" s="1">
        <f t="shared" si="115"/>
        <v>-2.20000000000109</v>
      </c>
      <c r="O725" s="1">
        <f t="shared" si="116"/>
        <v>1510.6000000000111</v>
      </c>
    </row>
    <row r="726" spans="1:15" x14ac:dyDescent="0.25">
      <c r="A726" s="47">
        <v>42288.958333333336</v>
      </c>
      <c r="B726" s="1">
        <v>1.1360300000000001</v>
      </c>
      <c r="C726" s="1">
        <v>1.13968</v>
      </c>
      <c r="D726" s="1">
        <v>1.13544</v>
      </c>
      <c r="E726" s="1">
        <v>1.13581</v>
      </c>
      <c r="F726" s="1">
        <f t="shared" si="117"/>
        <v>20.399999999998197</v>
      </c>
      <c r="G726" s="1">
        <f t="shared" si="110"/>
        <v>1</v>
      </c>
      <c r="H726" s="48">
        <f t="shared" si="118"/>
        <v>8.8050646732007465E-5</v>
      </c>
      <c r="I726" s="49">
        <f t="shared" si="119"/>
        <v>2.0243924606177105E-3</v>
      </c>
      <c r="J726" s="1">
        <f t="shared" si="113"/>
        <v>0</v>
      </c>
      <c r="K726" s="1">
        <f t="shared" si="114"/>
        <v>0</v>
      </c>
      <c r="L726" s="1">
        <f t="shared" si="111"/>
        <v>20.399999999998197</v>
      </c>
      <c r="M726" s="1">
        <f t="shared" si="112"/>
        <v>0</v>
      </c>
      <c r="N726" s="1">
        <f t="shared" si="115"/>
        <v>20.399999999998197</v>
      </c>
      <c r="O726" s="1">
        <f t="shared" si="116"/>
        <v>1531.0000000000093</v>
      </c>
    </row>
    <row r="727" spans="1:15" x14ac:dyDescent="0.25">
      <c r="A727" s="47">
        <v>42289.958333333336</v>
      </c>
      <c r="B727" s="1">
        <v>1.1357900000000001</v>
      </c>
      <c r="C727" s="1">
        <v>1.1411</v>
      </c>
      <c r="D727" s="1">
        <v>1.13442</v>
      </c>
      <c r="E727" s="1">
        <v>1.1378299999999999</v>
      </c>
      <c r="F727" s="1">
        <f t="shared" si="117"/>
        <v>95.899999999999878</v>
      </c>
      <c r="G727" s="1">
        <f t="shared" si="110"/>
        <v>1</v>
      </c>
      <c r="H727" s="48">
        <f t="shared" si="118"/>
        <v>1.7784664688635932E-3</v>
      </c>
      <c r="I727" s="49">
        <f t="shared" si="119"/>
        <v>2.0465021363921948E-3</v>
      </c>
      <c r="J727" s="1">
        <f t="shared" si="113"/>
        <v>0</v>
      </c>
      <c r="K727" s="1">
        <f t="shared" si="114"/>
        <v>0</v>
      </c>
      <c r="L727" s="1">
        <f t="shared" si="111"/>
        <v>95.899999999999878</v>
      </c>
      <c r="M727" s="1">
        <f t="shared" si="112"/>
        <v>0</v>
      </c>
      <c r="N727" s="1">
        <f t="shared" si="115"/>
        <v>95.899999999999878</v>
      </c>
      <c r="O727" s="1">
        <f t="shared" si="116"/>
        <v>1626.9000000000092</v>
      </c>
    </row>
    <row r="728" spans="1:15" x14ac:dyDescent="0.25">
      <c r="A728" s="47">
        <v>42290.958333333336</v>
      </c>
      <c r="B728" s="1">
        <v>1.13781</v>
      </c>
      <c r="C728" s="1">
        <v>1.1489100000000001</v>
      </c>
      <c r="D728" s="1">
        <v>1.1377200000000001</v>
      </c>
      <c r="E728" s="1">
        <v>1.1474</v>
      </c>
      <c r="F728" s="1">
        <f t="shared" si="117"/>
        <v>-90.999999999998863</v>
      </c>
      <c r="G728" s="1">
        <f t="shared" si="110"/>
        <v>0</v>
      </c>
      <c r="H728" s="48">
        <f t="shared" si="118"/>
        <v>8.4107467723650853E-3</v>
      </c>
      <c r="I728" s="49">
        <f t="shared" si="119"/>
        <v>2.948215760668435E-3</v>
      </c>
      <c r="J728" s="1">
        <f t="shared" si="113"/>
        <v>0</v>
      </c>
      <c r="K728" s="1">
        <f t="shared" si="114"/>
        <v>0</v>
      </c>
      <c r="L728" s="1">
        <f t="shared" si="111"/>
        <v>0</v>
      </c>
      <c r="M728" s="1">
        <f t="shared" si="112"/>
        <v>0</v>
      </c>
      <c r="N728" s="1">
        <f t="shared" si="115"/>
        <v>0</v>
      </c>
      <c r="O728" s="1">
        <f t="shared" si="116"/>
        <v>1626.9000000000092</v>
      </c>
    </row>
    <row r="729" spans="1:15" x14ac:dyDescent="0.25">
      <c r="A729" s="47">
        <v>42291.958333333336</v>
      </c>
      <c r="B729" s="1">
        <v>1.1474</v>
      </c>
      <c r="C729" s="1">
        <v>1.1495</v>
      </c>
      <c r="D729" s="1">
        <v>1.13632</v>
      </c>
      <c r="E729" s="1">
        <v>1.1383000000000001</v>
      </c>
      <c r="F729" s="1">
        <f t="shared" si="117"/>
        <v>-36.400000000000873</v>
      </c>
      <c r="G729" s="1">
        <f t="shared" si="110"/>
        <v>0</v>
      </c>
      <c r="H729" s="48">
        <f t="shared" si="118"/>
        <v>-7.9309743768518626E-3</v>
      </c>
      <c r="I729" s="49">
        <f t="shared" si="119"/>
        <v>2.1955191600786378E-3</v>
      </c>
      <c r="J729" s="1">
        <f t="shared" si="113"/>
        <v>0</v>
      </c>
      <c r="K729" s="1">
        <f t="shared" si="114"/>
        <v>0</v>
      </c>
      <c r="L729" s="1">
        <f t="shared" si="111"/>
        <v>-36.400000000000873</v>
      </c>
      <c r="M729" s="1">
        <f t="shared" si="112"/>
        <v>0</v>
      </c>
      <c r="N729" s="1">
        <f t="shared" si="115"/>
        <v>-36.400000000000873</v>
      </c>
      <c r="O729" s="1">
        <f t="shared" si="116"/>
        <v>1590.5000000000084</v>
      </c>
    </row>
    <row r="730" spans="1:15" x14ac:dyDescent="0.25">
      <c r="A730" s="47">
        <v>42292.958333333336</v>
      </c>
      <c r="B730" s="1">
        <v>1.1383000000000001</v>
      </c>
      <c r="C730" s="1">
        <v>1.1395</v>
      </c>
      <c r="D730" s="1">
        <v>1.13344</v>
      </c>
      <c r="E730" s="1">
        <v>1.13466</v>
      </c>
      <c r="F730" s="1">
        <f t="shared" si="117"/>
        <v>-30.699999999999061</v>
      </c>
      <c r="G730" s="1">
        <f t="shared" si="110"/>
        <v>0</v>
      </c>
      <c r="H730" s="48">
        <f t="shared" si="118"/>
        <v>-3.1977510322411806E-3</v>
      </c>
      <c r="I730" s="49">
        <f t="shared" si="119"/>
        <v>8.5379979831516628E-4</v>
      </c>
      <c r="J730" s="1">
        <f t="shared" si="113"/>
        <v>0</v>
      </c>
      <c r="K730" s="1">
        <f t="shared" si="114"/>
        <v>0</v>
      </c>
      <c r="L730" s="1">
        <f t="shared" si="111"/>
        <v>0</v>
      </c>
      <c r="M730" s="1">
        <f t="shared" si="112"/>
        <v>0</v>
      </c>
      <c r="N730" s="1">
        <f t="shared" si="115"/>
        <v>0</v>
      </c>
      <c r="O730" s="1">
        <f t="shared" si="116"/>
        <v>1590.5000000000084</v>
      </c>
    </row>
    <row r="731" spans="1:15" x14ac:dyDescent="0.25">
      <c r="A731" s="47">
        <v>42295.958333333336</v>
      </c>
      <c r="B731" s="1">
        <v>1.1356299999999999</v>
      </c>
      <c r="C731" s="1">
        <v>1.1378900000000001</v>
      </c>
      <c r="D731" s="1">
        <v>1.1305799999999999</v>
      </c>
      <c r="E731" s="1">
        <v>1.13256</v>
      </c>
      <c r="F731" s="1">
        <f t="shared" si="117"/>
        <v>20.499999999998852</v>
      </c>
      <c r="G731" s="1">
        <f t="shared" si="110"/>
        <v>1</v>
      </c>
      <c r="H731" s="48">
        <f t="shared" si="118"/>
        <v>-1.8507746814023784E-3</v>
      </c>
      <c r="I731" s="49">
        <f t="shared" si="119"/>
        <v>9.962130114070239E-4</v>
      </c>
      <c r="J731" s="1">
        <f t="shared" si="113"/>
        <v>0</v>
      </c>
      <c r="K731" s="1">
        <f t="shared" si="114"/>
        <v>0</v>
      </c>
      <c r="L731" s="1">
        <f t="shared" si="111"/>
        <v>0</v>
      </c>
      <c r="M731" s="1">
        <f t="shared" si="112"/>
        <v>0</v>
      </c>
      <c r="N731" s="1">
        <f t="shared" si="115"/>
        <v>0</v>
      </c>
      <c r="O731" s="1">
        <f t="shared" si="116"/>
        <v>1590.5000000000084</v>
      </c>
    </row>
    <row r="732" spans="1:15" x14ac:dyDescent="0.25">
      <c r="A732" s="47">
        <v>42296.958333333336</v>
      </c>
      <c r="B732" s="1">
        <v>1.1325400000000001</v>
      </c>
      <c r="C732" s="1">
        <v>1.1387100000000001</v>
      </c>
      <c r="D732" s="1">
        <v>1.1324000000000001</v>
      </c>
      <c r="E732" s="1">
        <v>1.13459</v>
      </c>
      <c r="F732" s="1">
        <f t="shared" si="117"/>
        <v>-7.0999999999998842</v>
      </c>
      <c r="G732" s="1">
        <f t="shared" si="110"/>
        <v>0</v>
      </c>
      <c r="H732" s="48">
        <f t="shared" si="118"/>
        <v>1.7923995196722498E-3</v>
      </c>
      <c r="I732" s="49">
        <f t="shared" si="119"/>
        <v>7.875368436317115E-4</v>
      </c>
      <c r="J732" s="1">
        <f t="shared" si="113"/>
        <v>0</v>
      </c>
      <c r="K732" s="1">
        <f t="shared" si="114"/>
        <v>0</v>
      </c>
      <c r="L732" s="1">
        <f t="shared" si="111"/>
        <v>0</v>
      </c>
      <c r="M732" s="1">
        <f t="shared" si="112"/>
        <v>0</v>
      </c>
      <c r="N732" s="1">
        <f t="shared" si="115"/>
        <v>0</v>
      </c>
      <c r="O732" s="1">
        <f t="shared" si="116"/>
        <v>1590.5000000000084</v>
      </c>
    </row>
    <row r="733" spans="1:15" x14ac:dyDescent="0.25">
      <c r="A733" s="47">
        <v>42297.958333333336</v>
      </c>
      <c r="B733" s="1">
        <v>1.13459</v>
      </c>
      <c r="C733" s="1">
        <v>1.13775</v>
      </c>
      <c r="D733" s="1">
        <v>1.1334500000000001</v>
      </c>
      <c r="E733" s="1">
        <v>1.13388</v>
      </c>
      <c r="F733" s="1">
        <f t="shared" si="117"/>
        <v>-230.69999999999925</v>
      </c>
      <c r="G733" s="1">
        <f t="shared" si="110"/>
        <v>0</v>
      </c>
      <c r="H733" s="48">
        <f t="shared" si="118"/>
        <v>-6.2577671229258058E-4</v>
      </c>
      <c r="I733" s="49">
        <f t="shared" si="119"/>
        <v>-1.9195167439438332E-4</v>
      </c>
      <c r="J733" s="1">
        <f t="shared" si="113"/>
        <v>0</v>
      </c>
      <c r="K733" s="1">
        <f t="shared" si="114"/>
        <v>0</v>
      </c>
      <c r="L733" s="1">
        <f t="shared" si="111"/>
        <v>0</v>
      </c>
      <c r="M733" s="1">
        <f t="shared" si="112"/>
        <v>0</v>
      </c>
      <c r="N733" s="1">
        <f t="shared" si="115"/>
        <v>0</v>
      </c>
      <c r="O733" s="1">
        <f t="shared" si="116"/>
        <v>1590.5000000000084</v>
      </c>
    </row>
    <row r="734" spans="1:15" x14ac:dyDescent="0.25">
      <c r="A734" s="47">
        <v>42298.958333333336</v>
      </c>
      <c r="B734" s="1">
        <v>1.1338999999999999</v>
      </c>
      <c r="C734" s="1">
        <v>1.1350899999999999</v>
      </c>
      <c r="D734" s="1">
        <v>1.1100300000000001</v>
      </c>
      <c r="E734" s="1">
        <v>1.11083</v>
      </c>
      <c r="F734" s="1">
        <f t="shared" si="117"/>
        <v>-91.799999999999656</v>
      </c>
      <c r="G734" s="1">
        <f t="shared" si="110"/>
        <v>0</v>
      </c>
      <c r="H734" s="48">
        <f t="shared" si="118"/>
        <v>-2.0328429816206306E-2</v>
      </c>
      <c r="I734" s="49">
        <f t="shared" si="119"/>
        <v>-2.7440117322616725E-3</v>
      </c>
      <c r="J734" s="1">
        <f t="shared" si="113"/>
        <v>0</v>
      </c>
      <c r="K734" s="1">
        <f t="shared" si="114"/>
        <v>0</v>
      </c>
      <c r="L734" s="1">
        <f t="shared" si="111"/>
        <v>0</v>
      </c>
      <c r="M734" s="1">
        <f t="shared" si="112"/>
        <v>0</v>
      </c>
      <c r="N734" s="1">
        <f t="shared" si="115"/>
        <v>0</v>
      </c>
      <c r="O734" s="1">
        <f t="shared" si="116"/>
        <v>1590.5000000000084</v>
      </c>
    </row>
    <row r="735" spans="1:15" x14ac:dyDescent="0.25">
      <c r="A735" s="47">
        <v>42299.958333333336</v>
      </c>
      <c r="B735" s="1">
        <v>1.11083</v>
      </c>
      <c r="C735" s="1">
        <v>1.11398</v>
      </c>
      <c r="D735" s="1">
        <v>1.0996600000000001</v>
      </c>
      <c r="E735" s="1">
        <v>1.10165</v>
      </c>
      <c r="F735" s="1">
        <f t="shared" si="117"/>
        <v>55.600000000000094</v>
      </c>
      <c r="G735" s="1">
        <f t="shared" si="110"/>
        <v>1</v>
      </c>
      <c r="H735" s="48">
        <f t="shared" si="118"/>
        <v>-8.2640908149761438E-3</v>
      </c>
      <c r="I735" s="49">
        <f t="shared" si="119"/>
        <v>-3.9993313927416396E-3</v>
      </c>
      <c r="J735" s="1">
        <f t="shared" si="113"/>
        <v>0</v>
      </c>
      <c r="K735" s="1">
        <f t="shared" si="114"/>
        <v>0</v>
      </c>
      <c r="L735" s="1">
        <f t="shared" si="111"/>
        <v>0</v>
      </c>
      <c r="M735" s="1">
        <f t="shared" si="112"/>
        <v>0</v>
      </c>
      <c r="N735" s="1">
        <f t="shared" si="115"/>
        <v>0</v>
      </c>
      <c r="O735" s="1">
        <f t="shared" si="116"/>
        <v>1590.5000000000084</v>
      </c>
    </row>
    <row r="736" spans="1:15" x14ac:dyDescent="0.25">
      <c r="A736" s="47">
        <v>42302.958333333336</v>
      </c>
      <c r="B736" s="1">
        <v>1.1002000000000001</v>
      </c>
      <c r="C736" s="1">
        <v>1.1068199999999999</v>
      </c>
      <c r="D736" s="1">
        <v>1.0999300000000001</v>
      </c>
      <c r="E736" s="1">
        <v>1.1057600000000001</v>
      </c>
      <c r="F736" s="1">
        <f t="shared" si="117"/>
        <v>-6.5000000000003944</v>
      </c>
      <c r="G736" s="1">
        <f t="shared" si="110"/>
        <v>0</v>
      </c>
      <c r="H736" s="48">
        <f t="shared" si="118"/>
        <v>3.7307674851358996E-3</v>
      </c>
      <c r="I736" s="49">
        <f t="shared" si="119"/>
        <v>-4.5843288036452878E-3</v>
      </c>
      <c r="J736" s="1">
        <f t="shared" si="113"/>
        <v>0</v>
      </c>
      <c r="K736" s="1">
        <f t="shared" si="114"/>
        <v>0</v>
      </c>
      <c r="L736" s="1">
        <f t="shared" si="111"/>
        <v>0</v>
      </c>
      <c r="M736" s="1">
        <f t="shared" si="112"/>
        <v>0</v>
      </c>
      <c r="N736" s="1">
        <f t="shared" si="115"/>
        <v>0</v>
      </c>
      <c r="O736" s="1">
        <f t="shared" si="116"/>
        <v>1590.5000000000084</v>
      </c>
    </row>
    <row r="737" spans="1:15" x14ac:dyDescent="0.25">
      <c r="A737" s="47">
        <v>42303.958333333336</v>
      </c>
      <c r="B737" s="1">
        <v>1.1057399999999999</v>
      </c>
      <c r="C737" s="1">
        <v>1.1078399999999999</v>
      </c>
      <c r="D737" s="1">
        <v>1.10303</v>
      </c>
      <c r="E737" s="1">
        <v>1.1050899999999999</v>
      </c>
      <c r="F737" s="1">
        <f t="shared" si="117"/>
        <v>-128.49999999999807</v>
      </c>
      <c r="G737" s="1">
        <f t="shared" si="110"/>
        <v>0</v>
      </c>
      <c r="H737" s="48">
        <f t="shared" si="118"/>
        <v>-6.0591810157739623E-4</v>
      </c>
      <c r="I737" s="49">
        <f t="shared" si="119"/>
        <v>-3.6686967692359795E-3</v>
      </c>
      <c r="J737" s="1">
        <f t="shared" si="113"/>
        <v>0</v>
      </c>
      <c r="K737" s="1">
        <f t="shared" si="114"/>
        <v>0</v>
      </c>
      <c r="L737" s="1">
        <f t="shared" si="111"/>
        <v>0</v>
      </c>
      <c r="M737" s="1">
        <f t="shared" si="112"/>
        <v>0</v>
      </c>
      <c r="N737" s="1">
        <f t="shared" si="115"/>
        <v>0</v>
      </c>
      <c r="O737" s="1">
        <f t="shared" si="116"/>
        <v>1590.5000000000084</v>
      </c>
    </row>
    <row r="738" spans="1:15" x14ac:dyDescent="0.25">
      <c r="A738" s="47">
        <v>42304.958333333336</v>
      </c>
      <c r="B738" s="1">
        <v>1.1050899999999999</v>
      </c>
      <c r="C738" s="1">
        <v>1.1095600000000001</v>
      </c>
      <c r="D738" s="1">
        <v>1.08969</v>
      </c>
      <c r="E738" s="1">
        <v>1.0922400000000001</v>
      </c>
      <c r="F738" s="1">
        <f t="shared" si="117"/>
        <v>54.300000000000459</v>
      </c>
      <c r="G738" s="1">
        <f t="shared" si="110"/>
        <v>1</v>
      </c>
      <c r="H738" s="48">
        <f t="shared" si="118"/>
        <v>-1.162801219810139E-2</v>
      </c>
      <c r="I738" s="49">
        <f t="shared" si="119"/>
        <v>-4.7224794149685057E-3</v>
      </c>
      <c r="J738" s="1">
        <f t="shared" si="113"/>
        <v>0</v>
      </c>
      <c r="K738" s="1">
        <f t="shared" si="114"/>
        <v>0</v>
      </c>
      <c r="L738" s="1">
        <f t="shared" si="111"/>
        <v>0</v>
      </c>
      <c r="M738" s="1">
        <f t="shared" si="112"/>
        <v>0</v>
      </c>
      <c r="N738" s="1">
        <f t="shared" si="115"/>
        <v>0</v>
      </c>
      <c r="O738" s="1">
        <f t="shared" si="116"/>
        <v>1590.5000000000084</v>
      </c>
    </row>
    <row r="739" spans="1:15" x14ac:dyDescent="0.25">
      <c r="A739" s="47">
        <v>42305.958333333336</v>
      </c>
      <c r="B739" s="1">
        <v>1.0922099999999999</v>
      </c>
      <c r="C739" s="1">
        <v>1.09853</v>
      </c>
      <c r="D739" s="1">
        <v>1.09036</v>
      </c>
      <c r="E739" s="1">
        <v>1.0976399999999999</v>
      </c>
      <c r="F739" s="1">
        <f t="shared" si="117"/>
        <v>27.300000000001212</v>
      </c>
      <c r="G739" s="1">
        <f t="shared" si="110"/>
        <v>1</v>
      </c>
      <c r="H739" s="48">
        <f t="shared" si="118"/>
        <v>4.9439683586023353E-3</v>
      </c>
      <c r="I739" s="49">
        <f t="shared" si="119"/>
        <v>-3.8731365349679164E-3</v>
      </c>
      <c r="J739" s="1">
        <f t="shared" si="113"/>
        <v>0</v>
      </c>
      <c r="K739" s="1">
        <f t="shared" si="114"/>
        <v>0</v>
      </c>
      <c r="L739" s="1">
        <f t="shared" si="111"/>
        <v>0</v>
      </c>
      <c r="M739" s="1">
        <f t="shared" si="112"/>
        <v>0</v>
      </c>
      <c r="N739" s="1">
        <f t="shared" si="115"/>
        <v>0</v>
      </c>
      <c r="O739" s="1">
        <f t="shared" si="116"/>
        <v>1590.5000000000084</v>
      </c>
    </row>
    <row r="740" spans="1:15" x14ac:dyDescent="0.25">
      <c r="A740" s="47">
        <v>42306.958333333336</v>
      </c>
      <c r="B740" s="1">
        <v>1.0975999999999999</v>
      </c>
      <c r="C740" s="1">
        <v>1.1072200000000001</v>
      </c>
      <c r="D740" s="1">
        <v>1.0965499999999999</v>
      </c>
      <c r="E740" s="1">
        <v>1.10033</v>
      </c>
      <c r="F740" s="1">
        <f t="shared" si="117"/>
        <v>-20.599999999999508</v>
      </c>
      <c r="G740" s="1">
        <f t="shared" si="110"/>
        <v>0</v>
      </c>
      <c r="H740" s="48">
        <f t="shared" si="118"/>
        <v>2.4507124375934275E-3</v>
      </c>
      <c r="I740" s="49">
        <f t="shared" si="119"/>
        <v>-3.7908474202277692E-3</v>
      </c>
      <c r="J740" s="1">
        <f t="shared" si="113"/>
        <v>0</v>
      </c>
      <c r="K740" s="1">
        <f t="shared" si="114"/>
        <v>0</v>
      </c>
      <c r="L740" s="1">
        <f t="shared" si="111"/>
        <v>0</v>
      </c>
      <c r="M740" s="1">
        <f t="shared" si="112"/>
        <v>0</v>
      </c>
      <c r="N740" s="1">
        <f t="shared" si="115"/>
        <v>0</v>
      </c>
      <c r="O740" s="1">
        <f t="shared" si="116"/>
        <v>1590.5000000000084</v>
      </c>
    </row>
    <row r="741" spans="1:15" x14ac:dyDescent="0.25">
      <c r="A741" s="47">
        <v>42310</v>
      </c>
      <c r="B741" s="1">
        <v>1.10354</v>
      </c>
      <c r="C741" s="1">
        <v>1.1052500000000001</v>
      </c>
      <c r="D741" s="1">
        <v>1.10002</v>
      </c>
      <c r="E741" s="1">
        <v>1.10148</v>
      </c>
      <c r="F741" s="1">
        <f t="shared" si="117"/>
        <v>-52.100000000001586</v>
      </c>
      <c r="G741" s="1">
        <f t="shared" si="110"/>
        <v>0</v>
      </c>
      <c r="H741" s="48">
        <f t="shared" si="118"/>
        <v>1.0451410031535602E-3</v>
      </c>
      <c r="I741" s="49">
        <f t="shared" si="119"/>
        <v>-3.5819827057970016E-3</v>
      </c>
      <c r="J741" s="1">
        <f t="shared" si="113"/>
        <v>0</v>
      </c>
      <c r="K741" s="1">
        <f t="shared" si="114"/>
        <v>0</v>
      </c>
      <c r="L741" s="1">
        <f t="shared" si="111"/>
        <v>0</v>
      </c>
      <c r="M741" s="1">
        <f t="shared" si="112"/>
        <v>0</v>
      </c>
      <c r="N741" s="1">
        <f t="shared" si="115"/>
        <v>0</v>
      </c>
      <c r="O741" s="1">
        <f t="shared" si="116"/>
        <v>1590.5000000000084</v>
      </c>
    </row>
    <row r="742" spans="1:15" x14ac:dyDescent="0.25">
      <c r="A742" s="47">
        <v>42311</v>
      </c>
      <c r="B742" s="1">
        <v>1.1014600000000001</v>
      </c>
      <c r="C742" s="1">
        <v>1.10301</v>
      </c>
      <c r="D742" s="1">
        <v>1.0936300000000001</v>
      </c>
      <c r="E742" s="1">
        <v>1.0962499999999999</v>
      </c>
      <c r="F742" s="1">
        <f t="shared" si="117"/>
        <v>-97.300000000000168</v>
      </c>
      <c r="G742" s="1">
        <f t="shared" si="110"/>
        <v>0</v>
      </c>
      <c r="H742" s="48">
        <f t="shared" si="118"/>
        <v>-4.748157025093569E-3</v>
      </c>
      <c r="I742" s="49">
        <f t="shared" si="119"/>
        <v>-1.6344486069079095E-3</v>
      </c>
      <c r="J742" s="1">
        <f t="shared" si="113"/>
        <v>0</v>
      </c>
      <c r="K742" s="1">
        <f t="shared" si="114"/>
        <v>0</v>
      </c>
      <c r="L742" s="1">
        <f t="shared" si="111"/>
        <v>0</v>
      </c>
      <c r="M742" s="1">
        <f t="shared" si="112"/>
        <v>0</v>
      </c>
      <c r="N742" s="1">
        <f t="shared" si="115"/>
        <v>0</v>
      </c>
      <c r="O742" s="1">
        <f t="shared" si="116"/>
        <v>1590.5000000000084</v>
      </c>
    </row>
    <row r="743" spans="1:15" x14ac:dyDescent="0.25">
      <c r="A743" s="47">
        <v>42312</v>
      </c>
      <c r="B743" s="1">
        <v>1.0962000000000001</v>
      </c>
      <c r="C743" s="1">
        <v>1.0967800000000001</v>
      </c>
      <c r="D743" s="1">
        <v>1.0844199999999999</v>
      </c>
      <c r="E743" s="1">
        <v>1.08647</v>
      </c>
      <c r="F743" s="1">
        <f t="shared" si="117"/>
        <v>19.000000000000128</v>
      </c>
      <c r="G743" s="1">
        <f t="shared" si="110"/>
        <v>1</v>
      </c>
      <c r="H743" s="48">
        <f t="shared" si="118"/>
        <v>-8.9213226909918841E-3</v>
      </c>
      <c r="I743" s="49">
        <f t="shared" si="119"/>
        <v>-1.716602591409877E-3</v>
      </c>
      <c r="J743" s="1">
        <f t="shared" si="113"/>
        <v>0</v>
      </c>
      <c r="K743" s="1">
        <f t="shared" si="114"/>
        <v>0</v>
      </c>
      <c r="L743" s="1">
        <f t="shared" si="111"/>
        <v>0</v>
      </c>
      <c r="M743" s="1">
        <f t="shared" si="112"/>
        <v>0</v>
      </c>
      <c r="N743" s="1">
        <f t="shared" si="115"/>
        <v>0</v>
      </c>
      <c r="O743" s="1">
        <f t="shared" si="116"/>
        <v>1590.5000000000084</v>
      </c>
    </row>
    <row r="744" spans="1:15" x14ac:dyDescent="0.25">
      <c r="A744" s="47">
        <v>42313</v>
      </c>
      <c r="B744" s="1">
        <v>1.08643</v>
      </c>
      <c r="C744" s="1">
        <v>1.08972</v>
      </c>
      <c r="D744" s="1">
        <v>1.0833600000000001</v>
      </c>
      <c r="E744" s="1">
        <v>1.08833</v>
      </c>
      <c r="F744" s="1">
        <f t="shared" si="117"/>
        <v>-145.40000000000219</v>
      </c>
      <c r="G744" s="1">
        <f t="shared" si="110"/>
        <v>0</v>
      </c>
      <c r="H744" s="48">
        <f t="shared" si="118"/>
        <v>1.711966276105148E-3</v>
      </c>
      <c r="I744" s="49">
        <f t="shared" si="119"/>
        <v>-1.968952742538721E-3</v>
      </c>
      <c r="J744" s="1">
        <f t="shared" si="113"/>
        <v>0</v>
      </c>
      <c r="K744" s="1">
        <f t="shared" si="114"/>
        <v>0</v>
      </c>
      <c r="L744" s="1">
        <f t="shared" si="111"/>
        <v>0</v>
      </c>
      <c r="M744" s="1">
        <f t="shared" si="112"/>
        <v>0</v>
      </c>
      <c r="N744" s="1">
        <f t="shared" si="115"/>
        <v>0</v>
      </c>
      <c r="O744" s="1">
        <f t="shared" si="116"/>
        <v>1590.5000000000084</v>
      </c>
    </row>
    <row r="745" spans="1:15" x14ac:dyDescent="0.25">
      <c r="A745" s="47">
        <v>42314</v>
      </c>
      <c r="B745" s="1">
        <v>1.0883100000000001</v>
      </c>
      <c r="C745" s="1">
        <v>1.0893699999999999</v>
      </c>
      <c r="D745" s="1">
        <v>1.07056</v>
      </c>
      <c r="E745" s="1">
        <v>1.0737699999999999</v>
      </c>
      <c r="F745" s="1">
        <f t="shared" si="117"/>
        <v>22.699999999999942</v>
      </c>
      <c r="G745" s="1">
        <f t="shared" si="110"/>
        <v>1</v>
      </c>
      <c r="H745" s="48">
        <f t="shared" si="118"/>
        <v>-1.3378295186202815E-2</v>
      </c>
      <c r="I745" s="49">
        <f t="shared" si="119"/>
        <v>-3.5654998781168984E-3</v>
      </c>
      <c r="J745" s="1">
        <f t="shared" si="113"/>
        <v>0</v>
      </c>
      <c r="K745" s="1">
        <f t="shared" si="114"/>
        <v>0</v>
      </c>
      <c r="L745" s="1">
        <f t="shared" si="111"/>
        <v>0</v>
      </c>
      <c r="M745" s="1">
        <f t="shared" si="112"/>
        <v>0</v>
      </c>
      <c r="N745" s="1">
        <f t="shared" si="115"/>
        <v>0</v>
      </c>
      <c r="O745" s="1">
        <f t="shared" si="116"/>
        <v>1590.5000000000084</v>
      </c>
    </row>
    <row r="746" spans="1:15" x14ac:dyDescent="0.25">
      <c r="A746" s="47">
        <v>42317</v>
      </c>
      <c r="B746" s="1">
        <v>1.07284</v>
      </c>
      <c r="C746" s="1">
        <v>1.0789899999999999</v>
      </c>
      <c r="D746" s="1">
        <v>1.07195</v>
      </c>
      <c r="E746" s="1">
        <v>1.07511</v>
      </c>
      <c r="F746" s="1">
        <f t="shared" si="117"/>
        <v>-27.800000000000047</v>
      </c>
      <c r="G746" s="1">
        <f t="shared" si="110"/>
        <v>0</v>
      </c>
      <c r="H746" s="48">
        <f t="shared" si="118"/>
        <v>1.2479395028732743E-3</v>
      </c>
      <c r="I746" s="49">
        <f t="shared" si="119"/>
        <v>-1.9560059154950654E-3</v>
      </c>
      <c r="J746" s="1">
        <f t="shared" si="113"/>
        <v>0</v>
      </c>
      <c r="K746" s="1">
        <f t="shared" si="114"/>
        <v>0</v>
      </c>
      <c r="L746" s="1">
        <f t="shared" si="111"/>
        <v>0</v>
      </c>
      <c r="M746" s="1">
        <f t="shared" si="112"/>
        <v>0</v>
      </c>
      <c r="N746" s="1">
        <f t="shared" si="115"/>
        <v>0</v>
      </c>
      <c r="O746" s="1">
        <f t="shared" si="116"/>
        <v>1590.5000000000084</v>
      </c>
    </row>
    <row r="747" spans="1:15" x14ac:dyDescent="0.25">
      <c r="A747" s="47">
        <v>42318</v>
      </c>
      <c r="B747" s="1">
        <v>1.0751900000000001</v>
      </c>
      <c r="C747" s="1">
        <v>1.0764</v>
      </c>
      <c r="D747" s="1">
        <v>1.0674399999999999</v>
      </c>
      <c r="E747" s="1">
        <v>1.0724100000000001</v>
      </c>
      <c r="F747" s="1">
        <f t="shared" si="117"/>
        <v>18.199999999999328</v>
      </c>
      <c r="G747" s="1">
        <f t="shared" si="110"/>
        <v>1</v>
      </c>
      <c r="H747" s="48">
        <f t="shared" si="118"/>
        <v>-2.5113709294861675E-3</v>
      </c>
      <c r="I747" s="49">
        <f t="shared" si="119"/>
        <v>-2.8879233265061283E-3</v>
      </c>
      <c r="J747" s="1">
        <f t="shared" si="113"/>
        <v>0</v>
      </c>
      <c r="K747" s="1">
        <f t="shared" si="114"/>
        <v>0</v>
      </c>
      <c r="L747" s="1">
        <f t="shared" si="111"/>
        <v>0</v>
      </c>
      <c r="M747" s="1">
        <f t="shared" si="112"/>
        <v>0</v>
      </c>
      <c r="N747" s="1">
        <f t="shared" si="115"/>
        <v>0</v>
      </c>
      <c r="O747" s="1">
        <f t="shared" si="116"/>
        <v>1590.5000000000084</v>
      </c>
    </row>
    <row r="748" spans="1:15" x14ac:dyDescent="0.25">
      <c r="A748" s="47">
        <v>42319</v>
      </c>
      <c r="B748" s="1">
        <v>1.0724100000000001</v>
      </c>
      <c r="C748" s="1">
        <v>1.0773699999999999</v>
      </c>
      <c r="D748" s="1">
        <v>1.0705899999999999</v>
      </c>
      <c r="E748" s="1">
        <v>1.07423</v>
      </c>
      <c r="F748" s="1">
        <f t="shared" si="117"/>
        <v>71.100000000001714</v>
      </c>
      <c r="G748" s="1">
        <f t="shared" si="110"/>
        <v>1</v>
      </c>
      <c r="H748" s="48">
        <f t="shared" si="118"/>
        <v>1.6971121119719879E-3</v>
      </c>
      <c r="I748" s="49">
        <f t="shared" si="119"/>
        <v>-2.9821233672088082E-3</v>
      </c>
      <c r="J748" s="1">
        <f t="shared" si="113"/>
        <v>0</v>
      </c>
      <c r="K748" s="1">
        <f t="shared" si="114"/>
        <v>0</v>
      </c>
      <c r="L748" s="1">
        <f t="shared" si="111"/>
        <v>0</v>
      </c>
      <c r="M748" s="1">
        <f t="shared" si="112"/>
        <v>0</v>
      </c>
      <c r="N748" s="1">
        <f t="shared" si="115"/>
        <v>0</v>
      </c>
      <c r="O748" s="1">
        <f t="shared" si="116"/>
        <v>1590.5000000000084</v>
      </c>
    </row>
    <row r="749" spans="1:15" x14ac:dyDescent="0.25">
      <c r="A749" s="47">
        <v>42320</v>
      </c>
      <c r="B749" s="1">
        <v>1.0741499999999999</v>
      </c>
      <c r="C749" s="1">
        <v>1.083</v>
      </c>
      <c r="D749" s="1">
        <v>1.0691200000000001</v>
      </c>
      <c r="E749" s="1">
        <v>1.0812600000000001</v>
      </c>
      <c r="F749" s="1">
        <f t="shared" si="117"/>
        <v>-42.899999999999054</v>
      </c>
      <c r="G749" s="1">
        <f t="shared" si="110"/>
        <v>0</v>
      </c>
      <c r="H749" s="48">
        <f t="shared" si="118"/>
        <v>6.5442223732348204E-3</v>
      </c>
      <c r="I749" s="49">
        <f t="shared" si="119"/>
        <v>-2.2947381959486507E-3</v>
      </c>
      <c r="J749" s="1">
        <f t="shared" si="113"/>
        <v>0</v>
      </c>
      <c r="K749" s="1">
        <f t="shared" si="114"/>
        <v>0</v>
      </c>
      <c r="L749" s="1">
        <f t="shared" si="111"/>
        <v>0</v>
      </c>
      <c r="M749" s="1">
        <f t="shared" si="112"/>
        <v>0</v>
      </c>
      <c r="N749" s="1">
        <f t="shared" si="115"/>
        <v>0</v>
      </c>
      <c r="O749" s="1">
        <f t="shared" si="116"/>
        <v>1590.5000000000084</v>
      </c>
    </row>
    <row r="750" spans="1:15" x14ac:dyDescent="0.25">
      <c r="A750" s="47">
        <v>42321</v>
      </c>
      <c r="B750" s="1">
        <v>1.0812999999999999</v>
      </c>
      <c r="C750" s="1">
        <v>1.08169</v>
      </c>
      <c r="D750" s="1">
        <v>1.0713999999999999</v>
      </c>
      <c r="E750" s="1">
        <v>1.07701</v>
      </c>
      <c r="F750" s="1">
        <f t="shared" si="117"/>
        <v>-53.900000000000063</v>
      </c>
      <c r="G750" s="1">
        <f t="shared" si="110"/>
        <v>0</v>
      </c>
      <c r="H750" s="48">
        <f t="shared" si="118"/>
        <v>-3.9305994857852244E-3</v>
      </c>
      <c r="I750" s="49">
        <f t="shared" si="119"/>
        <v>-2.1925435035351076E-3</v>
      </c>
      <c r="J750" s="1">
        <f t="shared" si="113"/>
        <v>0</v>
      </c>
      <c r="K750" s="1">
        <f t="shared" si="114"/>
        <v>0</v>
      </c>
      <c r="L750" s="1">
        <f t="shared" si="111"/>
        <v>0</v>
      </c>
      <c r="M750" s="1">
        <f t="shared" si="112"/>
        <v>0</v>
      </c>
      <c r="N750" s="1">
        <f t="shared" si="115"/>
        <v>0</v>
      </c>
      <c r="O750" s="1">
        <f t="shared" si="116"/>
        <v>1590.5000000000084</v>
      </c>
    </row>
    <row r="751" spans="1:15" x14ac:dyDescent="0.25">
      <c r="A751" s="47">
        <v>42324</v>
      </c>
      <c r="B751" s="1">
        <v>1.0739700000000001</v>
      </c>
      <c r="C751" s="1">
        <v>1.0758000000000001</v>
      </c>
      <c r="D751" s="1">
        <v>1.06745</v>
      </c>
      <c r="E751" s="1">
        <v>1.0685800000000001</v>
      </c>
      <c r="F751" s="1">
        <f t="shared" si="117"/>
        <v>-44.299999999999343</v>
      </c>
      <c r="G751" s="1">
        <f t="shared" si="110"/>
        <v>0</v>
      </c>
      <c r="H751" s="48">
        <f t="shared" si="118"/>
        <v>-7.8272253739518627E-3</v>
      </c>
      <c r="I751" s="49">
        <f t="shared" si="119"/>
        <v>-2.0557813389051049E-3</v>
      </c>
      <c r="J751" s="1">
        <f t="shared" si="113"/>
        <v>0</v>
      </c>
      <c r="K751" s="1">
        <f t="shared" si="114"/>
        <v>0</v>
      </c>
      <c r="L751" s="1">
        <f t="shared" si="111"/>
        <v>0</v>
      </c>
      <c r="M751" s="1">
        <f t="shared" si="112"/>
        <v>0</v>
      </c>
      <c r="N751" s="1">
        <f t="shared" si="115"/>
        <v>0</v>
      </c>
      <c r="O751" s="1">
        <f t="shared" si="116"/>
        <v>1590.5000000000084</v>
      </c>
    </row>
    <row r="752" spans="1:15" x14ac:dyDescent="0.25">
      <c r="A752" s="47">
        <v>42325</v>
      </c>
      <c r="B752" s="1">
        <v>1.0686199999999999</v>
      </c>
      <c r="C752" s="1">
        <v>1.0690599999999999</v>
      </c>
      <c r="D752" s="1">
        <v>1.06308</v>
      </c>
      <c r="E752" s="1">
        <v>1.06419</v>
      </c>
      <c r="F752" s="1">
        <f t="shared" si="117"/>
        <v>17.000000000000348</v>
      </c>
      <c r="G752" s="1">
        <f t="shared" si="110"/>
        <v>1</v>
      </c>
      <c r="H752" s="48">
        <f t="shared" si="118"/>
        <v>-4.1082558161299465E-3</v>
      </c>
      <c r="I752" s="49">
        <f t="shared" si="119"/>
        <v>-2.7833091004344918E-3</v>
      </c>
      <c r="J752" s="1">
        <f t="shared" si="113"/>
        <v>0</v>
      </c>
      <c r="K752" s="1">
        <f t="shared" si="114"/>
        <v>0</v>
      </c>
      <c r="L752" s="1">
        <f t="shared" si="111"/>
        <v>0</v>
      </c>
      <c r="M752" s="1">
        <f t="shared" si="112"/>
        <v>0</v>
      </c>
      <c r="N752" s="1">
        <f t="shared" si="115"/>
        <v>0</v>
      </c>
      <c r="O752" s="1">
        <f t="shared" si="116"/>
        <v>1590.5000000000084</v>
      </c>
    </row>
    <row r="753" spans="1:15" x14ac:dyDescent="0.25">
      <c r="A753" s="47">
        <v>42326</v>
      </c>
      <c r="B753" s="1">
        <v>1.06419</v>
      </c>
      <c r="C753" s="1">
        <v>1.0692299999999999</v>
      </c>
      <c r="D753" s="1">
        <v>1.06168</v>
      </c>
      <c r="E753" s="1">
        <v>1.06589</v>
      </c>
      <c r="F753" s="1">
        <f t="shared" si="117"/>
        <v>74.100000000001387</v>
      </c>
      <c r="G753" s="1">
        <f t="shared" si="110"/>
        <v>1</v>
      </c>
      <c r="H753" s="48">
        <f t="shared" si="118"/>
        <v>1.5974591003486971E-3</v>
      </c>
      <c r="I753" s="49">
        <f t="shared" si="119"/>
        <v>-9.1133981461555269E-4</v>
      </c>
      <c r="J753" s="1">
        <f t="shared" si="113"/>
        <v>0</v>
      </c>
      <c r="K753" s="1">
        <f t="shared" si="114"/>
        <v>0</v>
      </c>
      <c r="L753" s="1">
        <f t="shared" si="111"/>
        <v>0</v>
      </c>
      <c r="M753" s="1">
        <f t="shared" si="112"/>
        <v>0</v>
      </c>
      <c r="N753" s="1">
        <f t="shared" si="115"/>
        <v>0</v>
      </c>
      <c r="O753" s="1">
        <f t="shared" si="116"/>
        <v>1590.5000000000084</v>
      </c>
    </row>
    <row r="754" spans="1:15" x14ac:dyDescent="0.25">
      <c r="A754" s="47">
        <v>42327</v>
      </c>
      <c r="B754" s="1">
        <v>1.0659099999999999</v>
      </c>
      <c r="C754" s="1">
        <v>1.07629</v>
      </c>
      <c r="D754" s="1">
        <v>1.06551</v>
      </c>
      <c r="E754" s="1">
        <v>1.0733200000000001</v>
      </c>
      <c r="F754" s="1">
        <f t="shared" si="117"/>
        <v>-87.900000000000759</v>
      </c>
      <c r="G754" s="1">
        <f t="shared" si="110"/>
        <v>0</v>
      </c>
      <c r="H754" s="48">
        <f t="shared" si="118"/>
        <v>6.9707005413317535E-3</v>
      </c>
      <c r="I754" s="49">
        <f t="shared" si="119"/>
        <v>-1.9599468480824278E-4</v>
      </c>
      <c r="J754" s="1">
        <f t="shared" si="113"/>
        <v>0</v>
      </c>
      <c r="K754" s="1">
        <f t="shared" si="114"/>
        <v>0</v>
      </c>
      <c r="L754" s="1">
        <f t="shared" si="111"/>
        <v>0</v>
      </c>
      <c r="M754" s="1">
        <f t="shared" si="112"/>
        <v>0</v>
      </c>
      <c r="N754" s="1">
        <f t="shared" si="115"/>
        <v>0</v>
      </c>
      <c r="O754" s="1">
        <f t="shared" si="116"/>
        <v>1590.5000000000084</v>
      </c>
    </row>
    <row r="755" spans="1:15" x14ac:dyDescent="0.25">
      <c r="A755" s="47">
        <v>42328</v>
      </c>
      <c r="B755" s="1">
        <v>1.0732900000000001</v>
      </c>
      <c r="C755" s="1">
        <v>1.07379</v>
      </c>
      <c r="D755" s="1">
        <v>1.0639799999999999</v>
      </c>
      <c r="E755" s="1">
        <v>1.0645</v>
      </c>
      <c r="F755" s="1">
        <f t="shared" si="117"/>
        <v>-2.1000000000004349</v>
      </c>
      <c r="G755" s="1">
        <f t="shared" si="110"/>
        <v>0</v>
      </c>
      <c r="H755" s="48">
        <f t="shared" si="118"/>
        <v>-8.2174933850109877E-3</v>
      </c>
      <c r="I755" s="49">
        <f t="shared" si="119"/>
        <v>-9.0925999174884531E-4</v>
      </c>
      <c r="J755" s="1">
        <f t="shared" si="113"/>
        <v>0</v>
      </c>
      <c r="K755" s="1">
        <f t="shared" si="114"/>
        <v>0</v>
      </c>
      <c r="L755" s="1">
        <f t="shared" si="111"/>
        <v>0</v>
      </c>
      <c r="M755" s="1">
        <f t="shared" si="112"/>
        <v>0</v>
      </c>
      <c r="N755" s="1">
        <f t="shared" si="115"/>
        <v>0</v>
      </c>
      <c r="O755" s="1">
        <f t="shared" si="116"/>
        <v>1590.5000000000084</v>
      </c>
    </row>
    <row r="756" spans="1:15" x14ac:dyDescent="0.25">
      <c r="A756" s="47">
        <v>42331</v>
      </c>
      <c r="B756" s="1">
        <v>1.0638300000000001</v>
      </c>
      <c r="C756" s="1">
        <v>1.0656699999999999</v>
      </c>
      <c r="D756" s="1">
        <v>1.0592600000000001</v>
      </c>
      <c r="E756" s="1">
        <v>1.06362</v>
      </c>
      <c r="F756" s="1">
        <f t="shared" si="117"/>
        <v>6.0000000000015596</v>
      </c>
      <c r="G756" s="1">
        <f t="shared" si="110"/>
        <v>1</v>
      </c>
      <c r="H756" s="48">
        <f t="shared" si="118"/>
        <v>-8.2667919210899221E-4</v>
      </c>
      <c r="I756" s="49">
        <f t="shared" si="119"/>
        <v>-1.2247339047589678E-3</v>
      </c>
      <c r="J756" s="1">
        <f t="shared" si="113"/>
        <v>0</v>
      </c>
      <c r="K756" s="1">
        <f t="shared" si="114"/>
        <v>0</v>
      </c>
      <c r="L756" s="1">
        <f t="shared" si="111"/>
        <v>0</v>
      </c>
      <c r="M756" s="1">
        <f t="shared" si="112"/>
        <v>0</v>
      </c>
      <c r="N756" s="1">
        <f t="shared" si="115"/>
        <v>0</v>
      </c>
      <c r="O756" s="1">
        <f t="shared" si="116"/>
        <v>1590.5000000000084</v>
      </c>
    </row>
    <row r="757" spans="1:15" x14ac:dyDescent="0.25">
      <c r="A757" s="47">
        <v>42332</v>
      </c>
      <c r="B757" s="1">
        <v>1.0636699999999999</v>
      </c>
      <c r="C757" s="1">
        <v>1.06734</v>
      </c>
      <c r="D757" s="1">
        <v>1.06196</v>
      </c>
      <c r="E757" s="1">
        <v>1.06427</v>
      </c>
      <c r="F757" s="1">
        <f t="shared" si="117"/>
        <v>-18.099999999998673</v>
      </c>
      <c r="G757" s="1">
        <f t="shared" si="110"/>
        <v>0</v>
      </c>
      <c r="H757" s="48">
        <f t="shared" si="118"/>
        <v>6.111205129653019E-4</v>
      </c>
      <c r="I757" s="49">
        <f t="shared" si="119"/>
        <v>-1.9663716372926576E-3</v>
      </c>
      <c r="J757" s="1">
        <f t="shared" si="113"/>
        <v>0</v>
      </c>
      <c r="K757" s="1">
        <f t="shared" si="114"/>
        <v>0</v>
      </c>
      <c r="L757" s="1">
        <f t="shared" si="111"/>
        <v>0</v>
      </c>
      <c r="M757" s="1">
        <f t="shared" si="112"/>
        <v>0</v>
      </c>
      <c r="N757" s="1">
        <f t="shared" si="115"/>
        <v>0</v>
      </c>
      <c r="O757" s="1">
        <f t="shared" si="116"/>
        <v>1590.5000000000084</v>
      </c>
    </row>
    <row r="758" spans="1:15" x14ac:dyDescent="0.25">
      <c r="A758" s="47">
        <v>42333</v>
      </c>
      <c r="B758" s="1">
        <v>1.0642799999999999</v>
      </c>
      <c r="C758" s="1">
        <v>1.0689200000000001</v>
      </c>
      <c r="D758" s="1">
        <v>1.0566</v>
      </c>
      <c r="E758" s="1">
        <v>1.06247</v>
      </c>
      <c r="F758" s="1">
        <f t="shared" si="117"/>
        <v>-14.400000000001079</v>
      </c>
      <c r="G758" s="1">
        <f t="shared" si="110"/>
        <v>0</v>
      </c>
      <c r="H758" s="48">
        <f t="shared" si="118"/>
        <v>-1.6913001400020722E-3</v>
      </c>
      <c r="I758" s="49">
        <f t="shared" si="119"/>
        <v>-1.6864592190697636E-3</v>
      </c>
      <c r="J758" s="1">
        <f t="shared" si="113"/>
        <v>0</v>
      </c>
      <c r="K758" s="1">
        <f t="shared" si="114"/>
        <v>0</v>
      </c>
      <c r="L758" s="1">
        <f t="shared" si="111"/>
        <v>0</v>
      </c>
      <c r="M758" s="1">
        <f t="shared" si="112"/>
        <v>0</v>
      </c>
      <c r="N758" s="1">
        <f t="shared" si="115"/>
        <v>0</v>
      </c>
      <c r="O758" s="1">
        <f t="shared" si="116"/>
        <v>1590.5000000000084</v>
      </c>
    </row>
    <row r="759" spans="1:15" x14ac:dyDescent="0.25">
      <c r="A759" s="47">
        <v>42334</v>
      </c>
      <c r="B759" s="1">
        <v>1.0624100000000001</v>
      </c>
      <c r="C759" s="1">
        <v>1.0627200000000001</v>
      </c>
      <c r="D759" s="1">
        <v>1.05999</v>
      </c>
      <c r="E759" s="1">
        <v>1.06097</v>
      </c>
      <c r="F759" s="1">
        <f t="shared" si="117"/>
        <v>-17.400000000000748</v>
      </c>
      <c r="G759" s="1">
        <f t="shared" si="110"/>
        <v>0</v>
      </c>
      <c r="H759" s="48">
        <f t="shared" si="118"/>
        <v>-1.4118045685996838E-3</v>
      </c>
      <c r="I759" s="49">
        <f t="shared" si="119"/>
        <v>-8.8453161840074124E-4</v>
      </c>
      <c r="J759" s="1">
        <f t="shared" si="113"/>
        <v>0</v>
      </c>
      <c r="K759" s="1">
        <f t="shared" si="114"/>
        <v>0</v>
      </c>
      <c r="L759" s="1">
        <f t="shared" si="111"/>
        <v>0</v>
      </c>
      <c r="M759" s="1">
        <f t="shared" si="112"/>
        <v>0</v>
      </c>
      <c r="N759" s="1">
        <f t="shared" si="115"/>
        <v>0</v>
      </c>
      <c r="O759" s="1">
        <f t="shared" si="116"/>
        <v>1590.5000000000084</v>
      </c>
    </row>
    <row r="760" spans="1:15" x14ac:dyDescent="0.25">
      <c r="A760" s="47">
        <v>42335</v>
      </c>
      <c r="B760" s="1">
        <v>1.06097</v>
      </c>
      <c r="C760" s="1">
        <v>1.0638000000000001</v>
      </c>
      <c r="D760" s="1">
        <v>1.05684</v>
      </c>
      <c r="E760" s="1">
        <v>1.0592299999999999</v>
      </c>
      <c r="F760" s="1">
        <f t="shared" si="117"/>
        <v>-24.499999999998412</v>
      </c>
      <c r="G760" s="1">
        <f t="shared" si="110"/>
        <v>0</v>
      </c>
      <c r="H760" s="48">
        <f t="shared" si="118"/>
        <v>-1.6400086713103113E-3</v>
      </c>
      <c r="I760" s="49">
        <f t="shared" si="119"/>
        <v>-5.7600072529828683E-4</v>
      </c>
      <c r="J760" s="1">
        <f t="shared" si="113"/>
        <v>0</v>
      </c>
      <c r="K760" s="1">
        <f t="shared" si="114"/>
        <v>0</v>
      </c>
      <c r="L760" s="1">
        <f t="shared" si="111"/>
        <v>0</v>
      </c>
      <c r="M760" s="1">
        <f t="shared" si="112"/>
        <v>0</v>
      </c>
      <c r="N760" s="1">
        <f t="shared" si="115"/>
        <v>0</v>
      </c>
      <c r="O760" s="1">
        <f t="shared" si="116"/>
        <v>1590.5000000000084</v>
      </c>
    </row>
    <row r="761" spans="1:15" x14ac:dyDescent="0.25">
      <c r="A761" s="47">
        <v>42338</v>
      </c>
      <c r="B761" s="1">
        <v>1.0588299999999999</v>
      </c>
      <c r="C761" s="1">
        <v>1.0595000000000001</v>
      </c>
      <c r="D761" s="1">
        <v>1.05579</v>
      </c>
      <c r="E761" s="1">
        <v>1.0563800000000001</v>
      </c>
      <c r="F761" s="1">
        <f t="shared" si="117"/>
        <v>68.199999999998255</v>
      </c>
      <c r="G761" s="1">
        <f t="shared" si="110"/>
        <v>1</v>
      </c>
      <c r="H761" s="48">
        <f t="shared" si="118"/>
        <v>-2.6906337622610854E-3</v>
      </c>
      <c r="I761" s="49">
        <f t="shared" si="119"/>
        <v>-1.1120123331245096E-3</v>
      </c>
      <c r="J761" s="1">
        <f t="shared" si="113"/>
        <v>0</v>
      </c>
      <c r="K761" s="1">
        <f t="shared" si="114"/>
        <v>0</v>
      </c>
      <c r="L761" s="1">
        <f t="shared" si="111"/>
        <v>0</v>
      </c>
      <c r="M761" s="1">
        <f t="shared" si="112"/>
        <v>0</v>
      </c>
      <c r="N761" s="1">
        <f t="shared" si="115"/>
        <v>0</v>
      </c>
      <c r="O761" s="1">
        <f t="shared" si="116"/>
        <v>1590.5000000000084</v>
      </c>
    </row>
    <row r="762" spans="1:15" x14ac:dyDescent="0.25">
      <c r="A762" s="47">
        <v>42339</v>
      </c>
      <c r="B762" s="1">
        <v>1.0563800000000001</v>
      </c>
      <c r="C762" s="1">
        <v>1.0637000000000001</v>
      </c>
      <c r="D762" s="1">
        <v>1.0563199999999999</v>
      </c>
      <c r="E762" s="1">
        <v>1.0631999999999999</v>
      </c>
      <c r="F762" s="1">
        <f t="shared" si="117"/>
        <v>-18.499999999999073</v>
      </c>
      <c r="G762" s="1">
        <f t="shared" si="110"/>
        <v>0</v>
      </c>
      <c r="H762" s="48">
        <f t="shared" si="118"/>
        <v>6.4560101478632337E-3</v>
      </c>
      <c r="I762" s="49">
        <f t="shared" si="119"/>
        <v>-1.1763486323080746E-3</v>
      </c>
      <c r="J762" s="1">
        <f t="shared" si="113"/>
        <v>0</v>
      </c>
      <c r="K762" s="1">
        <f t="shared" si="114"/>
        <v>0</v>
      </c>
      <c r="L762" s="1">
        <f t="shared" si="111"/>
        <v>0</v>
      </c>
      <c r="M762" s="1">
        <f t="shared" si="112"/>
        <v>0</v>
      </c>
      <c r="N762" s="1">
        <f t="shared" si="115"/>
        <v>0</v>
      </c>
      <c r="O762" s="1">
        <f t="shared" si="116"/>
        <v>1590.5000000000084</v>
      </c>
    </row>
    <row r="763" spans="1:15" x14ac:dyDescent="0.25">
      <c r="A763" s="47">
        <v>42340</v>
      </c>
      <c r="B763" s="1">
        <v>1.0631699999999999</v>
      </c>
      <c r="C763" s="1">
        <v>1.0636300000000001</v>
      </c>
      <c r="D763" s="1">
        <v>1.05508</v>
      </c>
      <c r="E763" s="1">
        <v>1.06132</v>
      </c>
      <c r="F763" s="1">
        <f t="shared" si="117"/>
        <v>325.49999999999858</v>
      </c>
      <c r="G763" s="1">
        <f t="shared" si="110"/>
        <v>1</v>
      </c>
      <c r="H763" s="48">
        <f t="shared" si="118"/>
        <v>-1.7682468021067432E-3</v>
      </c>
      <c r="I763" s="49">
        <f t="shared" si="119"/>
        <v>-3.7019280944504407E-4</v>
      </c>
      <c r="J763" s="1">
        <f t="shared" si="113"/>
        <v>0</v>
      </c>
      <c r="K763" s="1">
        <f t="shared" si="114"/>
        <v>0</v>
      </c>
      <c r="L763" s="1">
        <f t="shared" si="111"/>
        <v>0</v>
      </c>
      <c r="M763" s="1">
        <f t="shared" si="112"/>
        <v>0</v>
      </c>
      <c r="N763" s="1">
        <f t="shared" si="115"/>
        <v>0</v>
      </c>
      <c r="O763" s="1">
        <f t="shared" si="116"/>
        <v>1590.5000000000084</v>
      </c>
    </row>
    <row r="764" spans="1:15" x14ac:dyDescent="0.25">
      <c r="A764" s="47">
        <v>42341</v>
      </c>
      <c r="B764" s="1">
        <v>1.06132</v>
      </c>
      <c r="C764" s="1">
        <v>1.09812</v>
      </c>
      <c r="D764" s="1">
        <v>1.0522</v>
      </c>
      <c r="E764" s="1">
        <v>1.0938699999999999</v>
      </c>
      <c r="F764" s="1">
        <f t="shared" si="117"/>
        <v>-56.899999999999729</v>
      </c>
      <c r="G764" s="1">
        <f t="shared" si="110"/>
        <v>0</v>
      </c>
      <c r="H764" s="48">
        <f t="shared" si="118"/>
        <v>3.0669355142652455E-2</v>
      </c>
      <c r="I764" s="49">
        <f t="shared" si="119"/>
        <v>3.5668114824001368E-3</v>
      </c>
      <c r="J764" s="1">
        <f t="shared" si="113"/>
        <v>0</v>
      </c>
      <c r="K764" s="1">
        <f t="shared" si="114"/>
        <v>0</v>
      </c>
      <c r="L764" s="1">
        <f t="shared" si="111"/>
        <v>0</v>
      </c>
      <c r="M764" s="1">
        <f t="shared" si="112"/>
        <v>-56.899999999999729</v>
      </c>
      <c r="N764" s="1">
        <f t="shared" si="115"/>
        <v>-56.899999999999729</v>
      </c>
      <c r="O764" s="1">
        <f t="shared" si="116"/>
        <v>1533.6000000000088</v>
      </c>
    </row>
    <row r="765" spans="1:15" x14ac:dyDescent="0.25">
      <c r="A765" s="47">
        <v>42342</v>
      </c>
      <c r="B765" s="1">
        <v>1.0938699999999999</v>
      </c>
      <c r="C765" s="1">
        <v>1.09562</v>
      </c>
      <c r="D765" s="1">
        <v>1.08361</v>
      </c>
      <c r="E765" s="1">
        <v>1.0881799999999999</v>
      </c>
      <c r="F765" s="1">
        <f t="shared" si="117"/>
        <v>-33.399999999998983</v>
      </c>
      <c r="G765" s="1">
        <f t="shared" si="110"/>
        <v>0</v>
      </c>
      <c r="H765" s="48">
        <f t="shared" si="118"/>
        <v>-5.2017150118386368E-3</v>
      </c>
      <c r="I765" s="49">
        <f t="shared" si="119"/>
        <v>2.8402070417996444E-3</v>
      </c>
      <c r="J765" s="1">
        <f t="shared" si="113"/>
        <v>0</v>
      </c>
      <c r="K765" s="1">
        <f t="shared" si="114"/>
        <v>0</v>
      </c>
      <c r="L765" s="1">
        <f t="shared" si="111"/>
        <v>0</v>
      </c>
      <c r="M765" s="1">
        <f t="shared" si="112"/>
        <v>0</v>
      </c>
      <c r="N765" s="1">
        <f t="shared" si="115"/>
        <v>0</v>
      </c>
      <c r="O765" s="1">
        <f t="shared" si="116"/>
        <v>1533.6000000000088</v>
      </c>
    </row>
    <row r="766" spans="1:15" x14ac:dyDescent="0.25">
      <c r="A766" s="47">
        <v>42345</v>
      </c>
      <c r="B766" s="1">
        <v>1.0870299999999999</v>
      </c>
      <c r="C766" s="1">
        <v>1.0887100000000001</v>
      </c>
      <c r="D766" s="1">
        <v>1.0795999999999999</v>
      </c>
      <c r="E766" s="1">
        <v>1.08369</v>
      </c>
      <c r="F766" s="1">
        <f t="shared" si="117"/>
        <v>54.699999999998639</v>
      </c>
      <c r="G766" s="1">
        <f t="shared" si="110"/>
        <v>1</v>
      </c>
      <c r="H766" s="48">
        <f t="shared" si="118"/>
        <v>-4.1261555992573307E-3</v>
      </c>
      <c r="I766" s="49">
        <f t="shared" si="119"/>
        <v>2.5358501093927371E-3</v>
      </c>
      <c r="J766" s="1">
        <f t="shared" si="113"/>
        <v>0</v>
      </c>
      <c r="K766" s="1">
        <f t="shared" si="114"/>
        <v>0</v>
      </c>
      <c r="L766" s="1">
        <f t="shared" si="111"/>
        <v>0</v>
      </c>
      <c r="M766" s="1">
        <f t="shared" si="112"/>
        <v>0</v>
      </c>
      <c r="N766" s="1">
        <f t="shared" si="115"/>
        <v>0</v>
      </c>
      <c r="O766" s="1">
        <f t="shared" si="116"/>
        <v>1533.6000000000088</v>
      </c>
    </row>
    <row r="767" spans="1:15" x14ac:dyDescent="0.25">
      <c r="A767" s="47">
        <v>42346</v>
      </c>
      <c r="B767" s="1">
        <v>1.08369</v>
      </c>
      <c r="C767" s="1">
        <v>1.09023</v>
      </c>
      <c r="D767" s="1">
        <v>1.08301</v>
      </c>
      <c r="E767" s="1">
        <v>1.0891599999999999</v>
      </c>
      <c r="F767" s="1">
        <f t="shared" si="117"/>
        <v>132.29999999999853</v>
      </c>
      <c r="G767" s="1">
        <f t="shared" si="110"/>
        <v>1</v>
      </c>
      <c r="H767" s="48">
        <f t="shared" si="118"/>
        <v>5.0475689542210933E-3</v>
      </c>
      <c r="I767" s="49">
        <f t="shared" si="119"/>
        <v>3.3432717997453343E-3</v>
      </c>
      <c r="J767" s="1">
        <f t="shared" si="113"/>
        <v>0</v>
      </c>
      <c r="K767" s="1">
        <f t="shared" si="114"/>
        <v>0</v>
      </c>
      <c r="L767" s="1">
        <f t="shared" si="111"/>
        <v>0</v>
      </c>
      <c r="M767" s="1">
        <f t="shared" si="112"/>
        <v>132.29999999999853</v>
      </c>
      <c r="N767" s="1">
        <f t="shared" si="115"/>
        <v>132.29999999999853</v>
      </c>
      <c r="O767" s="1">
        <f t="shared" si="116"/>
        <v>1665.9000000000074</v>
      </c>
    </row>
    <row r="768" spans="1:15" x14ac:dyDescent="0.25">
      <c r="A768" s="47">
        <v>42347</v>
      </c>
      <c r="B768" s="1">
        <v>1.0891500000000001</v>
      </c>
      <c r="C768" s="1">
        <v>1.10426</v>
      </c>
      <c r="D768" s="1">
        <v>1.0879099999999999</v>
      </c>
      <c r="E768" s="1">
        <v>1.1023799999999999</v>
      </c>
      <c r="F768" s="1">
        <f t="shared" si="117"/>
        <v>-83.800000000000537</v>
      </c>
      <c r="G768" s="1">
        <f t="shared" si="110"/>
        <v>0</v>
      </c>
      <c r="H768" s="48">
        <f t="shared" si="118"/>
        <v>1.2137794263469059E-2</v>
      </c>
      <c r="I768" s="49">
        <f t="shared" si="119"/>
        <v>5.0654971665927556E-3</v>
      </c>
      <c r="J768" s="1">
        <f t="shared" si="113"/>
        <v>0</v>
      </c>
      <c r="K768" s="1">
        <f t="shared" si="114"/>
        <v>0</v>
      </c>
      <c r="L768" s="1">
        <f t="shared" si="111"/>
        <v>0</v>
      </c>
      <c r="M768" s="1">
        <f t="shared" si="112"/>
        <v>0</v>
      </c>
      <c r="N768" s="1">
        <f t="shared" si="115"/>
        <v>0</v>
      </c>
      <c r="O768" s="1">
        <f t="shared" si="116"/>
        <v>1665.9000000000074</v>
      </c>
    </row>
    <row r="769" spans="1:15" x14ac:dyDescent="0.25">
      <c r="A769" s="47">
        <v>42348</v>
      </c>
      <c r="B769" s="1">
        <v>1.1024</v>
      </c>
      <c r="C769" s="1">
        <v>1.1024499999999999</v>
      </c>
      <c r="D769" s="1">
        <v>1.0925199999999999</v>
      </c>
      <c r="E769" s="1">
        <v>1.09402</v>
      </c>
      <c r="F769" s="1">
        <f t="shared" si="117"/>
        <v>52.300000000000679</v>
      </c>
      <c r="G769" s="1">
        <f t="shared" si="110"/>
        <v>1</v>
      </c>
      <c r="H769" s="48">
        <f t="shared" si="118"/>
        <v>-7.5835918648741174E-3</v>
      </c>
      <c r="I769" s="49">
        <f t="shared" si="119"/>
        <v>4.4538774037661266E-3</v>
      </c>
      <c r="J769" s="1">
        <f t="shared" si="113"/>
        <v>0</v>
      </c>
      <c r="K769" s="1">
        <f t="shared" si="114"/>
        <v>0</v>
      </c>
      <c r="L769" s="1">
        <f t="shared" si="111"/>
        <v>0</v>
      </c>
      <c r="M769" s="1">
        <f t="shared" si="112"/>
        <v>0</v>
      </c>
      <c r="N769" s="1">
        <f t="shared" si="115"/>
        <v>0</v>
      </c>
      <c r="O769" s="1">
        <f t="shared" si="116"/>
        <v>1665.9000000000074</v>
      </c>
    </row>
    <row r="770" spans="1:15" x14ac:dyDescent="0.25">
      <c r="A770" s="47">
        <v>42349</v>
      </c>
      <c r="B770" s="1">
        <v>1.09405</v>
      </c>
      <c r="C770" s="1">
        <v>1.10307</v>
      </c>
      <c r="D770" s="1">
        <v>1.0926499999999999</v>
      </c>
      <c r="E770" s="1">
        <v>1.09928</v>
      </c>
      <c r="F770" s="1">
        <f t="shared" si="117"/>
        <v>7.699999999999374</v>
      </c>
      <c r="G770" s="1">
        <f t="shared" ref="G770:G833" si="120">IF(F770&gt;0,1,0)</f>
        <v>1</v>
      </c>
      <c r="H770" s="48">
        <f t="shared" si="118"/>
        <v>4.8079559788669624E-3</v>
      </c>
      <c r="I770" s="49">
        <f t="shared" si="119"/>
        <v>4.2478706326415927E-3</v>
      </c>
      <c r="J770" s="1">
        <f t="shared" si="113"/>
        <v>0</v>
      </c>
      <c r="K770" s="1">
        <f t="shared" si="114"/>
        <v>0</v>
      </c>
      <c r="L770" s="1">
        <f t="shared" ref="L770:L833" si="121">IF(AND(I770&gt;$S$4,I770&lt;=$T$4),F770,0)</f>
        <v>0</v>
      </c>
      <c r="M770" s="1">
        <f t="shared" ref="M770:M833" si="122">IF(AND(I770&gt;$S$5,I770&lt;=$T$5),F770,0)</f>
        <v>0</v>
      </c>
      <c r="N770" s="1">
        <f t="shared" si="115"/>
        <v>0</v>
      </c>
      <c r="O770" s="1">
        <f t="shared" si="116"/>
        <v>1665.9000000000074</v>
      </c>
    </row>
    <row r="771" spans="1:15" x14ac:dyDescent="0.25">
      <c r="A771" s="47">
        <v>42352</v>
      </c>
      <c r="B771" s="1">
        <v>1.09836</v>
      </c>
      <c r="C771" s="1">
        <v>1.1048500000000001</v>
      </c>
      <c r="D771" s="1">
        <v>1.0945499999999999</v>
      </c>
      <c r="E771" s="1">
        <v>1.0991299999999999</v>
      </c>
      <c r="F771" s="1">
        <f t="shared" si="117"/>
        <v>-62.899999999999068</v>
      </c>
      <c r="G771" s="1">
        <f t="shared" si="120"/>
        <v>0</v>
      </c>
      <c r="H771" s="48">
        <f t="shared" si="118"/>
        <v>-1.3645295102260313E-4</v>
      </c>
      <c r="I771" s="49">
        <f t="shared" si="119"/>
        <v>4.4518448640271102E-3</v>
      </c>
      <c r="J771" s="1">
        <f t="shared" ref="J771:J834" si="123">IF(AND(I771&gt;$S$2,I771&lt;=$T$2),F771,0)</f>
        <v>0</v>
      </c>
      <c r="K771" s="1">
        <f t="shared" ref="K771:K834" si="124">IF(AND(I771&gt;$S$3,I771&lt;=$T$3),F771,0)</f>
        <v>0</v>
      </c>
      <c r="L771" s="1">
        <f t="shared" si="121"/>
        <v>0</v>
      </c>
      <c r="M771" s="1">
        <f t="shared" si="122"/>
        <v>0</v>
      </c>
      <c r="N771" s="1">
        <f t="shared" ref="N771:N834" si="125">L771+K771+J771+M771</f>
        <v>0</v>
      </c>
      <c r="O771" s="1">
        <f t="shared" ref="O771:O834" si="126">N771+O770</f>
        <v>1665.9000000000074</v>
      </c>
    </row>
    <row r="772" spans="1:15" x14ac:dyDescent="0.25">
      <c r="A772" s="47">
        <v>42353</v>
      </c>
      <c r="B772" s="1">
        <v>1.0991299999999999</v>
      </c>
      <c r="C772" s="1">
        <v>1.1059600000000001</v>
      </c>
      <c r="D772" s="1">
        <v>1.09046</v>
      </c>
      <c r="E772" s="1">
        <v>1.09284</v>
      </c>
      <c r="F772" s="1">
        <f t="shared" ref="F772:F835" si="127">(E773-B773)*10000</f>
        <v>-16.599999999999948</v>
      </c>
      <c r="G772" s="1">
        <f t="shared" si="120"/>
        <v>0</v>
      </c>
      <c r="H772" s="48">
        <f t="shared" ref="H772:H835" si="128">E772/E771-1</f>
        <v>-5.7227079599319053E-3</v>
      </c>
      <c r="I772" s="49">
        <f t="shared" si="119"/>
        <v>-9.7163023795934778E-5</v>
      </c>
      <c r="J772" s="1">
        <f t="shared" si="123"/>
        <v>0</v>
      </c>
      <c r="K772" s="1">
        <f t="shared" si="124"/>
        <v>0</v>
      </c>
      <c r="L772" s="1">
        <f t="shared" si="121"/>
        <v>0</v>
      </c>
      <c r="M772" s="1">
        <f t="shared" si="122"/>
        <v>0</v>
      </c>
      <c r="N772" s="1">
        <f t="shared" si="125"/>
        <v>0</v>
      </c>
      <c r="O772" s="1">
        <f t="shared" si="126"/>
        <v>1665.9000000000074</v>
      </c>
    </row>
    <row r="773" spans="1:15" x14ac:dyDescent="0.25">
      <c r="A773" s="47">
        <v>42354</v>
      </c>
      <c r="B773" s="1">
        <v>1.0928199999999999</v>
      </c>
      <c r="C773" s="1">
        <v>1.1011599999999999</v>
      </c>
      <c r="D773" s="1">
        <v>1.0887899999999999</v>
      </c>
      <c r="E773" s="1">
        <v>1.0911599999999999</v>
      </c>
      <c r="F773" s="1">
        <f t="shared" si="127"/>
        <v>-86.199999999998496</v>
      </c>
      <c r="G773" s="1">
        <f t="shared" si="120"/>
        <v>0</v>
      </c>
      <c r="H773" s="48">
        <f t="shared" si="128"/>
        <v>-1.5372790161415351E-3</v>
      </c>
      <c r="I773" s="49">
        <f t="shared" si="119"/>
        <v>3.6089147566620294E-4</v>
      </c>
      <c r="J773" s="1">
        <f t="shared" si="123"/>
        <v>0</v>
      </c>
      <c r="K773" s="1">
        <f t="shared" si="124"/>
        <v>0</v>
      </c>
      <c r="L773" s="1">
        <f t="shared" si="121"/>
        <v>0</v>
      </c>
      <c r="M773" s="1">
        <f t="shared" si="122"/>
        <v>0</v>
      </c>
      <c r="N773" s="1">
        <f t="shared" si="125"/>
        <v>0</v>
      </c>
      <c r="O773" s="1">
        <f t="shared" si="126"/>
        <v>1665.9000000000074</v>
      </c>
    </row>
    <row r="774" spans="1:15" x14ac:dyDescent="0.25">
      <c r="A774" s="47">
        <v>42355</v>
      </c>
      <c r="B774" s="1">
        <v>1.0911599999999999</v>
      </c>
      <c r="C774" s="1">
        <v>1.09134</v>
      </c>
      <c r="D774" s="1">
        <v>1.08026</v>
      </c>
      <c r="E774" s="1">
        <v>1.0825400000000001</v>
      </c>
      <c r="F774" s="1">
        <f t="shared" si="127"/>
        <v>37.099999999998801</v>
      </c>
      <c r="G774" s="1">
        <f t="shared" si="120"/>
        <v>1</v>
      </c>
      <c r="H774" s="48">
        <f t="shared" si="128"/>
        <v>-7.8998497012352509E-3</v>
      </c>
      <c r="I774" s="49">
        <f t="shared" si="119"/>
        <v>-1.1082028708103708E-4</v>
      </c>
      <c r="J774" s="1">
        <f t="shared" si="123"/>
        <v>0</v>
      </c>
      <c r="K774" s="1">
        <f t="shared" si="124"/>
        <v>0</v>
      </c>
      <c r="L774" s="1">
        <f t="shared" si="121"/>
        <v>0</v>
      </c>
      <c r="M774" s="1">
        <f t="shared" si="122"/>
        <v>0</v>
      </c>
      <c r="N774" s="1">
        <f t="shared" si="125"/>
        <v>0</v>
      </c>
      <c r="O774" s="1">
        <f t="shared" si="126"/>
        <v>1665.9000000000074</v>
      </c>
    </row>
    <row r="775" spans="1:15" x14ac:dyDescent="0.25">
      <c r="A775" s="47">
        <v>42356</v>
      </c>
      <c r="B775" s="1">
        <v>1.0826100000000001</v>
      </c>
      <c r="C775" s="1">
        <v>1.08745</v>
      </c>
      <c r="D775" s="1">
        <v>1.08049</v>
      </c>
      <c r="E775" s="1">
        <v>1.08632</v>
      </c>
      <c r="F775" s="1">
        <f t="shared" si="127"/>
        <v>60.299999999999798</v>
      </c>
      <c r="G775" s="1">
        <f t="shared" si="120"/>
        <v>1</v>
      </c>
      <c r="H775" s="48">
        <f t="shared" si="128"/>
        <v>3.4917878323201812E-3</v>
      </c>
      <c r="I775" s="49">
        <f t="shared" si="119"/>
        <v>-3.052929273186511E-4</v>
      </c>
      <c r="J775" s="1">
        <f t="shared" si="123"/>
        <v>0</v>
      </c>
      <c r="K775" s="1">
        <f t="shared" si="124"/>
        <v>0</v>
      </c>
      <c r="L775" s="1">
        <f t="shared" si="121"/>
        <v>0</v>
      </c>
      <c r="M775" s="1">
        <f t="shared" si="122"/>
        <v>0</v>
      </c>
      <c r="N775" s="1">
        <f t="shared" si="125"/>
        <v>0</v>
      </c>
      <c r="O775" s="1">
        <f t="shared" si="126"/>
        <v>1665.9000000000074</v>
      </c>
    </row>
    <row r="776" spans="1:15" x14ac:dyDescent="0.25">
      <c r="A776" s="47">
        <v>42359</v>
      </c>
      <c r="B776" s="1">
        <v>1.0853900000000001</v>
      </c>
      <c r="C776" s="1">
        <v>1.09389</v>
      </c>
      <c r="D776" s="1">
        <v>1.0847899999999999</v>
      </c>
      <c r="E776" s="1">
        <v>1.0914200000000001</v>
      </c>
      <c r="F776" s="1">
        <f t="shared" si="127"/>
        <v>41.700000000000074</v>
      </c>
      <c r="G776" s="1">
        <f t="shared" si="120"/>
        <v>1</v>
      </c>
      <c r="H776" s="48">
        <f t="shared" si="128"/>
        <v>4.6947492451581141E-3</v>
      </c>
      <c r="I776" s="49">
        <f t="shared" si="119"/>
        <v>-1.2356735546075193E-3</v>
      </c>
      <c r="J776" s="1">
        <f t="shared" si="123"/>
        <v>0</v>
      </c>
      <c r="K776" s="1">
        <f t="shared" si="124"/>
        <v>0</v>
      </c>
      <c r="L776" s="1">
        <f t="shared" si="121"/>
        <v>0</v>
      </c>
      <c r="M776" s="1">
        <f t="shared" si="122"/>
        <v>0</v>
      </c>
      <c r="N776" s="1">
        <f t="shared" si="125"/>
        <v>0</v>
      </c>
      <c r="O776" s="1">
        <f t="shared" si="126"/>
        <v>1665.9000000000074</v>
      </c>
    </row>
    <row r="777" spans="1:15" x14ac:dyDescent="0.25">
      <c r="A777" s="47">
        <v>42360</v>
      </c>
      <c r="B777" s="1">
        <v>1.0914299999999999</v>
      </c>
      <c r="C777" s="1">
        <v>1.09842</v>
      </c>
      <c r="D777" s="1">
        <v>1.09022</v>
      </c>
      <c r="E777" s="1">
        <v>1.0955999999999999</v>
      </c>
      <c r="F777" s="1">
        <f t="shared" si="127"/>
        <v>-45.200000000000799</v>
      </c>
      <c r="G777" s="1">
        <f t="shared" si="120"/>
        <v>0</v>
      </c>
      <c r="H777" s="48">
        <f t="shared" si="128"/>
        <v>3.8298730094736833E-3</v>
      </c>
      <c r="I777" s="49">
        <f t="shared" ref="I777:I840" si="129">AVERAGE(H770:H777)</f>
        <v>1.9100955468595582E-4</v>
      </c>
      <c r="J777" s="1">
        <f t="shared" si="123"/>
        <v>0</v>
      </c>
      <c r="K777" s="1">
        <f t="shared" si="124"/>
        <v>0</v>
      </c>
      <c r="L777" s="1">
        <f t="shared" si="121"/>
        <v>0</v>
      </c>
      <c r="M777" s="1">
        <f t="shared" si="122"/>
        <v>0</v>
      </c>
      <c r="N777" s="1">
        <f t="shared" si="125"/>
        <v>0</v>
      </c>
      <c r="O777" s="1">
        <f t="shared" si="126"/>
        <v>1665.9000000000074</v>
      </c>
    </row>
    <row r="778" spans="1:15" x14ac:dyDescent="0.25">
      <c r="A778" s="47">
        <v>42361</v>
      </c>
      <c r="B778" s="1">
        <v>1.0956300000000001</v>
      </c>
      <c r="C778" s="1">
        <v>1.0956900000000001</v>
      </c>
      <c r="D778" s="1">
        <v>1.087</v>
      </c>
      <c r="E778" s="1">
        <v>1.09111</v>
      </c>
      <c r="F778" s="1">
        <f t="shared" si="127"/>
        <v>49.099999999999696</v>
      </c>
      <c r="G778" s="1">
        <f t="shared" si="120"/>
        <v>1</v>
      </c>
      <c r="H778" s="48">
        <f t="shared" si="128"/>
        <v>-4.098211025921783E-3</v>
      </c>
      <c r="I778" s="49">
        <f t="shared" si="129"/>
        <v>-9.2226132091263735E-4</v>
      </c>
      <c r="J778" s="1">
        <f t="shared" si="123"/>
        <v>0</v>
      </c>
      <c r="K778" s="1">
        <f t="shared" si="124"/>
        <v>0</v>
      </c>
      <c r="L778" s="1">
        <f t="shared" si="121"/>
        <v>0</v>
      </c>
      <c r="M778" s="1">
        <f t="shared" si="122"/>
        <v>0</v>
      </c>
      <c r="N778" s="1">
        <f t="shared" si="125"/>
        <v>0</v>
      </c>
      <c r="O778" s="1">
        <f t="shared" si="126"/>
        <v>1665.9000000000074</v>
      </c>
    </row>
    <row r="779" spans="1:15" x14ac:dyDescent="0.25">
      <c r="A779" s="47">
        <v>42362</v>
      </c>
      <c r="B779" s="1">
        <v>1.09111</v>
      </c>
      <c r="C779" s="1">
        <v>1.09673</v>
      </c>
      <c r="D779" s="1">
        <v>1.09032</v>
      </c>
      <c r="E779" s="1">
        <v>1.09602</v>
      </c>
      <c r="F779" s="1">
        <f t="shared" si="127"/>
        <v>7.2000000000005393</v>
      </c>
      <c r="G779" s="1">
        <f t="shared" si="120"/>
        <v>1</v>
      </c>
      <c r="H779" s="48">
        <f t="shared" si="128"/>
        <v>4.5000045824894475E-3</v>
      </c>
      <c r="I779" s="49">
        <f t="shared" si="129"/>
        <v>-3.4270412922363103E-4</v>
      </c>
      <c r="J779" s="1">
        <f t="shared" si="123"/>
        <v>0</v>
      </c>
      <c r="K779" s="1">
        <f t="shared" si="124"/>
        <v>0</v>
      </c>
      <c r="L779" s="1">
        <f t="shared" si="121"/>
        <v>0</v>
      </c>
      <c r="M779" s="1">
        <f t="shared" si="122"/>
        <v>0</v>
      </c>
      <c r="N779" s="1">
        <f t="shared" si="125"/>
        <v>0</v>
      </c>
      <c r="O779" s="1">
        <f t="shared" si="126"/>
        <v>1665.9000000000074</v>
      </c>
    </row>
    <row r="780" spans="1:15" x14ac:dyDescent="0.25">
      <c r="A780" s="47">
        <v>42363</v>
      </c>
      <c r="B780" s="1">
        <v>1.0957399999999999</v>
      </c>
      <c r="C780" s="1">
        <v>1.09734</v>
      </c>
      <c r="D780" s="1">
        <v>1.0943099999999999</v>
      </c>
      <c r="E780" s="1">
        <v>1.09646</v>
      </c>
      <c r="F780" s="1">
        <f t="shared" si="127"/>
        <v>14.399999999998858</v>
      </c>
      <c r="G780" s="1">
        <f t="shared" si="120"/>
        <v>1</v>
      </c>
      <c r="H780" s="48">
        <f t="shared" si="128"/>
        <v>4.0145252823853284E-4</v>
      </c>
      <c r="I780" s="49">
        <f t="shared" si="129"/>
        <v>4.2281593179767374E-4</v>
      </c>
      <c r="J780" s="1">
        <f t="shared" si="123"/>
        <v>0</v>
      </c>
      <c r="K780" s="1">
        <f t="shared" si="124"/>
        <v>0</v>
      </c>
      <c r="L780" s="1">
        <f t="shared" si="121"/>
        <v>0</v>
      </c>
      <c r="M780" s="1">
        <f t="shared" si="122"/>
        <v>0</v>
      </c>
      <c r="N780" s="1">
        <f t="shared" si="125"/>
        <v>0</v>
      </c>
      <c r="O780" s="1">
        <f t="shared" si="126"/>
        <v>1665.9000000000074</v>
      </c>
    </row>
    <row r="781" spans="1:15" x14ac:dyDescent="0.25">
      <c r="A781" s="47">
        <v>42366</v>
      </c>
      <c r="B781" s="1">
        <v>1.09528</v>
      </c>
      <c r="C781" s="1">
        <v>1.0992299999999999</v>
      </c>
      <c r="D781" s="1">
        <v>1.0947899999999999</v>
      </c>
      <c r="E781" s="1">
        <v>1.0967199999999999</v>
      </c>
      <c r="F781" s="1">
        <f t="shared" si="127"/>
        <v>-47.699999999999406</v>
      </c>
      <c r="G781" s="1">
        <f t="shared" si="120"/>
        <v>0</v>
      </c>
      <c r="H781" s="48">
        <f t="shared" si="128"/>
        <v>2.371267533698429E-4</v>
      </c>
      <c r="I781" s="49">
        <f t="shared" si="129"/>
        <v>6.4461665298659598E-4</v>
      </c>
      <c r="J781" s="1">
        <f t="shared" si="123"/>
        <v>0</v>
      </c>
      <c r="K781" s="1">
        <f t="shared" si="124"/>
        <v>0</v>
      </c>
      <c r="L781" s="1">
        <f t="shared" si="121"/>
        <v>0</v>
      </c>
      <c r="M781" s="1">
        <f t="shared" si="122"/>
        <v>0</v>
      </c>
      <c r="N781" s="1">
        <f t="shared" si="125"/>
        <v>0</v>
      </c>
      <c r="O781" s="1">
        <f t="shared" si="126"/>
        <v>1665.9000000000074</v>
      </c>
    </row>
    <row r="782" spans="1:15" x14ac:dyDescent="0.25">
      <c r="A782" s="47">
        <v>42367</v>
      </c>
      <c r="B782" s="1">
        <v>1.0967199999999999</v>
      </c>
      <c r="C782" s="1">
        <v>1.09917</v>
      </c>
      <c r="D782" s="1">
        <v>1.0899099999999999</v>
      </c>
      <c r="E782" s="1">
        <v>1.09195</v>
      </c>
      <c r="F782" s="1">
        <f t="shared" si="127"/>
        <v>12.499999999999734</v>
      </c>
      <c r="G782" s="1">
        <f t="shared" si="120"/>
        <v>1</v>
      </c>
      <c r="H782" s="48">
        <f t="shared" si="128"/>
        <v>-4.3493325552556028E-3</v>
      </c>
      <c r="I782" s="49">
        <f t="shared" si="129"/>
        <v>1.088431296234052E-3</v>
      </c>
      <c r="J782" s="1">
        <f t="shared" si="123"/>
        <v>0</v>
      </c>
      <c r="K782" s="1">
        <f t="shared" si="124"/>
        <v>0</v>
      </c>
      <c r="L782" s="1">
        <f t="shared" si="121"/>
        <v>0</v>
      </c>
      <c r="M782" s="1">
        <f t="shared" si="122"/>
        <v>0</v>
      </c>
      <c r="N782" s="1">
        <f t="shared" si="125"/>
        <v>0</v>
      </c>
      <c r="O782" s="1">
        <f t="shared" si="126"/>
        <v>1665.9000000000074</v>
      </c>
    </row>
    <row r="783" spans="1:15" x14ac:dyDescent="0.25">
      <c r="A783" s="47">
        <v>42368</v>
      </c>
      <c r="B783" s="1">
        <v>1.0919300000000001</v>
      </c>
      <c r="C783" s="1">
        <v>1.09436</v>
      </c>
      <c r="D783" s="1">
        <v>1.0902000000000001</v>
      </c>
      <c r="E783" s="1">
        <v>1.09318</v>
      </c>
      <c r="F783" s="1">
        <f t="shared" si="127"/>
        <v>-75.100000000001273</v>
      </c>
      <c r="G783" s="1">
        <f t="shared" si="120"/>
        <v>0</v>
      </c>
      <c r="H783" s="48">
        <f t="shared" si="128"/>
        <v>1.1264252026192967E-3</v>
      </c>
      <c r="I783" s="49">
        <f t="shared" si="129"/>
        <v>7.9276096752144143E-4</v>
      </c>
      <c r="J783" s="1">
        <f t="shared" si="123"/>
        <v>0</v>
      </c>
      <c r="K783" s="1">
        <f t="shared" si="124"/>
        <v>0</v>
      </c>
      <c r="L783" s="1">
        <f t="shared" si="121"/>
        <v>0</v>
      </c>
      <c r="M783" s="1">
        <f t="shared" si="122"/>
        <v>0</v>
      </c>
      <c r="N783" s="1">
        <f t="shared" si="125"/>
        <v>0</v>
      </c>
      <c r="O783" s="1">
        <f t="shared" si="126"/>
        <v>1665.9000000000074</v>
      </c>
    </row>
    <row r="784" spans="1:15" x14ac:dyDescent="0.25">
      <c r="A784" s="47">
        <v>42369</v>
      </c>
      <c r="B784" s="1">
        <v>1.0931500000000001</v>
      </c>
      <c r="C784" s="1">
        <v>1.09372</v>
      </c>
      <c r="D784" s="1">
        <v>1.0852900000000001</v>
      </c>
      <c r="E784" s="1">
        <v>1.0856399999999999</v>
      </c>
      <c r="F784" s="1">
        <f t="shared" si="127"/>
        <v>-43.400000000000105</v>
      </c>
      <c r="G784" s="1">
        <f t="shared" si="120"/>
        <v>0</v>
      </c>
      <c r="H784" s="48">
        <f t="shared" si="128"/>
        <v>-6.8973087689128132E-3</v>
      </c>
      <c r="I784" s="49">
        <f t="shared" si="129"/>
        <v>-6.5624628423742448E-4</v>
      </c>
      <c r="J784" s="1">
        <f t="shared" si="123"/>
        <v>0</v>
      </c>
      <c r="K784" s="1">
        <f t="shared" si="124"/>
        <v>0</v>
      </c>
      <c r="L784" s="1">
        <f t="shared" si="121"/>
        <v>0</v>
      </c>
      <c r="M784" s="1">
        <f t="shared" si="122"/>
        <v>0</v>
      </c>
      <c r="N784" s="1">
        <f t="shared" si="125"/>
        <v>0</v>
      </c>
      <c r="O784" s="1">
        <f t="shared" si="126"/>
        <v>1665.9000000000074</v>
      </c>
    </row>
    <row r="785" spans="1:15" x14ac:dyDescent="0.25">
      <c r="A785" s="47">
        <v>42373</v>
      </c>
      <c r="B785" s="1">
        <v>1.0872999999999999</v>
      </c>
      <c r="C785" s="1">
        <v>1.09463</v>
      </c>
      <c r="D785" s="1">
        <v>1.07812</v>
      </c>
      <c r="E785" s="1">
        <v>1.0829599999999999</v>
      </c>
      <c r="F785" s="1">
        <f t="shared" si="127"/>
        <v>-82.699999999999989</v>
      </c>
      <c r="G785" s="1">
        <f t="shared" si="120"/>
        <v>0</v>
      </c>
      <c r="H785" s="48">
        <f t="shared" si="128"/>
        <v>-2.468589956154954E-3</v>
      </c>
      <c r="I785" s="49">
        <f t="shared" si="129"/>
        <v>-1.4435541549410041E-3</v>
      </c>
      <c r="J785" s="1">
        <f t="shared" si="123"/>
        <v>0</v>
      </c>
      <c r="K785" s="1">
        <f t="shared" si="124"/>
        <v>0</v>
      </c>
      <c r="L785" s="1">
        <f t="shared" si="121"/>
        <v>0</v>
      </c>
      <c r="M785" s="1">
        <f t="shared" si="122"/>
        <v>0</v>
      </c>
      <c r="N785" s="1">
        <f t="shared" si="125"/>
        <v>0</v>
      </c>
      <c r="O785" s="1">
        <f t="shared" si="126"/>
        <v>1665.9000000000074</v>
      </c>
    </row>
    <row r="786" spans="1:15" x14ac:dyDescent="0.25">
      <c r="A786" s="47">
        <v>42374</v>
      </c>
      <c r="B786" s="1">
        <v>1.0830299999999999</v>
      </c>
      <c r="C786" s="1">
        <v>1.08388</v>
      </c>
      <c r="D786" s="1">
        <v>1.07107</v>
      </c>
      <c r="E786" s="1">
        <v>1.0747599999999999</v>
      </c>
      <c r="F786" s="1">
        <f t="shared" si="127"/>
        <v>32.600000000000406</v>
      </c>
      <c r="G786" s="1">
        <f t="shared" si="120"/>
        <v>1</v>
      </c>
      <c r="H786" s="48">
        <f t="shared" si="128"/>
        <v>-7.5718401418334302E-3</v>
      </c>
      <c r="I786" s="49">
        <f t="shared" si="129"/>
        <v>-1.87775779442996E-3</v>
      </c>
      <c r="J786" s="1">
        <f t="shared" si="123"/>
        <v>0</v>
      </c>
      <c r="K786" s="1">
        <f t="shared" si="124"/>
        <v>0</v>
      </c>
      <c r="L786" s="1">
        <f t="shared" si="121"/>
        <v>0</v>
      </c>
      <c r="M786" s="1">
        <f t="shared" si="122"/>
        <v>0</v>
      </c>
      <c r="N786" s="1">
        <f t="shared" si="125"/>
        <v>0</v>
      </c>
      <c r="O786" s="1">
        <f t="shared" si="126"/>
        <v>1665.9000000000074</v>
      </c>
    </row>
    <row r="787" spans="1:15" x14ac:dyDescent="0.25">
      <c r="A787" s="47">
        <v>42375</v>
      </c>
      <c r="B787" s="1">
        <v>1.07474</v>
      </c>
      <c r="C787" s="1">
        <v>1.0799300000000001</v>
      </c>
      <c r="D787" s="1">
        <v>1.07148</v>
      </c>
      <c r="E787" s="1">
        <v>1.0780000000000001</v>
      </c>
      <c r="F787" s="1">
        <f t="shared" si="127"/>
        <v>149.0999999999998</v>
      </c>
      <c r="G787" s="1">
        <f t="shared" si="120"/>
        <v>1</v>
      </c>
      <c r="H787" s="48">
        <f t="shared" si="128"/>
        <v>3.0146265212700474E-3</v>
      </c>
      <c r="I787" s="49">
        <f t="shared" si="129"/>
        <v>-2.0634300520823851E-3</v>
      </c>
      <c r="J787" s="1">
        <f t="shared" si="123"/>
        <v>0</v>
      </c>
      <c r="K787" s="1">
        <f t="shared" si="124"/>
        <v>0</v>
      </c>
      <c r="L787" s="1">
        <f t="shared" si="121"/>
        <v>0</v>
      </c>
      <c r="M787" s="1">
        <f t="shared" si="122"/>
        <v>0</v>
      </c>
      <c r="N787" s="1">
        <f t="shared" si="125"/>
        <v>0</v>
      </c>
      <c r="O787" s="1">
        <f t="shared" si="126"/>
        <v>1665.9000000000074</v>
      </c>
    </row>
    <row r="788" spans="1:15" x14ac:dyDescent="0.25">
      <c r="A788" s="47">
        <v>42376</v>
      </c>
      <c r="B788" s="1">
        <v>1.0780099999999999</v>
      </c>
      <c r="C788" s="1">
        <v>1.0940099999999999</v>
      </c>
      <c r="D788" s="1">
        <v>1.0770999999999999</v>
      </c>
      <c r="E788" s="1">
        <v>1.0929199999999999</v>
      </c>
      <c r="F788" s="1">
        <f t="shared" si="127"/>
        <v>-6.0000000000015596</v>
      </c>
      <c r="G788" s="1">
        <f t="shared" si="120"/>
        <v>0</v>
      </c>
      <c r="H788" s="48">
        <f t="shared" si="128"/>
        <v>1.3840445269016621E-2</v>
      </c>
      <c r="I788" s="49">
        <f t="shared" si="129"/>
        <v>-3.83555959485124E-4</v>
      </c>
      <c r="J788" s="1">
        <f t="shared" si="123"/>
        <v>0</v>
      </c>
      <c r="K788" s="1">
        <f t="shared" si="124"/>
        <v>0</v>
      </c>
      <c r="L788" s="1">
        <f t="shared" si="121"/>
        <v>0</v>
      </c>
      <c r="M788" s="1">
        <f t="shared" si="122"/>
        <v>0</v>
      </c>
      <c r="N788" s="1">
        <f t="shared" si="125"/>
        <v>0</v>
      </c>
      <c r="O788" s="1">
        <f t="shared" si="126"/>
        <v>1665.9000000000074</v>
      </c>
    </row>
    <row r="789" spans="1:15" x14ac:dyDescent="0.25">
      <c r="A789" s="47">
        <v>42377</v>
      </c>
      <c r="B789" s="1">
        <v>1.0929500000000001</v>
      </c>
      <c r="C789" s="1">
        <v>1.0933299999999999</v>
      </c>
      <c r="D789" s="1">
        <v>1.08033</v>
      </c>
      <c r="E789" s="1">
        <v>1.0923499999999999</v>
      </c>
      <c r="F789" s="1">
        <f t="shared" si="127"/>
        <v>-58.199999999999363</v>
      </c>
      <c r="G789" s="1">
        <f t="shared" si="120"/>
        <v>0</v>
      </c>
      <c r="H789" s="48">
        <f t="shared" si="128"/>
        <v>-5.2153863045778515E-4</v>
      </c>
      <c r="I789" s="49">
        <f t="shared" si="129"/>
        <v>-4.783891324635775E-4</v>
      </c>
      <c r="J789" s="1">
        <f t="shared" si="123"/>
        <v>0</v>
      </c>
      <c r="K789" s="1">
        <f t="shared" si="124"/>
        <v>0</v>
      </c>
      <c r="L789" s="1">
        <f t="shared" si="121"/>
        <v>0</v>
      </c>
      <c r="M789" s="1">
        <f t="shared" si="122"/>
        <v>0</v>
      </c>
      <c r="N789" s="1">
        <f t="shared" si="125"/>
        <v>0</v>
      </c>
      <c r="O789" s="1">
        <f t="shared" si="126"/>
        <v>1665.9000000000074</v>
      </c>
    </row>
    <row r="790" spans="1:15" x14ac:dyDescent="0.25">
      <c r="A790" s="47">
        <v>42380</v>
      </c>
      <c r="B790" s="1">
        <v>1.09172</v>
      </c>
      <c r="C790" s="1">
        <v>1.09697</v>
      </c>
      <c r="D790" s="1">
        <v>1.0847899999999999</v>
      </c>
      <c r="E790" s="1">
        <v>1.0859000000000001</v>
      </c>
      <c r="F790" s="1">
        <f t="shared" si="127"/>
        <v>-2.2999999999995246</v>
      </c>
      <c r="G790" s="1">
        <f t="shared" si="120"/>
        <v>0</v>
      </c>
      <c r="H790" s="48">
        <f t="shared" si="128"/>
        <v>-5.904700874261759E-3</v>
      </c>
      <c r="I790" s="49">
        <f t="shared" si="129"/>
        <v>-6.7281017233934703E-4</v>
      </c>
      <c r="J790" s="1">
        <f t="shared" si="123"/>
        <v>0</v>
      </c>
      <c r="K790" s="1">
        <f t="shared" si="124"/>
        <v>0</v>
      </c>
      <c r="L790" s="1">
        <f t="shared" si="121"/>
        <v>0</v>
      </c>
      <c r="M790" s="1">
        <f t="shared" si="122"/>
        <v>0</v>
      </c>
      <c r="N790" s="1">
        <f t="shared" si="125"/>
        <v>0</v>
      </c>
      <c r="O790" s="1">
        <f t="shared" si="126"/>
        <v>1665.9000000000074</v>
      </c>
    </row>
    <row r="791" spans="1:15" x14ac:dyDescent="0.25">
      <c r="A791" s="47">
        <v>42381</v>
      </c>
      <c r="B791" s="1">
        <v>1.0859300000000001</v>
      </c>
      <c r="C791" s="1">
        <v>1.09002</v>
      </c>
      <c r="D791" s="1">
        <v>1.0819700000000001</v>
      </c>
      <c r="E791" s="1">
        <v>1.0857000000000001</v>
      </c>
      <c r="F791" s="1">
        <f t="shared" si="127"/>
        <v>20.900000000001473</v>
      </c>
      <c r="G791" s="1">
        <f t="shared" si="120"/>
        <v>1</v>
      </c>
      <c r="H791" s="48">
        <f t="shared" si="128"/>
        <v>-1.8417902200940084E-4</v>
      </c>
      <c r="I791" s="49">
        <f t="shared" si="129"/>
        <v>-8.3663570041793422E-4</v>
      </c>
      <c r="J791" s="1">
        <f t="shared" si="123"/>
        <v>0</v>
      </c>
      <c r="K791" s="1">
        <f t="shared" si="124"/>
        <v>0</v>
      </c>
      <c r="L791" s="1">
        <f t="shared" si="121"/>
        <v>0</v>
      </c>
      <c r="M791" s="1">
        <f t="shared" si="122"/>
        <v>0</v>
      </c>
      <c r="N791" s="1">
        <f t="shared" si="125"/>
        <v>0</v>
      </c>
      <c r="O791" s="1">
        <f t="shared" si="126"/>
        <v>1665.9000000000074</v>
      </c>
    </row>
    <row r="792" spans="1:15" x14ac:dyDescent="0.25">
      <c r="A792" s="47">
        <v>42382</v>
      </c>
      <c r="B792" s="1">
        <v>1.0855999999999999</v>
      </c>
      <c r="C792" s="1">
        <v>1.0887800000000001</v>
      </c>
      <c r="D792" s="1">
        <v>1.08049</v>
      </c>
      <c r="E792" s="1">
        <v>1.08769</v>
      </c>
      <c r="F792" s="1">
        <f t="shared" si="127"/>
        <v>-12.400000000001299</v>
      </c>
      <c r="G792" s="1">
        <f t="shared" si="120"/>
        <v>0</v>
      </c>
      <c r="H792" s="48">
        <f t="shared" si="128"/>
        <v>1.8329188541954533E-3</v>
      </c>
      <c r="I792" s="49">
        <f t="shared" si="129"/>
        <v>2.5464275247059909E-4</v>
      </c>
      <c r="J792" s="1">
        <f t="shared" si="123"/>
        <v>0</v>
      </c>
      <c r="K792" s="1">
        <f t="shared" si="124"/>
        <v>0</v>
      </c>
      <c r="L792" s="1">
        <f t="shared" si="121"/>
        <v>0</v>
      </c>
      <c r="M792" s="1">
        <f t="shared" si="122"/>
        <v>0</v>
      </c>
      <c r="N792" s="1">
        <f t="shared" si="125"/>
        <v>0</v>
      </c>
      <c r="O792" s="1">
        <f t="shared" si="126"/>
        <v>1665.9000000000074</v>
      </c>
    </row>
    <row r="793" spans="1:15" x14ac:dyDescent="0.25">
      <c r="A793" s="47">
        <v>42383</v>
      </c>
      <c r="B793" s="1">
        <v>1.08769</v>
      </c>
      <c r="C793" s="1">
        <v>1.09432</v>
      </c>
      <c r="D793" s="1">
        <v>1.0834600000000001</v>
      </c>
      <c r="E793" s="1">
        <v>1.0864499999999999</v>
      </c>
      <c r="F793" s="1">
        <f t="shared" si="127"/>
        <v>50.200000000000244</v>
      </c>
      <c r="G793" s="1">
        <f t="shared" si="120"/>
        <v>1</v>
      </c>
      <c r="H793" s="48">
        <f t="shared" si="128"/>
        <v>-1.1400307072788607E-3</v>
      </c>
      <c r="I793" s="49">
        <f t="shared" si="129"/>
        <v>4.2071265858011075E-4</v>
      </c>
      <c r="J793" s="1">
        <f t="shared" si="123"/>
        <v>0</v>
      </c>
      <c r="K793" s="1">
        <f t="shared" si="124"/>
        <v>0</v>
      </c>
      <c r="L793" s="1">
        <f t="shared" si="121"/>
        <v>0</v>
      </c>
      <c r="M793" s="1">
        <f t="shared" si="122"/>
        <v>0</v>
      </c>
      <c r="N793" s="1">
        <f t="shared" si="125"/>
        <v>0</v>
      </c>
      <c r="O793" s="1">
        <f t="shared" si="126"/>
        <v>1665.9000000000074</v>
      </c>
    </row>
    <row r="794" spans="1:15" x14ac:dyDescent="0.25">
      <c r="A794" s="47">
        <v>42384</v>
      </c>
      <c r="B794" s="1">
        <v>1.0864799999999999</v>
      </c>
      <c r="C794" s="1">
        <v>1.09846</v>
      </c>
      <c r="D794" s="1">
        <v>1.0854299999999999</v>
      </c>
      <c r="E794" s="1">
        <v>1.0914999999999999</v>
      </c>
      <c r="F794" s="1">
        <f t="shared" si="127"/>
        <v>-30.799999999999716</v>
      </c>
      <c r="G794" s="1">
        <f t="shared" si="120"/>
        <v>0</v>
      </c>
      <c r="H794" s="48">
        <f t="shared" si="128"/>
        <v>4.6481660453772111E-3</v>
      </c>
      <c r="I794" s="49">
        <f t="shared" si="129"/>
        <v>1.9482134319814409E-3</v>
      </c>
      <c r="J794" s="1">
        <f t="shared" si="123"/>
        <v>0</v>
      </c>
      <c r="K794" s="1">
        <f t="shared" si="124"/>
        <v>0</v>
      </c>
      <c r="L794" s="1">
        <f t="shared" si="121"/>
        <v>-30.799999999999716</v>
      </c>
      <c r="M794" s="1">
        <f t="shared" si="122"/>
        <v>0</v>
      </c>
      <c r="N794" s="1">
        <f t="shared" si="125"/>
        <v>-30.799999999999716</v>
      </c>
      <c r="O794" s="1">
        <f t="shared" si="126"/>
        <v>1635.1000000000076</v>
      </c>
    </row>
    <row r="795" spans="1:15" x14ac:dyDescent="0.25">
      <c r="A795" s="47">
        <v>42387</v>
      </c>
      <c r="B795" s="1">
        <v>1.0921799999999999</v>
      </c>
      <c r="C795" s="1">
        <v>1.09276</v>
      </c>
      <c r="D795" s="1">
        <v>1.0868899999999999</v>
      </c>
      <c r="E795" s="1">
        <v>1.0891</v>
      </c>
      <c r="F795" s="1">
        <f t="shared" si="127"/>
        <v>16.700000000000603</v>
      </c>
      <c r="G795" s="1">
        <f t="shared" si="120"/>
        <v>1</v>
      </c>
      <c r="H795" s="48">
        <f t="shared" si="128"/>
        <v>-2.1988089784699127E-3</v>
      </c>
      <c r="I795" s="49">
        <f t="shared" si="129"/>
        <v>1.2965339945139459E-3</v>
      </c>
      <c r="J795" s="1">
        <f t="shared" si="123"/>
        <v>0</v>
      </c>
      <c r="K795" s="1">
        <f t="shared" si="124"/>
        <v>0</v>
      </c>
      <c r="L795" s="1">
        <f t="shared" si="121"/>
        <v>16.700000000000603</v>
      </c>
      <c r="M795" s="1">
        <f t="shared" si="122"/>
        <v>0</v>
      </c>
      <c r="N795" s="1">
        <f t="shared" si="125"/>
        <v>16.700000000000603</v>
      </c>
      <c r="O795" s="1">
        <f t="shared" si="126"/>
        <v>1651.8000000000081</v>
      </c>
    </row>
    <row r="796" spans="1:15" x14ac:dyDescent="0.25">
      <c r="A796" s="47">
        <v>42388</v>
      </c>
      <c r="B796" s="1">
        <v>1.0890599999999999</v>
      </c>
      <c r="C796" s="1">
        <v>1.09389</v>
      </c>
      <c r="D796" s="1">
        <v>1.08595</v>
      </c>
      <c r="E796" s="1">
        <v>1.09073</v>
      </c>
      <c r="F796" s="1">
        <f t="shared" si="127"/>
        <v>-19.100000000000783</v>
      </c>
      <c r="G796" s="1">
        <f t="shared" si="120"/>
        <v>0</v>
      </c>
      <c r="H796" s="48">
        <f t="shared" si="128"/>
        <v>1.496648608943163E-3</v>
      </c>
      <c r="I796" s="49">
        <f t="shared" si="129"/>
        <v>-2.4644058799523638E-4</v>
      </c>
      <c r="J796" s="1">
        <f t="shared" si="123"/>
        <v>0</v>
      </c>
      <c r="K796" s="1">
        <f t="shared" si="124"/>
        <v>0</v>
      </c>
      <c r="L796" s="1">
        <f t="shared" si="121"/>
        <v>0</v>
      </c>
      <c r="M796" s="1">
        <f t="shared" si="122"/>
        <v>0</v>
      </c>
      <c r="N796" s="1">
        <f t="shared" si="125"/>
        <v>0</v>
      </c>
      <c r="O796" s="1">
        <f t="shared" si="126"/>
        <v>1651.8000000000081</v>
      </c>
    </row>
    <row r="797" spans="1:15" x14ac:dyDescent="0.25">
      <c r="A797" s="47">
        <v>42389</v>
      </c>
      <c r="B797" s="1">
        <v>1.09074</v>
      </c>
      <c r="C797" s="1">
        <v>1.0975999999999999</v>
      </c>
      <c r="D797" s="1">
        <v>1.08772</v>
      </c>
      <c r="E797" s="1">
        <v>1.08883</v>
      </c>
      <c r="F797" s="1">
        <f t="shared" si="127"/>
        <v>-15.700000000000713</v>
      </c>
      <c r="G797" s="1">
        <f t="shared" si="120"/>
        <v>0</v>
      </c>
      <c r="H797" s="48">
        <f t="shared" si="128"/>
        <v>-1.741952637224653E-3</v>
      </c>
      <c r="I797" s="49">
        <f t="shared" si="129"/>
        <v>-3.9899233884109486E-4</v>
      </c>
      <c r="J797" s="1">
        <f t="shared" si="123"/>
        <v>0</v>
      </c>
      <c r="K797" s="1">
        <f t="shared" si="124"/>
        <v>0</v>
      </c>
      <c r="L797" s="1">
        <f t="shared" si="121"/>
        <v>0</v>
      </c>
      <c r="M797" s="1">
        <f t="shared" si="122"/>
        <v>0</v>
      </c>
      <c r="N797" s="1">
        <f t="shared" si="125"/>
        <v>0</v>
      </c>
      <c r="O797" s="1">
        <f t="shared" si="126"/>
        <v>1651.8000000000081</v>
      </c>
    </row>
    <row r="798" spans="1:15" x14ac:dyDescent="0.25">
      <c r="A798" s="47">
        <v>42390</v>
      </c>
      <c r="B798" s="1">
        <v>1.0889</v>
      </c>
      <c r="C798" s="1">
        <v>1.0921000000000001</v>
      </c>
      <c r="D798" s="1">
        <v>1.0778000000000001</v>
      </c>
      <c r="E798" s="1">
        <v>1.0873299999999999</v>
      </c>
      <c r="F798" s="1">
        <f t="shared" si="127"/>
        <v>-78.700000000000443</v>
      </c>
      <c r="G798" s="1">
        <f t="shared" si="120"/>
        <v>0</v>
      </c>
      <c r="H798" s="48">
        <f t="shared" si="128"/>
        <v>-1.3776255246458202E-3</v>
      </c>
      <c r="I798" s="49">
        <f t="shared" si="129"/>
        <v>1.6689207986089749E-4</v>
      </c>
      <c r="J798" s="1">
        <f t="shared" si="123"/>
        <v>0</v>
      </c>
      <c r="K798" s="1">
        <f t="shared" si="124"/>
        <v>0</v>
      </c>
      <c r="L798" s="1">
        <f t="shared" si="121"/>
        <v>0</v>
      </c>
      <c r="M798" s="1">
        <f t="shared" si="122"/>
        <v>0</v>
      </c>
      <c r="N798" s="1">
        <f t="shared" si="125"/>
        <v>0</v>
      </c>
      <c r="O798" s="1">
        <f t="shared" si="126"/>
        <v>1651.8000000000081</v>
      </c>
    </row>
    <row r="799" spans="1:15" x14ac:dyDescent="0.25">
      <c r="A799" s="47">
        <v>42391</v>
      </c>
      <c r="B799" s="1">
        <v>1.08734</v>
      </c>
      <c r="C799" s="1">
        <v>1.08765</v>
      </c>
      <c r="D799" s="1">
        <v>1.0789200000000001</v>
      </c>
      <c r="E799" s="1">
        <v>1.0794699999999999</v>
      </c>
      <c r="F799" s="1">
        <f t="shared" si="127"/>
        <v>57.300000000000125</v>
      </c>
      <c r="G799" s="1">
        <f t="shared" si="120"/>
        <v>1</v>
      </c>
      <c r="H799" s="48">
        <f t="shared" si="128"/>
        <v>-7.2287162131091653E-3</v>
      </c>
      <c r="I799" s="49">
        <f t="shared" si="129"/>
        <v>-7.1367506902657307E-4</v>
      </c>
      <c r="J799" s="1">
        <f t="shared" si="123"/>
        <v>0</v>
      </c>
      <c r="K799" s="1">
        <f t="shared" si="124"/>
        <v>0</v>
      </c>
      <c r="L799" s="1">
        <f t="shared" si="121"/>
        <v>0</v>
      </c>
      <c r="M799" s="1">
        <f t="shared" si="122"/>
        <v>0</v>
      </c>
      <c r="N799" s="1">
        <f t="shared" si="125"/>
        <v>0</v>
      </c>
      <c r="O799" s="1">
        <f t="shared" si="126"/>
        <v>1651.8000000000081</v>
      </c>
    </row>
    <row r="800" spans="1:15" x14ac:dyDescent="0.25">
      <c r="A800" s="47">
        <v>42394</v>
      </c>
      <c r="B800" s="1">
        <v>1.0791299999999999</v>
      </c>
      <c r="C800" s="1">
        <v>1.08569</v>
      </c>
      <c r="D800" s="1">
        <v>1.0789299999999999</v>
      </c>
      <c r="E800" s="1">
        <v>1.0848599999999999</v>
      </c>
      <c r="F800" s="1">
        <f t="shared" si="127"/>
        <v>20.899999999999253</v>
      </c>
      <c r="G800" s="1">
        <f t="shared" si="120"/>
        <v>1</v>
      </c>
      <c r="H800" s="48">
        <f t="shared" si="128"/>
        <v>4.9931911030414167E-3</v>
      </c>
      <c r="I800" s="49">
        <f t="shared" si="129"/>
        <v>-3.1864103792082765E-4</v>
      </c>
      <c r="J800" s="1">
        <f t="shared" si="123"/>
        <v>0</v>
      </c>
      <c r="K800" s="1">
        <f t="shared" si="124"/>
        <v>0</v>
      </c>
      <c r="L800" s="1">
        <f t="shared" si="121"/>
        <v>0</v>
      </c>
      <c r="M800" s="1">
        <f t="shared" si="122"/>
        <v>0</v>
      </c>
      <c r="N800" s="1">
        <f t="shared" si="125"/>
        <v>0</v>
      </c>
      <c r="O800" s="1">
        <f t="shared" si="126"/>
        <v>1651.8000000000081</v>
      </c>
    </row>
    <row r="801" spans="1:15" x14ac:dyDescent="0.25">
      <c r="A801" s="47">
        <v>42395</v>
      </c>
      <c r="B801" s="1">
        <v>1.0848800000000001</v>
      </c>
      <c r="C801" s="1">
        <v>1.0874299999999999</v>
      </c>
      <c r="D801" s="1">
        <v>1.0818700000000001</v>
      </c>
      <c r="E801" s="1">
        <v>1.08697</v>
      </c>
      <c r="F801" s="1">
        <f t="shared" si="127"/>
        <v>23.500000000000743</v>
      </c>
      <c r="G801" s="1">
        <f t="shared" si="120"/>
        <v>1</v>
      </c>
      <c r="H801" s="48">
        <f t="shared" si="128"/>
        <v>1.9449514223033315E-3</v>
      </c>
      <c r="I801" s="49">
        <f t="shared" si="129"/>
        <v>6.6981728276946373E-5</v>
      </c>
      <c r="J801" s="1">
        <f t="shared" si="123"/>
        <v>0</v>
      </c>
      <c r="K801" s="1">
        <f t="shared" si="124"/>
        <v>0</v>
      </c>
      <c r="L801" s="1">
        <f t="shared" si="121"/>
        <v>0</v>
      </c>
      <c r="M801" s="1">
        <f t="shared" si="122"/>
        <v>0</v>
      </c>
      <c r="N801" s="1">
        <f t="shared" si="125"/>
        <v>0</v>
      </c>
      <c r="O801" s="1">
        <f t="shared" si="126"/>
        <v>1651.8000000000081</v>
      </c>
    </row>
    <row r="802" spans="1:15" x14ac:dyDescent="0.25">
      <c r="A802" s="47">
        <v>42396</v>
      </c>
      <c r="B802" s="1">
        <v>1.08697</v>
      </c>
      <c r="C802" s="1">
        <v>1.0916399999999999</v>
      </c>
      <c r="D802" s="1">
        <v>1.08507</v>
      </c>
      <c r="E802" s="1">
        <v>1.0893200000000001</v>
      </c>
      <c r="F802" s="1">
        <f t="shared" si="127"/>
        <v>45.89999999999872</v>
      </c>
      <c r="G802" s="1">
        <f t="shared" si="120"/>
        <v>1</v>
      </c>
      <c r="H802" s="48">
        <f t="shared" si="128"/>
        <v>2.1619731915325513E-3</v>
      </c>
      <c r="I802" s="49">
        <f t="shared" si="129"/>
        <v>-2.437923784536361E-4</v>
      </c>
      <c r="J802" s="1">
        <f t="shared" si="123"/>
        <v>0</v>
      </c>
      <c r="K802" s="1">
        <f t="shared" si="124"/>
        <v>0</v>
      </c>
      <c r="L802" s="1">
        <f t="shared" si="121"/>
        <v>0</v>
      </c>
      <c r="M802" s="1">
        <f t="shared" si="122"/>
        <v>0</v>
      </c>
      <c r="N802" s="1">
        <f t="shared" si="125"/>
        <v>0</v>
      </c>
      <c r="O802" s="1">
        <f t="shared" si="126"/>
        <v>1651.8000000000081</v>
      </c>
    </row>
    <row r="803" spans="1:15" x14ac:dyDescent="0.25">
      <c r="A803" s="47">
        <v>42397</v>
      </c>
      <c r="B803" s="1">
        <v>1.0893200000000001</v>
      </c>
      <c r="C803" s="1">
        <v>1.09676</v>
      </c>
      <c r="D803" s="1">
        <v>1.08697</v>
      </c>
      <c r="E803" s="1">
        <v>1.0939099999999999</v>
      </c>
      <c r="F803" s="1">
        <f t="shared" si="127"/>
        <v>-108.50000000000026</v>
      </c>
      <c r="G803" s="1">
        <f t="shared" si="120"/>
        <v>0</v>
      </c>
      <c r="H803" s="48">
        <f t="shared" si="128"/>
        <v>4.2136378658244045E-3</v>
      </c>
      <c r="I803" s="49">
        <f t="shared" si="129"/>
        <v>5.5776347708315355E-4</v>
      </c>
      <c r="J803" s="1">
        <f t="shared" si="123"/>
        <v>0</v>
      </c>
      <c r="K803" s="1">
        <f t="shared" si="124"/>
        <v>0</v>
      </c>
      <c r="L803" s="1">
        <f t="shared" si="121"/>
        <v>0</v>
      </c>
      <c r="M803" s="1">
        <f t="shared" si="122"/>
        <v>0</v>
      </c>
      <c r="N803" s="1">
        <f t="shared" si="125"/>
        <v>0</v>
      </c>
      <c r="O803" s="1">
        <f t="shared" si="126"/>
        <v>1651.8000000000081</v>
      </c>
    </row>
    <row r="804" spans="1:15" x14ac:dyDescent="0.25">
      <c r="A804" s="47">
        <v>42398</v>
      </c>
      <c r="B804" s="1">
        <v>1.09385</v>
      </c>
      <c r="C804" s="1">
        <v>1.0948500000000001</v>
      </c>
      <c r="D804" s="1">
        <v>1.081</v>
      </c>
      <c r="E804" s="1">
        <v>1.083</v>
      </c>
      <c r="F804" s="1">
        <f t="shared" si="127"/>
        <v>56.700000000000642</v>
      </c>
      <c r="G804" s="1">
        <f t="shared" si="120"/>
        <v>1</v>
      </c>
      <c r="H804" s="48">
        <f t="shared" si="128"/>
        <v>-9.9733981771809033E-3</v>
      </c>
      <c r="I804" s="49">
        <f t="shared" si="129"/>
        <v>-8.7599237118235473E-4</v>
      </c>
      <c r="J804" s="1">
        <f t="shared" si="123"/>
        <v>0</v>
      </c>
      <c r="K804" s="1">
        <f t="shared" si="124"/>
        <v>0</v>
      </c>
      <c r="L804" s="1">
        <f t="shared" si="121"/>
        <v>0</v>
      </c>
      <c r="M804" s="1">
        <f t="shared" si="122"/>
        <v>0</v>
      </c>
      <c r="N804" s="1">
        <f t="shared" si="125"/>
        <v>0</v>
      </c>
      <c r="O804" s="1">
        <f t="shared" si="126"/>
        <v>1651.8000000000081</v>
      </c>
    </row>
    <row r="805" spans="1:15" x14ac:dyDescent="0.25">
      <c r="A805" s="47">
        <v>42401</v>
      </c>
      <c r="B805" s="1">
        <v>1.0831</v>
      </c>
      <c r="C805" s="1">
        <v>1.09128</v>
      </c>
      <c r="D805" s="1">
        <v>1.0814699999999999</v>
      </c>
      <c r="E805" s="1">
        <v>1.08877</v>
      </c>
      <c r="F805" s="1">
        <f t="shared" si="127"/>
        <v>30.599999999998406</v>
      </c>
      <c r="G805" s="1">
        <f t="shared" si="120"/>
        <v>1</v>
      </c>
      <c r="H805" s="48">
        <f t="shared" si="128"/>
        <v>5.3277931671285028E-3</v>
      </c>
      <c r="I805" s="49">
        <f t="shared" si="129"/>
        <v>7.7258543617897413E-6</v>
      </c>
      <c r="J805" s="1">
        <f t="shared" si="123"/>
        <v>0</v>
      </c>
      <c r="K805" s="1">
        <f t="shared" si="124"/>
        <v>0</v>
      </c>
      <c r="L805" s="1">
        <f t="shared" si="121"/>
        <v>0</v>
      </c>
      <c r="M805" s="1">
        <f t="shared" si="122"/>
        <v>0</v>
      </c>
      <c r="N805" s="1">
        <f t="shared" si="125"/>
        <v>0</v>
      </c>
      <c r="O805" s="1">
        <f t="shared" si="126"/>
        <v>1651.8000000000081</v>
      </c>
    </row>
    <row r="806" spans="1:15" x14ac:dyDescent="0.25">
      <c r="A806" s="47">
        <v>42402</v>
      </c>
      <c r="B806" s="1">
        <v>1.0887800000000001</v>
      </c>
      <c r="C806" s="1">
        <v>1.09399</v>
      </c>
      <c r="D806" s="1">
        <v>1.08833</v>
      </c>
      <c r="E806" s="1">
        <v>1.0918399999999999</v>
      </c>
      <c r="F806" s="1">
        <f t="shared" si="127"/>
        <v>184.50000000000077</v>
      </c>
      <c r="G806" s="1">
        <f t="shared" si="120"/>
        <v>1</v>
      </c>
      <c r="H806" s="48">
        <f t="shared" si="128"/>
        <v>2.8196956198278667E-3</v>
      </c>
      <c r="I806" s="49">
        <f t="shared" si="129"/>
        <v>5.323909974210006E-4</v>
      </c>
      <c r="J806" s="1">
        <f t="shared" si="123"/>
        <v>0</v>
      </c>
      <c r="K806" s="1">
        <f t="shared" si="124"/>
        <v>0</v>
      </c>
      <c r="L806" s="1">
        <f t="shared" si="121"/>
        <v>0</v>
      </c>
      <c r="M806" s="1">
        <f t="shared" si="122"/>
        <v>0</v>
      </c>
      <c r="N806" s="1">
        <f t="shared" si="125"/>
        <v>0</v>
      </c>
      <c r="O806" s="1">
        <f t="shared" si="126"/>
        <v>1651.8000000000081</v>
      </c>
    </row>
    <row r="807" spans="1:15" x14ac:dyDescent="0.25">
      <c r="A807" s="47">
        <v>42403</v>
      </c>
      <c r="B807" s="1">
        <v>1.0918399999999999</v>
      </c>
      <c r="C807" s="1">
        <v>1.1145499999999999</v>
      </c>
      <c r="D807" s="1">
        <v>1.0903799999999999</v>
      </c>
      <c r="E807" s="1">
        <v>1.11029</v>
      </c>
      <c r="F807" s="1">
        <f t="shared" si="127"/>
        <v>103.899999999999</v>
      </c>
      <c r="G807" s="1">
        <f t="shared" si="120"/>
        <v>1</v>
      </c>
      <c r="H807" s="48">
        <f t="shared" si="128"/>
        <v>1.6898080304806662E-2</v>
      </c>
      <c r="I807" s="49">
        <f t="shared" si="129"/>
        <v>3.548240562160479E-3</v>
      </c>
      <c r="J807" s="1">
        <f t="shared" si="123"/>
        <v>0</v>
      </c>
      <c r="K807" s="1">
        <f t="shared" si="124"/>
        <v>0</v>
      </c>
      <c r="L807" s="1">
        <f t="shared" si="121"/>
        <v>0</v>
      </c>
      <c r="M807" s="1">
        <f t="shared" si="122"/>
        <v>103.899999999999</v>
      </c>
      <c r="N807" s="1">
        <f t="shared" si="125"/>
        <v>103.899999999999</v>
      </c>
      <c r="O807" s="1">
        <f t="shared" si="126"/>
        <v>1755.7000000000071</v>
      </c>
    </row>
    <row r="808" spans="1:15" x14ac:dyDescent="0.25">
      <c r="A808" s="47">
        <v>42404</v>
      </c>
      <c r="B808" s="1">
        <v>1.11033</v>
      </c>
      <c r="C808" s="1">
        <v>1.1238900000000001</v>
      </c>
      <c r="D808" s="1">
        <v>1.1069599999999999</v>
      </c>
      <c r="E808" s="1">
        <v>1.1207199999999999</v>
      </c>
      <c r="F808" s="1">
        <f t="shared" si="127"/>
        <v>-50.900000000000389</v>
      </c>
      <c r="G808" s="1">
        <f t="shared" si="120"/>
        <v>0</v>
      </c>
      <c r="H808" s="48">
        <f t="shared" si="128"/>
        <v>9.393942123228971E-3</v>
      </c>
      <c r="I808" s="49">
        <f t="shared" si="129"/>
        <v>4.0983344396839233E-3</v>
      </c>
      <c r="J808" s="1">
        <f t="shared" si="123"/>
        <v>0</v>
      </c>
      <c r="K808" s="1">
        <f t="shared" si="124"/>
        <v>0</v>
      </c>
      <c r="L808" s="1">
        <f t="shared" si="121"/>
        <v>0</v>
      </c>
      <c r="M808" s="1">
        <f t="shared" si="122"/>
        <v>-50.900000000000389</v>
      </c>
      <c r="N808" s="1">
        <f t="shared" si="125"/>
        <v>-50.900000000000389</v>
      </c>
      <c r="O808" s="1">
        <f t="shared" si="126"/>
        <v>1704.8000000000068</v>
      </c>
    </row>
    <row r="809" spans="1:15" x14ac:dyDescent="0.25">
      <c r="A809" s="47">
        <v>42405</v>
      </c>
      <c r="B809" s="1">
        <v>1.1207</v>
      </c>
      <c r="C809" s="1">
        <v>1.1247</v>
      </c>
      <c r="D809" s="1">
        <v>1.1108800000000001</v>
      </c>
      <c r="E809" s="1">
        <v>1.11561</v>
      </c>
      <c r="F809" s="1">
        <f t="shared" si="127"/>
        <v>50.599999999998424</v>
      </c>
      <c r="G809" s="1">
        <f t="shared" si="120"/>
        <v>1</v>
      </c>
      <c r="H809" s="48">
        <f t="shared" si="128"/>
        <v>-4.5595688485973174E-3</v>
      </c>
      <c r="I809" s="49">
        <f t="shared" si="129"/>
        <v>3.2852694058213422E-3</v>
      </c>
      <c r="J809" s="1">
        <f t="shared" si="123"/>
        <v>0</v>
      </c>
      <c r="K809" s="1">
        <f t="shared" si="124"/>
        <v>0</v>
      </c>
      <c r="L809" s="1">
        <f t="shared" si="121"/>
        <v>0</v>
      </c>
      <c r="M809" s="1">
        <f t="shared" si="122"/>
        <v>50.599999999998424</v>
      </c>
      <c r="N809" s="1">
        <f t="shared" si="125"/>
        <v>50.599999999998424</v>
      </c>
      <c r="O809" s="1">
        <f t="shared" si="126"/>
        <v>1755.4000000000051</v>
      </c>
    </row>
    <row r="810" spans="1:15" x14ac:dyDescent="0.25">
      <c r="A810" s="47">
        <v>42408</v>
      </c>
      <c r="B810" s="1">
        <v>1.1142000000000001</v>
      </c>
      <c r="C810" s="1">
        <v>1.1215900000000001</v>
      </c>
      <c r="D810" s="1">
        <v>1.1086499999999999</v>
      </c>
      <c r="E810" s="1">
        <v>1.1192599999999999</v>
      </c>
      <c r="F810" s="1">
        <f t="shared" si="127"/>
        <v>99.700000000000344</v>
      </c>
      <c r="G810" s="1">
        <f t="shared" si="120"/>
        <v>1</v>
      </c>
      <c r="H810" s="48">
        <f t="shared" si="128"/>
        <v>3.2717526734251656E-3</v>
      </c>
      <c r="I810" s="49">
        <f t="shared" si="129"/>
        <v>3.423991841057919E-3</v>
      </c>
      <c r="J810" s="1">
        <f t="shared" si="123"/>
        <v>0</v>
      </c>
      <c r="K810" s="1">
        <f t="shared" si="124"/>
        <v>0</v>
      </c>
      <c r="L810" s="1">
        <f t="shared" si="121"/>
        <v>0</v>
      </c>
      <c r="M810" s="1">
        <f t="shared" si="122"/>
        <v>99.700000000000344</v>
      </c>
      <c r="N810" s="1">
        <f t="shared" si="125"/>
        <v>99.700000000000344</v>
      </c>
      <c r="O810" s="1">
        <f t="shared" si="126"/>
        <v>1855.1000000000054</v>
      </c>
    </row>
    <row r="811" spans="1:15" x14ac:dyDescent="0.25">
      <c r="A811" s="47">
        <v>42409</v>
      </c>
      <c r="B811" s="1">
        <v>1.1192599999999999</v>
      </c>
      <c r="C811" s="1">
        <v>1.1337900000000001</v>
      </c>
      <c r="D811" s="1">
        <v>1.1162399999999999</v>
      </c>
      <c r="E811" s="1">
        <v>1.12923</v>
      </c>
      <c r="F811" s="1">
        <f t="shared" si="127"/>
        <v>-3.8000000000004697</v>
      </c>
      <c r="G811" s="1">
        <f t="shared" si="120"/>
        <v>0</v>
      </c>
      <c r="H811" s="48">
        <f t="shared" si="128"/>
        <v>8.9076711398603514E-3</v>
      </c>
      <c r="I811" s="49">
        <f t="shared" si="129"/>
        <v>4.0107460003124124E-3</v>
      </c>
      <c r="J811" s="1">
        <f t="shared" si="123"/>
        <v>0</v>
      </c>
      <c r="K811" s="1">
        <f t="shared" si="124"/>
        <v>0</v>
      </c>
      <c r="L811" s="1">
        <f t="shared" si="121"/>
        <v>0</v>
      </c>
      <c r="M811" s="1">
        <f t="shared" si="122"/>
        <v>-3.8000000000004697</v>
      </c>
      <c r="N811" s="1">
        <f t="shared" si="125"/>
        <v>-3.8000000000004697</v>
      </c>
      <c r="O811" s="1">
        <f t="shared" si="126"/>
        <v>1851.300000000005</v>
      </c>
    </row>
    <row r="812" spans="1:15" x14ac:dyDescent="0.25">
      <c r="A812" s="47">
        <v>42410</v>
      </c>
      <c r="B812" s="1">
        <v>1.1292800000000001</v>
      </c>
      <c r="C812" s="1">
        <v>1.1311500000000001</v>
      </c>
      <c r="D812" s="1">
        <v>1.1160600000000001</v>
      </c>
      <c r="E812" s="1">
        <v>1.1289</v>
      </c>
      <c r="F812" s="1">
        <f t="shared" si="127"/>
        <v>33.999999999998479</v>
      </c>
      <c r="G812" s="1">
        <f t="shared" si="120"/>
        <v>1</v>
      </c>
      <c r="H812" s="48">
        <f t="shared" si="128"/>
        <v>-2.9223453149485046E-4</v>
      </c>
      <c r="I812" s="49">
        <f t="shared" si="129"/>
        <v>5.220891456023169E-3</v>
      </c>
      <c r="J812" s="1">
        <f t="shared" si="123"/>
        <v>0</v>
      </c>
      <c r="K812" s="1">
        <f t="shared" si="124"/>
        <v>0</v>
      </c>
      <c r="L812" s="1">
        <f t="shared" si="121"/>
        <v>0</v>
      </c>
      <c r="M812" s="1">
        <f t="shared" si="122"/>
        <v>0</v>
      </c>
      <c r="N812" s="1">
        <f t="shared" si="125"/>
        <v>0</v>
      </c>
      <c r="O812" s="1">
        <f t="shared" si="126"/>
        <v>1851.300000000005</v>
      </c>
    </row>
    <row r="813" spans="1:15" x14ac:dyDescent="0.25">
      <c r="A813" s="47">
        <v>42411</v>
      </c>
      <c r="B813" s="1">
        <v>1.1288400000000001</v>
      </c>
      <c r="C813" s="1">
        <v>1.1376200000000001</v>
      </c>
      <c r="D813" s="1">
        <v>1.12741</v>
      </c>
      <c r="E813" s="1">
        <v>1.1322399999999999</v>
      </c>
      <c r="F813" s="1">
        <f t="shared" si="127"/>
        <v>-69.299999999998803</v>
      </c>
      <c r="G813" s="1">
        <f t="shared" si="120"/>
        <v>0</v>
      </c>
      <c r="H813" s="48">
        <f t="shared" si="128"/>
        <v>2.9586322969261669E-3</v>
      </c>
      <c r="I813" s="49">
        <f t="shared" si="129"/>
        <v>4.924746347247877E-3</v>
      </c>
      <c r="J813" s="1">
        <f t="shared" si="123"/>
        <v>0</v>
      </c>
      <c r="K813" s="1">
        <f t="shared" si="124"/>
        <v>0</v>
      </c>
      <c r="L813" s="1">
        <f t="shared" si="121"/>
        <v>0</v>
      </c>
      <c r="M813" s="1">
        <f t="shared" si="122"/>
        <v>0</v>
      </c>
      <c r="N813" s="1">
        <f t="shared" si="125"/>
        <v>0</v>
      </c>
      <c r="O813" s="1">
        <f t="shared" si="126"/>
        <v>1851.300000000005</v>
      </c>
    </row>
    <row r="814" spans="1:15" x14ac:dyDescent="0.25">
      <c r="A814" s="47">
        <v>42412</v>
      </c>
      <c r="B814" s="1">
        <v>1.13225</v>
      </c>
      <c r="C814" s="1">
        <v>1.1333800000000001</v>
      </c>
      <c r="D814" s="1">
        <v>1.12141</v>
      </c>
      <c r="E814" s="1">
        <v>1.1253200000000001</v>
      </c>
      <c r="F814" s="1">
        <f t="shared" si="127"/>
        <v>-80.299999999999812</v>
      </c>
      <c r="G814" s="1">
        <f t="shared" si="120"/>
        <v>0</v>
      </c>
      <c r="H814" s="48">
        <f t="shared" si="128"/>
        <v>-6.1117784215358739E-3</v>
      </c>
      <c r="I814" s="49">
        <f t="shared" si="129"/>
        <v>3.8083120920774094E-3</v>
      </c>
      <c r="J814" s="1">
        <f t="shared" si="123"/>
        <v>0</v>
      </c>
      <c r="K814" s="1">
        <f t="shared" si="124"/>
        <v>0</v>
      </c>
      <c r="L814" s="1">
        <f t="shared" si="121"/>
        <v>0</v>
      </c>
      <c r="M814" s="1">
        <f t="shared" si="122"/>
        <v>-80.299999999999812</v>
      </c>
      <c r="N814" s="1">
        <f t="shared" si="125"/>
        <v>-80.299999999999812</v>
      </c>
      <c r="O814" s="1">
        <f t="shared" si="126"/>
        <v>1771.0000000000052</v>
      </c>
    </row>
    <row r="815" spans="1:15" x14ac:dyDescent="0.25">
      <c r="A815" s="47">
        <v>42415</v>
      </c>
      <c r="B815" s="1">
        <v>1.12347</v>
      </c>
      <c r="C815" s="1">
        <v>1.1249899999999999</v>
      </c>
      <c r="D815" s="1">
        <v>1.1128</v>
      </c>
      <c r="E815" s="1">
        <v>1.11544</v>
      </c>
      <c r="F815" s="1">
        <f t="shared" si="127"/>
        <v>-11.099999999999444</v>
      </c>
      <c r="G815" s="1">
        <f t="shared" si="120"/>
        <v>0</v>
      </c>
      <c r="H815" s="48">
        <f t="shared" si="128"/>
        <v>-8.7797248782569559E-3</v>
      </c>
      <c r="I815" s="49">
        <f t="shared" si="129"/>
        <v>5.9858644419445717E-4</v>
      </c>
      <c r="J815" s="1">
        <f t="shared" si="123"/>
        <v>0</v>
      </c>
      <c r="K815" s="1">
        <f t="shared" si="124"/>
        <v>0</v>
      </c>
      <c r="L815" s="1">
        <f t="shared" si="121"/>
        <v>0</v>
      </c>
      <c r="M815" s="1">
        <f t="shared" si="122"/>
        <v>0</v>
      </c>
      <c r="N815" s="1">
        <f t="shared" si="125"/>
        <v>0</v>
      </c>
      <c r="O815" s="1">
        <f t="shared" si="126"/>
        <v>1771.0000000000052</v>
      </c>
    </row>
    <row r="816" spans="1:15" x14ac:dyDescent="0.25">
      <c r="A816" s="47">
        <v>42416</v>
      </c>
      <c r="B816" s="1">
        <v>1.11544</v>
      </c>
      <c r="C816" s="1">
        <v>1.11931</v>
      </c>
      <c r="D816" s="1">
        <v>1.11242</v>
      </c>
      <c r="E816" s="1">
        <v>1.11433</v>
      </c>
      <c r="F816" s="1">
        <f t="shared" si="127"/>
        <v>-16.799999999999038</v>
      </c>
      <c r="G816" s="1">
        <f t="shared" si="120"/>
        <v>0</v>
      </c>
      <c r="H816" s="48">
        <f t="shared" si="128"/>
        <v>-9.9512300078885563E-4</v>
      </c>
      <c r="I816" s="49">
        <f t="shared" si="129"/>
        <v>-7.0004669630777117E-4</v>
      </c>
      <c r="J816" s="1">
        <f t="shared" si="123"/>
        <v>0</v>
      </c>
      <c r="K816" s="1">
        <f t="shared" si="124"/>
        <v>0</v>
      </c>
      <c r="L816" s="1">
        <f t="shared" si="121"/>
        <v>0</v>
      </c>
      <c r="M816" s="1">
        <f t="shared" si="122"/>
        <v>0</v>
      </c>
      <c r="N816" s="1">
        <f t="shared" si="125"/>
        <v>0</v>
      </c>
      <c r="O816" s="1">
        <f t="shared" si="126"/>
        <v>1771.0000000000052</v>
      </c>
    </row>
    <row r="817" spans="1:15" x14ac:dyDescent="0.25">
      <c r="A817" s="47">
        <v>42417</v>
      </c>
      <c r="B817" s="1">
        <v>1.11435</v>
      </c>
      <c r="C817" s="1">
        <v>1.1178999999999999</v>
      </c>
      <c r="D817" s="1">
        <v>1.1106</v>
      </c>
      <c r="E817" s="1">
        <v>1.11267</v>
      </c>
      <c r="F817" s="1">
        <f t="shared" si="127"/>
        <v>-20.900000000001473</v>
      </c>
      <c r="G817" s="1">
        <f t="shared" si="120"/>
        <v>0</v>
      </c>
      <c r="H817" s="48">
        <f t="shared" si="128"/>
        <v>-1.4896843843386076E-3</v>
      </c>
      <c r="I817" s="49">
        <f t="shared" si="129"/>
        <v>-3.1631113827543245E-4</v>
      </c>
      <c r="J817" s="1">
        <f t="shared" si="123"/>
        <v>0</v>
      </c>
      <c r="K817" s="1">
        <f t="shared" si="124"/>
        <v>0</v>
      </c>
      <c r="L817" s="1">
        <f t="shared" si="121"/>
        <v>0</v>
      </c>
      <c r="M817" s="1">
        <f t="shared" si="122"/>
        <v>0</v>
      </c>
      <c r="N817" s="1">
        <f t="shared" si="125"/>
        <v>0</v>
      </c>
      <c r="O817" s="1">
        <f t="shared" si="126"/>
        <v>1771.0000000000052</v>
      </c>
    </row>
    <row r="818" spans="1:15" x14ac:dyDescent="0.25">
      <c r="A818" s="47">
        <v>42418</v>
      </c>
      <c r="B818" s="1">
        <v>1.1127100000000001</v>
      </c>
      <c r="C818" s="1">
        <v>1.11497</v>
      </c>
      <c r="D818" s="1">
        <v>1.1071</v>
      </c>
      <c r="E818" s="1">
        <v>1.1106199999999999</v>
      </c>
      <c r="F818" s="1">
        <f t="shared" si="127"/>
        <v>22.600000000001508</v>
      </c>
      <c r="G818" s="1">
        <f t="shared" si="120"/>
        <v>1</v>
      </c>
      <c r="H818" s="48">
        <f t="shared" si="128"/>
        <v>-1.8424150916265258E-3</v>
      </c>
      <c r="I818" s="49">
        <f t="shared" si="129"/>
        <v>-9.5558210890689388E-4</v>
      </c>
      <c r="J818" s="1">
        <f t="shared" si="123"/>
        <v>0</v>
      </c>
      <c r="K818" s="1">
        <f t="shared" si="124"/>
        <v>0</v>
      </c>
      <c r="L818" s="1">
        <f t="shared" si="121"/>
        <v>0</v>
      </c>
      <c r="M818" s="1">
        <f t="shared" si="122"/>
        <v>0</v>
      </c>
      <c r="N818" s="1">
        <f t="shared" si="125"/>
        <v>0</v>
      </c>
      <c r="O818" s="1">
        <f t="shared" si="126"/>
        <v>1771.0000000000052</v>
      </c>
    </row>
    <row r="819" spans="1:15" x14ac:dyDescent="0.25">
      <c r="A819" s="47">
        <v>42419</v>
      </c>
      <c r="B819" s="1">
        <v>1.1105799999999999</v>
      </c>
      <c r="C819" s="1">
        <v>1.11392</v>
      </c>
      <c r="D819" s="1">
        <v>1.10669</v>
      </c>
      <c r="E819" s="1">
        <v>1.1128400000000001</v>
      </c>
      <c r="F819" s="1">
        <f t="shared" si="127"/>
        <v>-81.10000000000062</v>
      </c>
      <c r="G819" s="1">
        <f t="shared" si="120"/>
        <v>0</v>
      </c>
      <c r="H819" s="48">
        <f t="shared" si="128"/>
        <v>1.9988835065098964E-3</v>
      </c>
      <c r="I819" s="49">
        <f t="shared" si="129"/>
        <v>-1.8191805630757008E-3</v>
      </c>
      <c r="J819" s="1">
        <f t="shared" si="123"/>
        <v>0</v>
      </c>
      <c r="K819" s="1">
        <f t="shared" si="124"/>
        <v>0</v>
      </c>
      <c r="L819" s="1">
        <f t="shared" si="121"/>
        <v>0</v>
      </c>
      <c r="M819" s="1">
        <f t="shared" si="122"/>
        <v>0</v>
      </c>
      <c r="N819" s="1">
        <f t="shared" si="125"/>
        <v>0</v>
      </c>
      <c r="O819" s="1">
        <f t="shared" si="126"/>
        <v>1771.0000000000052</v>
      </c>
    </row>
    <row r="820" spans="1:15" x14ac:dyDescent="0.25">
      <c r="A820" s="47">
        <v>42422</v>
      </c>
      <c r="B820" s="1">
        <v>1.11103</v>
      </c>
      <c r="C820" s="1">
        <v>1.11246</v>
      </c>
      <c r="D820" s="1">
        <v>1.10032</v>
      </c>
      <c r="E820" s="1">
        <v>1.1029199999999999</v>
      </c>
      <c r="F820" s="1">
        <f t="shared" si="127"/>
        <v>-10.199999999997988</v>
      </c>
      <c r="G820" s="1">
        <f t="shared" si="120"/>
        <v>0</v>
      </c>
      <c r="H820" s="48">
        <f t="shared" si="128"/>
        <v>-8.9141296143202542E-3</v>
      </c>
      <c r="I820" s="49">
        <f t="shared" si="129"/>
        <v>-2.8969174484288762E-3</v>
      </c>
      <c r="J820" s="1">
        <f t="shared" si="123"/>
        <v>0</v>
      </c>
      <c r="K820" s="1">
        <f t="shared" si="124"/>
        <v>0</v>
      </c>
      <c r="L820" s="1">
        <f t="shared" si="121"/>
        <v>0</v>
      </c>
      <c r="M820" s="1">
        <f t="shared" si="122"/>
        <v>0</v>
      </c>
      <c r="N820" s="1">
        <f t="shared" si="125"/>
        <v>0</v>
      </c>
      <c r="O820" s="1">
        <f t="shared" si="126"/>
        <v>1771.0000000000052</v>
      </c>
    </row>
    <row r="821" spans="1:15" x14ac:dyDescent="0.25">
      <c r="A821" s="47">
        <v>42423</v>
      </c>
      <c r="B821" s="1">
        <v>1.1029199999999999</v>
      </c>
      <c r="C821" s="1">
        <v>1.10527</v>
      </c>
      <c r="D821" s="1">
        <v>1.09901</v>
      </c>
      <c r="E821" s="1">
        <v>1.1019000000000001</v>
      </c>
      <c r="F821" s="1">
        <f t="shared" si="127"/>
        <v>-5.499999999998284</v>
      </c>
      <c r="G821" s="1">
        <f t="shared" si="120"/>
        <v>0</v>
      </c>
      <c r="H821" s="48">
        <f t="shared" si="128"/>
        <v>-9.2481775650077314E-4</v>
      </c>
      <c r="I821" s="49">
        <f t="shared" si="129"/>
        <v>-3.3823487051072437E-3</v>
      </c>
      <c r="J821" s="1">
        <f t="shared" si="123"/>
        <v>0</v>
      </c>
      <c r="K821" s="1">
        <f t="shared" si="124"/>
        <v>0</v>
      </c>
      <c r="L821" s="1">
        <f t="shared" si="121"/>
        <v>0</v>
      </c>
      <c r="M821" s="1">
        <f t="shared" si="122"/>
        <v>0</v>
      </c>
      <c r="N821" s="1">
        <f t="shared" si="125"/>
        <v>0</v>
      </c>
      <c r="O821" s="1">
        <f t="shared" si="126"/>
        <v>1771.0000000000052</v>
      </c>
    </row>
    <row r="822" spans="1:15" x14ac:dyDescent="0.25">
      <c r="A822" s="47">
        <v>42424</v>
      </c>
      <c r="B822" s="1">
        <v>1.1018699999999999</v>
      </c>
      <c r="C822" s="1">
        <v>1.1046100000000001</v>
      </c>
      <c r="D822" s="1">
        <v>1.0957300000000001</v>
      </c>
      <c r="E822" s="1">
        <v>1.1013200000000001</v>
      </c>
      <c r="F822" s="1">
        <f t="shared" si="127"/>
        <v>4.3999999999999595</v>
      </c>
      <c r="G822" s="1">
        <f t="shared" si="120"/>
        <v>1</v>
      </c>
      <c r="H822" s="48">
        <f t="shared" si="128"/>
        <v>-5.2636355386148637E-4</v>
      </c>
      <c r="I822" s="49">
        <f t="shared" si="129"/>
        <v>-2.6841718466479453E-3</v>
      </c>
      <c r="J822" s="1">
        <f t="shared" si="123"/>
        <v>0</v>
      </c>
      <c r="K822" s="1">
        <f t="shared" si="124"/>
        <v>0</v>
      </c>
      <c r="L822" s="1">
        <f t="shared" si="121"/>
        <v>0</v>
      </c>
      <c r="M822" s="1">
        <f t="shared" si="122"/>
        <v>0</v>
      </c>
      <c r="N822" s="1">
        <f t="shared" si="125"/>
        <v>0</v>
      </c>
      <c r="O822" s="1">
        <f t="shared" si="126"/>
        <v>1771.0000000000052</v>
      </c>
    </row>
    <row r="823" spans="1:15" x14ac:dyDescent="0.25">
      <c r="A823" s="47">
        <v>42425</v>
      </c>
      <c r="B823" s="1">
        <v>1.1013200000000001</v>
      </c>
      <c r="C823" s="1">
        <v>1.1049800000000001</v>
      </c>
      <c r="D823" s="1">
        <v>1.09867</v>
      </c>
      <c r="E823" s="1">
        <v>1.1017600000000001</v>
      </c>
      <c r="F823" s="1">
        <f t="shared" si="127"/>
        <v>-87.600000000001017</v>
      </c>
      <c r="G823" s="1">
        <f t="shared" si="120"/>
        <v>0</v>
      </c>
      <c r="H823" s="48">
        <f t="shared" si="128"/>
        <v>3.9952057530956431E-4</v>
      </c>
      <c r="I823" s="49">
        <f t="shared" si="129"/>
        <v>-1.5367661649521303E-3</v>
      </c>
      <c r="J823" s="1">
        <f t="shared" si="123"/>
        <v>0</v>
      </c>
      <c r="K823" s="1">
        <f t="shared" si="124"/>
        <v>0</v>
      </c>
      <c r="L823" s="1">
        <f t="shared" si="121"/>
        <v>0</v>
      </c>
      <c r="M823" s="1">
        <f t="shared" si="122"/>
        <v>0</v>
      </c>
      <c r="N823" s="1">
        <f t="shared" si="125"/>
        <v>0</v>
      </c>
      <c r="O823" s="1">
        <f t="shared" si="126"/>
        <v>1771.0000000000052</v>
      </c>
    </row>
    <row r="824" spans="1:15" x14ac:dyDescent="0.25">
      <c r="A824" s="47">
        <v>42426</v>
      </c>
      <c r="B824" s="1">
        <v>1.1017600000000001</v>
      </c>
      <c r="C824" s="1">
        <v>1.10683</v>
      </c>
      <c r="D824" s="1">
        <v>1.0911599999999999</v>
      </c>
      <c r="E824" s="1">
        <v>1.093</v>
      </c>
      <c r="F824" s="1">
        <f t="shared" si="127"/>
        <v>-43.100000000000364</v>
      </c>
      <c r="G824" s="1">
        <f t="shared" si="120"/>
        <v>0</v>
      </c>
      <c r="H824" s="48">
        <f t="shared" si="128"/>
        <v>-7.9509148997968238E-3</v>
      </c>
      <c r="I824" s="49">
        <f t="shared" si="129"/>
        <v>-2.4062401523281263E-3</v>
      </c>
      <c r="J824" s="1">
        <f t="shared" si="123"/>
        <v>0</v>
      </c>
      <c r="K824" s="1">
        <f t="shared" si="124"/>
        <v>0</v>
      </c>
      <c r="L824" s="1">
        <f t="shared" si="121"/>
        <v>0</v>
      </c>
      <c r="M824" s="1">
        <f t="shared" si="122"/>
        <v>0</v>
      </c>
      <c r="N824" s="1">
        <f t="shared" si="125"/>
        <v>0</v>
      </c>
      <c r="O824" s="1">
        <f t="shared" si="126"/>
        <v>1771.0000000000052</v>
      </c>
    </row>
    <row r="825" spans="1:15" x14ac:dyDescent="0.25">
      <c r="A825" s="47">
        <v>42429</v>
      </c>
      <c r="B825" s="1">
        <v>1.0915900000000001</v>
      </c>
      <c r="C825" s="1">
        <v>1.0962499999999999</v>
      </c>
      <c r="D825" s="1">
        <v>1.0859300000000001</v>
      </c>
      <c r="E825" s="1">
        <v>1.08728</v>
      </c>
      <c r="F825" s="1">
        <f t="shared" si="127"/>
        <v>-6.5000000000003944</v>
      </c>
      <c r="G825" s="1">
        <f t="shared" si="120"/>
        <v>0</v>
      </c>
      <c r="H825" s="48">
        <f t="shared" si="128"/>
        <v>-5.233302836230469E-3</v>
      </c>
      <c r="I825" s="49">
        <f t="shared" si="129"/>
        <v>-2.8741924588146089E-3</v>
      </c>
      <c r="J825" s="1">
        <f t="shared" si="123"/>
        <v>0</v>
      </c>
      <c r="K825" s="1">
        <f t="shared" si="124"/>
        <v>0</v>
      </c>
      <c r="L825" s="1">
        <f t="shared" si="121"/>
        <v>0</v>
      </c>
      <c r="M825" s="1">
        <f t="shared" si="122"/>
        <v>0</v>
      </c>
      <c r="N825" s="1">
        <f t="shared" si="125"/>
        <v>0</v>
      </c>
      <c r="O825" s="1">
        <f t="shared" si="126"/>
        <v>1771.0000000000052</v>
      </c>
    </row>
    <row r="826" spans="1:15" x14ac:dyDescent="0.25">
      <c r="A826" s="47">
        <v>42430</v>
      </c>
      <c r="B826" s="1">
        <v>1.08724</v>
      </c>
      <c r="C826" s="1">
        <v>1.08935</v>
      </c>
      <c r="D826" s="1">
        <v>1.08342</v>
      </c>
      <c r="E826" s="1">
        <v>1.0865899999999999</v>
      </c>
      <c r="F826" s="1">
        <f t="shared" si="127"/>
        <v>1.7999999999984695</v>
      </c>
      <c r="G826" s="1">
        <f t="shared" si="120"/>
        <v>1</v>
      </c>
      <c r="H826" s="48">
        <f t="shared" si="128"/>
        <v>-6.3461113972484995E-4</v>
      </c>
      <c r="I826" s="49">
        <f t="shared" si="129"/>
        <v>-2.7232169648268995E-3</v>
      </c>
      <c r="J826" s="1">
        <f t="shared" si="123"/>
        <v>0</v>
      </c>
      <c r="K826" s="1">
        <f t="shared" si="124"/>
        <v>0</v>
      </c>
      <c r="L826" s="1">
        <f t="shared" si="121"/>
        <v>0</v>
      </c>
      <c r="M826" s="1">
        <f t="shared" si="122"/>
        <v>0</v>
      </c>
      <c r="N826" s="1">
        <f t="shared" si="125"/>
        <v>0</v>
      </c>
      <c r="O826" s="1">
        <f t="shared" si="126"/>
        <v>1771.0000000000052</v>
      </c>
    </row>
    <row r="827" spans="1:15" x14ac:dyDescent="0.25">
      <c r="A827" s="47">
        <v>42431</v>
      </c>
      <c r="B827" s="1">
        <v>1.0865800000000001</v>
      </c>
      <c r="C827" s="1">
        <v>1.08809</v>
      </c>
      <c r="D827" s="1">
        <v>1.0825499999999999</v>
      </c>
      <c r="E827" s="1">
        <v>1.0867599999999999</v>
      </c>
      <c r="F827" s="1">
        <f t="shared" si="127"/>
        <v>88.399999999999594</v>
      </c>
      <c r="G827" s="1">
        <f t="shared" si="120"/>
        <v>1</v>
      </c>
      <c r="H827" s="48">
        <f t="shared" si="128"/>
        <v>1.564527558692852E-4</v>
      </c>
      <c r="I827" s="49">
        <f t="shared" si="129"/>
        <v>-2.9535208086569759E-3</v>
      </c>
      <c r="J827" s="1">
        <f t="shared" si="123"/>
        <v>0</v>
      </c>
      <c r="K827" s="1">
        <f t="shared" si="124"/>
        <v>0</v>
      </c>
      <c r="L827" s="1">
        <f t="shared" si="121"/>
        <v>0</v>
      </c>
      <c r="M827" s="1">
        <f t="shared" si="122"/>
        <v>0</v>
      </c>
      <c r="N827" s="1">
        <f t="shared" si="125"/>
        <v>0</v>
      </c>
      <c r="O827" s="1">
        <f t="shared" si="126"/>
        <v>1771.0000000000052</v>
      </c>
    </row>
    <row r="828" spans="1:15" x14ac:dyDescent="0.25">
      <c r="A828" s="47">
        <v>42432</v>
      </c>
      <c r="B828" s="1">
        <v>1.0867800000000001</v>
      </c>
      <c r="C828" s="1">
        <v>1.09727</v>
      </c>
      <c r="D828" s="1">
        <v>1.0853600000000001</v>
      </c>
      <c r="E828" s="1">
        <v>1.09562</v>
      </c>
      <c r="F828" s="1">
        <f t="shared" si="127"/>
        <v>48.999999999999048</v>
      </c>
      <c r="G828" s="1">
        <f t="shared" si="120"/>
        <v>1</v>
      </c>
      <c r="H828" s="48">
        <f t="shared" si="128"/>
        <v>8.1526740034598699E-3</v>
      </c>
      <c r="I828" s="49">
        <f t="shared" si="129"/>
        <v>-8.2017035643446035E-4</v>
      </c>
      <c r="J828" s="1">
        <f t="shared" si="123"/>
        <v>0</v>
      </c>
      <c r="K828" s="1">
        <f t="shared" si="124"/>
        <v>0</v>
      </c>
      <c r="L828" s="1">
        <f t="shared" si="121"/>
        <v>0</v>
      </c>
      <c r="M828" s="1">
        <f t="shared" si="122"/>
        <v>0</v>
      </c>
      <c r="N828" s="1">
        <f t="shared" si="125"/>
        <v>0</v>
      </c>
      <c r="O828" s="1">
        <f t="shared" si="126"/>
        <v>1771.0000000000052</v>
      </c>
    </row>
    <row r="829" spans="1:15" x14ac:dyDescent="0.25">
      <c r="A829" s="47">
        <v>42433</v>
      </c>
      <c r="B829" s="1">
        <v>1.09565</v>
      </c>
      <c r="C829" s="1">
        <v>1.1043400000000001</v>
      </c>
      <c r="D829" s="1">
        <v>1.0903400000000001</v>
      </c>
      <c r="E829" s="1">
        <v>1.1005499999999999</v>
      </c>
      <c r="F829" s="1">
        <f t="shared" si="127"/>
        <v>24.699999999999722</v>
      </c>
      <c r="G829" s="1">
        <f t="shared" si="120"/>
        <v>1</v>
      </c>
      <c r="H829" s="48">
        <f t="shared" si="128"/>
        <v>4.4997353096876136E-3</v>
      </c>
      <c r="I829" s="49">
        <f t="shared" si="129"/>
        <v>-1.42101223160912E-4</v>
      </c>
      <c r="J829" s="1">
        <f t="shared" si="123"/>
        <v>0</v>
      </c>
      <c r="K829" s="1">
        <f t="shared" si="124"/>
        <v>0</v>
      </c>
      <c r="L829" s="1">
        <f t="shared" si="121"/>
        <v>0</v>
      </c>
      <c r="M829" s="1">
        <f t="shared" si="122"/>
        <v>0</v>
      </c>
      <c r="N829" s="1">
        <f t="shared" si="125"/>
        <v>0</v>
      </c>
      <c r="O829" s="1">
        <f t="shared" si="126"/>
        <v>1771.0000000000052</v>
      </c>
    </row>
    <row r="830" spans="1:15" x14ac:dyDescent="0.25">
      <c r="A830" s="47">
        <v>42436</v>
      </c>
      <c r="B830" s="1">
        <v>1.0988599999999999</v>
      </c>
      <c r="C830" s="1">
        <v>1.1025799999999999</v>
      </c>
      <c r="D830" s="1">
        <v>1.0940000000000001</v>
      </c>
      <c r="E830" s="1">
        <v>1.1013299999999999</v>
      </c>
      <c r="F830" s="1">
        <f t="shared" si="127"/>
        <v>-2.1000000000004349</v>
      </c>
      <c r="G830" s="1">
        <f t="shared" si="120"/>
        <v>0</v>
      </c>
      <c r="H830" s="48">
        <f t="shared" si="128"/>
        <v>7.0873654082048709E-4</v>
      </c>
      <c r="I830" s="49">
        <f t="shared" si="129"/>
        <v>1.2286288674334678E-5</v>
      </c>
      <c r="J830" s="1">
        <f t="shared" si="123"/>
        <v>0</v>
      </c>
      <c r="K830" s="1">
        <f t="shared" si="124"/>
        <v>0</v>
      </c>
      <c r="L830" s="1">
        <f t="shared" si="121"/>
        <v>0</v>
      </c>
      <c r="M830" s="1">
        <f t="shared" si="122"/>
        <v>0</v>
      </c>
      <c r="N830" s="1">
        <f t="shared" si="125"/>
        <v>0</v>
      </c>
      <c r="O830" s="1">
        <f t="shared" si="126"/>
        <v>1771.0000000000052</v>
      </c>
    </row>
    <row r="831" spans="1:15" x14ac:dyDescent="0.25">
      <c r="A831" s="47">
        <v>42437</v>
      </c>
      <c r="B831" s="1">
        <v>1.1012500000000001</v>
      </c>
      <c r="C831" s="1">
        <v>1.10578</v>
      </c>
      <c r="D831" s="1">
        <v>1.0993599999999999</v>
      </c>
      <c r="E831" s="1">
        <v>1.10104</v>
      </c>
      <c r="F831" s="1">
        <f t="shared" si="127"/>
        <v>-11.200000000000099</v>
      </c>
      <c r="G831" s="1">
        <f t="shared" si="120"/>
        <v>0</v>
      </c>
      <c r="H831" s="48">
        <f t="shared" si="128"/>
        <v>-2.6331798825052211E-4</v>
      </c>
      <c r="I831" s="49">
        <f t="shared" si="129"/>
        <v>-7.0568531770676124E-5</v>
      </c>
      <c r="J831" s="1">
        <f t="shared" si="123"/>
        <v>0</v>
      </c>
      <c r="K831" s="1">
        <f t="shared" si="124"/>
        <v>0</v>
      </c>
      <c r="L831" s="1">
        <f t="shared" si="121"/>
        <v>0</v>
      </c>
      <c r="M831" s="1">
        <f t="shared" si="122"/>
        <v>0</v>
      </c>
      <c r="N831" s="1">
        <f t="shared" si="125"/>
        <v>0</v>
      </c>
      <c r="O831" s="1">
        <f t="shared" si="126"/>
        <v>1771.0000000000052</v>
      </c>
    </row>
    <row r="832" spans="1:15" x14ac:dyDescent="0.25">
      <c r="A832" s="47">
        <v>42438</v>
      </c>
      <c r="B832" s="1">
        <v>1.1010599999999999</v>
      </c>
      <c r="C832" s="1">
        <v>1.1034900000000001</v>
      </c>
      <c r="D832" s="1">
        <v>1.0946100000000001</v>
      </c>
      <c r="E832" s="1">
        <v>1.0999399999999999</v>
      </c>
      <c r="F832" s="1">
        <f t="shared" si="127"/>
        <v>177.80000000000129</v>
      </c>
      <c r="G832" s="1">
        <f t="shared" si="120"/>
        <v>1</v>
      </c>
      <c r="H832" s="48">
        <f t="shared" si="128"/>
        <v>-9.9905543849465595E-4</v>
      </c>
      <c r="I832" s="49">
        <f t="shared" si="129"/>
        <v>7.9841390089209485E-4</v>
      </c>
      <c r="J832" s="1">
        <f t="shared" si="123"/>
        <v>0</v>
      </c>
      <c r="K832" s="1">
        <f t="shared" si="124"/>
        <v>0</v>
      </c>
      <c r="L832" s="1">
        <f t="shared" si="121"/>
        <v>0</v>
      </c>
      <c r="M832" s="1">
        <f t="shared" si="122"/>
        <v>0</v>
      </c>
      <c r="N832" s="1">
        <f t="shared" si="125"/>
        <v>0</v>
      </c>
      <c r="O832" s="1">
        <f t="shared" si="126"/>
        <v>1771.0000000000052</v>
      </c>
    </row>
    <row r="833" spans="1:15" x14ac:dyDescent="0.25">
      <c r="A833" s="47">
        <v>42439</v>
      </c>
      <c r="B833" s="1">
        <v>1.09988</v>
      </c>
      <c r="C833" s="1">
        <v>1.1217900000000001</v>
      </c>
      <c r="D833" s="1">
        <v>1.08222</v>
      </c>
      <c r="E833" s="1">
        <v>1.1176600000000001</v>
      </c>
      <c r="F833" s="1">
        <f t="shared" si="127"/>
        <v>-30.200000000000227</v>
      </c>
      <c r="G833" s="1">
        <f t="shared" si="120"/>
        <v>0</v>
      </c>
      <c r="H833" s="48">
        <f t="shared" si="128"/>
        <v>1.6109969634707566E-2</v>
      </c>
      <c r="I833" s="49">
        <f t="shared" si="129"/>
        <v>3.4663229597593492E-3</v>
      </c>
      <c r="J833" s="1">
        <f t="shared" si="123"/>
        <v>0</v>
      </c>
      <c r="K833" s="1">
        <f t="shared" si="124"/>
        <v>0</v>
      </c>
      <c r="L833" s="1">
        <f t="shared" si="121"/>
        <v>0</v>
      </c>
      <c r="M833" s="1">
        <f t="shared" si="122"/>
        <v>-30.200000000000227</v>
      </c>
      <c r="N833" s="1">
        <f t="shared" si="125"/>
        <v>-30.200000000000227</v>
      </c>
      <c r="O833" s="1">
        <f t="shared" si="126"/>
        <v>1740.800000000005</v>
      </c>
    </row>
    <row r="834" spans="1:15" x14ac:dyDescent="0.25">
      <c r="A834" s="47">
        <v>42440</v>
      </c>
      <c r="B834" s="1">
        <v>1.1176999999999999</v>
      </c>
      <c r="C834" s="1">
        <v>1.12096</v>
      </c>
      <c r="D834" s="1">
        <v>1.1080300000000001</v>
      </c>
      <c r="E834" s="1">
        <v>1.1146799999999999</v>
      </c>
      <c r="F834" s="1">
        <f t="shared" si="127"/>
        <v>-33.700000000000955</v>
      </c>
      <c r="G834" s="1">
        <f t="shared" ref="G834:G897" si="130">IF(F834&gt;0,1,0)</f>
        <v>0</v>
      </c>
      <c r="H834" s="48">
        <f t="shared" si="128"/>
        <v>-2.6662849167011782E-3</v>
      </c>
      <c r="I834" s="49">
        <f t="shared" si="129"/>
        <v>3.2123637376373082E-3</v>
      </c>
      <c r="J834" s="1">
        <f t="shared" si="123"/>
        <v>0</v>
      </c>
      <c r="K834" s="1">
        <f t="shared" si="124"/>
        <v>0</v>
      </c>
      <c r="L834" s="1">
        <f t="shared" ref="L834:L897" si="131">IF(AND(I834&gt;$S$4,I834&lt;=$T$4),F834,0)</f>
        <v>0</v>
      </c>
      <c r="M834" s="1">
        <f t="shared" ref="M834:M897" si="132">IF(AND(I834&gt;$S$5,I834&lt;=$T$5),F834,0)</f>
        <v>-33.700000000000955</v>
      </c>
      <c r="N834" s="1">
        <f t="shared" si="125"/>
        <v>-33.700000000000955</v>
      </c>
      <c r="O834" s="1">
        <f t="shared" si="126"/>
        <v>1707.100000000004</v>
      </c>
    </row>
    <row r="835" spans="1:15" x14ac:dyDescent="0.25">
      <c r="A835" s="47">
        <v>42442.958333333336</v>
      </c>
      <c r="B835" s="1">
        <v>1.11355</v>
      </c>
      <c r="C835" s="1">
        <v>1.1176299999999999</v>
      </c>
      <c r="D835" s="1">
        <v>1.1077900000000001</v>
      </c>
      <c r="E835" s="1">
        <v>1.1101799999999999</v>
      </c>
      <c r="F835" s="1">
        <f t="shared" si="127"/>
        <v>7.8000000000000291</v>
      </c>
      <c r="G835" s="1">
        <f t="shared" si="130"/>
        <v>1</v>
      </c>
      <c r="H835" s="48">
        <f t="shared" si="128"/>
        <v>-4.0370330498438189E-3</v>
      </c>
      <c r="I835" s="49">
        <f t="shared" si="129"/>
        <v>2.6881780119231702E-3</v>
      </c>
      <c r="J835" s="1">
        <f t="shared" ref="J835:J898" si="133">IF(AND(I835&gt;$S$2,I835&lt;=$T$2),F835,0)</f>
        <v>0</v>
      </c>
      <c r="K835" s="1">
        <f t="shared" ref="K835:K898" si="134">IF(AND(I835&gt;$S$3,I835&lt;=$T$3),F835,0)</f>
        <v>0</v>
      </c>
      <c r="L835" s="1">
        <f t="shared" si="131"/>
        <v>0</v>
      </c>
      <c r="M835" s="1">
        <f t="shared" si="132"/>
        <v>0</v>
      </c>
      <c r="N835" s="1">
        <f t="shared" ref="N835:N898" si="135">L835+K835+J835+M835</f>
        <v>0</v>
      </c>
      <c r="O835" s="1">
        <f t="shared" ref="O835:O898" si="136">N835+O834</f>
        <v>1707.100000000004</v>
      </c>
    </row>
    <row r="836" spans="1:15" x14ac:dyDescent="0.25">
      <c r="A836" s="47">
        <v>42443.958333333336</v>
      </c>
      <c r="B836" s="1">
        <v>1.11009</v>
      </c>
      <c r="C836" s="1">
        <v>1.1124799999999999</v>
      </c>
      <c r="D836" s="1">
        <v>1.1071899999999999</v>
      </c>
      <c r="E836" s="1">
        <v>1.11087</v>
      </c>
      <c r="F836" s="1">
        <f t="shared" ref="F836:F899" si="137">(E837-B837)*10000</f>
        <v>116.20000000000186</v>
      </c>
      <c r="G836" s="1">
        <f t="shared" si="130"/>
        <v>1</v>
      </c>
      <c r="H836" s="48">
        <f t="shared" ref="H836:H899" si="138">E836/E835-1</f>
        <v>6.2152083445932149E-4</v>
      </c>
      <c r="I836" s="49">
        <f t="shared" si="129"/>
        <v>1.7467838657981016E-3</v>
      </c>
      <c r="J836" s="1">
        <f t="shared" si="133"/>
        <v>0</v>
      </c>
      <c r="K836" s="1">
        <f t="shared" si="134"/>
        <v>0</v>
      </c>
      <c r="L836" s="1">
        <f t="shared" si="131"/>
        <v>116.20000000000186</v>
      </c>
      <c r="M836" s="1">
        <f t="shared" si="132"/>
        <v>0</v>
      </c>
      <c r="N836" s="1">
        <f t="shared" si="135"/>
        <v>116.20000000000186</v>
      </c>
      <c r="O836" s="1">
        <f t="shared" si="136"/>
        <v>1823.3000000000059</v>
      </c>
    </row>
    <row r="837" spans="1:15" x14ac:dyDescent="0.25">
      <c r="A837" s="47">
        <v>42444.958333333336</v>
      </c>
      <c r="B837" s="1">
        <v>1.1107499999999999</v>
      </c>
      <c r="C837" s="1">
        <v>1.1242099999999999</v>
      </c>
      <c r="D837" s="1">
        <v>1.1057900000000001</v>
      </c>
      <c r="E837" s="1">
        <v>1.1223700000000001</v>
      </c>
      <c r="F837" s="1">
        <f t="shared" si="137"/>
        <v>93.999999999998522</v>
      </c>
      <c r="G837" s="1">
        <f t="shared" si="130"/>
        <v>1</v>
      </c>
      <c r="H837" s="48">
        <f t="shared" si="138"/>
        <v>1.0352246437477008E-2</v>
      </c>
      <c r="I837" s="49">
        <f t="shared" si="129"/>
        <v>2.478347756771776E-3</v>
      </c>
      <c r="J837" s="1">
        <f t="shared" si="133"/>
        <v>0</v>
      </c>
      <c r="K837" s="1">
        <f t="shared" si="134"/>
        <v>0</v>
      </c>
      <c r="L837" s="1">
        <f t="shared" si="131"/>
        <v>0</v>
      </c>
      <c r="M837" s="1">
        <f t="shared" si="132"/>
        <v>0</v>
      </c>
      <c r="N837" s="1">
        <f t="shared" si="135"/>
        <v>0</v>
      </c>
      <c r="O837" s="1">
        <f t="shared" si="136"/>
        <v>1823.3000000000059</v>
      </c>
    </row>
    <row r="838" spans="1:15" x14ac:dyDescent="0.25">
      <c r="A838" s="47">
        <v>42445.958333333336</v>
      </c>
      <c r="B838" s="1">
        <v>1.1223700000000001</v>
      </c>
      <c r="C838" s="1">
        <v>1.13425</v>
      </c>
      <c r="D838" s="1">
        <v>1.1205499999999999</v>
      </c>
      <c r="E838" s="1">
        <v>1.1317699999999999</v>
      </c>
      <c r="F838" s="1">
        <f t="shared" si="137"/>
        <v>-48.09999999999981</v>
      </c>
      <c r="G838" s="1">
        <f t="shared" si="130"/>
        <v>0</v>
      </c>
      <c r="H838" s="48">
        <f t="shared" si="138"/>
        <v>8.3751347594820391E-3</v>
      </c>
      <c r="I838" s="49">
        <f t="shared" si="129"/>
        <v>3.43664753410447E-3</v>
      </c>
      <c r="J838" s="1">
        <f t="shared" si="133"/>
        <v>0</v>
      </c>
      <c r="K838" s="1">
        <f t="shared" si="134"/>
        <v>0</v>
      </c>
      <c r="L838" s="1">
        <f t="shared" si="131"/>
        <v>0</v>
      </c>
      <c r="M838" s="1">
        <f t="shared" si="132"/>
        <v>-48.09999999999981</v>
      </c>
      <c r="N838" s="1">
        <f t="shared" si="135"/>
        <v>-48.09999999999981</v>
      </c>
      <c r="O838" s="1">
        <f t="shared" si="136"/>
        <v>1775.200000000006</v>
      </c>
    </row>
    <row r="839" spans="1:15" x14ac:dyDescent="0.25">
      <c r="A839" s="47">
        <v>42446.958333333336</v>
      </c>
      <c r="B839" s="1">
        <v>1.1317699999999999</v>
      </c>
      <c r="C839" s="1">
        <v>1.13368</v>
      </c>
      <c r="D839" s="1">
        <v>1.1256200000000001</v>
      </c>
      <c r="E839" s="1">
        <v>1.12696</v>
      </c>
      <c r="F839" s="1">
        <f t="shared" si="137"/>
        <v>-16.499999999999293</v>
      </c>
      <c r="G839" s="1">
        <f t="shared" si="130"/>
        <v>0</v>
      </c>
      <c r="H839" s="48">
        <f t="shared" si="138"/>
        <v>-4.2499801196356213E-3</v>
      </c>
      <c r="I839" s="49">
        <f t="shared" si="129"/>
        <v>2.9383147676813326E-3</v>
      </c>
      <c r="J839" s="1">
        <f t="shared" si="133"/>
        <v>0</v>
      </c>
      <c r="K839" s="1">
        <f t="shared" si="134"/>
        <v>0</v>
      </c>
      <c r="L839" s="1">
        <f t="shared" si="131"/>
        <v>0</v>
      </c>
      <c r="M839" s="1">
        <f t="shared" si="132"/>
        <v>0</v>
      </c>
      <c r="N839" s="1">
        <f t="shared" si="135"/>
        <v>0</v>
      </c>
      <c r="O839" s="1">
        <f t="shared" si="136"/>
        <v>1775.200000000006</v>
      </c>
    </row>
    <row r="840" spans="1:15" x14ac:dyDescent="0.25">
      <c r="A840" s="47">
        <v>42449.958333333336</v>
      </c>
      <c r="B840" s="1">
        <v>1.12575</v>
      </c>
      <c r="C840" s="1">
        <v>1.1284799999999999</v>
      </c>
      <c r="D840" s="1">
        <v>1.1234500000000001</v>
      </c>
      <c r="E840" s="1">
        <v>1.1241000000000001</v>
      </c>
      <c r="F840" s="1">
        <f t="shared" si="137"/>
        <v>-24.699999999999722</v>
      </c>
      <c r="G840" s="1">
        <f t="shared" si="130"/>
        <v>0</v>
      </c>
      <c r="H840" s="48">
        <f t="shared" si="138"/>
        <v>-2.5378008092565851E-3</v>
      </c>
      <c r="I840" s="49">
        <f t="shared" si="129"/>
        <v>2.7459715963360914E-3</v>
      </c>
      <c r="J840" s="1">
        <f t="shared" si="133"/>
        <v>0</v>
      </c>
      <c r="K840" s="1">
        <f t="shared" si="134"/>
        <v>0</v>
      </c>
      <c r="L840" s="1">
        <f t="shared" si="131"/>
        <v>0</v>
      </c>
      <c r="M840" s="1">
        <f t="shared" si="132"/>
        <v>0</v>
      </c>
      <c r="N840" s="1">
        <f t="shared" si="135"/>
        <v>0</v>
      </c>
      <c r="O840" s="1">
        <f t="shared" si="136"/>
        <v>1775.200000000006</v>
      </c>
    </row>
    <row r="841" spans="1:15" x14ac:dyDescent="0.25">
      <c r="A841" s="47">
        <v>42450.958333333336</v>
      </c>
      <c r="B841" s="1">
        <v>1.1241099999999999</v>
      </c>
      <c r="C841" s="1">
        <v>1.12599</v>
      </c>
      <c r="D841" s="1">
        <v>1.1188499999999999</v>
      </c>
      <c r="E841" s="1">
        <v>1.12164</v>
      </c>
      <c r="F841" s="1">
        <f t="shared" si="137"/>
        <v>-36.499999999999311</v>
      </c>
      <c r="G841" s="1">
        <f t="shared" si="130"/>
        <v>0</v>
      </c>
      <c r="H841" s="48">
        <f t="shared" si="138"/>
        <v>-2.1884174005872836E-3</v>
      </c>
      <c r="I841" s="49">
        <f t="shared" ref="I841:I904" si="139">AVERAGE(H834:H841)</f>
        <v>4.5867321692423524E-4</v>
      </c>
      <c r="J841" s="1">
        <f t="shared" si="133"/>
        <v>0</v>
      </c>
      <c r="K841" s="1">
        <f t="shared" si="134"/>
        <v>0</v>
      </c>
      <c r="L841" s="1">
        <f t="shared" si="131"/>
        <v>0</v>
      </c>
      <c r="M841" s="1">
        <f t="shared" si="132"/>
        <v>0</v>
      </c>
      <c r="N841" s="1">
        <f t="shared" si="135"/>
        <v>0</v>
      </c>
      <c r="O841" s="1">
        <f t="shared" si="136"/>
        <v>1775.200000000006</v>
      </c>
    </row>
    <row r="842" spans="1:15" x14ac:dyDescent="0.25">
      <c r="A842" s="47">
        <v>42451.958333333336</v>
      </c>
      <c r="B842" s="1">
        <v>1.12164</v>
      </c>
      <c r="C842" s="1">
        <v>1.1223399999999999</v>
      </c>
      <c r="D842" s="1">
        <v>1.1159399999999999</v>
      </c>
      <c r="E842" s="1">
        <v>1.11799</v>
      </c>
      <c r="F842" s="1">
        <f t="shared" si="137"/>
        <v>-5.5000000000005045</v>
      </c>
      <c r="G842" s="1">
        <f t="shared" si="130"/>
        <v>0</v>
      </c>
      <c r="H842" s="48">
        <f t="shared" si="138"/>
        <v>-3.2541635462357554E-3</v>
      </c>
      <c r="I842" s="49">
        <f t="shared" si="139"/>
        <v>3.8518838823241308E-4</v>
      </c>
      <c r="J842" s="1">
        <f t="shared" si="133"/>
        <v>0</v>
      </c>
      <c r="K842" s="1">
        <f t="shared" si="134"/>
        <v>0</v>
      </c>
      <c r="L842" s="1">
        <f t="shared" si="131"/>
        <v>0</v>
      </c>
      <c r="M842" s="1">
        <f t="shared" si="132"/>
        <v>0</v>
      </c>
      <c r="N842" s="1">
        <f t="shared" si="135"/>
        <v>0</v>
      </c>
      <c r="O842" s="1">
        <f t="shared" si="136"/>
        <v>1775.200000000006</v>
      </c>
    </row>
    <row r="843" spans="1:15" x14ac:dyDescent="0.25">
      <c r="A843" s="47">
        <v>42452.958333333336</v>
      </c>
      <c r="B843" s="1">
        <v>1.11799</v>
      </c>
      <c r="C843" s="1">
        <v>1.11877</v>
      </c>
      <c r="D843" s="1">
        <v>1.11442</v>
      </c>
      <c r="E843" s="1">
        <v>1.11744</v>
      </c>
      <c r="F843" s="1">
        <f t="shared" si="137"/>
        <v>-12.100000000001554</v>
      </c>
      <c r="G843" s="1">
        <f t="shared" si="130"/>
        <v>0</v>
      </c>
      <c r="H843" s="48">
        <f t="shared" si="138"/>
        <v>-4.9195431086146435E-4</v>
      </c>
      <c r="I843" s="49">
        <f t="shared" si="139"/>
        <v>8.2832323060520741E-4</v>
      </c>
      <c r="J843" s="1">
        <f t="shared" si="133"/>
        <v>0</v>
      </c>
      <c r="K843" s="1">
        <f t="shared" si="134"/>
        <v>0</v>
      </c>
      <c r="L843" s="1">
        <f t="shared" si="131"/>
        <v>0</v>
      </c>
      <c r="M843" s="1">
        <f t="shared" si="132"/>
        <v>0</v>
      </c>
      <c r="N843" s="1">
        <f t="shared" si="135"/>
        <v>0</v>
      </c>
      <c r="O843" s="1">
        <f t="shared" si="136"/>
        <v>1775.200000000006</v>
      </c>
    </row>
    <row r="844" spans="1:15" x14ac:dyDescent="0.25">
      <c r="A844" s="47">
        <v>42453.958333333336</v>
      </c>
      <c r="B844" s="1">
        <v>1.1174500000000001</v>
      </c>
      <c r="C844" s="1">
        <v>1.1181300000000001</v>
      </c>
      <c r="D844" s="1">
        <v>1.1152899999999999</v>
      </c>
      <c r="E844" s="1">
        <v>1.1162399999999999</v>
      </c>
      <c r="F844" s="1">
        <f t="shared" si="137"/>
        <v>34.499999999999531</v>
      </c>
      <c r="G844" s="1">
        <f t="shared" si="130"/>
        <v>1</v>
      </c>
      <c r="H844" s="48">
        <f t="shared" si="138"/>
        <v>-1.0738831615121347E-3</v>
      </c>
      <c r="I844" s="49">
        <f t="shared" si="139"/>
        <v>6.1639773110877538E-4</v>
      </c>
      <c r="J844" s="1">
        <f t="shared" si="133"/>
        <v>0</v>
      </c>
      <c r="K844" s="1">
        <f t="shared" si="134"/>
        <v>0</v>
      </c>
      <c r="L844" s="1">
        <f t="shared" si="131"/>
        <v>0</v>
      </c>
      <c r="M844" s="1">
        <f t="shared" si="132"/>
        <v>0</v>
      </c>
      <c r="N844" s="1">
        <f t="shared" si="135"/>
        <v>0</v>
      </c>
      <c r="O844" s="1">
        <f t="shared" si="136"/>
        <v>1775.200000000006</v>
      </c>
    </row>
    <row r="845" spans="1:15" x14ac:dyDescent="0.25">
      <c r="A845" s="47">
        <v>42456.958333333336</v>
      </c>
      <c r="B845" s="1">
        <v>1.11615</v>
      </c>
      <c r="C845" s="1">
        <v>1.12198</v>
      </c>
      <c r="D845" s="1">
        <v>1.1153</v>
      </c>
      <c r="E845" s="1">
        <v>1.1195999999999999</v>
      </c>
      <c r="F845" s="1">
        <f t="shared" si="137"/>
        <v>94.100000000001401</v>
      </c>
      <c r="G845" s="1">
        <f t="shared" si="130"/>
        <v>1</v>
      </c>
      <c r="H845" s="48">
        <f t="shared" si="138"/>
        <v>3.0101053536875089E-3</v>
      </c>
      <c r="I845" s="49">
        <f t="shared" si="139"/>
        <v>-3.0136990436491207E-4</v>
      </c>
      <c r="J845" s="1">
        <f t="shared" si="133"/>
        <v>0</v>
      </c>
      <c r="K845" s="1">
        <f t="shared" si="134"/>
        <v>0</v>
      </c>
      <c r="L845" s="1">
        <f t="shared" si="131"/>
        <v>0</v>
      </c>
      <c r="M845" s="1">
        <f t="shared" si="132"/>
        <v>0</v>
      </c>
      <c r="N845" s="1">
        <f t="shared" si="135"/>
        <v>0</v>
      </c>
      <c r="O845" s="1">
        <f t="shared" si="136"/>
        <v>1775.200000000006</v>
      </c>
    </row>
    <row r="846" spans="1:15" x14ac:dyDescent="0.25">
      <c r="A846" s="47">
        <v>42457.958333333336</v>
      </c>
      <c r="B846" s="1">
        <v>1.1195999999999999</v>
      </c>
      <c r="C846" s="1">
        <v>1.1303300000000001</v>
      </c>
      <c r="D846" s="1">
        <v>1.1169</v>
      </c>
      <c r="E846" s="1">
        <v>1.1290100000000001</v>
      </c>
      <c r="F846" s="1">
        <f t="shared" si="137"/>
        <v>46.299999999999116</v>
      </c>
      <c r="G846" s="1">
        <f t="shared" si="130"/>
        <v>1</v>
      </c>
      <c r="H846" s="48">
        <f t="shared" si="138"/>
        <v>8.40478742408024E-3</v>
      </c>
      <c r="I846" s="49">
        <f t="shared" si="139"/>
        <v>-2.9766332129013695E-4</v>
      </c>
      <c r="J846" s="1">
        <f t="shared" si="133"/>
        <v>0</v>
      </c>
      <c r="K846" s="1">
        <f t="shared" si="134"/>
        <v>0</v>
      </c>
      <c r="L846" s="1">
        <f t="shared" si="131"/>
        <v>0</v>
      </c>
      <c r="M846" s="1">
        <f t="shared" si="132"/>
        <v>0</v>
      </c>
      <c r="N846" s="1">
        <f t="shared" si="135"/>
        <v>0</v>
      </c>
      <c r="O846" s="1">
        <f t="shared" si="136"/>
        <v>1775.200000000006</v>
      </c>
    </row>
    <row r="847" spans="1:15" x14ac:dyDescent="0.25">
      <c r="A847" s="47">
        <v>42458.958333333336</v>
      </c>
      <c r="B847" s="1">
        <v>1.1290500000000001</v>
      </c>
      <c r="C847" s="1">
        <v>1.1365400000000001</v>
      </c>
      <c r="D847" s="1">
        <v>1.1283300000000001</v>
      </c>
      <c r="E847" s="1">
        <v>1.13368</v>
      </c>
      <c r="F847" s="1">
        <f t="shared" si="137"/>
        <v>41.999999999999815</v>
      </c>
      <c r="G847" s="1">
        <f t="shared" si="130"/>
        <v>1</v>
      </c>
      <c r="H847" s="48">
        <f t="shared" si="138"/>
        <v>4.1363672598115908E-3</v>
      </c>
      <c r="I847" s="49">
        <f t="shared" si="139"/>
        <v>7.5063010114076456E-4</v>
      </c>
      <c r="J847" s="1">
        <f t="shared" si="133"/>
        <v>0</v>
      </c>
      <c r="K847" s="1">
        <f t="shared" si="134"/>
        <v>0</v>
      </c>
      <c r="L847" s="1">
        <f t="shared" si="131"/>
        <v>0</v>
      </c>
      <c r="M847" s="1">
        <f t="shared" si="132"/>
        <v>0</v>
      </c>
      <c r="N847" s="1">
        <f t="shared" si="135"/>
        <v>0</v>
      </c>
      <c r="O847" s="1">
        <f t="shared" si="136"/>
        <v>1775.200000000006</v>
      </c>
    </row>
    <row r="848" spans="1:15" x14ac:dyDescent="0.25">
      <c r="A848" s="47">
        <v>42459.958333333336</v>
      </c>
      <c r="B848" s="1">
        <v>1.1336299999999999</v>
      </c>
      <c r="C848" s="1">
        <v>1.1411800000000001</v>
      </c>
      <c r="D848" s="1">
        <v>1.1310100000000001</v>
      </c>
      <c r="E848" s="1">
        <v>1.1378299999999999</v>
      </c>
      <c r="F848" s="1">
        <f t="shared" si="137"/>
        <v>11.600000000000499</v>
      </c>
      <c r="G848" s="1">
        <f t="shared" si="130"/>
        <v>1</v>
      </c>
      <c r="H848" s="48">
        <f t="shared" si="138"/>
        <v>3.6606449791827256E-3</v>
      </c>
      <c r="I848" s="49">
        <f t="shared" si="139"/>
        <v>1.5254358246956784E-3</v>
      </c>
      <c r="J848" s="1">
        <f t="shared" si="133"/>
        <v>0</v>
      </c>
      <c r="K848" s="1">
        <f t="shared" si="134"/>
        <v>0</v>
      </c>
      <c r="L848" s="1">
        <f t="shared" si="131"/>
        <v>11.600000000000499</v>
      </c>
      <c r="M848" s="1">
        <f t="shared" si="132"/>
        <v>0</v>
      </c>
      <c r="N848" s="1">
        <f t="shared" si="135"/>
        <v>11.600000000000499</v>
      </c>
      <c r="O848" s="1">
        <f t="shared" si="136"/>
        <v>1786.8000000000065</v>
      </c>
    </row>
    <row r="849" spans="1:15" x14ac:dyDescent="0.25">
      <c r="A849" s="47">
        <v>42460.958333333336</v>
      </c>
      <c r="B849" s="1">
        <v>1.1378299999999999</v>
      </c>
      <c r="C849" s="1">
        <v>1.1437900000000001</v>
      </c>
      <c r="D849" s="1">
        <v>1.13347</v>
      </c>
      <c r="E849" s="1">
        <v>1.1389899999999999</v>
      </c>
      <c r="F849" s="1">
        <f t="shared" si="137"/>
        <v>-11.400000000001409</v>
      </c>
      <c r="G849" s="1">
        <f t="shared" si="130"/>
        <v>0</v>
      </c>
      <c r="H849" s="48">
        <f t="shared" si="138"/>
        <v>1.0194844572564143E-3</v>
      </c>
      <c r="I849" s="49">
        <f t="shared" si="139"/>
        <v>1.9264235569261406E-3</v>
      </c>
      <c r="J849" s="1">
        <f t="shared" si="133"/>
        <v>0</v>
      </c>
      <c r="K849" s="1">
        <f t="shared" si="134"/>
        <v>0</v>
      </c>
      <c r="L849" s="1">
        <f t="shared" si="131"/>
        <v>-11.400000000001409</v>
      </c>
      <c r="M849" s="1">
        <f t="shared" si="132"/>
        <v>0</v>
      </c>
      <c r="N849" s="1">
        <f t="shared" si="135"/>
        <v>-11.400000000001409</v>
      </c>
      <c r="O849" s="1">
        <f t="shared" si="136"/>
        <v>1775.4000000000051</v>
      </c>
    </row>
    <row r="850" spans="1:15" x14ac:dyDescent="0.25">
      <c r="A850" s="47">
        <v>42463.958333333336</v>
      </c>
      <c r="B850" s="1">
        <v>1.1399900000000001</v>
      </c>
      <c r="C850" s="1">
        <v>1.1412500000000001</v>
      </c>
      <c r="D850" s="1">
        <v>1.13574</v>
      </c>
      <c r="E850" s="1">
        <v>1.1388499999999999</v>
      </c>
      <c r="F850" s="1">
        <f t="shared" si="137"/>
        <v>-5.499999999998284</v>
      </c>
      <c r="G850" s="1">
        <f t="shared" si="130"/>
        <v>0</v>
      </c>
      <c r="H850" s="48">
        <f t="shared" si="138"/>
        <v>-1.229159167333016E-4</v>
      </c>
      <c r="I850" s="49">
        <f t="shared" si="139"/>
        <v>2.3178295106139474E-3</v>
      </c>
      <c r="J850" s="1">
        <f t="shared" si="133"/>
        <v>0</v>
      </c>
      <c r="K850" s="1">
        <f t="shared" si="134"/>
        <v>0</v>
      </c>
      <c r="L850" s="1">
        <f t="shared" si="131"/>
        <v>0</v>
      </c>
      <c r="M850" s="1">
        <f t="shared" si="132"/>
        <v>0</v>
      </c>
      <c r="N850" s="1">
        <f t="shared" si="135"/>
        <v>0</v>
      </c>
      <c r="O850" s="1">
        <f t="shared" si="136"/>
        <v>1775.4000000000051</v>
      </c>
    </row>
    <row r="851" spans="1:15" x14ac:dyDescent="0.25">
      <c r="A851" s="47">
        <v>42464.958333333336</v>
      </c>
      <c r="B851" s="1">
        <v>1.1388499999999999</v>
      </c>
      <c r="C851" s="1">
        <v>1.1405000000000001</v>
      </c>
      <c r="D851" s="1">
        <v>1.1335900000000001</v>
      </c>
      <c r="E851" s="1">
        <v>1.1383000000000001</v>
      </c>
      <c r="F851" s="1">
        <f t="shared" si="137"/>
        <v>16.200000000001769</v>
      </c>
      <c r="G851" s="1">
        <f t="shared" si="130"/>
        <v>1</v>
      </c>
      <c r="H851" s="48">
        <f t="shared" si="138"/>
        <v>-4.8294332001563856E-4</v>
      </c>
      <c r="I851" s="49">
        <f t="shared" si="139"/>
        <v>2.3189558844696756E-3</v>
      </c>
      <c r="J851" s="1">
        <f t="shared" si="133"/>
        <v>0</v>
      </c>
      <c r="K851" s="1">
        <f t="shared" si="134"/>
        <v>0</v>
      </c>
      <c r="L851" s="1">
        <f t="shared" si="131"/>
        <v>0</v>
      </c>
      <c r="M851" s="1">
        <f t="shared" si="132"/>
        <v>0</v>
      </c>
      <c r="N851" s="1">
        <f t="shared" si="135"/>
        <v>0</v>
      </c>
      <c r="O851" s="1">
        <f t="shared" si="136"/>
        <v>1775.4000000000051</v>
      </c>
    </row>
    <row r="852" spans="1:15" x14ac:dyDescent="0.25">
      <c r="A852" s="47">
        <v>42465.958333333336</v>
      </c>
      <c r="B852" s="1">
        <v>1.1382399999999999</v>
      </c>
      <c r="C852" s="1">
        <v>1.14316</v>
      </c>
      <c r="D852" s="1">
        <v>1.13266</v>
      </c>
      <c r="E852" s="1">
        <v>1.1398600000000001</v>
      </c>
      <c r="F852" s="1">
        <f t="shared" si="137"/>
        <v>-21.600000000001618</v>
      </c>
      <c r="G852" s="1">
        <f t="shared" si="130"/>
        <v>0</v>
      </c>
      <c r="H852" s="48">
        <f t="shared" si="138"/>
        <v>1.3704647281034266E-3</v>
      </c>
      <c r="I852" s="49">
        <f t="shared" si="139"/>
        <v>2.6244993706716208E-3</v>
      </c>
      <c r="J852" s="1">
        <f t="shared" si="133"/>
        <v>0</v>
      </c>
      <c r="K852" s="1">
        <f t="shared" si="134"/>
        <v>0</v>
      </c>
      <c r="L852" s="1">
        <f t="shared" si="131"/>
        <v>0</v>
      </c>
      <c r="M852" s="1">
        <f t="shared" si="132"/>
        <v>0</v>
      </c>
      <c r="N852" s="1">
        <f t="shared" si="135"/>
        <v>0</v>
      </c>
      <c r="O852" s="1">
        <f t="shared" si="136"/>
        <v>1775.4000000000051</v>
      </c>
    </row>
    <row r="853" spans="1:15" x14ac:dyDescent="0.25">
      <c r="A853" s="47">
        <v>42466.958333333336</v>
      </c>
      <c r="B853" s="1">
        <v>1.1398600000000001</v>
      </c>
      <c r="C853" s="1">
        <v>1.1453899999999999</v>
      </c>
      <c r="D853" s="1">
        <v>1.1337600000000001</v>
      </c>
      <c r="E853" s="1">
        <v>1.1376999999999999</v>
      </c>
      <c r="F853" s="1">
        <f t="shared" si="137"/>
        <v>18.199999999999328</v>
      </c>
      <c r="G853" s="1">
        <f t="shared" si="130"/>
        <v>1</v>
      </c>
      <c r="H853" s="48">
        <f t="shared" si="138"/>
        <v>-1.8949695576651049E-3</v>
      </c>
      <c r="I853" s="49">
        <f t="shared" si="139"/>
        <v>2.011365006752544E-3</v>
      </c>
      <c r="J853" s="1">
        <f t="shared" si="133"/>
        <v>0</v>
      </c>
      <c r="K853" s="1">
        <f t="shared" si="134"/>
        <v>0</v>
      </c>
      <c r="L853" s="1">
        <f t="shared" si="131"/>
        <v>18.199999999999328</v>
      </c>
      <c r="M853" s="1">
        <f t="shared" si="132"/>
        <v>0</v>
      </c>
      <c r="N853" s="1">
        <f t="shared" si="135"/>
        <v>18.199999999999328</v>
      </c>
      <c r="O853" s="1">
        <f t="shared" si="136"/>
        <v>1793.6000000000045</v>
      </c>
    </row>
    <row r="854" spans="1:15" x14ac:dyDescent="0.25">
      <c r="A854" s="47">
        <v>42467.958333333336</v>
      </c>
      <c r="B854" s="1">
        <v>1.13768</v>
      </c>
      <c r="C854" s="1">
        <v>1.1419299999999999</v>
      </c>
      <c r="D854" s="1">
        <v>1.1349100000000001</v>
      </c>
      <c r="E854" s="1">
        <v>1.1395</v>
      </c>
      <c r="F854" s="1">
        <f t="shared" si="137"/>
        <v>-5.2999999999991942</v>
      </c>
      <c r="G854" s="1">
        <f t="shared" si="130"/>
        <v>0</v>
      </c>
      <c r="H854" s="48">
        <f t="shared" si="138"/>
        <v>1.5821394040609338E-3</v>
      </c>
      <c r="I854" s="49">
        <f t="shared" si="139"/>
        <v>1.1585340042501308E-3</v>
      </c>
      <c r="J854" s="1">
        <f t="shared" si="133"/>
        <v>0</v>
      </c>
      <c r="K854" s="1">
        <f t="shared" si="134"/>
        <v>0</v>
      </c>
      <c r="L854" s="1">
        <f t="shared" si="131"/>
        <v>0</v>
      </c>
      <c r="M854" s="1">
        <f t="shared" si="132"/>
        <v>0</v>
      </c>
      <c r="N854" s="1">
        <f t="shared" si="135"/>
        <v>0</v>
      </c>
      <c r="O854" s="1">
        <f t="shared" si="136"/>
        <v>1793.6000000000045</v>
      </c>
    </row>
    <row r="855" spans="1:15" x14ac:dyDescent="0.25">
      <c r="A855" s="47">
        <v>42470.958333333336</v>
      </c>
      <c r="B855" s="1">
        <v>1.14127</v>
      </c>
      <c r="C855" s="1">
        <v>1.14473</v>
      </c>
      <c r="D855" s="1">
        <v>1.13723</v>
      </c>
      <c r="E855" s="1">
        <v>1.1407400000000001</v>
      </c>
      <c r="F855" s="1">
        <f t="shared" si="137"/>
        <v>-23.400000000000087</v>
      </c>
      <c r="G855" s="1">
        <f t="shared" si="130"/>
        <v>0</v>
      </c>
      <c r="H855" s="48">
        <f t="shared" si="138"/>
        <v>1.0881965774462987E-3</v>
      </c>
      <c r="I855" s="49">
        <f t="shared" si="139"/>
        <v>7.7751266895446924E-4</v>
      </c>
      <c r="J855" s="1">
        <f t="shared" si="133"/>
        <v>0</v>
      </c>
      <c r="K855" s="1">
        <f t="shared" si="134"/>
        <v>0</v>
      </c>
      <c r="L855" s="1">
        <f t="shared" si="131"/>
        <v>0</v>
      </c>
      <c r="M855" s="1">
        <f t="shared" si="132"/>
        <v>0</v>
      </c>
      <c r="N855" s="1">
        <f t="shared" si="135"/>
        <v>0</v>
      </c>
      <c r="O855" s="1">
        <f t="shared" si="136"/>
        <v>1793.6000000000045</v>
      </c>
    </row>
    <row r="856" spans="1:15" x14ac:dyDescent="0.25">
      <c r="A856" s="47">
        <v>42471.958333333336</v>
      </c>
      <c r="B856" s="1">
        <v>1.1407400000000001</v>
      </c>
      <c r="C856" s="1">
        <v>1.14649</v>
      </c>
      <c r="D856" s="1">
        <v>1.13453</v>
      </c>
      <c r="E856" s="1">
        <v>1.1384000000000001</v>
      </c>
      <c r="F856" s="1">
        <f t="shared" si="137"/>
        <v>-110.70000000000135</v>
      </c>
      <c r="G856" s="1">
        <f t="shared" si="130"/>
        <v>0</v>
      </c>
      <c r="H856" s="48">
        <f t="shared" si="138"/>
        <v>-2.0513000333116649E-3</v>
      </c>
      <c r="I856" s="49">
        <f t="shared" si="139"/>
        <v>6.3519542392670436E-5</v>
      </c>
      <c r="J856" s="1">
        <f t="shared" si="133"/>
        <v>0</v>
      </c>
      <c r="K856" s="1">
        <f t="shared" si="134"/>
        <v>0</v>
      </c>
      <c r="L856" s="1">
        <f t="shared" si="131"/>
        <v>0</v>
      </c>
      <c r="M856" s="1">
        <f t="shared" si="132"/>
        <v>0</v>
      </c>
      <c r="N856" s="1">
        <f t="shared" si="135"/>
        <v>0</v>
      </c>
      <c r="O856" s="1">
        <f t="shared" si="136"/>
        <v>1793.6000000000045</v>
      </c>
    </row>
    <row r="857" spans="1:15" x14ac:dyDescent="0.25">
      <c r="A857" s="47">
        <v>42472.958333333336</v>
      </c>
      <c r="B857" s="1">
        <v>1.1384000000000001</v>
      </c>
      <c r="C857" s="1">
        <v>1.1391199999999999</v>
      </c>
      <c r="D857" s="1">
        <v>1.1268199999999999</v>
      </c>
      <c r="E857" s="1">
        <v>1.1273299999999999</v>
      </c>
      <c r="F857" s="1">
        <f t="shared" si="137"/>
        <v>-5.6000000000011596</v>
      </c>
      <c r="G857" s="1">
        <f t="shared" si="130"/>
        <v>0</v>
      </c>
      <c r="H857" s="48">
        <f t="shared" si="138"/>
        <v>-9.7241742796909669E-3</v>
      </c>
      <c r="I857" s="49">
        <f t="shared" si="139"/>
        <v>-1.2794377997257522E-3</v>
      </c>
      <c r="J857" s="1">
        <f t="shared" si="133"/>
        <v>0</v>
      </c>
      <c r="K857" s="1">
        <f t="shared" si="134"/>
        <v>0</v>
      </c>
      <c r="L857" s="1">
        <f t="shared" si="131"/>
        <v>0</v>
      </c>
      <c r="M857" s="1">
        <f t="shared" si="132"/>
        <v>0</v>
      </c>
      <c r="N857" s="1">
        <f t="shared" si="135"/>
        <v>0</v>
      </c>
      <c r="O857" s="1">
        <f t="shared" si="136"/>
        <v>1793.6000000000045</v>
      </c>
    </row>
    <row r="858" spans="1:15" x14ac:dyDescent="0.25">
      <c r="A858" s="47">
        <v>42473.958333333336</v>
      </c>
      <c r="B858" s="1">
        <v>1.1273200000000001</v>
      </c>
      <c r="C858" s="1">
        <v>1.12948</v>
      </c>
      <c r="D858" s="1">
        <v>1.1233900000000001</v>
      </c>
      <c r="E858" s="1">
        <v>1.12676</v>
      </c>
      <c r="F858" s="1">
        <f t="shared" si="137"/>
        <v>14.800000000001479</v>
      </c>
      <c r="G858" s="1">
        <f t="shared" si="130"/>
        <v>1</v>
      </c>
      <c r="H858" s="48">
        <f t="shared" si="138"/>
        <v>-5.0561947255900463E-4</v>
      </c>
      <c r="I858" s="49">
        <f t="shared" si="139"/>
        <v>-1.3272757442039651E-3</v>
      </c>
      <c r="J858" s="1">
        <f t="shared" si="133"/>
        <v>0</v>
      </c>
      <c r="K858" s="1">
        <f t="shared" si="134"/>
        <v>0</v>
      </c>
      <c r="L858" s="1">
        <f t="shared" si="131"/>
        <v>0</v>
      </c>
      <c r="M858" s="1">
        <f t="shared" si="132"/>
        <v>0</v>
      </c>
      <c r="N858" s="1">
        <f t="shared" si="135"/>
        <v>0</v>
      </c>
      <c r="O858" s="1">
        <f t="shared" si="136"/>
        <v>1793.6000000000045</v>
      </c>
    </row>
    <row r="859" spans="1:15" x14ac:dyDescent="0.25">
      <c r="A859" s="47">
        <v>42474.958333333336</v>
      </c>
      <c r="B859" s="1">
        <v>1.1267499999999999</v>
      </c>
      <c r="C859" s="1">
        <v>1.1316900000000001</v>
      </c>
      <c r="D859" s="1">
        <v>1.1245700000000001</v>
      </c>
      <c r="E859" s="1">
        <v>1.1282300000000001</v>
      </c>
      <c r="F859" s="1">
        <f t="shared" si="137"/>
        <v>12.099999999999334</v>
      </c>
      <c r="G859" s="1">
        <f t="shared" si="130"/>
        <v>1</v>
      </c>
      <c r="H859" s="48">
        <f t="shared" si="138"/>
        <v>1.3046256523128186E-3</v>
      </c>
      <c r="I859" s="49">
        <f t="shared" si="139"/>
        <v>-1.103829622662908E-3</v>
      </c>
      <c r="J859" s="1">
        <f t="shared" si="133"/>
        <v>0</v>
      </c>
      <c r="K859" s="1">
        <f t="shared" si="134"/>
        <v>0</v>
      </c>
      <c r="L859" s="1">
        <f t="shared" si="131"/>
        <v>0</v>
      </c>
      <c r="M859" s="1">
        <f t="shared" si="132"/>
        <v>0</v>
      </c>
      <c r="N859" s="1">
        <f t="shared" si="135"/>
        <v>0</v>
      </c>
      <c r="O859" s="1">
        <f t="shared" si="136"/>
        <v>1793.6000000000045</v>
      </c>
    </row>
    <row r="860" spans="1:15" x14ac:dyDescent="0.25">
      <c r="A860" s="47">
        <v>42477.958333333336</v>
      </c>
      <c r="B860" s="1">
        <v>1.13002</v>
      </c>
      <c r="C860" s="1">
        <v>1.1332100000000001</v>
      </c>
      <c r="D860" s="1">
        <v>1.12737</v>
      </c>
      <c r="E860" s="1">
        <v>1.13123</v>
      </c>
      <c r="F860" s="1">
        <f t="shared" si="137"/>
        <v>45.100000000000136</v>
      </c>
      <c r="G860" s="1">
        <f t="shared" si="130"/>
        <v>1</v>
      </c>
      <c r="H860" s="48">
        <f t="shared" si="138"/>
        <v>2.6590322895152507E-3</v>
      </c>
      <c r="I860" s="49">
        <f t="shared" si="139"/>
        <v>-9.4275867748642994E-4</v>
      </c>
      <c r="J860" s="1">
        <f t="shared" si="133"/>
        <v>0</v>
      </c>
      <c r="K860" s="1">
        <f t="shared" si="134"/>
        <v>0</v>
      </c>
      <c r="L860" s="1">
        <f t="shared" si="131"/>
        <v>0</v>
      </c>
      <c r="M860" s="1">
        <f t="shared" si="132"/>
        <v>0</v>
      </c>
      <c r="N860" s="1">
        <f t="shared" si="135"/>
        <v>0</v>
      </c>
      <c r="O860" s="1">
        <f t="shared" si="136"/>
        <v>1793.6000000000045</v>
      </c>
    </row>
    <row r="861" spans="1:15" x14ac:dyDescent="0.25">
      <c r="A861" s="47">
        <v>42478.958333333336</v>
      </c>
      <c r="B861" s="1">
        <v>1.1312199999999999</v>
      </c>
      <c r="C861" s="1">
        <v>1.13845</v>
      </c>
      <c r="D861" s="1">
        <v>1.1303399999999999</v>
      </c>
      <c r="E861" s="1">
        <v>1.1357299999999999</v>
      </c>
      <c r="F861" s="1">
        <f t="shared" si="137"/>
        <v>-61.100000000000598</v>
      </c>
      <c r="G861" s="1">
        <f t="shared" si="130"/>
        <v>0</v>
      </c>
      <c r="H861" s="48">
        <f t="shared" si="138"/>
        <v>3.9779708812530679E-3</v>
      </c>
      <c r="I861" s="49">
        <f t="shared" si="139"/>
        <v>-2.0864112262165835E-4</v>
      </c>
      <c r="J861" s="1">
        <f t="shared" si="133"/>
        <v>0</v>
      </c>
      <c r="K861" s="1">
        <f t="shared" si="134"/>
        <v>0</v>
      </c>
      <c r="L861" s="1">
        <f t="shared" si="131"/>
        <v>0</v>
      </c>
      <c r="M861" s="1">
        <f t="shared" si="132"/>
        <v>0</v>
      </c>
      <c r="N861" s="1">
        <f t="shared" si="135"/>
        <v>0</v>
      </c>
      <c r="O861" s="1">
        <f t="shared" si="136"/>
        <v>1793.6000000000045</v>
      </c>
    </row>
    <row r="862" spans="1:15" x14ac:dyDescent="0.25">
      <c r="A862" s="47">
        <v>42479.958333333336</v>
      </c>
      <c r="B862" s="1">
        <v>1.1357600000000001</v>
      </c>
      <c r="C862" s="1">
        <v>1.13876</v>
      </c>
      <c r="D862" s="1">
        <v>1.1290500000000001</v>
      </c>
      <c r="E862" s="1">
        <v>1.12965</v>
      </c>
      <c r="F862" s="1">
        <f t="shared" si="137"/>
        <v>-9.0999999999996639</v>
      </c>
      <c r="G862" s="1">
        <f t="shared" si="130"/>
        <v>0</v>
      </c>
      <c r="H862" s="48">
        <f t="shared" si="138"/>
        <v>-5.3533850475023792E-3</v>
      </c>
      <c r="I862" s="49">
        <f t="shared" si="139"/>
        <v>-1.0755816790670725E-3</v>
      </c>
      <c r="J862" s="1">
        <f t="shared" si="133"/>
        <v>0</v>
      </c>
      <c r="K862" s="1">
        <f t="shared" si="134"/>
        <v>0</v>
      </c>
      <c r="L862" s="1">
        <f t="shared" si="131"/>
        <v>0</v>
      </c>
      <c r="M862" s="1">
        <f t="shared" si="132"/>
        <v>0</v>
      </c>
      <c r="N862" s="1">
        <f t="shared" si="135"/>
        <v>0</v>
      </c>
      <c r="O862" s="1">
        <f t="shared" si="136"/>
        <v>1793.6000000000045</v>
      </c>
    </row>
    <row r="863" spans="1:15" x14ac:dyDescent="0.25">
      <c r="A863" s="47">
        <v>42480.958333333336</v>
      </c>
      <c r="B863" s="1">
        <v>1.1295999999999999</v>
      </c>
      <c r="C863" s="1">
        <v>1.13981</v>
      </c>
      <c r="D863" s="1">
        <v>1.1269899999999999</v>
      </c>
      <c r="E863" s="1">
        <v>1.12869</v>
      </c>
      <c r="F863" s="1">
        <f t="shared" si="137"/>
        <v>-63.899999999998954</v>
      </c>
      <c r="G863" s="1">
        <f t="shared" si="130"/>
        <v>0</v>
      </c>
      <c r="H863" s="48">
        <f t="shared" si="138"/>
        <v>-8.4982074093753468E-4</v>
      </c>
      <c r="I863" s="49">
        <f t="shared" si="139"/>
        <v>-1.3178338438650516E-3</v>
      </c>
      <c r="J863" s="1">
        <f t="shared" si="133"/>
        <v>0</v>
      </c>
      <c r="K863" s="1">
        <f t="shared" si="134"/>
        <v>0</v>
      </c>
      <c r="L863" s="1">
        <f t="shared" si="131"/>
        <v>0</v>
      </c>
      <c r="M863" s="1">
        <f t="shared" si="132"/>
        <v>0</v>
      </c>
      <c r="N863" s="1">
        <f t="shared" si="135"/>
        <v>0</v>
      </c>
      <c r="O863" s="1">
        <f t="shared" si="136"/>
        <v>1793.6000000000045</v>
      </c>
    </row>
    <row r="864" spans="1:15" x14ac:dyDescent="0.25">
      <c r="A864" s="47">
        <v>42481.958333333336</v>
      </c>
      <c r="B864" s="1">
        <v>1.12866</v>
      </c>
      <c r="C864" s="1">
        <v>1.13087</v>
      </c>
      <c r="D864" s="1">
        <v>1.12181</v>
      </c>
      <c r="E864" s="1">
        <v>1.1222700000000001</v>
      </c>
      <c r="F864" s="1">
        <f t="shared" si="137"/>
        <v>50.699999999999079</v>
      </c>
      <c r="G864" s="1">
        <f t="shared" si="130"/>
        <v>1</v>
      </c>
      <c r="H864" s="48">
        <f t="shared" si="138"/>
        <v>-5.6880099938866335E-3</v>
      </c>
      <c r="I864" s="49">
        <f t="shared" si="139"/>
        <v>-1.7724225889369227E-3</v>
      </c>
      <c r="J864" s="1">
        <f t="shared" si="133"/>
        <v>0</v>
      </c>
      <c r="K864" s="1">
        <f t="shared" si="134"/>
        <v>0</v>
      </c>
      <c r="L864" s="1">
        <f t="shared" si="131"/>
        <v>0</v>
      </c>
      <c r="M864" s="1">
        <f t="shared" si="132"/>
        <v>0</v>
      </c>
      <c r="N864" s="1">
        <f t="shared" si="135"/>
        <v>0</v>
      </c>
      <c r="O864" s="1">
        <f t="shared" si="136"/>
        <v>1793.6000000000045</v>
      </c>
    </row>
    <row r="865" spans="1:15" x14ac:dyDescent="0.25">
      <c r="A865" s="47">
        <v>42484.958333333336</v>
      </c>
      <c r="B865" s="1">
        <v>1.1216200000000001</v>
      </c>
      <c r="C865" s="1">
        <v>1.12781</v>
      </c>
      <c r="D865" s="1">
        <v>1.1214999999999999</v>
      </c>
      <c r="E865" s="1">
        <v>1.12669</v>
      </c>
      <c r="F865" s="1">
        <f t="shared" si="137"/>
        <v>28.699999999999282</v>
      </c>
      <c r="G865" s="1">
        <f t="shared" si="130"/>
        <v>1</v>
      </c>
      <c r="H865" s="48">
        <f t="shared" si="138"/>
        <v>3.938446184964306E-3</v>
      </c>
      <c r="I865" s="49">
        <f t="shared" si="139"/>
        <v>-6.4595030855013613E-5</v>
      </c>
      <c r="J865" s="1">
        <f t="shared" si="133"/>
        <v>0</v>
      </c>
      <c r="K865" s="1">
        <f t="shared" si="134"/>
        <v>0</v>
      </c>
      <c r="L865" s="1">
        <f t="shared" si="131"/>
        <v>0</v>
      </c>
      <c r="M865" s="1">
        <f t="shared" si="132"/>
        <v>0</v>
      </c>
      <c r="N865" s="1">
        <f t="shared" si="135"/>
        <v>0</v>
      </c>
      <c r="O865" s="1">
        <f t="shared" si="136"/>
        <v>1793.6000000000045</v>
      </c>
    </row>
    <row r="866" spans="1:15" x14ac:dyDescent="0.25">
      <c r="A866" s="47">
        <v>42485.958333333336</v>
      </c>
      <c r="B866" s="1">
        <v>1.1266700000000001</v>
      </c>
      <c r="C866" s="1">
        <v>1.1339699999999999</v>
      </c>
      <c r="D866" s="1">
        <v>1.1256200000000001</v>
      </c>
      <c r="E866" s="1">
        <v>1.12954</v>
      </c>
      <c r="F866" s="1">
        <f t="shared" si="137"/>
        <v>25.699999999999612</v>
      </c>
      <c r="G866" s="1">
        <f t="shared" si="130"/>
        <v>1</v>
      </c>
      <c r="H866" s="48">
        <f t="shared" si="138"/>
        <v>2.5295334120298829E-3</v>
      </c>
      <c r="I866" s="49">
        <f t="shared" si="139"/>
        <v>3.1479907971859733E-4</v>
      </c>
      <c r="J866" s="1">
        <f t="shared" si="133"/>
        <v>0</v>
      </c>
      <c r="K866" s="1">
        <f t="shared" si="134"/>
        <v>0</v>
      </c>
      <c r="L866" s="1">
        <f t="shared" si="131"/>
        <v>0</v>
      </c>
      <c r="M866" s="1">
        <f t="shared" si="132"/>
        <v>0</v>
      </c>
      <c r="N866" s="1">
        <f t="shared" si="135"/>
        <v>0</v>
      </c>
      <c r="O866" s="1">
        <f t="shared" si="136"/>
        <v>1793.6000000000045</v>
      </c>
    </row>
    <row r="867" spans="1:15" x14ac:dyDescent="0.25">
      <c r="A867" s="47">
        <v>42486.958333333336</v>
      </c>
      <c r="B867" s="1">
        <v>1.1295200000000001</v>
      </c>
      <c r="C867" s="1">
        <v>1.1361000000000001</v>
      </c>
      <c r="D867" s="1">
        <v>1.1271500000000001</v>
      </c>
      <c r="E867" s="1">
        <v>1.13209</v>
      </c>
      <c r="F867" s="1">
        <f t="shared" si="137"/>
        <v>30.900000000000372</v>
      </c>
      <c r="G867" s="1">
        <f t="shared" si="130"/>
        <v>1</v>
      </c>
      <c r="H867" s="48">
        <f t="shared" si="138"/>
        <v>2.2575561733095828E-3</v>
      </c>
      <c r="I867" s="49">
        <f t="shared" si="139"/>
        <v>4.3391539484319286E-4</v>
      </c>
      <c r="J867" s="1">
        <f t="shared" si="133"/>
        <v>0</v>
      </c>
      <c r="K867" s="1">
        <f t="shared" si="134"/>
        <v>0</v>
      </c>
      <c r="L867" s="1">
        <f t="shared" si="131"/>
        <v>0</v>
      </c>
      <c r="M867" s="1">
        <f t="shared" si="132"/>
        <v>0</v>
      </c>
      <c r="N867" s="1">
        <f t="shared" si="135"/>
        <v>0</v>
      </c>
      <c r="O867" s="1">
        <f t="shared" si="136"/>
        <v>1793.6000000000045</v>
      </c>
    </row>
    <row r="868" spans="1:15" x14ac:dyDescent="0.25">
      <c r="A868" s="47">
        <v>42487.958333333336</v>
      </c>
      <c r="B868" s="1">
        <v>1.13205</v>
      </c>
      <c r="C868" s="1">
        <v>1.13679</v>
      </c>
      <c r="D868" s="1">
        <v>1.1295900000000001</v>
      </c>
      <c r="E868" s="1">
        <v>1.13514</v>
      </c>
      <c r="F868" s="1">
        <f t="shared" si="137"/>
        <v>100.29999999999984</v>
      </c>
      <c r="G868" s="1">
        <f t="shared" si="130"/>
        <v>1</v>
      </c>
      <c r="H868" s="48">
        <f t="shared" si="138"/>
        <v>2.6941320919715572E-3</v>
      </c>
      <c r="I868" s="49">
        <f t="shared" si="139"/>
        <v>4.3830287015023117E-4</v>
      </c>
      <c r="J868" s="1">
        <f t="shared" si="133"/>
        <v>0</v>
      </c>
      <c r="K868" s="1">
        <f t="shared" si="134"/>
        <v>0</v>
      </c>
      <c r="L868" s="1">
        <f t="shared" si="131"/>
        <v>0</v>
      </c>
      <c r="M868" s="1">
        <f t="shared" si="132"/>
        <v>0</v>
      </c>
      <c r="N868" s="1">
        <f t="shared" si="135"/>
        <v>0</v>
      </c>
      <c r="O868" s="1">
        <f t="shared" si="136"/>
        <v>1793.6000000000045</v>
      </c>
    </row>
    <row r="869" spans="1:15" x14ac:dyDescent="0.25">
      <c r="A869" s="47">
        <v>42488.958333333336</v>
      </c>
      <c r="B869" s="1">
        <v>1.135</v>
      </c>
      <c r="C869" s="1">
        <v>1.14592</v>
      </c>
      <c r="D869" s="1">
        <v>1.1346499999999999</v>
      </c>
      <c r="E869" s="1">
        <v>1.14503</v>
      </c>
      <c r="F869" s="1">
        <f t="shared" si="137"/>
        <v>74.30000000000048</v>
      </c>
      <c r="G869" s="1">
        <f t="shared" si="130"/>
        <v>1</v>
      </c>
      <c r="H869" s="48">
        <f t="shared" si="138"/>
        <v>8.7125817079831691E-3</v>
      </c>
      <c r="I869" s="49">
        <f t="shared" si="139"/>
        <v>1.0301292234914938E-3</v>
      </c>
      <c r="J869" s="1">
        <f t="shared" si="133"/>
        <v>0</v>
      </c>
      <c r="K869" s="1">
        <f t="shared" si="134"/>
        <v>0</v>
      </c>
      <c r="L869" s="1">
        <f t="shared" si="131"/>
        <v>0</v>
      </c>
      <c r="M869" s="1">
        <f t="shared" si="132"/>
        <v>0</v>
      </c>
      <c r="N869" s="1">
        <f t="shared" si="135"/>
        <v>0</v>
      </c>
      <c r="O869" s="1">
        <f t="shared" si="136"/>
        <v>1793.6000000000045</v>
      </c>
    </row>
    <row r="870" spans="1:15" x14ac:dyDescent="0.25">
      <c r="A870" s="47">
        <v>42491.958333333336</v>
      </c>
      <c r="B870" s="1">
        <v>1.1459299999999999</v>
      </c>
      <c r="C870" s="1">
        <v>1.1536</v>
      </c>
      <c r="D870" s="1">
        <v>1.1448199999999999</v>
      </c>
      <c r="E870" s="1">
        <v>1.1533599999999999</v>
      </c>
      <c r="F870" s="1">
        <f t="shared" si="137"/>
        <v>-37.300000000000111</v>
      </c>
      <c r="G870" s="1">
        <f t="shared" si="130"/>
        <v>0</v>
      </c>
      <c r="H870" s="48">
        <f t="shared" si="138"/>
        <v>7.2749185610856415E-3</v>
      </c>
      <c r="I870" s="49">
        <f t="shared" si="139"/>
        <v>2.6086671745649964E-3</v>
      </c>
      <c r="J870" s="1">
        <f t="shared" si="133"/>
        <v>0</v>
      </c>
      <c r="K870" s="1">
        <f t="shared" si="134"/>
        <v>0</v>
      </c>
      <c r="L870" s="1">
        <f t="shared" si="131"/>
        <v>0</v>
      </c>
      <c r="M870" s="1">
        <f t="shared" si="132"/>
        <v>0</v>
      </c>
      <c r="N870" s="1">
        <f t="shared" si="135"/>
        <v>0</v>
      </c>
      <c r="O870" s="1">
        <f t="shared" si="136"/>
        <v>1793.6000000000045</v>
      </c>
    </row>
    <row r="871" spans="1:15" x14ac:dyDescent="0.25">
      <c r="A871" s="47">
        <v>42492.958333333336</v>
      </c>
      <c r="B871" s="1">
        <v>1.1532899999999999</v>
      </c>
      <c r="C871" s="1">
        <v>1.1616200000000001</v>
      </c>
      <c r="D871" s="1">
        <v>1.1495500000000001</v>
      </c>
      <c r="E871" s="1">
        <v>1.1495599999999999</v>
      </c>
      <c r="F871" s="1">
        <f t="shared" si="137"/>
        <v>-10.499999999999954</v>
      </c>
      <c r="G871" s="1">
        <f t="shared" si="130"/>
        <v>0</v>
      </c>
      <c r="H871" s="48">
        <f t="shared" si="138"/>
        <v>-3.2947215093293014E-3</v>
      </c>
      <c r="I871" s="49">
        <f t="shared" si="139"/>
        <v>2.3030545785160256E-3</v>
      </c>
      <c r="J871" s="1">
        <f t="shared" si="133"/>
        <v>0</v>
      </c>
      <c r="K871" s="1">
        <f t="shared" si="134"/>
        <v>0</v>
      </c>
      <c r="L871" s="1">
        <f t="shared" si="131"/>
        <v>0</v>
      </c>
      <c r="M871" s="1">
        <f t="shared" si="132"/>
        <v>0</v>
      </c>
      <c r="N871" s="1">
        <f t="shared" si="135"/>
        <v>0</v>
      </c>
      <c r="O871" s="1">
        <f t="shared" si="136"/>
        <v>1793.6000000000045</v>
      </c>
    </row>
    <row r="872" spans="1:15" x14ac:dyDescent="0.25">
      <c r="A872" s="47">
        <v>42493.958333333336</v>
      </c>
      <c r="B872" s="1">
        <v>1.1495599999999999</v>
      </c>
      <c r="C872" s="1">
        <v>1.1529400000000001</v>
      </c>
      <c r="D872" s="1">
        <v>1.1466099999999999</v>
      </c>
      <c r="E872" s="1">
        <v>1.1485099999999999</v>
      </c>
      <c r="F872" s="1">
        <f t="shared" si="137"/>
        <v>-79.000000000000185</v>
      </c>
      <c r="G872" s="1">
        <f t="shared" si="130"/>
        <v>0</v>
      </c>
      <c r="H872" s="48">
        <f t="shared" si="138"/>
        <v>-9.1339295034620349E-4</v>
      </c>
      <c r="I872" s="49">
        <f t="shared" si="139"/>
        <v>2.8998817089585793E-3</v>
      </c>
      <c r="J872" s="1">
        <f t="shared" si="133"/>
        <v>0</v>
      </c>
      <c r="K872" s="1">
        <f t="shared" si="134"/>
        <v>0</v>
      </c>
      <c r="L872" s="1">
        <f t="shared" si="131"/>
        <v>0</v>
      </c>
      <c r="M872" s="1">
        <f t="shared" si="132"/>
        <v>0</v>
      </c>
      <c r="N872" s="1">
        <f t="shared" si="135"/>
        <v>0</v>
      </c>
      <c r="O872" s="1">
        <f t="shared" si="136"/>
        <v>1793.6000000000045</v>
      </c>
    </row>
    <row r="873" spans="1:15" x14ac:dyDescent="0.25">
      <c r="A873" s="47">
        <v>42494.958333333336</v>
      </c>
      <c r="B873" s="1">
        <v>1.14838</v>
      </c>
      <c r="C873" s="1">
        <v>1.1493800000000001</v>
      </c>
      <c r="D873" s="1">
        <v>1.13859</v>
      </c>
      <c r="E873" s="1">
        <v>1.1404799999999999</v>
      </c>
      <c r="F873" s="1">
        <f t="shared" si="137"/>
        <v>-2.6999999999999247</v>
      </c>
      <c r="G873" s="1">
        <f t="shared" si="130"/>
        <v>0</v>
      </c>
      <c r="H873" s="48">
        <f t="shared" si="138"/>
        <v>-6.9916674648021759E-3</v>
      </c>
      <c r="I873" s="49">
        <f t="shared" si="139"/>
        <v>1.5336175027377691E-3</v>
      </c>
      <c r="J873" s="1">
        <f t="shared" si="133"/>
        <v>0</v>
      </c>
      <c r="K873" s="1">
        <f t="shared" si="134"/>
        <v>0</v>
      </c>
      <c r="L873" s="1">
        <f t="shared" si="131"/>
        <v>-2.6999999999999247</v>
      </c>
      <c r="M873" s="1">
        <f t="shared" si="132"/>
        <v>0</v>
      </c>
      <c r="N873" s="1">
        <f t="shared" si="135"/>
        <v>-2.6999999999999247</v>
      </c>
      <c r="O873" s="1">
        <f t="shared" si="136"/>
        <v>1790.9000000000046</v>
      </c>
    </row>
    <row r="874" spans="1:15" x14ac:dyDescent="0.25">
      <c r="A874" s="47">
        <v>42495.958333333336</v>
      </c>
      <c r="B874" s="1">
        <v>1.1404799999999999</v>
      </c>
      <c r="C874" s="1">
        <v>1.14802</v>
      </c>
      <c r="D874" s="1">
        <v>1.13866</v>
      </c>
      <c r="E874" s="1">
        <v>1.1402099999999999</v>
      </c>
      <c r="F874" s="1">
        <f t="shared" si="137"/>
        <v>-10.399999999999299</v>
      </c>
      <c r="G874" s="1">
        <f t="shared" si="130"/>
        <v>0</v>
      </c>
      <c r="H874" s="48">
        <f t="shared" si="138"/>
        <v>-2.3674242424243097E-4</v>
      </c>
      <c r="I874" s="49">
        <f t="shared" si="139"/>
        <v>1.1878330232037299E-3</v>
      </c>
      <c r="J874" s="1">
        <f t="shared" si="133"/>
        <v>0</v>
      </c>
      <c r="K874" s="1">
        <f t="shared" si="134"/>
        <v>0</v>
      </c>
      <c r="L874" s="1">
        <f t="shared" si="131"/>
        <v>0</v>
      </c>
      <c r="M874" s="1">
        <f t="shared" si="132"/>
        <v>0</v>
      </c>
      <c r="N874" s="1">
        <f t="shared" si="135"/>
        <v>0</v>
      </c>
      <c r="O874" s="1">
        <f t="shared" si="136"/>
        <v>1790.9000000000046</v>
      </c>
    </row>
    <row r="875" spans="1:15" x14ac:dyDescent="0.25">
      <c r="A875" s="47">
        <v>42498.958333333336</v>
      </c>
      <c r="B875" s="1">
        <v>1.1393599999999999</v>
      </c>
      <c r="C875" s="1">
        <v>1.1419900000000001</v>
      </c>
      <c r="D875" s="1">
        <v>1.1375299999999999</v>
      </c>
      <c r="E875" s="1">
        <v>1.13832</v>
      </c>
      <c r="F875" s="1">
        <f t="shared" si="137"/>
        <v>-11.699999999998933</v>
      </c>
      <c r="G875" s="1">
        <f t="shared" si="130"/>
        <v>0</v>
      </c>
      <c r="H875" s="48">
        <f t="shared" si="138"/>
        <v>-1.6575893914277939E-3</v>
      </c>
      <c r="I875" s="49">
        <f t="shared" si="139"/>
        <v>6.9843982761155776E-4</v>
      </c>
      <c r="J875" s="1">
        <f t="shared" si="133"/>
        <v>0</v>
      </c>
      <c r="K875" s="1">
        <f t="shared" si="134"/>
        <v>0</v>
      </c>
      <c r="L875" s="1">
        <f t="shared" si="131"/>
        <v>0</v>
      </c>
      <c r="M875" s="1">
        <f t="shared" si="132"/>
        <v>0</v>
      </c>
      <c r="N875" s="1">
        <f t="shared" si="135"/>
        <v>0</v>
      </c>
      <c r="O875" s="1">
        <f t="shared" si="136"/>
        <v>1790.9000000000046</v>
      </c>
    </row>
    <row r="876" spans="1:15" x14ac:dyDescent="0.25">
      <c r="A876" s="47">
        <v>42499.958333333336</v>
      </c>
      <c r="B876" s="1">
        <v>1.13832</v>
      </c>
      <c r="C876" s="1">
        <v>1.1409800000000001</v>
      </c>
      <c r="D876" s="1">
        <v>1.1358699999999999</v>
      </c>
      <c r="E876" s="1">
        <v>1.1371500000000001</v>
      </c>
      <c r="F876" s="1">
        <f t="shared" si="137"/>
        <v>54.199999999999804</v>
      </c>
      <c r="G876" s="1">
        <f t="shared" si="130"/>
        <v>1</v>
      </c>
      <c r="H876" s="48">
        <f t="shared" si="138"/>
        <v>-1.0278304870334765E-3</v>
      </c>
      <c r="I876" s="49">
        <f t="shared" si="139"/>
        <v>2.3319450523592855E-4</v>
      </c>
      <c r="J876" s="1">
        <f t="shared" si="133"/>
        <v>0</v>
      </c>
      <c r="K876" s="1">
        <f t="shared" si="134"/>
        <v>0</v>
      </c>
      <c r="L876" s="1">
        <f t="shared" si="131"/>
        <v>0</v>
      </c>
      <c r="M876" s="1">
        <f t="shared" si="132"/>
        <v>0</v>
      </c>
      <c r="N876" s="1">
        <f t="shared" si="135"/>
        <v>0</v>
      </c>
      <c r="O876" s="1">
        <f t="shared" si="136"/>
        <v>1790.9000000000046</v>
      </c>
    </row>
    <row r="877" spans="1:15" x14ac:dyDescent="0.25">
      <c r="A877" s="47">
        <v>42500.958333333336</v>
      </c>
      <c r="B877" s="1">
        <v>1.1371500000000001</v>
      </c>
      <c r="C877" s="1">
        <v>1.14466</v>
      </c>
      <c r="D877" s="1">
        <v>1.13687</v>
      </c>
      <c r="E877" s="1">
        <v>1.1425700000000001</v>
      </c>
      <c r="F877" s="1">
        <f t="shared" si="137"/>
        <v>-49.399999999999444</v>
      </c>
      <c r="G877" s="1">
        <f t="shared" si="130"/>
        <v>0</v>
      </c>
      <c r="H877" s="48">
        <f t="shared" si="138"/>
        <v>4.7663017192103307E-3</v>
      </c>
      <c r="I877" s="49">
        <f t="shared" si="139"/>
        <v>-2.6009049336067624E-4</v>
      </c>
      <c r="J877" s="1">
        <f t="shared" si="133"/>
        <v>0</v>
      </c>
      <c r="K877" s="1">
        <f t="shared" si="134"/>
        <v>0</v>
      </c>
      <c r="L877" s="1">
        <f t="shared" si="131"/>
        <v>0</v>
      </c>
      <c r="M877" s="1">
        <f t="shared" si="132"/>
        <v>0</v>
      </c>
      <c r="N877" s="1">
        <f t="shared" si="135"/>
        <v>0</v>
      </c>
      <c r="O877" s="1">
        <f t="shared" si="136"/>
        <v>1790.9000000000046</v>
      </c>
    </row>
    <row r="878" spans="1:15" x14ac:dyDescent="0.25">
      <c r="A878" s="47">
        <v>42501.958333333336</v>
      </c>
      <c r="B878" s="1">
        <v>1.14256</v>
      </c>
      <c r="C878" s="1">
        <v>1.1429100000000001</v>
      </c>
      <c r="D878" s="1">
        <v>1.13706</v>
      </c>
      <c r="E878" s="1">
        <v>1.1376200000000001</v>
      </c>
      <c r="F878" s="1">
        <f t="shared" si="137"/>
        <v>-65.999999999999389</v>
      </c>
      <c r="G878" s="1">
        <f t="shared" si="130"/>
        <v>0</v>
      </c>
      <c r="H878" s="48">
        <f t="shared" si="138"/>
        <v>-4.3323385000481052E-3</v>
      </c>
      <c r="I878" s="49">
        <f t="shared" si="139"/>
        <v>-1.7109976260023946E-3</v>
      </c>
      <c r="J878" s="1">
        <f t="shared" si="133"/>
        <v>0</v>
      </c>
      <c r="K878" s="1">
        <f t="shared" si="134"/>
        <v>0</v>
      </c>
      <c r="L878" s="1">
        <f t="shared" si="131"/>
        <v>0</v>
      </c>
      <c r="M878" s="1">
        <f t="shared" si="132"/>
        <v>0</v>
      </c>
      <c r="N878" s="1">
        <f t="shared" si="135"/>
        <v>0</v>
      </c>
      <c r="O878" s="1">
        <f t="shared" si="136"/>
        <v>1790.9000000000046</v>
      </c>
    </row>
    <row r="879" spans="1:15" x14ac:dyDescent="0.25">
      <c r="A879" s="47">
        <v>42502.958333333336</v>
      </c>
      <c r="B879" s="1">
        <v>1.13757</v>
      </c>
      <c r="C879" s="1">
        <v>1.1379600000000001</v>
      </c>
      <c r="D879" s="1">
        <v>1.1283000000000001</v>
      </c>
      <c r="E879" s="1">
        <v>1.13097</v>
      </c>
      <c r="F879" s="1">
        <f t="shared" si="137"/>
        <v>9.0999999999996639</v>
      </c>
      <c r="G879" s="1">
        <f t="shared" si="130"/>
        <v>1</v>
      </c>
      <c r="H879" s="48">
        <f t="shared" si="138"/>
        <v>-5.8455371741003015E-3</v>
      </c>
      <c r="I879" s="49">
        <f t="shared" si="139"/>
        <v>-2.0298495840987696E-3</v>
      </c>
      <c r="J879" s="1">
        <f t="shared" si="133"/>
        <v>0</v>
      </c>
      <c r="K879" s="1">
        <f t="shared" si="134"/>
        <v>0</v>
      </c>
      <c r="L879" s="1">
        <f t="shared" si="131"/>
        <v>0</v>
      </c>
      <c r="M879" s="1">
        <f t="shared" si="132"/>
        <v>0</v>
      </c>
      <c r="N879" s="1">
        <f t="shared" si="135"/>
        <v>0</v>
      </c>
      <c r="O879" s="1">
        <f t="shared" si="136"/>
        <v>1790.9000000000046</v>
      </c>
    </row>
    <row r="880" spans="1:15" x14ac:dyDescent="0.25">
      <c r="A880" s="47">
        <v>42505.958333333336</v>
      </c>
      <c r="B880" s="1">
        <v>1.131</v>
      </c>
      <c r="C880" s="1">
        <v>1.13422</v>
      </c>
      <c r="D880" s="1">
        <v>1.1302099999999999</v>
      </c>
      <c r="E880" s="1">
        <v>1.13191</v>
      </c>
      <c r="F880" s="1">
        <f t="shared" si="137"/>
        <v>-7.5000000000002842</v>
      </c>
      <c r="G880" s="1">
        <f t="shared" si="130"/>
        <v>0</v>
      </c>
      <c r="H880" s="48">
        <f t="shared" si="138"/>
        <v>8.3114494637337444E-4</v>
      </c>
      <c r="I880" s="49">
        <f t="shared" si="139"/>
        <v>-1.8117823470088223E-3</v>
      </c>
      <c r="J880" s="1">
        <f t="shared" si="133"/>
        <v>0</v>
      </c>
      <c r="K880" s="1">
        <f t="shared" si="134"/>
        <v>0</v>
      </c>
      <c r="L880" s="1">
        <f t="shared" si="131"/>
        <v>0</v>
      </c>
      <c r="M880" s="1">
        <f t="shared" si="132"/>
        <v>0</v>
      </c>
      <c r="N880" s="1">
        <f t="shared" si="135"/>
        <v>0</v>
      </c>
      <c r="O880" s="1">
        <f t="shared" si="136"/>
        <v>1790.9000000000046</v>
      </c>
    </row>
    <row r="881" spans="1:15" x14ac:dyDescent="0.25">
      <c r="A881" s="47">
        <v>42506.958333333336</v>
      </c>
      <c r="B881" s="1">
        <v>1.1319900000000001</v>
      </c>
      <c r="C881" s="1">
        <v>1.13487</v>
      </c>
      <c r="D881" s="1">
        <v>1.1302000000000001</v>
      </c>
      <c r="E881" s="1">
        <v>1.13124</v>
      </c>
      <c r="F881" s="1">
        <f t="shared" si="137"/>
        <v>-96.600000000000023</v>
      </c>
      <c r="G881" s="1">
        <f t="shared" si="130"/>
        <v>0</v>
      </c>
      <c r="H881" s="48">
        <f t="shared" si="138"/>
        <v>-5.9191985228501665E-4</v>
      </c>
      <c r="I881" s="49">
        <f t="shared" si="139"/>
        <v>-1.0118138954441774E-3</v>
      </c>
      <c r="J881" s="1">
        <f t="shared" si="133"/>
        <v>0</v>
      </c>
      <c r="K881" s="1">
        <f t="shared" si="134"/>
        <v>0</v>
      </c>
      <c r="L881" s="1">
        <f t="shared" si="131"/>
        <v>0</v>
      </c>
      <c r="M881" s="1">
        <f t="shared" si="132"/>
        <v>0</v>
      </c>
      <c r="N881" s="1">
        <f t="shared" si="135"/>
        <v>0</v>
      </c>
      <c r="O881" s="1">
        <f t="shared" si="136"/>
        <v>1790.9000000000046</v>
      </c>
    </row>
    <row r="882" spans="1:15" x14ac:dyDescent="0.25">
      <c r="A882" s="47">
        <v>42507.958333333336</v>
      </c>
      <c r="B882" s="1">
        <v>1.1312500000000001</v>
      </c>
      <c r="C882" s="1">
        <v>1.1316200000000001</v>
      </c>
      <c r="D882" s="1">
        <v>1.12141</v>
      </c>
      <c r="E882" s="1">
        <v>1.1215900000000001</v>
      </c>
      <c r="F882" s="1">
        <f t="shared" si="137"/>
        <v>-13.400000000001189</v>
      </c>
      <c r="G882" s="1">
        <f t="shared" si="130"/>
        <v>0</v>
      </c>
      <c r="H882" s="48">
        <f t="shared" si="138"/>
        <v>-8.5304621477316767E-3</v>
      </c>
      <c r="I882" s="49">
        <f t="shared" si="139"/>
        <v>-2.0485288608803331E-3</v>
      </c>
      <c r="J882" s="1">
        <f t="shared" si="133"/>
        <v>0</v>
      </c>
      <c r="K882" s="1">
        <f t="shared" si="134"/>
        <v>0</v>
      </c>
      <c r="L882" s="1">
        <f t="shared" si="131"/>
        <v>0</v>
      </c>
      <c r="M882" s="1">
        <f t="shared" si="132"/>
        <v>0</v>
      </c>
      <c r="N882" s="1">
        <f t="shared" si="135"/>
        <v>0</v>
      </c>
      <c r="O882" s="1">
        <f t="shared" si="136"/>
        <v>1790.9000000000046</v>
      </c>
    </row>
    <row r="883" spans="1:15" x14ac:dyDescent="0.25">
      <c r="A883" s="47">
        <v>42508.958333333336</v>
      </c>
      <c r="B883" s="1">
        <v>1.12158</v>
      </c>
      <c r="C883" s="1">
        <v>1.1229899999999999</v>
      </c>
      <c r="D883" s="1">
        <v>1.1180099999999999</v>
      </c>
      <c r="E883" s="1">
        <v>1.1202399999999999</v>
      </c>
      <c r="F883" s="1">
        <f t="shared" si="137"/>
        <v>19.899999999999363</v>
      </c>
      <c r="G883" s="1">
        <f t="shared" si="130"/>
        <v>1</v>
      </c>
      <c r="H883" s="48">
        <f t="shared" si="138"/>
        <v>-1.2036483920150332E-3</v>
      </c>
      <c r="I883" s="49">
        <f t="shared" si="139"/>
        <v>-1.991786235953738E-3</v>
      </c>
      <c r="J883" s="1">
        <f t="shared" si="133"/>
        <v>0</v>
      </c>
      <c r="K883" s="1">
        <f t="shared" si="134"/>
        <v>0</v>
      </c>
      <c r="L883" s="1">
        <f t="shared" si="131"/>
        <v>0</v>
      </c>
      <c r="M883" s="1">
        <f t="shared" si="132"/>
        <v>0</v>
      </c>
      <c r="N883" s="1">
        <f t="shared" si="135"/>
        <v>0</v>
      </c>
      <c r="O883" s="1">
        <f t="shared" si="136"/>
        <v>1790.9000000000046</v>
      </c>
    </row>
    <row r="884" spans="1:15" x14ac:dyDescent="0.25">
      <c r="A884" s="47">
        <v>42509.958333333336</v>
      </c>
      <c r="B884" s="1">
        <v>1.1202300000000001</v>
      </c>
      <c r="C884" s="1">
        <v>1.12375</v>
      </c>
      <c r="D884" s="1">
        <v>1.1196299999999999</v>
      </c>
      <c r="E884" s="1">
        <v>1.12222</v>
      </c>
      <c r="F884" s="1">
        <f t="shared" si="137"/>
        <v>11.499999999999844</v>
      </c>
      <c r="G884" s="1">
        <f t="shared" si="130"/>
        <v>1</v>
      </c>
      <c r="H884" s="48">
        <f t="shared" si="138"/>
        <v>1.7674783974863661E-3</v>
      </c>
      <c r="I884" s="49">
        <f t="shared" si="139"/>
        <v>-1.6423726253887577E-3</v>
      </c>
      <c r="J884" s="1">
        <f t="shared" si="133"/>
        <v>0</v>
      </c>
      <c r="K884" s="1">
        <f t="shared" si="134"/>
        <v>0</v>
      </c>
      <c r="L884" s="1">
        <f t="shared" si="131"/>
        <v>0</v>
      </c>
      <c r="M884" s="1">
        <f t="shared" si="132"/>
        <v>0</v>
      </c>
      <c r="N884" s="1">
        <f t="shared" si="135"/>
        <v>0</v>
      </c>
      <c r="O884" s="1">
        <f t="shared" si="136"/>
        <v>1790.9000000000046</v>
      </c>
    </row>
    <row r="885" spans="1:15" x14ac:dyDescent="0.25">
      <c r="A885" s="47">
        <v>42512.958333333336</v>
      </c>
      <c r="B885" s="1">
        <v>1.1208100000000001</v>
      </c>
      <c r="C885" s="1">
        <v>1.1242799999999999</v>
      </c>
      <c r="D885" s="1">
        <v>1.1187499999999999</v>
      </c>
      <c r="E885" s="1">
        <v>1.1219600000000001</v>
      </c>
      <c r="F885" s="1">
        <f t="shared" si="137"/>
        <v>-79.599999999999667</v>
      </c>
      <c r="G885" s="1">
        <f t="shared" si="130"/>
        <v>0</v>
      </c>
      <c r="H885" s="48">
        <f t="shared" si="138"/>
        <v>-2.3168362709624635E-4</v>
      </c>
      <c r="I885" s="49">
        <f t="shared" si="139"/>
        <v>-2.2671207936770799E-3</v>
      </c>
      <c r="J885" s="1">
        <f t="shared" si="133"/>
        <v>0</v>
      </c>
      <c r="K885" s="1">
        <f t="shared" si="134"/>
        <v>0</v>
      </c>
      <c r="L885" s="1">
        <f t="shared" si="131"/>
        <v>0</v>
      </c>
      <c r="M885" s="1">
        <f t="shared" si="132"/>
        <v>0</v>
      </c>
      <c r="N885" s="1">
        <f t="shared" si="135"/>
        <v>0</v>
      </c>
      <c r="O885" s="1">
        <f t="shared" si="136"/>
        <v>1790.9000000000046</v>
      </c>
    </row>
    <row r="886" spans="1:15" x14ac:dyDescent="0.25">
      <c r="A886" s="47">
        <v>42513.958333333336</v>
      </c>
      <c r="B886" s="1">
        <v>1.12201</v>
      </c>
      <c r="C886" s="1">
        <v>1.1227100000000001</v>
      </c>
      <c r="D886" s="1">
        <v>1.11324</v>
      </c>
      <c r="E886" s="1">
        <v>1.11405</v>
      </c>
      <c r="F886" s="1">
        <f t="shared" si="137"/>
        <v>13.900000000000023</v>
      </c>
      <c r="G886" s="1">
        <f t="shared" si="130"/>
        <v>1</v>
      </c>
      <c r="H886" s="48">
        <f t="shared" si="138"/>
        <v>-7.0501622161218691E-3</v>
      </c>
      <c r="I886" s="49">
        <f t="shared" si="139"/>
        <v>-2.6068487581863004E-3</v>
      </c>
      <c r="J886" s="1">
        <f t="shared" si="133"/>
        <v>0</v>
      </c>
      <c r="K886" s="1">
        <f t="shared" si="134"/>
        <v>0</v>
      </c>
      <c r="L886" s="1">
        <f t="shared" si="131"/>
        <v>0</v>
      </c>
      <c r="M886" s="1">
        <f t="shared" si="132"/>
        <v>0</v>
      </c>
      <c r="N886" s="1">
        <f t="shared" si="135"/>
        <v>0</v>
      </c>
      <c r="O886" s="1">
        <f t="shared" si="136"/>
        <v>1790.9000000000046</v>
      </c>
    </row>
    <row r="887" spans="1:15" x14ac:dyDescent="0.25">
      <c r="A887" s="47">
        <v>42514.958333333336</v>
      </c>
      <c r="B887" s="1">
        <v>1.1140399999999999</v>
      </c>
      <c r="C887" s="1">
        <v>1.11669</v>
      </c>
      <c r="D887" s="1">
        <v>1.1128899999999999</v>
      </c>
      <c r="E887" s="1">
        <v>1.1154299999999999</v>
      </c>
      <c r="F887" s="1">
        <f t="shared" si="137"/>
        <v>38.800000000001056</v>
      </c>
      <c r="G887" s="1">
        <f t="shared" si="130"/>
        <v>1</v>
      </c>
      <c r="H887" s="48">
        <f t="shared" si="138"/>
        <v>1.2387235761410764E-3</v>
      </c>
      <c r="I887" s="49">
        <f t="shared" si="139"/>
        <v>-1.7213161644061281E-3</v>
      </c>
      <c r="J887" s="1">
        <f t="shared" si="133"/>
        <v>0</v>
      </c>
      <c r="K887" s="1">
        <f t="shared" si="134"/>
        <v>0</v>
      </c>
      <c r="L887" s="1">
        <f t="shared" si="131"/>
        <v>0</v>
      </c>
      <c r="M887" s="1">
        <f t="shared" si="132"/>
        <v>0</v>
      </c>
      <c r="N887" s="1">
        <f t="shared" si="135"/>
        <v>0</v>
      </c>
      <c r="O887" s="1">
        <f t="shared" si="136"/>
        <v>1790.9000000000046</v>
      </c>
    </row>
    <row r="888" spans="1:15" x14ac:dyDescent="0.25">
      <c r="A888" s="47">
        <v>42515.958333333336</v>
      </c>
      <c r="B888" s="1">
        <v>1.11547</v>
      </c>
      <c r="C888" s="1">
        <v>1.12168</v>
      </c>
      <c r="D888" s="1">
        <v>1.1149500000000001</v>
      </c>
      <c r="E888" s="1">
        <v>1.1193500000000001</v>
      </c>
      <c r="F888" s="1">
        <f t="shared" si="137"/>
        <v>-81.800000000000765</v>
      </c>
      <c r="G888" s="1">
        <f t="shared" si="130"/>
        <v>0</v>
      </c>
      <c r="H888" s="48">
        <f t="shared" si="138"/>
        <v>3.5143397613477401E-3</v>
      </c>
      <c r="I888" s="49">
        <f t="shared" si="139"/>
        <v>-1.3859168125343324E-3</v>
      </c>
      <c r="J888" s="1">
        <f t="shared" si="133"/>
        <v>0</v>
      </c>
      <c r="K888" s="1">
        <f t="shared" si="134"/>
        <v>0</v>
      </c>
      <c r="L888" s="1">
        <f t="shared" si="131"/>
        <v>0</v>
      </c>
      <c r="M888" s="1">
        <f t="shared" si="132"/>
        <v>0</v>
      </c>
      <c r="N888" s="1">
        <f t="shared" si="135"/>
        <v>0</v>
      </c>
      <c r="O888" s="1">
        <f t="shared" si="136"/>
        <v>1790.9000000000046</v>
      </c>
    </row>
    <row r="889" spans="1:15" x14ac:dyDescent="0.25">
      <c r="A889" s="47">
        <v>42516.958333333336</v>
      </c>
      <c r="B889" s="1">
        <v>1.11934</v>
      </c>
      <c r="C889" s="1">
        <v>1.1200699999999999</v>
      </c>
      <c r="D889" s="1">
        <v>1.1110899999999999</v>
      </c>
      <c r="E889" s="1">
        <v>1.1111599999999999</v>
      </c>
      <c r="F889" s="1">
        <f t="shared" si="137"/>
        <v>23.900000000001143</v>
      </c>
      <c r="G889" s="1">
        <f t="shared" si="130"/>
        <v>1</v>
      </c>
      <c r="H889" s="48">
        <f t="shared" si="138"/>
        <v>-7.3167463259928844E-3</v>
      </c>
      <c r="I889" s="49">
        <f t="shared" si="139"/>
        <v>-2.2265201217478159E-3</v>
      </c>
      <c r="J889" s="1">
        <f t="shared" si="133"/>
        <v>0</v>
      </c>
      <c r="K889" s="1">
        <f t="shared" si="134"/>
        <v>0</v>
      </c>
      <c r="L889" s="1">
        <f t="shared" si="131"/>
        <v>0</v>
      </c>
      <c r="M889" s="1">
        <f t="shared" si="132"/>
        <v>0</v>
      </c>
      <c r="N889" s="1">
        <f t="shared" si="135"/>
        <v>0</v>
      </c>
      <c r="O889" s="1">
        <f t="shared" si="136"/>
        <v>1790.9000000000046</v>
      </c>
    </row>
    <row r="890" spans="1:15" x14ac:dyDescent="0.25">
      <c r="A890" s="47">
        <v>42519.958333333336</v>
      </c>
      <c r="B890" s="1">
        <v>1.1112599999999999</v>
      </c>
      <c r="C890" s="1">
        <v>1.1144700000000001</v>
      </c>
      <c r="D890" s="1">
        <v>1.10978</v>
      </c>
      <c r="E890" s="1">
        <v>1.11365</v>
      </c>
      <c r="F890" s="1">
        <f t="shared" si="137"/>
        <v>-4.9000000000010147</v>
      </c>
      <c r="G890" s="1">
        <f t="shared" si="130"/>
        <v>0</v>
      </c>
      <c r="H890" s="48">
        <f t="shared" si="138"/>
        <v>2.2409014003383909E-3</v>
      </c>
      <c r="I890" s="49">
        <f t="shared" si="139"/>
        <v>-8.8009967823905744E-4</v>
      </c>
      <c r="J890" s="1">
        <f t="shared" si="133"/>
        <v>0</v>
      </c>
      <c r="K890" s="1">
        <f t="shared" si="134"/>
        <v>0</v>
      </c>
      <c r="L890" s="1">
        <f t="shared" si="131"/>
        <v>0</v>
      </c>
      <c r="M890" s="1">
        <f t="shared" si="132"/>
        <v>0</v>
      </c>
      <c r="N890" s="1">
        <f t="shared" si="135"/>
        <v>0</v>
      </c>
      <c r="O890" s="1">
        <f t="shared" si="136"/>
        <v>1790.9000000000046</v>
      </c>
    </row>
    <row r="891" spans="1:15" x14ac:dyDescent="0.25">
      <c r="A891" s="47">
        <v>42520.958333333336</v>
      </c>
      <c r="B891" s="1">
        <v>1.11365</v>
      </c>
      <c r="C891" s="1">
        <v>1.11734</v>
      </c>
      <c r="D891" s="1">
        <v>1.11222</v>
      </c>
      <c r="E891" s="1">
        <v>1.1131599999999999</v>
      </c>
      <c r="F891" s="1">
        <f t="shared" si="137"/>
        <v>56.400000000000894</v>
      </c>
      <c r="G891" s="1">
        <f t="shared" si="130"/>
        <v>1</v>
      </c>
      <c r="H891" s="48">
        <f t="shared" si="138"/>
        <v>-4.3999461231092329E-4</v>
      </c>
      <c r="I891" s="49">
        <f t="shared" si="139"/>
        <v>-7.846429557760437E-4</v>
      </c>
      <c r="J891" s="1">
        <f t="shared" si="133"/>
        <v>0</v>
      </c>
      <c r="K891" s="1">
        <f t="shared" si="134"/>
        <v>0</v>
      </c>
      <c r="L891" s="1">
        <f t="shared" si="131"/>
        <v>0</v>
      </c>
      <c r="M891" s="1">
        <f t="shared" si="132"/>
        <v>0</v>
      </c>
      <c r="N891" s="1">
        <f t="shared" si="135"/>
        <v>0</v>
      </c>
      <c r="O891" s="1">
        <f t="shared" si="136"/>
        <v>1790.9000000000046</v>
      </c>
    </row>
    <row r="892" spans="1:15" x14ac:dyDescent="0.25">
      <c r="A892" s="47">
        <v>42521.958333333336</v>
      </c>
      <c r="B892" s="1">
        <v>1.11314</v>
      </c>
      <c r="C892" s="1">
        <v>1.1193900000000001</v>
      </c>
      <c r="D892" s="1">
        <v>1.11141</v>
      </c>
      <c r="E892" s="1">
        <v>1.1187800000000001</v>
      </c>
      <c r="F892" s="1">
        <f t="shared" si="137"/>
        <v>-37.300000000000111</v>
      </c>
      <c r="G892" s="1">
        <f t="shared" si="130"/>
        <v>0</v>
      </c>
      <c r="H892" s="48">
        <f t="shared" si="138"/>
        <v>5.0486902152433455E-3</v>
      </c>
      <c r="I892" s="49">
        <f t="shared" si="139"/>
        <v>-3.7449147855642129E-4</v>
      </c>
      <c r="J892" s="1">
        <f t="shared" si="133"/>
        <v>0</v>
      </c>
      <c r="K892" s="1">
        <f t="shared" si="134"/>
        <v>0</v>
      </c>
      <c r="L892" s="1">
        <f t="shared" si="131"/>
        <v>0</v>
      </c>
      <c r="M892" s="1">
        <f t="shared" si="132"/>
        <v>0</v>
      </c>
      <c r="N892" s="1">
        <f t="shared" si="135"/>
        <v>0</v>
      </c>
      <c r="O892" s="1">
        <f t="shared" si="136"/>
        <v>1790.9000000000046</v>
      </c>
    </row>
    <row r="893" spans="1:15" x14ac:dyDescent="0.25">
      <c r="A893" s="47">
        <v>42522.958333333336</v>
      </c>
      <c r="B893" s="1">
        <v>1.11877</v>
      </c>
      <c r="C893" s="1">
        <v>1.12199</v>
      </c>
      <c r="D893" s="1">
        <v>1.11453</v>
      </c>
      <c r="E893" s="1">
        <v>1.11504</v>
      </c>
      <c r="F893" s="1">
        <f t="shared" si="137"/>
        <v>215.69999999999868</v>
      </c>
      <c r="G893" s="1">
        <f t="shared" si="130"/>
        <v>1</v>
      </c>
      <c r="H893" s="48">
        <f t="shared" si="138"/>
        <v>-3.342927117038319E-3</v>
      </c>
      <c r="I893" s="49">
        <f t="shared" si="139"/>
        <v>-7.6339691479918037E-4</v>
      </c>
      <c r="J893" s="1">
        <f t="shared" si="133"/>
        <v>0</v>
      </c>
      <c r="K893" s="1">
        <f t="shared" si="134"/>
        <v>0</v>
      </c>
      <c r="L893" s="1">
        <f t="shared" si="131"/>
        <v>0</v>
      </c>
      <c r="M893" s="1">
        <f t="shared" si="132"/>
        <v>0</v>
      </c>
      <c r="N893" s="1">
        <f t="shared" si="135"/>
        <v>0</v>
      </c>
      <c r="O893" s="1">
        <f t="shared" si="136"/>
        <v>1790.9000000000046</v>
      </c>
    </row>
    <row r="894" spans="1:15" x14ac:dyDescent="0.25">
      <c r="A894" s="47">
        <v>42523.958333333336</v>
      </c>
      <c r="B894" s="1">
        <v>1.1150100000000001</v>
      </c>
      <c r="C894" s="1">
        <v>1.1373599999999999</v>
      </c>
      <c r="D894" s="1">
        <v>1.1136699999999999</v>
      </c>
      <c r="E894" s="1">
        <v>1.1365799999999999</v>
      </c>
      <c r="F894" s="1">
        <f t="shared" si="137"/>
        <v>0.10000000000065512</v>
      </c>
      <c r="G894" s="1">
        <f t="shared" si="130"/>
        <v>1</v>
      </c>
      <c r="H894" s="48">
        <f t="shared" si="138"/>
        <v>1.9317692638828987E-2</v>
      </c>
      <c r="I894" s="49">
        <f t="shared" si="139"/>
        <v>2.5325849420696767E-3</v>
      </c>
      <c r="J894" s="1">
        <f t="shared" si="133"/>
        <v>0</v>
      </c>
      <c r="K894" s="1">
        <f t="shared" si="134"/>
        <v>0</v>
      </c>
      <c r="L894" s="1">
        <f t="shared" si="131"/>
        <v>0</v>
      </c>
      <c r="M894" s="1">
        <f t="shared" si="132"/>
        <v>0</v>
      </c>
      <c r="N894" s="1">
        <f t="shared" si="135"/>
        <v>0</v>
      </c>
      <c r="O894" s="1">
        <f t="shared" si="136"/>
        <v>1790.9000000000046</v>
      </c>
    </row>
    <row r="895" spans="1:15" x14ac:dyDescent="0.25">
      <c r="A895" s="47">
        <v>42526.958333333336</v>
      </c>
      <c r="B895" s="1">
        <v>1.13533</v>
      </c>
      <c r="C895" s="1">
        <v>1.1392599999999999</v>
      </c>
      <c r="D895" s="1">
        <v>1.13263</v>
      </c>
      <c r="E895" s="1">
        <v>1.13534</v>
      </c>
      <c r="F895" s="1">
        <f t="shared" si="137"/>
        <v>3.8999999999989043</v>
      </c>
      <c r="G895" s="1">
        <f t="shared" si="130"/>
        <v>1</v>
      </c>
      <c r="H895" s="48">
        <f t="shared" si="138"/>
        <v>-1.0909922750707013E-3</v>
      </c>
      <c r="I895" s="49">
        <f t="shared" si="139"/>
        <v>2.2413704606682044E-3</v>
      </c>
      <c r="J895" s="1">
        <f t="shared" si="133"/>
        <v>0</v>
      </c>
      <c r="K895" s="1">
        <f t="shared" si="134"/>
        <v>0</v>
      </c>
      <c r="L895" s="1">
        <f t="shared" si="131"/>
        <v>0</v>
      </c>
      <c r="M895" s="1">
        <f t="shared" si="132"/>
        <v>0</v>
      </c>
      <c r="N895" s="1">
        <f t="shared" si="135"/>
        <v>0</v>
      </c>
      <c r="O895" s="1">
        <f t="shared" si="136"/>
        <v>1790.9000000000046</v>
      </c>
    </row>
    <row r="896" spans="1:15" x14ac:dyDescent="0.25">
      <c r="A896" s="47">
        <v>42527.958333333336</v>
      </c>
      <c r="B896" s="1">
        <v>1.1352800000000001</v>
      </c>
      <c r="C896" s="1">
        <v>1.1380399999999999</v>
      </c>
      <c r="D896" s="1">
        <v>1.1338600000000001</v>
      </c>
      <c r="E896" s="1">
        <v>1.13567</v>
      </c>
      <c r="F896" s="1">
        <f t="shared" si="137"/>
        <v>38.000000000000256</v>
      </c>
      <c r="G896" s="1">
        <f t="shared" si="130"/>
        <v>1</v>
      </c>
      <c r="H896" s="48">
        <f t="shared" si="138"/>
        <v>2.9066182817483188E-4</v>
      </c>
      <c r="I896" s="49">
        <f t="shared" si="139"/>
        <v>1.8384107190215909E-3</v>
      </c>
      <c r="J896" s="1">
        <f t="shared" si="133"/>
        <v>0</v>
      </c>
      <c r="K896" s="1">
        <f t="shared" si="134"/>
        <v>0</v>
      </c>
      <c r="L896" s="1">
        <f t="shared" si="131"/>
        <v>38.000000000000256</v>
      </c>
      <c r="M896" s="1">
        <f t="shared" si="132"/>
        <v>0</v>
      </c>
      <c r="N896" s="1">
        <f t="shared" si="135"/>
        <v>38.000000000000256</v>
      </c>
      <c r="O896" s="1">
        <f t="shared" si="136"/>
        <v>1828.9000000000049</v>
      </c>
    </row>
    <row r="897" spans="1:15" x14ac:dyDescent="0.25">
      <c r="A897" s="47">
        <v>42528.958333333336</v>
      </c>
      <c r="B897" s="1">
        <v>1.1356200000000001</v>
      </c>
      <c r="C897" s="1">
        <v>1.14086</v>
      </c>
      <c r="D897" s="1">
        <v>1.1354200000000001</v>
      </c>
      <c r="E897" s="1">
        <v>1.1394200000000001</v>
      </c>
      <c r="F897" s="1">
        <f t="shared" si="137"/>
        <v>-79.500000000001236</v>
      </c>
      <c r="G897" s="1">
        <f t="shared" si="130"/>
        <v>0</v>
      </c>
      <c r="H897" s="48">
        <f t="shared" si="138"/>
        <v>3.3020155502920812E-3</v>
      </c>
      <c r="I897" s="49">
        <f t="shared" si="139"/>
        <v>3.1657559535572116E-3</v>
      </c>
      <c r="J897" s="1">
        <f t="shared" si="133"/>
        <v>0</v>
      </c>
      <c r="K897" s="1">
        <f t="shared" si="134"/>
        <v>0</v>
      </c>
      <c r="L897" s="1">
        <f t="shared" si="131"/>
        <v>0</v>
      </c>
      <c r="M897" s="1">
        <f t="shared" si="132"/>
        <v>0</v>
      </c>
      <c r="N897" s="1">
        <f t="shared" si="135"/>
        <v>0</v>
      </c>
      <c r="O897" s="1">
        <f t="shared" si="136"/>
        <v>1828.9000000000049</v>
      </c>
    </row>
    <row r="898" spans="1:15" x14ac:dyDescent="0.25">
      <c r="A898" s="47">
        <v>42529.958333333336</v>
      </c>
      <c r="B898" s="1">
        <v>1.1394200000000001</v>
      </c>
      <c r="C898" s="1">
        <v>1.1415500000000001</v>
      </c>
      <c r="D898" s="1">
        <v>1.13056</v>
      </c>
      <c r="E898" s="1">
        <v>1.13147</v>
      </c>
      <c r="F898" s="1">
        <f t="shared" si="137"/>
        <v>-64.699999999999761</v>
      </c>
      <c r="G898" s="1">
        <f t="shared" ref="G898:G961" si="140">IF(F898&gt;0,1,0)</f>
        <v>0</v>
      </c>
      <c r="H898" s="48">
        <f t="shared" si="138"/>
        <v>-6.9772340313494219E-3</v>
      </c>
      <c r="I898" s="49">
        <f t="shared" si="139"/>
        <v>2.013489024596235E-3</v>
      </c>
      <c r="J898" s="1">
        <f t="shared" si="133"/>
        <v>0</v>
      </c>
      <c r="K898" s="1">
        <f t="shared" si="134"/>
        <v>0</v>
      </c>
      <c r="L898" s="1">
        <f t="shared" ref="L898:L961" si="141">IF(AND(I898&gt;$S$4,I898&lt;=$T$4),F898,0)</f>
        <v>-64.699999999999761</v>
      </c>
      <c r="M898" s="1">
        <f t="shared" ref="M898:M961" si="142">IF(AND(I898&gt;$S$5,I898&lt;=$T$5),F898,0)</f>
        <v>0</v>
      </c>
      <c r="N898" s="1">
        <f t="shared" si="135"/>
        <v>-64.699999999999761</v>
      </c>
      <c r="O898" s="1">
        <f t="shared" si="136"/>
        <v>1764.200000000005</v>
      </c>
    </row>
    <row r="899" spans="1:15" x14ac:dyDescent="0.25">
      <c r="A899" s="47">
        <v>42530.958333333336</v>
      </c>
      <c r="B899" s="1">
        <v>1.1314500000000001</v>
      </c>
      <c r="C899" s="1">
        <v>1.1321399999999999</v>
      </c>
      <c r="D899" s="1">
        <v>1.12452</v>
      </c>
      <c r="E899" s="1">
        <v>1.1249800000000001</v>
      </c>
      <c r="F899" s="1">
        <f t="shared" si="137"/>
        <v>42.10000000000047</v>
      </c>
      <c r="G899" s="1">
        <f t="shared" si="140"/>
        <v>1</v>
      </c>
      <c r="H899" s="48">
        <f t="shared" si="138"/>
        <v>-5.7359010844298952E-3</v>
      </c>
      <c r="I899" s="49">
        <f t="shared" si="139"/>
        <v>1.3515007155813635E-3</v>
      </c>
      <c r="J899" s="1">
        <f t="shared" ref="J899:J962" si="143">IF(AND(I899&gt;$S$2,I899&lt;=$T$2),F899,0)</f>
        <v>0</v>
      </c>
      <c r="K899" s="1">
        <f t="shared" ref="K899:K962" si="144">IF(AND(I899&gt;$S$3,I899&lt;=$T$3),F899,0)</f>
        <v>0</v>
      </c>
      <c r="L899" s="1">
        <f t="shared" si="141"/>
        <v>42.10000000000047</v>
      </c>
      <c r="M899" s="1">
        <f t="shared" si="142"/>
        <v>0</v>
      </c>
      <c r="N899" s="1">
        <f t="shared" ref="N899:N962" si="145">L899+K899+J899+M899</f>
        <v>42.10000000000047</v>
      </c>
      <c r="O899" s="1">
        <f t="shared" ref="O899:O962" si="146">N899+O898</f>
        <v>1806.3000000000054</v>
      </c>
    </row>
    <row r="900" spans="1:15" x14ac:dyDescent="0.25">
      <c r="A900" s="47">
        <v>42533.958333333336</v>
      </c>
      <c r="B900" s="1">
        <v>1.1248</v>
      </c>
      <c r="C900" s="1">
        <v>1.13028</v>
      </c>
      <c r="D900" s="1">
        <v>1.12323</v>
      </c>
      <c r="E900" s="1">
        <v>1.1290100000000001</v>
      </c>
      <c r="F900" s="1">
        <f t="shared" ref="F900:F963" si="147">(E901-B901)*10000</f>
        <v>-83.100000000000392</v>
      </c>
      <c r="G900" s="1">
        <f t="shared" si="140"/>
        <v>0</v>
      </c>
      <c r="H900" s="48">
        <f t="shared" ref="H900:H963" si="148">E900/E899-1</f>
        <v>3.5822859073049163E-3</v>
      </c>
      <c r="I900" s="49">
        <f t="shared" si="139"/>
        <v>1.1682001770890599E-3</v>
      </c>
      <c r="J900" s="1">
        <f t="shared" si="143"/>
        <v>0</v>
      </c>
      <c r="K900" s="1">
        <f t="shared" si="144"/>
        <v>0</v>
      </c>
      <c r="L900" s="1">
        <f t="shared" si="141"/>
        <v>0</v>
      </c>
      <c r="M900" s="1">
        <f t="shared" si="142"/>
        <v>0</v>
      </c>
      <c r="N900" s="1">
        <f t="shared" si="145"/>
        <v>0</v>
      </c>
      <c r="O900" s="1">
        <f t="shared" si="146"/>
        <v>1806.3000000000054</v>
      </c>
    </row>
    <row r="901" spans="1:15" x14ac:dyDescent="0.25">
      <c r="A901" s="47">
        <v>42534.958333333336</v>
      </c>
      <c r="B901" s="1">
        <v>1.1289899999999999</v>
      </c>
      <c r="C901" s="1">
        <v>1.12985</v>
      </c>
      <c r="D901" s="1">
        <v>1.1188899999999999</v>
      </c>
      <c r="E901" s="1">
        <v>1.1206799999999999</v>
      </c>
      <c r="F901" s="1">
        <f t="shared" si="147"/>
        <v>54.600000000000207</v>
      </c>
      <c r="G901" s="1">
        <f t="shared" si="140"/>
        <v>1</v>
      </c>
      <c r="H901" s="48">
        <f t="shared" si="148"/>
        <v>-7.3781454548677017E-3</v>
      </c>
      <c r="I901" s="49">
        <f t="shared" si="139"/>
        <v>6.6379788486038704E-4</v>
      </c>
      <c r="J901" s="1">
        <f t="shared" si="143"/>
        <v>0</v>
      </c>
      <c r="K901" s="1">
        <f t="shared" si="144"/>
        <v>0</v>
      </c>
      <c r="L901" s="1">
        <f t="shared" si="141"/>
        <v>0</v>
      </c>
      <c r="M901" s="1">
        <f t="shared" si="142"/>
        <v>0</v>
      </c>
      <c r="N901" s="1">
        <f t="shared" si="145"/>
        <v>0</v>
      </c>
      <c r="O901" s="1">
        <f t="shared" si="146"/>
        <v>1806.3000000000054</v>
      </c>
    </row>
    <row r="902" spans="1:15" x14ac:dyDescent="0.25">
      <c r="A902" s="47">
        <v>42535.958333333336</v>
      </c>
      <c r="B902" s="1">
        <v>1.12042</v>
      </c>
      <c r="C902" s="1">
        <v>1.12975</v>
      </c>
      <c r="D902" s="1">
        <v>1.11897</v>
      </c>
      <c r="E902" s="1">
        <v>1.12588</v>
      </c>
      <c r="F902" s="1">
        <f t="shared" si="147"/>
        <v>-35.699999999998511</v>
      </c>
      <c r="G902" s="1">
        <f t="shared" si="140"/>
        <v>0</v>
      </c>
      <c r="H902" s="48">
        <f t="shared" si="148"/>
        <v>4.6400399757291488E-3</v>
      </c>
      <c r="I902" s="49">
        <f t="shared" si="139"/>
        <v>-1.1709086980270927E-3</v>
      </c>
      <c r="J902" s="1">
        <f t="shared" si="143"/>
        <v>0</v>
      </c>
      <c r="K902" s="1">
        <f t="shared" si="144"/>
        <v>0</v>
      </c>
      <c r="L902" s="1">
        <f t="shared" si="141"/>
        <v>0</v>
      </c>
      <c r="M902" s="1">
        <f t="shared" si="142"/>
        <v>0</v>
      </c>
      <c r="N902" s="1">
        <f t="shared" si="145"/>
        <v>0</v>
      </c>
      <c r="O902" s="1">
        <f t="shared" si="146"/>
        <v>1806.3000000000054</v>
      </c>
    </row>
    <row r="903" spans="1:15" x14ac:dyDescent="0.25">
      <c r="A903" s="47">
        <v>42536.958333333336</v>
      </c>
      <c r="B903" s="1">
        <v>1.1259399999999999</v>
      </c>
      <c r="C903" s="1">
        <v>1.1294900000000001</v>
      </c>
      <c r="D903" s="1">
        <v>1.1131</v>
      </c>
      <c r="E903" s="1">
        <v>1.1223700000000001</v>
      </c>
      <c r="F903" s="1">
        <f t="shared" si="147"/>
        <v>49.10000000000192</v>
      </c>
      <c r="G903" s="1">
        <f t="shared" si="140"/>
        <v>1</v>
      </c>
      <c r="H903" s="48">
        <f t="shared" si="148"/>
        <v>-3.1175613742138175E-3</v>
      </c>
      <c r="I903" s="49">
        <f t="shared" si="139"/>
        <v>-1.4242298354199823E-3</v>
      </c>
      <c r="J903" s="1">
        <f t="shared" si="143"/>
        <v>0</v>
      </c>
      <c r="K903" s="1">
        <f t="shared" si="144"/>
        <v>0</v>
      </c>
      <c r="L903" s="1">
        <f t="shared" si="141"/>
        <v>0</v>
      </c>
      <c r="M903" s="1">
        <f t="shared" si="142"/>
        <v>0</v>
      </c>
      <c r="N903" s="1">
        <f t="shared" si="145"/>
        <v>0</v>
      </c>
      <c r="O903" s="1">
        <f t="shared" si="146"/>
        <v>1806.3000000000054</v>
      </c>
    </row>
    <row r="904" spans="1:15" x14ac:dyDescent="0.25">
      <c r="A904" s="47">
        <v>42537.958333333336</v>
      </c>
      <c r="B904" s="1">
        <v>1.1224099999999999</v>
      </c>
      <c r="C904" s="1">
        <v>1.1296200000000001</v>
      </c>
      <c r="D904" s="1">
        <v>1.1222300000000001</v>
      </c>
      <c r="E904" s="1">
        <v>1.1273200000000001</v>
      </c>
      <c r="F904" s="1">
        <f t="shared" si="147"/>
        <v>-18.199999999999328</v>
      </c>
      <c r="G904" s="1">
        <f t="shared" si="140"/>
        <v>0</v>
      </c>
      <c r="H904" s="48">
        <f t="shared" si="148"/>
        <v>4.4103103254720111E-3</v>
      </c>
      <c r="I904" s="49">
        <f t="shared" si="139"/>
        <v>-9.0927377325783487E-4</v>
      </c>
      <c r="J904" s="1">
        <f t="shared" si="143"/>
        <v>0</v>
      </c>
      <c r="K904" s="1">
        <f t="shared" si="144"/>
        <v>0</v>
      </c>
      <c r="L904" s="1">
        <f t="shared" si="141"/>
        <v>0</v>
      </c>
      <c r="M904" s="1">
        <f t="shared" si="142"/>
        <v>0</v>
      </c>
      <c r="N904" s="1">
        <f t="shared" si="145"/>
        <v>0</v>
      </c>
      <c r="O904" s="1">
        <f t="shared" si="146"/>
        <v>1806.3000000000054</v>
      </c>
    </row>
    <row r="905" spans="1:15" x14ac:dyDescent="0.25">
      <c r="A905" s="47">
        <v>42540.958333333336</v>
      </c>
      <c r="B905" s="1">
        <v>1.1328499999999999</v>
      </c>
      <c r="C905" s="1">
        <v>1.1382399999999999</v>
      </c>
      <c r="D905" s="1">
        <v>1.1302000000000001</v>
      </c>
      <c r="E905" s="1">
        <v>1.13103</v>
      </c>
      <c r="F905" s="1">
        <f t="shared" si="147"/>
        <v>-67.999999999999176</v>
      </c>
      <c r="G905" s="1">
        <f t="shared" si="140"/>
        <v>0</v>
      </c>
      <c r="H905" s="48">
        <f t="shared" si="148"/>
        <v>3.290991022957046E-3</v>
      </c>
      <c r="I905" s="49">
        <f t="shared" ref="I905:I968" si="149">AVERAGE(H898:H905)</f>
        <v>-9.1065183917471426E-4</v>
      </c>
      <c r="J905" s="1">
        <f t="shared" si="143"/>
        <v>0</v>
      </c>
      <c r="K905" s="1">
        <f t="shared" si="144"/>
        <v>0</v>
      </c>
      <c r="L905" s="1">
        <f t="shared" si="141"/>
        <v>0</v>
      </c>
      <c r="M905" s="1">
        <f t="shared" si="142"/>
        <v>0</v>
      </c>
      <c r="N905" s="1">
        <f t="shared" si="145"/>
        <v>0</v>
      </c>
      <c r="O905" s="1">
        <f t="shared" si="146"/>
        <v>1806.3000000000054</v>
      </c>
    </row>
    <row r="906" spans="1:15" x14ac:dyDescent="0.25">
      <c r="A906" s="47">
        <v>42541.958333333336</v>
      </c>
      <c r="B906" s="1">
        <v>1.131</v>
      </c>
      <c r="C906" s="1">
        <v>1.1349499999999999</v>
      </c>
      <c r="D906" s="1">
        <v>1.1241399999999999</v>
      </c>
      <c r="E906" s="1">
        <v>1.1242000000000001</v>
      </c>
      <c r="F906" s="1">
        <f t="shared" si="147"/>
        <v>53.999999999998494</v>
      </c>
      <c r="G906" s="1">
        <f t="shared" si="140"/>
        <v>1</v>
      </c>
      <c r="H906" s="48">
        <f t="shared" si="148"/>
        <v>-6.0387434462392253E-3</v>
      </c>
      <c r="I906" s="49">
        <f t="shared" si="149"/>
        <v>-7.9334051603593969E-4</v>
      </c>
      <c r="J906" s="1">
        <f t="shared" si="143"/>
        <v>0</v>
      </c>
      <c r="K906" s="1">
        <f t="shared" si="144"/>
        <v>0</v>
      </c>
      <c r="L906" s="1">
        <f t="shared" si="141"/>
        <v>0</v>
      </c>
      <c r="M906" s="1">
        <f t="shared" si="142"/>
        <v>0</v>
      </c>
      <c r="N906" s="1">
        <f t="shared" si="145"/>
        <v>0</v>
      </c>
      <c r="O906" s="1">
        <f t="shared" si="146"/>
        <v>1806.3000000000054</v>
      </c>
    </row>
    <row r="907" spans="1:15" x14ac:dyDescent="0.25">
      <c r="A907" s="47">
        <v>42542.958333333336</v>
      </c>
      <c r="B907" s="1">
        <v>1.1242000000000001</v>
      </c>
      <c r="C907" s="1">
        <v>1.1337699999999999</v>
      </c>
      <c r="D907" s="1">
        <v>1.1236600000000001</v>
      </c>
      <c r="E907" s="1">
        <v>1.1295999999999999</v>
      </c>
      <c r="F907" s="1">
        <f t="shared" si="147"/>
        <v>83.800000000000537</v>
      </c>
      <c r="G907" s="1">
        <f t="shared" si="140"/>
        <v>1</v>
      </c>
      <c r="H907" s="48">
        <f t="shared" si="148"/>
        <v>4.8034157623197959E-3</v>
      </c>
      <c r="I907" s="49">
        <f t="shared" si="149"/>
        <v>5.240740898077717E-4</v>
      </c>
      <c r="J907" s="1">
        <f t="shared" si="143"/>
        <v>0</v>
      </c>
      <c r="K907" s="1">
        <f t="shared" si="144"/>
        <v>0</v>
      </c>
      <c r="L907" s="1">
        <f t="shared" si="141"/>
        <v>0</v>
      </c>
      <c r="M907" s="1">
        <f t="shared" si="142"/>
        <v>0</v>
      </c>
      <c r="N907" s="1">
        <f t="shared" si="145"/>
        <v>0</v>
      </c>
      <c r="O907" s="1">
        <f t="shared" si="146"/>
        <v>1806.3000000000054</v>
      </c>
    </row>
    <row r="908" spans="1:15" x14ac:dyDescent="0.25">
      <c r="A908" s="47">
        <v>42543.958333333336</v>
      </c>
      <c r="B908" s="1">
        <v>1.1295999999999999</v>
      </c>
      <c r="C908" s="1">
        <v>1.1421300000000001</v>
      </c>
      <c r="D908" s="1">
        <v>1.12948</v>
      </c>
      <c r="E908" s="1">
        <v>1.13798</v>
      </c>
      <c r="F908" s="1">
        <f t="shared" si="147"/>
        <v>-288.20000000000067</v>
      </c>
      <c r="G908" s="1">
        <f t="shared" si="140"/>
        <v>0</v>
      </c>
      <c r="H908" s="48">
        <f t="shared" si="148"/>
        <v>7.4185552407932676E-3</v>
      </c>
      <c r="I908" s="49">
        <f t="shared" si="149"/>
        <v>1.0036077564938156E-3</v>
      </c>
      <c r="J908" s="1">
        <f t="shared" si="143"/>
        <v>0</v>
      </c>
      <c r="K908" s="1">
        <f t="shared" si="144"/>
        <v>0</v>
      </c>
      <c r="L908" s="1">
        <f t="shared" si="141"/>
        <v>0</v>
      </c>
      <c r="M908" s="1">
        <f t="shared" si="142"/>
        <v>0</v>
      </c>
      <c r="N908" s="1">
        <f t="shared" si="145"/>
        <v>0</v>
      </c>
      <c r="O908" s="1">
        <f t="shared" si="146"/>
        <v>1806.3000000000054</v>
      </c>
    </row>
    <row r="909" spans="1:15" x14ac:dyDescent="0.25">
      <c r="A909" s="47">
        <v>42544.958333333336</v>
      </c>
      <c r="B909" s="1">
        <v>1.13795</v>
      </c>
      <c r="C909" s="1">
        <v>1.1427799999999999</v>
      </c>
      <c r="D909" s="1">
        <v>1.0911599999999999</v>
      </c>
      <c r="E909" s="1">
        <v>1.1091299999999999</v>
      </c>
      <c r="F909" s="1">
        <f t="shared" si="147"/>
        <v>16.499999999999293</v>
      </c>
      <c r="G909" s="1">
        <f t="shared" si="140"/>
        <v>1</v>
      </c>
      <c r="H909" s="48">
        <f t="shared" si="148"/>
        <v>-2.5351939401395462E-2</v>
      </c>
      <c r="I909" s="49">
        <f t="shared" si="149"/>
        <v>-1.2431164868221545E-3</v>
      </c>
      <c r="J909" s="1">
        <f t="shared" si="143"/>
        <v>0</v>
      </c>
      <c r="K909" s="1">
        <f t="shared" si="144"/>
        <v>0</v>
      </c>
      <c r="L909" s="1">
        <f t="shared" si="141"/>
        <v>0</v>
      </c>
      <c r="M909" s="1">
        <f t="shared" si="142"/>
        <v>0</v>
      </c>
      <c r="N909" s="1">
        <f t="shared" si="145"/>
        <v>0</v>
      </c>
      <c r="O909" s="1">
        <f t="shared" si="146"/>
        <v>1806.3000000000054</v>
      </c>
    </row>
    <row r="910" spans="1:15" x14ac:dyDescent="0.25">
      <c r="A910" s="47">
        <v>42547.958333333336</v>
      </c>
      <c r="B910" s="1">
        <v>1.10073</v>
      </c>
      <c r="C910" s="1">
        <v>1.1083700000000001</v>
      </c>
      <c r="D910" s="1">
        <v>1.0970899999999999</v>
      </c>
      <c r="E910" s="1">
        <v>1.1023799999999999</v>
      </c>
      <c r="F910" s="1">
        <f t="shared" si="147"/>
        <v>39.599999999999639</v>
      </c>
      <c r="G910" s="1">
        <f t="shared" si="140"/>
        <v>1</v>
      </c>
      <c r="H910" s="48">
        <f t="shared" si="148"/>
        <v>-6.0858510724621784E-3</v>
      </c>
      <c r="I910" s="49">
        <f t="shared" si="149"/>
        <v>-2.5838528678460704E-3</v>
      </c>
      <c r="J910" s="1">
        <f t="shared" si="143"/>
        <v>0</v>
      </c>
      <c r="K910" s="1">
        <f t="shared" si="144"/>
        <v>0</v>
      </c>
      <c r="L910" s="1">
        <f t="shared" si="141"/>
        <v>0</v>
      </c>
      <c r="M910" s="1">
        <f t="shared" si="142"/>
        <v>0</v>
      </c>
      <c r="N910" s="1">
        <f t="shared" si="145"/>
        <v>0</v>
      </c>
      <c r="O910" s="1">
        <f t="shared" si="146"/>
        <v>1806.3000000000054</v>
      </c>
    </row>
    <row r="911" spans="1:15" x14ac:dyDescent="0.25">
      <c r="A911" s="47">
        <v>42548.958333333336</v>
      </c>
      <c r="B911" s="1">
        <v>1.1023700000000001</v>
      </c>
      <c r="C911" s="1">
        <v>1.1111599999999999</v>
      </c>
      <c r="D911" s="1">
        <v>1.10101</v>
      </c>
      <c r="E911" s="1">
        <v>1.10633</v>
      </c>
      <c r="F911" s="1">
        <f t="shared" si="147"/>
        <v>60.700000000000202</v>
      </c>
      <c r="G911" s="1">
        <f t="shared" si="140"/>
        <v>1</v>
      </c>
      <c r="H911" s="48">
        <f t="shared" si="148"/>
        <v>3.5831564433317364E-3</v>
      </c>
      <c r="I911" s="49">
        <f t="shared" si="149"/>
        <v>-1.7462631406528761E-3</v>
      </c>
      <c r="J911" s="1">
        <f t="shared" si="143"/>
        <v>0</v>
      </c>
      <c r="K911" s="1">
        <f t="shared" si="144"/>
        <v>0</v>
      </c>
      <c r="L911" s="1">
        <f t="shared" si="141"/>
        <v>0</v>
      </c>
      <c r="M911" s="1">
        <f t="shared" si="142"/>
        <v>0</v>
      </c>
      <c r="N911" s="1">
        <f t="shared" si="145"/>
        <v>0</v>
      </c>
      <c r="O911" s="1">
        <f t="shared" si="146"/>
        <v>1806.3000000000054</v>
      </c>
    </row>
    <row r="912" spans="1:15" x14ac:dyDescent="0.25">
      <c r="A912" s="47">
        <v>42549.958333333336</v>
      </c>
      <c r="B912" s="1">
        <v>1.1062799999999999</v>
      </c>
      <c r="C912" s="1">
        <v>1.11303</v>
      </c>
      <c r="D912" s="1">
        <v>1.10494</v>
      </c>
      <c r="E912" s="1">
        <v>1.1123499999999999</v>
      </c>
      <c r="F912" s="1">
        <f t="shared" si="147"/>
        <v>-17.499999999999183</v>
      </c>
      <c r="G912" s="1">
        <f t="shared" si="140"/>
        <v>0</v>
      </c>
      <c r="H912" s="48">
        <f t="shared" si="148"/>
        <v>5.4414144061898373E-3</v>
      </c>
      <c r="I912" s="49">
        <f t="shared" si="149"/>
        <v>-1.6173751305631479E-3</v>
      </c>
      <c r="J912" s="1">
        <f t="shared" si="143"/>
        <v>0</v>
      </c>
      <c r="K912" s="1">
        <f t="shared" si="144"/>
        <v>0</v>
      </c>
      <c r="L912" s="1">
        <f t="shared" si="141"/>
        <v>0</v>
      </c>
      <c r="M912" s="1">
        <f t="shared" si="142"/>
        <v>0</v>
      </c>
      <c r="N912" s="1">
        <f t="shared" si="145"/>
        <v>0</v>
      </c>
      <c r="O912" s="1">
        <f t="shared" si="146"/>
        <v>1806.3000000000054</v>
      </c>
    </row>
    <row r="913" spans="1:15" x14ac:dyDescent="0.25">
      <c r="A913" s="47">
        <v>42550.958333333336</v>
      </c>
      <c r="B913" s="1">
        <v>1.11239</v>
      </c>
      <c r="C913" s="1">
        <v>1.1154500000000001</v>
      </c>
      <c r="D913" s="1">
        <v>1.1024099999999999</v>
      </c>
      <c r="E913" s="1">
        <v>1.1106400000000001</v>
      </c>
      <c r="F913" s="1">
        <f t="shared" si="147"/>
        <v>30.399999999999316</v>
      </c>
      <c r="G913" s="1">
        <f t="shared" si="140"/>
        <v>1</v>
      </c>
      <c r="H913" s="48">
        <f t="shared" si="148"/>
        <v>-1.5372859261921779E-3</v>
      </c>
      <c r="I913" s="49">
        <f t="shared" si="149"/>
        <v>-2.2209097492068008E-3</v>
      </c>
      <c r="J913" s="1">
        <f t="shared" si="143"/>
        <v>0</v>
      </c>
      <c r="K913" s="1">
        <f t="shared" si="144"/>
        <v>0</v>
      </c>
      <c r="L913" s="1">
        <f t="shared" si="141"/>
        <v>0</v>
      </c>
      <c r="M913" s="1">
        <f t="shared" si="142"/>
        <v>0</v>
      </c>
      <c r="N913" s="1">
        <f t="shared" si="145"/>
        <v>0</v>
      </c>
      <c r="O913" s="1">
        <f t="shared" si="146"/>
        <v>1806.3000000000054</v>
      </c>
    </row>
    <row r="914" spans="1:15" x14ac:dyDescent="0.25">
      <c r="A914" s="47">
        <v>42551.958333333336</v>
      </c>
      <c r="B914" s="1">
        <v>1.1106100000000001</v>
      </c>
      <c r="C914" s="1">
        <v>1.11693</v>
      </c>
      <c r="D914" s="1">
        <v>1.1072</v>
      </c>
      <c r="E914" s="1">
        <v>1.11365</v>
      </c>
      <c r="F914" s="1">
        <f t="shared" si="147"/>
        <v>26.999999999999247</v>
      </c>
      <c r="G914" s="1">
        <f t="shared" si="140"/>
        <v>1</v>
      </c>
      <c r="H914" s="48">
        <f t="shared" si="148"/>
        <v>2.7101491032197611E-3</v>
      </c>
      <c r="I914" s="49">
        <f t="shared" si="149"/>
        <v>-1.1272981805244275E-3</v>
      </c>
      <c r="J914" s="1">
        <f t="shared" si="143"/>
        <v>0</v>
      </c>
      <c r="K914" s="1">
        <f t="shared" si="144"/>
        <v>0</v>
      </c>
      <c r="L914" s="1">
        <f t="shared" si="141"/>
        <v>0</v>
      </c>
      <c r="M914" s="1">
        <f t="shared" si="142"/>
        <v>0</v>
      </c>
      <c r="N914" s="1">
        <f t="shared" si="145"/>
        <v>0</v>
      </c>
      <c r="O914" s="1">
        <f t="shared" si="146"/>
        <v>1806.3000000000054</v>
      </c>
    </row>
    <row r="915" spans="1:15" x14ac:dyDescent="0.25">
      <c r="A915" s="47">
        <v>42554.958333333336</v>
      </c>
      <c r="B915" s="1">
        <v>1.11253</v>
      </c>
      <c r="C915" s="1">
        <v>1.11595</v>
      </c>
      <c r="D915" s="1">
        <v>1.1097900000000001</v>
      </c>
      <c r="E915" s="1">
        <v>1.1152299999999999</v>
      </c>
      <c r="F915" s="1">
        <f t="shared" si="147"/>
        <v>-78.699999999998212</v>
      </c>
      <c r="G915" s="1">
        <f t="shared" si="140"/>
        <v>0</v>
      </c>
      <c r="H915" s="48">
        <f t="shared" si="148"/>
        <v>1.4187581376554625E-3</v>
      </c>
      <c r="I915" s="49">
        <f t="shared" si="149"/>
        <v>-1.5503803836074692E-3</v>
      </c>
      <c r="J915" s="1">
        <f t="shared" si="143"/>
        <v>0</v>
      </c>
      <c r="K915" s="1">
        <f t="shared" si="144"/>
        <v>0</v>
      </c>
      <c r="L915" s="1">
        <f t="shared" si="141"/>
        <v>0</v>
      </c>
      <c r="M915" s="1">
        <f t="shared" si="142"/>
        <v>0</v>
      </c>
      <c r="N915" s="1">
        <f t="shared" si="145"/>
        <v>0</v>
      </c>
      <c r="O915" s="1">
        <f t="shared" si="146"/>
        <v>1806.3000000000054</v>
      </c>
    </row>
    <row r="916" spans="1:15" x14ac:dyDescent="0.25">
      <c r="A916" s="47">
        <v>42555.958333333336</v>
      </c>
      <c r="B916" s="1">
        <v>1.1153299999999999</v>
      </c>
      <c r="C916" s="1">
        <v>1.11863</v>
      </c>
      <c r="D916" s="1">
        <v>1.10623</v>
      </c>
      <c r="E916" s="1">
        <v>1.1074600000000001</v>
      </c>
      <c r="F916" s="1">
        <f t="shared" si="147"/>
        <v>23.999999999999577</v>
      </c>
      <c r="G916" s="1">
        <f t="shared" si="140"/>
        <v>1</v>
      </c>
      <c r="H916" s="48">
        <f t="shared" si="148"/>
        <v>-6.9671726908349108E-3</v>
      </c>
      <c r="I916" s="49">
        <f t="shared" si="149"/>
        <v>-3.3485963750609915E-3</v>
      </c>
      <c r="J916" s="1">
        <f t="shared" si="143"/>
        <v>0</v>
      </c>
      <c r="K916" s="1">
        <f t="shared" si="144"/>
        <v>0</v>
      </c>
      <c r="L916" s="1">
        <f t="shared" si="141"/>
        <v>0</v>
      </c>
      <c r="M916" s="1">
        <f t="shared" si="142"/>
        <v>0</v>
      </c>
      <c r="N916" s="1">
        <f t="shared" si="145"/>
        <v>0</v>
      </c>
      <c r="O916" s="1">
        <f t="shared" si="146"/>
        <v>1806.3000000000054</v>
      </c>
    </row>
    <row r="917" spans="1:15" x14ac:dyDescent="0.25">
      <c r="A917" s="47">
        <v>42556.958333333336</v>
      </c>
      <c r="B917" s="1">
        <v>1.1075600000000001</v>
      </c>
      <c r="C917" s="1">
        <v>1.1111599999999999</v>
      </c>
      <c r="D917" s="1">
        <v>1.1029100000000001</v>
      </c>
      <c r="E917" s="1">
        <v>1.1099600000000001</v>
      </c>
      <c r="F917" s="1">
        <f t="shared" si="147"/>
        <v>-37.899999999999601</v>
      </c>
      <c r="G917" s="1">
        <f t="shared" si="140"/>
        <v>0</v>
      </c>
      <c r="H917" s="48">
        <f t="shared" si="148"/>
        <v>2.2574178751375573E-3</v>
      </c>
      <c r="I917" s="49">
        <f t="shared" si="149"/>
        <v>1.0257328450563596E-4</v>
      </c>
      <c r="J917" s="1">
        <f t="shared" si="143"/>
        <v>0</v>
      </c>
      <c r="K917" s="1">
        <f t="shared" si="144"/>
        <v>0</v>
      </c>
      <c r="L917" s="1">
        <f t="shared" si="141"/>
        <v>0</v>
      </c>
      <c r="M917" s="1">
        <f t="shared" si="142"/>
        <v>0</v>
      </c>
      <c r="N917" s="1">
        <f t="shared" si="145"/>
        <v>0</v>
      </c>
      <c r="O917" s="1">
        <f t="shared" si="146"/>
        <v>1806.3000000000054</v>
      </c>
    </row>
    <row r="918" spans="1:15" x14ac:dyDescent="0.25">
      <c r="A918" s="47">
        <v>42557.958333333336</v>
      </c>
      <c r="B918" s="1">
        <v>1.1099600000000001</v>
      </c>
      <c r="C918" s="1">
        <v>1.1107199999999999</v>
      </c>
      <c r="D918" s="1">
        <v>1.1052599999999999</v>
      </c>
      <c r="E918" s="1">
        <v>1.1061700000000001</v>
      </c>
      <c r="F918" s="1">
        <f t="shared" si="147"/>
        <v>-10.699999999999044</v>
      </c>
      <c r="G918" s="1">
        <f t="shared" si="140"/>
        <v>0</v>
      </c>
      <c r="H918" s="48">
        <f t="shared" si="148"/>
        <v>-3.4145374608093304E-3</v>
      </c>
      <c r="I918" s="49">
        <f t="shared" si="149"/>
        <v>4.3648748596224196E-4</v>
      </c>
      <c r="J918" s="1">
        <f t="shared" si="143"/>
        <v>0</v>
      </c>
      <c r="K918" s="1">
        <f t="shared" si="144"/>
        <v>0</v>
      </c>
      <c r="L918" s="1">
        <f t="shared" si="141"/>
        <v>0</v>
      </c>
      <c r="M918" s="1">
        <f t="shared" si="142"/>
        <v>0</v>
      </c>
      <c r="N918" s="1">
        <f t="shared" si="145"/>
        <v>0</v>
      </c>
      <c r="O918" s="1">
        <f t="shared" si="146"/>
        <v>1806.3000000000054</v>
      </c>
    </row>
    <row r="919" spans="1:15" x14ac:dyDescent="0.25">
      <c r="A919" s="47">
        <v>42558.958333333336</v>
      </c>
      <c r="B919" s="1">
        <v>1.1060399999999999</v>
      </c>
      <c r="C919" s="1">
        <v>1.1120099999999999</v>
      </c>
      <c r="D919" s="1">
        <v>1.1001799999999999</v>
      </c>
      <c r="E919" s="1">
        <v>1.10497</v>
      </c>
      <c r="F919" s="1">
        <f t="shared" si="147"/>
        <v>10.799999999999699</v>
      </c>
      <c r="G919" s="1">
        <f t="shared" si="140"/>
        <v>1</v>
      </c>
      <c r="H919" s="48">
        <f t="shared" si="148"/>
        <v>-1.0848242132764918E-3</v>
      </c>
      <c r="I919" s="49">
        <f t="shared" si="149"/>
        <v>-1.4701009611378657E-4</v>
      </c>
      <c r="J919" s="1">
        <f t="shared" si="143"/>
        <v>0</v>
      </c>
      <c r="K919" s="1">
        <f t="shared" si="144"/>
        <v>0</v>
      </c>
      <c r="L919" s="1">
        <f t="shared" si="141"/>
        <v>0</v>
      </c>
      <c r="M919" s="1">
        <f t="shared" si="142"/>
        <v>0</v>
      </c>
      <c r="N919" s="1">
        <f t="shared" si="145"/>
        <v>0</v>
      </c>
      <c r="O919" s="1">
        <f t="shared" si="146"/>
        <v>1806.3000000000054</v>
      </c>
    </row>
    <row r="920" spans="1:15" x14ac:dyDescent="0.25">
      <c r="A920" s="47">
        <v>42561.958333333336</v>
      </c>
      <c r="B920" s="1">
        <v>1.10456</v>
      </c>
      <c r="C920" s="1">
        <v>1.1074600000000001</v>
      </c>
      <c r="D920" s="1">
        <v>1.1015900000000001</v>
      </c>
      <c r="E920" s="1">
        <v>1.10564</v>
      </c>
      <c r="F920" s="1">
        <f t="shared" si="147"/>
        <v>3.6000000000013799</v>
      </c>
      <c r="G920" s="1">
        <f t="shared" si="140"/>
        <v>1</v>
      </c>
      <c r="H920" s="48">
        <f t="shared" si="148"/>
        <v>6.0635130365516154E-4</v>
      </c>
      <c r="I920" s="49">
        <f t="shared" si="149"/>
        <v>-7.5139298393062104E-4</v>
      </c>
      <c r="J920" s="1">
        <f t="shared" si="143"/>
        <v>0</v>
      </c>
      <c r="K920" s="1">
        <f t="shared" si="144"/>
        <v>0</v>
      </c>
      <c r="L920" s="1">
        <f t="shared" si="141"/>
        <v>0</v>
      </c>
      <c r="M920" s="1">
        <f t="shared" si="142"/>
        <v>0</v>
      </c>
      <c r="N920" s="1">
        <f t="shared" si="145"/>
        <v>0</v>
      </c>
      <c r="O920" s="1">
        <f t="shared" si="146"/>
        <v>1806.3000000000054</v>
      </c>
    </row>
    <row r="921" spans="1:15" x14ac:dyDescent="0.25">
      <c r="A921" s="47">
        <v>42562.958333333336</v>
      </c>
      <c r="B921" s="1">
        <v>1.1056299999999999</v>
      </c>
      <c r="C921" s="1">
        <v>1.11259</v>
      </c>
      <c r="D921" s="1">
        <v>1.10521</v>
      </c>
      <c r="E921" s="1">
        <v>1.10599</v>
      </c>
      <c r="F921" s="1">
        <f t="shared" si="147"/>
        <v>28.999999999999027</v>
      </c>
      <c r="G921" s="1">
        <f t="shared" si="140"/>
        <v>1</v>
      </c>
      <c r="H921" s="48">
        <f t="shared" si="148"/>
        <v>3.1655873521230227E-4</v>
      </c>
      <c r="I921" s="49">
        <f t="shared" si="149"/>
        <v>-5.1966240125506102E-4</v>
      </c>
      <c r="J921" s="1">
        <f t="shared" si="143"/>
        <v>0</v>
      </c>
      <c r="K921" s="1">
        <f t="shared" si="144"/>
        <v>0</v>
      </c>
      <c r="L921" s="1">
        <f t="shared" si="141"/>
        <v>0</v>
      </c>
      <c r="M921" s="1">
        <f t="shared" si="142"/>
        <v>0</v>
      </c>
      <c r="N921" s="1">
        <f t="shared" si="145"/>
        <v>0</v>
      </c>
      <c r="O921" s="1">
        <f t="shared" si="146"/>
        <v>1806.3000000000054</v>
      </c>
    </row>
    <row r="922" spans="1:15" x14ac:dyDescent="0.25">
      <c r="A922" s="47">
        <v>42563.958333333336</v>
      </c>
      <c r="B922" s="1">
        <v>1.10602</v>
      </c>
      <c r="C922" s="1">
        <v>1.11199</v>
      </c>
      <c r="D922" s="1">
        <v>1.1042000000000001</v>
      </c>
      <c r="E922" s="1">
        <v>1.1089199999999999</v>
      </c>
      <c r="F922" s="1">
        <f t="shared" si="147"/>
        <v>28.500000000000192</v>
      </c>
      <c r="G922" s="1">
        <f t="shared" si="140"/>
        <v>1</v>
      </c>
      <c r="H922" s="48">
        <f t="shared" si="148"/>
        <v>2.6492102098572001E-3</v>
      </c>
      <c r="I922" s="49">
        <f t="shared" si="149"/>
        <v>-5.2727976292538115E-4</v>
      </c>
      <c r="J922" s="1">
        <f t="shared" si="143"/>
        <v>0</v>
      </c>
      <c r="K922" s="1">
        <f t="shared" si="144"/>
        <v>0</v>
      </c>
      <c r="L922" s="1">
        <f t="shared" si="141"/>
        <v>0</v>
      </c>
      <c r="M922" s="1">
        <f t="shared" si="142"/>
        <v>0</v>
      </c>
      <c r="N922" s="1">
        <f t="shared" si="145"/>
        <v>0</v>
      </c>
      <c r="O922" s="1">
        <f t="shared" si="146"/>
        <v>1806.3000000000054</v>
      </c>
    </row>
    <row r="923" spans="1:15" x14ac:dyDescent="0.25">
      <c r="A923" s="47">
        <v>42564.958333333336</v>
      </c>
      <c r="B923" s="1">
        <v>1.10884</v>
      </c>
      <c r="C923" s="1">
        <v>1.1164799999999999</v>
      </c>
      <c r="D923" s="1">
        <v>1.1087499999999999</v>
      </c>
      <c r="E923" s="1">
        <v>1.1116900000000001</v>
      </c>
      <c r="F923" s="1">
        <f t="shared" si="147"/>
        <v>-86.799999999997993</v>
      </c>
      <c r="G923" s="1">
        <f t="shared" si="140"/>
        <v>0</v>
      </c>
      <c r="H923" s="48">
        <f t="shared" si="148"/>
        <v>2.497925909894505E-3</v>
      </c>
      <c r="I923" s="49">
        <f t="shared" si="149"/>
        <v>-3.9238379139550084E-4</v>
      </c>
      <c r="J923" s="1">
        <f t="shared" si="143"/>
        <v>0</v>
      </c>
      <c r="K923" s="1">
        <f t="shared" si="144"/>
        <v>0</v>
      </c>
      <c r="L923" s="1">
        <f t="shared" si="141"/>
        <v>0</v>
      </c>
      <c r="M923" s="1">
        <f t="shared" si="142"/>
        <v>0</v>
      </c>
      <c r="N923" s="1">
        <f t="shared" si="145"/>
        <v>0</v>
      </c>
      <c r="O923" s="1">
        <f t="shared" si="146"/>
        <v>1806.3000000000054</v>
      </c>
    </row>
    <row r="924" spans="1:15" x14ac:dyDescent="0.25">
      <c r="A924" s="47">
        <v>42565.958333333336</v>
      </c>
      <c r="B924" s="1">
        <v>1.1116299999999999</v>
      </c>
      <c r="C924" s="1">
        <v>1.1148800000000001</v>
      </c>
      <c r="D924" s="1">
        <v>1.1024799999999999</v>
      </c>
      <c r="E924" s="1">
        <v>1.1029500000000001</v>
      </c>
      <c r="F924" s="1">
        <f t="shared" si="147"/>
        <v>29.500000000000082</v>
      </c>
      <c r="G924" s="1">
        <f t="shared" si="140"/>
        <v>1</v>
      </c>
      <c r="H924" s="48">
        <f t="shared" si="148"/>
        <v>-7.8619039480430919E-3</v>
      </c>
      <c r="I924" s="49">
        <f t="shared" si="149"/>
        <v>-5.0422519854652348E-4</v>
      </c>
      <c r="J924" s="1">
        <f t="shared" si="143"/>
        <v>0</v>
      </c>
      <c r="K924" s="1">
        <f t="shared" si="144"/>
        <v>0</v>
      </c>
      <c r="L924" s="1">
        <f t="shared" si="141"/>
        <v>0</v>
      </c>
      <c r="M924" s="1">
        <f t="shared" si="142"/>
        <v>0</v>
      </c>
      <c r="N924" s="1">
        <f t="shared" si="145"/>
        <v>0</v>
      </c>
      <c r="O924" s="1">
        <f t="shared" si="146"/>
        <v>1806.3000000000054</v>
      </c>
    </row>
    <row r="925" spans="1:15" x14ac:dyDescent="0.25">
      <c r="A925" s="47">
        <v>42568.958333333336</v>
      </c>
      <c r="B925" s="1">
        <v>1.1045400000000001</v>
      </c>
      <c r="C925" s="1">
        <v>1.10842</v>
      </c>
      <c r="D925" s="1">
        <v>1.1037600000000001</v>
      </c>
      <c r="E925" s="1">
        <v>1.1074900000000001</v>
      </c>
      <c r="F925" s="1">
        <f t="shared" si="147"/>
        <v>-55.19999999999969</v>
      </c>
      <c r="G925" s="1">
        <f t="shared" si="140"/>
        <v>0</v>
      </c>
      <c r="H925" s="48">
        <f t="shared" si="148"/>
        <v>4.1162337367968149E-3</v>
      </c>
      <c r="I925" s="49">
        <f t="shared" si="149"/>
        <v>-2.7187321583911628E-4</v>
      </c>
      <c r="J925" s="1">
        <f t="shared" si="143"/>
        <v>0</v>
      </c>
      <c r="K925" s="1">
        <f t="shared" si="144"/>
        <v>0</v>
      </c>
      <c r="L925" s="1">
        <f t="shared" si="141"/>
        <v>0</v>
      </c>
      <c r="M925" s="1">
        <f t="shared" si="142"/>
        <v>0</v>
      </c>
      <c r="N925" s="1">
        <f t="shared" si="145"/>
        <v>0</v>
      </c>
      <c r="O925" s="1">
        <f t="shared" si="146"/>
        <v>1806.3000000000054</v>
      </c>
    </row>
    <row r="926" spans="1:15" x14ac:dyDescent="0.25">
      <c r="A926" s="47">
        <v>42569.958333333336</v>
      </c>
      <c r="B926" s="1">
        <v>1.10747</v>
      </c>
      <c r="C926" s="1">
        <v>1.1080399999999999</v>
      </c>
      <c r="D926" s="1">
        <v>1.1000000000000001</v>
      </c>
      <c r="E926" s="1">
        <v>1.10195</v>
      </c>
      <c r="F926" s="1">
        <f t="shared" si="147"/>
        <v>-6.2000000000006494</v>
      </c>
      <c r="G926" s="1">
        <f t="shared" si="140"/>
        <v>0</v>
      </c>
      <c r="H926" s="48">
        <f t="shared" si="148"/>
        <v>-5.0023025038601343E-3</v>
      </c>
      <c r="I926" s="49">
        <f t="shared" si="149"/>
        <v>-4.7034384622046677E-4</v>
      </c>
      <c r="J926" s="1">
        <f t="shared" si="143"/>
        <v>0</v>
      </c>
      <c r="K926" s="1">
        <f t="shared" si="144"/>
        <v>0</v>
      </c>
      <c r="L926" s="1">
        <f t="shared" si="141"/>
        <v>0</v>
      </c>
      <c r="M926" s="1">
        <f t="shared" si="142"/>
        <v>0</v>
      </c>
      <c r="N926" s="1">
        <f t="shared" si="145"/>
        <v>0</v>
      </c>
      <c r="O926" s="1">
        <f t="shared" si="146"/>
        <v>1806.3000000000054</v>
      </c>
    </row>
    <row r="927" spans="1:15" x14ac:dyDescent="0.25">
      <c r="A927" s="47">
        <v>42570.958333333336</v>
      </c>
      <c r="B927" s="1">
        <v>1.1019600000000001</v>
      </c>
      <c r="C927" s="1">
        <v>1.10301</v>
      </c>
      <c r="D927" s="1">
        <v>1.09815</v>
      </c>
      <c r="E927" s="1">
        <v>1.10134</v>
      </c>
      <c r="F927" s="1">
        <f t="shared" si="147"/>
        <v>10.900000000000354</v>
      </c>
      <c r="G927" s="1">
        <f t="shared" si="140"/>
        <v>1</v>
      </c>
      <c r="H927" s="48">
        <f t="shared" si="148"/>
        <v>-5.5356413630380796E-4</v>
      </c>
      <c r="I927" s="49">
        <f t="shared" si="149"/>
        <v>-4.0393633659888128E-4</v>
      </c>
      <c r="J927" s="1">
        <f t="shared" si="143"/>
        <v>0</v>
      </c>
      <c r="K927" s="1">
        <f t="shared" si="144"/>
        <v>0</v>
      </c>
      <c r="L927" s="1">
        <f t="shared" si="141"/>
        <v>0</v>
      </c>
      <c r="M927" s="1">
        <f t="shared" si="142"/>
        <v>0</v>
      </c>
      <c r="N927" s="1">
        <f t="shared" si="145"/>
        <v>0</v>
      </c>
      <c r="O927" s="1">
        <f t="shared" si="146"/>
        <v>1806.3000000000054</v>
      </c>
    </row>
    <row r="928" spans="1:15" x14ac:dyDescent="0.25">
      <c r="A928" s="47">
        <v>42571.958333333336</v>
      </c>
      <c r="B928" s="1">
        <v>1.10134</v>
      </c>
      <c r="C928" s="1">
        <v>1.10599</v>
      </c>
      <c r="D928" s="1">
        <v>1.09796</v>
      </c>
      <c r="E928" s="1">
        <v>1.10243</v>
      </c>
      <c r="F928" s="1">
        <f t="shared" si="147"/>
        <v>-48.90000000000061</v>
      </c>
      <c r="G928" s="1">
        <f t="shared" si="140"/>
        <v>0</v>
      </c>
      <c r="H928" s="48">
        <f t="shared" si="148"/>
        <v>9.8970345215820821E-4</v>
      </c>
      <c r="I928" s="49">
        <f t="shared" si="149"/>
        <v>-3.5601731803600045E-4</v>
      </c>
      <c r="J928" s="1">
        <f t="shared" si="143"/>
        <v>0</v>
      </c>
      <c r="K928" s="1">
        <f t="shared" si="144"/>
        <v>0</v>
      </c>
      <c r="L928" s="1">
        <f t="shared" si="141"/>
        <v>0</v>
      </c>
      <c r="M928" s="1">
        <f t="shared" si="142"/>
        <v>0</v>
      </c>
      <c r="N928" s="1">
        <f t="shared" si="145"/>
        <v>0</v>
      </c>
      <c r="O928" s="1">
        <f t="shared" si="146"/>
        <v>1806.3000000000054</v>
      </c>
    </row>
    <row r="929" spans="1:15" x14ac:dyDescent="0.25">
      <c r="A929" s="47">
        <v>42572.958333333336</v>
      </c>
      <c r="B929" s="1">
        <v>1.10243</v>
      </c>
      <c r="C929" s="1">
        <v>1.1041000000000001</v>
      </c>
      <c r="D929" s="1">
        <v>1.09555</v>
      </c>
      <c r="E929" s="1">
        <v>1.09754</v>
      </c>
      <c r="F929" s="1">
        <f t="shared" si="147"/>
        <v>23.400000000000087</v>
      </c>
      <c r="G929" s="1">
        <f t="shared" si="140"/>
        <v>1</v>
      </c>
      <c r="H929" s="48">
        <f t="shared" si="148"/>
        <v>-4.4356557785982798E-3</v>
      </c>
      <c r="I929" s="49">
        <f t="shared" si="149"/>
        <v>-9.500441322623232E-4</v>
      </c>
      <c r="J929" s="1">
        <f t="shared" si="143"/>
        <v>0</v>
      </c>
      <c r="K929" s="1">
        <f t="shared" si="144"/>
        <v>0</v>
      </c>
      <c r="L929" s="1">
        <f t="shared" si="141"/>
        <v>0</v>
      </c>
      <c r="M929" s="1">
        <f t="shared" si="142"/>
        <v>0</v>
      </c>
      <c r="N929" s="1">
        <f t="shared" si="145"/>
        <v>0</v>
      </c>
      <c r="O929" s="1">
        <f t="shared" si="146"/>
        <v>1806.3000000000054</v>
      </c>
    </row>
    <row r="930" spans="1:15" x14ac:dyDescent="0.25">
      <c r="A930" s="47">
        <v>42575.958333333336</v>
      </c>
      <c r="B930" s="1">
        <v>1.0971299999999999</v>
      </c>
      <c r="C930" s="1">
        <v>1.0998699999999999</v>
      </c>
      <c r="D930" s="1">
        <v>1.0951900000000001</v>
      </c>
      <c r="E930" s="1">
        <v>1.0994699999999999</v>
      </c>
      <c r="F930" s="1">
        <f t="shared" si="147"/>
        <v>-8.5000000000001741</v>
      </c>
      <c r="G930" s="1">
        <f t="shared" si="140"/>
        <v>0</v>
      </c>
      <c r="H930" s="48">
        <f t="shared" si="148"/>
        <v>1.758478050913892E-3</v>
      </c>
      <c r="I930" s="49">
        <f t="shared" si="149"/>
        <v>-1.0613856521302367E-3</v>
      </c>
      <c r="J930" s="1">
        <f t="shared" si="143"/>
        <v>0</v>
      </c>
      <c r="K930" s="1">
        <f t="shared" si="144"/>
        <v>0</v>
      </c>
      <c r="L930" s="1">
        <f t="shared" si="141"/>
        <v>0</v>
      </c>
      <c r="M930" s="1">
        <f t="shared" si="142"/>
        <v>0</v>
      </c>
      <c r="N930" s="1">
        <f t="shared" si="145"/>
        <v>0</v>
      </c>
      <c r="O930" s="1">
        <f t="shared" si="146"/>
        <v>1806.3000000000054</v>
      </c>
    </row>
    <row r="931" spans="1:15" x14ac:dyDescent="0.25">
      <c r="A931" s="47">
        <v>42576.958333333336</v>
      </c>
      <c r="B931" s="1">
        <v>1.0994699999999999</v>
      </c>
      <c r="C931" s="1">
        <v>1.1029800000000001</v>
      </c>
      <c r="D931" s="1">
        <v>1.0978300000000001</v>
      </c>
      <c r="E931" s="1">
        <v>1.0986199999999999</v>
      </c>
      <c r="F931" s="1">
        <f t="shared" si="147"/>
        <v>71.700000000001211</v>
      </c>
      <c r="G931" s="1">
        <f t="shared" si="140"/>
        <v>1</v>
      </c>
      <c r="H931" s="48">
        <f t="shared" si="148"/>
        <v>-7.7309976625106192E-4</v>
      </c>
      <c r="I931" s="49">
        <f t="shared" si="149"/>
        <v>-1.4702638616484326E-3</v>
      </c>
      <c r="J931" s="1">
        <f t="shared" si="143"/>
        <v>0</v>
      </c>
      <c r="K931" s="1">
        <f t="shared" si="144"/>
        <v>0</v>
      </c>
      <c r="L931" s="1">
        <f t="shared" si="141"/>
        <v>0</v>
      </c>
      <c r="M931" s="1">
        <f t="shared" si="142"/>
        <v>0</v>
      </c>
      <c r="N931" s="1">
        <f t="shared" si="145"/>
        <v>0</v>
      </c>
      <c r="O931" s="1">
        <f t="shared" si="146"/>
        <v>1806.3000000000054</v>
      </c>
    </row>
    <row r="932" spans="1:15" x14ac:dyDescent="0.25">
      <c r="A932" s="47">
        <v>42577.958333333336</v>
      </c>
      <c r="B932" s="1">
        <v>1.0986199999999999</v>
      </c>
      <c r="C932" s="1">
        <v>1.1064799999999999</v>
      </c>
      <c r="D932" s="1">
        <v>1.09612</v>
      </c>
      <c r="E932" s="1">
        <v>1.1057900000000001</v>
      </c>
      <c r="F932" s="1">
        <f t="shared" si="147"/>
        <v>17.599999999999838</v>
      </c>
      <c r="G932" s="1">
        <f t="shared" si="140"/>
        <v>1</v>
      </c>
      <c r="H932" s="48">
        <f t="shared" si="148"/>
        <v>6.5263694453041587E-3</v>
      </c>
      <c r="I932" s="49">
        <f t="shared" si="149"/>
        <v>3.2827031251997374E-4</v>
      </c>
      <c r="J932" s="1">
        <f t="shared" si="143"/>
        <v>0</v>
      </c>
      <c r="K932" s="1">
        <f t="shared" si="144"/>
        <v>0</v>
      </c>
      <c r="L932" s="1">
        <f t="shared" si="141"/>
        <v>0</v>
      </c>
      <c r="M932" s="1">
        <f t="shared" si="142"/>
        <v>0</v>
      </c>
      <c r="N932" s="1">
        <f t="shared" si="145"/>
        <v>0</v>
      </c>
      <c r="O932" s="1">
        <f t="shared" si="146"/>
        <v>1806.3000000000054</v>
      </c>
    </row>
    <row r="933" spans="1:15" x14ac:dyDescent="0.25">
      <c r="A933" s="47">
        <v>42578.958333333336</v>
      </c>
      <c r="B933" s="1">
        <v>1.1057900000000001</v>
      </c>
      <c r="C933" s="1">
        <v>1.11195</v>
      </c>
      <c r="D933" s="1">
        <v>1.1051899999999999</v>
      </c>
      <c r="E933" s="1">
        <v>1.10755</v>
      </c>
      <c r="F933" s="1">
        <f t="shared" si="147"/>
        <v>97.799999999999002</v>
      </c>
      <c r="G933" s="1">
        <f t="shared" si="140"/>
        <v>1</v>
      </c>
      <c r="H933" s="48">
        <f t="shared" si="148"/>
        <v>1.5916222790945955E-3</v>
      </c>
      <c r="I933" s="49">
        <f t="shared" si="149"/>
        <v>1.2693880307196315E-5</v>
      </c>
      <c r="J933" s="1">
        <f t="shared" si="143"/>
        <v>0</v>
      </c>
      <c r="K933" s="1">
        <f t="shared" si="144"/>
        <v>0</v>
      </c>
      <c r="L933" s="1">
        <f t="shared" si="141"/>
        <v>0</v>
      </c>
      <c r="M933" s="1">
        <f t="shared" si="142"/>
        <v>0</v>
      </c>
      <c r="N933" s="1">
        <f t="shared" si="145"/>
        <v>0</v>
      </c>
      <c r="O933" s="1">
        <f t="shared" si="146"/>
        <v>1806.3000000000054</v>
      </c>
    </row>
    <row r="934" spans="1:15" x14ac:dyDescent="0.25">
      <c r="A934" s="47">
        <v>42579.958333333336</v>
      </c>
      <c r="B934" s="1">
        <v>1.10748</v>
      </c>
      <c r="C934" s="1">
        <v>1.11974</v>
      </c>
      <c r="D934" s="1">
        <v>1.10727</v>
      </c>
      <c r="E934" s="1">
        <v>1.1172599999999999</v>
      </c>
      <c r="F934" s="1">
        <f t="shared" si="147"/>
        <v>-11.499999999999844</v>
      </c>
      <c r="G934" s="1">
        <f t="shared" si="140"/>
        <v>0</v>
      </c>
      <c r="H934" s="48">
        <f t="shared" si="148"/>
        <v>8.7670985508554455E-3</v>
      </c>
      <c r="I934" s="49">
        <f t="shared" si="149"/>
        <v>1.7338690121466438E-3</v>
      </c>
      <c r="J934" s="1">
        <f t="shared" si="143"/>
        <v>0</v>
      </c>
      <c r="K934" s="1">
        <f t="shared" si="144"/>
        <v>0</v>
      </c>
      <c r="L934" s="1">
        <f t="shared" si="141"/>
        <v>-11.499999999999844</v>
      </c>
      <c r="M934" s="1">
        <f t="shared" si="142"/>
        <v>0</v>
      </c>
      <c r="N934" s="1">
        <f t="shared" si="145"/>
        <v>-11.499999999999844</v>
      </c>
      <c r="O934" s="1">
        <f t="shared" si="146"/>
        <v>1794.8000000000056</v>
      </c>
    </row>
    <row r="935" spans="1:15" x14ac:dyDescent="0.25">
      <c r="A935" s="47">
        <v>42582.958333333336</v>
      </c>
      <c r="B935" s="1">
        <v>1.1172599999999999</v>
      </c>
      <c r="C935" s="1">
        <v>1.11836</v>
      </c>
      <c r="D935" s="1">
        <v>1.1155200000000001</v>
      </c>
      <c r="E935" s="1">
        <v>1.1161099999999999</v>
      </c>
      <c r="F935" s="1">
        <f t="shared" si="147"/>
        <v>60.400000000000453</v>
      </c>
      <c r="G935" s="1">
        <f t="shared" si="140"/>
        <v>1</v>
      </c>
      <c r="H935" s="48">
        <f t="shared" si="148"/>
        <v>-1.029303832590478E-3</v>
      </c>
      <c r="I935" s="49">
        <f t="shared" si="149"/>
        <v>1.67440155011081E-3</v>
      </c>
      <c r="J935" s="1">
        <f t="shared" si="143"/>
        <v>0</v>
      </c>
      <c r="K935" s="1">
        <f t="shared" si="144"/>
        <v>0</v>
      </c>
      <c r="L935" s="1">
        <f t="shared" si="141"/>
        <v>60.400000000000453</v>
      </c>
      <c r="M935" s="1">
        <f t="shared" si="142"/>
        <v>0</v>
      </c>
      <c r="N935" s="1">
        <f t="shared" si="145"/>
        <v>60.400000000000453</v>
      </c>
      <c r="O935" s="1">
        <f t="shared" si="146"/>
        <v>1855.2000000000062</v>
      </c>
    </row>
    <row r="936" spans="1:15" x14ac:dyDescent="0.25">
      <c r="A936" s="47">
        <v>42583.958333333336</v>
      </c>
      <c r="B936" s="1">
        <v>1.1161099999999999</v>
      </c>
      <c r="C936" s="1">
        <v>1.1233599999999999</v>
      </c>
      <c r="D936" s="1">
        <v>1.11578</v>
      </c>
      <c r="E936" s="1">
        <v>1.12215</v>
      </c>
      <c r="F936" s="1">
        <f t="shared" si="147"/>
        <v>-72.399999999999125</v>
      </c>
      <c r="G936" s="1">
        <f t="shared" si="140"/>
        <v>0</v>
      </c>
      <c r="H936" s="48">
        <f t="shared" si="148"/>
        <v>5.4116529732732843E-3</v>
      </c>
      <c r="I936" s="49">
        <f t="shared" si="149"/>
        <v>2.2271452402501946E-3</v>
      </c>
      <c r="J936" s="1">
        <f t="shared" si="143"/>
        <v>0</v>
      </c>
      <c r="K936" s="1">
        <f t="shared" si="144"/>
        <v>0</v>
      </c>
      <c r="L936" s="1">
        <f t="shared" si="141"/>
        <v>0</v>
      </c>
      <c r="M936" s="1">
        <f t="shared" si="142"/>
        <v>0</v>
      </c>
      <c r="N936" s="1">
        <f t="shared" si="145"/>
        <v>0</v>
      </c>
      <c r="O936" s="1">
        <f t="shared" si="146"/>
        <v>1855.2000000000062</v>
      </c>
    </row>
    <row r="937" spans="1:15" x14ac:dyDescent="0.25">
      <c r="A937" s="47">
        <v>42584.958333333336</v>
      </c>
      <c r="B937" s="1">
        <v>1.12215</v>
      </c>
      <c r="C937" s="1">
        <v>1.1226799999999999</v>
      </c>
      <c r="D937" s="1">
        <v>1.1140600000000001</v>
      </c>
      <c r="E937" s="1">
        <v>1.1149100000000001</v>
      </c>
      <c r="F937" s="1">
        <f t="shared" si="147"/>
        <v>-21.800000000000708</v>
      </c>
      <c r="G937" s="1">
        <f t="shared" si="140"/>
        <v>0</v>
      </c>
      <c r="H937" s="48">
        <f t="shared" si="148"/>
        <v>-6.4519003698256805E-3</v>
      </c>
      <c r="I937" s="49">
        <f t="shared" si="149"/>
        <v>1.9751146663467695E-3</v>
      </c>
      <c r="J937" s="1">
        <f t="shared" si="143"/>
        <v>0</v>
      </c>
      <c r="K937" s="1">
        <f t="shared" si="144"/>
        <v>0</v>
      </c>
      <c r="L937" s="1">
        <f t="shared" si="141"/>
        <v>-21.800000000000708</v>
      </c>
      <c r="M937" s="1">
        <f t="shared" si="142"/>
        <v>0</v>
      </c>
      <c r="N937" s="1">
        <f t="shared" si="145"/>
        <v>-21.800000000000708</v>
      </c>
      <c r="O937" s="1">
        <f t="shared" si="146"/>
        <v>1833.4000000000055</v>
      </c>
    </row>
    <row r="938" spans="1:15" x14ac:dyDescent="0.25">
      <c r="A938" s="47">
        <v>42585.958333333336</v>
      </c>
      <c r="B938" s="1">
        <v>1.1149100000000001</v>
      </c>
      <c r="C938" s="1">
        <v>1.1156299999999999</v>
      </c>
      <c r="D938" s="1">
        <v>1.1113999999999999</v>
      </c>
      <c r="E938" s="1">
        <v>1.11273</v>
      </c>
      <c r="F938" s="1">
        <f t="shared" si="147"/>
        <v>-41.89999999999916</v>
      </c>
      <c r="G938" s="1">
        <f t="shared" si="140"/>
        <v>0</v>
      </c>
      <c r="H938" s="48">
        <f t="shared" si="148"/>
        <v>-1.955314778771422E-3</v>
      </c>
      <c r="I938" s="49">
        <f t="shared" si="149"/>
        <v>1.5108905626361052E-3</v>
      </c>
      <c r="J938" s="1">
        <f t="shared" si="143"/>
        <v>0</v>
      </c>
      <c r="K938" s="1">
        <f t="shared" si="144"/>
        <v>0</v>
      </c>
      <c r="L938" s="1">
        <f t="shared" si="141"/>
        <v>-41.89999999999916</v>
      </c>
      <c r="M938" s="1">
        <f t="shared" si="142"/>
        <v>0</v>
      </c>
      <c r="N938" s="1">
        <f t="shared" si="145"/>
        <v>-41.89999999999916</v>
      </c>
      <c r="O938" s="1">
        <f t="shared" si="146"/>
        <v>1791.5000000000064</v>
      </c>
    </row>
    <row r="939" spans="1:15" x14ac:dyDescent="0.25">
      <c r="A939" s="47">
        <v>42586.958333333336</v>
      </c>
      <c r="B939" s="1">
        <v>1.11273</v>
      </c>
      <c r="C939" s="1">
        <v>1.11612</v>
      </c>
      <c r="D939" s="1">
        <v>1.1045799999999999</v>
      </c>
      <c r="E939" s="1">
        <v>1.1085400000000001</v>
      </c>
      <c r="F939" s="1">
        <f t="shared" si="147"/>
        <v>10.000000000001119</v>
      </c>
      <c r="G939" s="1">
        <f t="shared" si="140"/>
        <v>1</v>
      </c>
      <c r="H939" s="48">
        <f t="shared" si="148"/>
        <v>-3.7655136466168138E-3</v>
      </c>
      <c r="I939" s="49">
        <f t="shared" si="149"/>
        <v>1.1368388275903862E-3</v>
      </c>
      <c r="J939" s="1">
        <f t="shared" si="143"/>
        <v>0</v>
      </c>
      <c r="K939" s="1">
        <f t="shared" si="144"/>
        <v>0</v>
      </c>
      <c r="L939" s="1">
        <f t="shared" si="141"/>
        <v>0</v>
      </c>
      <c r="M939" s="1">
        <f t="shared" si="142"/>
        <v>0</v>
      </c>
      <c r="N939" s="1">
        <f t="shared" si="145"/>
        <v>0</v>
      </c>
      <c r="O939" s="1">
        <f t="shared" si="146"/>
        <v>1791.5000000000064</v>
      </c>
    </row>
    <row r="940" spans="1:15" x14ac:dyDescent="0.25">
      <c r="A940" s="47">
        <v>42589.958333333336</v>
      </c>
      <c r="B940" s="1">
        <v>1.1077699999999999</v>
      </c>
      <c r="C940" s="1">
        <v>1.11049</v>
      </c>
      <c r="D940" s="1">
        <v>1.10721</v>
      </c>
      <c r="E940" s="1">
        <v>1.10877</v>
      </c>
      <c r="F940" s="1">
        <f t="shared" si="147"/>
        <v>28.399999999999537</v>
      </c>
      <c r="G940" s="1">
        <f t="shared" si="140"/>
        <v>1</v>
      </c>
      <c r="H940" s="48">
        <f t="shared" si="148"/>
        <v>2.0748010897220226E-4</v>
      </c>
      <c r="I940" s="49">
        <f t="shared" si="149"/>
        <v>3.4697766054889168E-4</v>
      </c>
      <c r="J940" s="1">
        <f t="shared" si="143"/>
        <v>0</v>
      </c>
      <c r="K940" s="1">
        <f t="shared" si="144"/>
        <v>0</v>
      </c>
      <c r="L940" s="1">
        <f t="shared" si="141"/>
        <v>0</v>
      </c>
      <c r="M940" s="1">
        <f t="shared" si="142"/>
        <v>0</v>
      </c>
      <c r="N940" s="1">
        <f t="shared" si="145"/>
        <v>0</v>
      </c>
      <c r="O940" s="1">
        <f t="shared" si="146"/>
        <v>1791.5000000000064</v>
      </c>
    </row>
    <row r="941" spans="1:15" x14ac:dyDescent="0.25">
      <c r="A941" s="47">
        <v>42590.958333333336</v>
      </c>
      <c r="B941" s="1">
        <v>1.1087899999999999</v>
      </c>
      <c r="C941" s="1">
        <v>1.11225</v>
      </c>
      <c r="D941" s="1">
        <v>1.1070500000000001</v>
      </c>
      <c r="E941" s="1">
        <v>1.1116299999999999</v>
      </c>
      <c r="F941" s="1">
        <f t="shared" si="147"/>
        <v>58.899999999999508</v>
      </c>
      <c r="G941" s="1">
        <f t="shared" si="140"/>
        <v>1</v>
      </c>
      <c r="H941" s="48">
        <f t="shared" si="148"/>
        <v>2.5794348692693703E-3</v>
      </c>
      <c r="I941" s="49">
        <f t="shared" si="149"/>
        <v>4.7045423432073852E-4</v>
      </c>
      <c r="J941" s="1">
        <f t="shared" si="143"/>
        <v>0</v>
      </c>
      <c r="K941" s="1">
        <f t="shared" si="144"/>
        <v>0</v>
      </c>
      <c r="L941" s="1">
        <f t="shared" si="141"/>
        <v>0</v>
      </c>
      <c r="M941" s="1">
        <f t="shared" si="142"/>
        <v>0</v>
      </c>
      <c r="N941" s="1">
        <f t="shared" si="145"/>
        <v>0</v>
      </c>
      <c r="O941" s="1">
        <f t="shared" si="146"/>
        <v>1791.5000000000064</v>
      </c>
    </row>
    <row r="942" spans="1:15" x14ac:dyDescent="0.25">
      <c r="A942" s="47">
        <v>42591.958333333336</v>
      </c>
      <c r="B942" s="1">
        <v>1.11164</v>
      </c>
      <c r="C942" s="1">
        <v>1.1190100000000001</v>
      </c>
      <c r="D942" s="1">
        <v>1.11121</v>
      </c>
      <c r="E942" s="1">
        <v>1.1175299999999999</v>
      </c>
      <c r="F942" s="1">
        <f t="shared" si="147"/>
        <v>-38.499999999999091</v>
      </c>
      <c r="G942" s="1">
        <f t="shared" si="140"/>
        <v>0</v>
      </c>
      <c r="H942" s="48">
        <f t="shared" si="148"/>
        <v>5.3075213875120042E-3</v>
      </c>
      <c r="I942" s="49">
        <f t="shared" si="149"/>
        <v>3.800708890280835E-5</v>
      </c>
      <c r="J942" s="1">
        <f t="shared" si="143"/>
        <v>0</v>
      </c>
      <c r="K942" s="1">
        <f t="shared" si="144"/>
        <v>0</v>
      </c>
      <c r="L942" s="1">
        <f t="shared" si="141"/>
        <v>0</v>
      </c>
      <c r="M942" s="1">
        <f t="shared" si="142"/>
        <v>0</v>
      </c>
      <c r="N942" s="1">
        <f t="shared" si="145"/>
        <v>0</v>
      </c>
      <c r="O942" s="1">
        <f t="shared" si="146"/>
        <v>1791.5000000000064</v>
      </c>
    </row>
    <row r="943" spans="1:15" x14ac:dyDescent="0.25">
      <c r="A943" s="47">
        <v>42592.958333333336</v>
      </c>
      <c r="B943" s="1">
        <v>1.11757</v>
      </c>
      <c r="C943" s="1">
        <v>1.11914</v>
      </c>
      <c r="D943" s="1">
        <v>1.11354</v>
      </c>
      <c r="E943" s="1">
        <v>1.11372</v>
      </c>
      <c r="F943" s="1">
        <f t="shared" si="147"/>
        <v>24.899999999998812</v>
      </c>
      <c r="G943" s="1">
        <f t="shared" si="140"/>
        <v>1</v>
      </c>
      <c r="H943" s="48">
        <f t="shared" si="148"/>
        <v>-3.4093044482026436E-3</v>
      </c>
      <c r="I943" s="49">
        <f t="shared" si="149"/>
        <v>-2.5949298804871235E-4</v>
      </c>
      <c r="J943" s="1">
        <f t="shared" si="143"/>
        <v>0</v>
      </c>
      <c r="K943" s="1">
        <f t="shared" si="144"/>
        <v>0</v>
      </c>
      <c r="L943" s="1">
        <f t="shared" si="141"/>
        <v>0</v>
      </c>
      <c r="M943" s="1">
        <f t="shared" si="142"/>
        <v>0</v>
      </c>
      <c r="N943" s="1">
        <f t="shared" si="145"/>
        <v>0</v>
      </c>
      <c r="O943" s="1">
        <f t="shared" si="146"/>
        <v>1791.5000000000064</v>
      </c>
    </row>
    <row r="944" spans="1:15" x14ac:dyDescent="0.25">
      <c r="A944" s="47">
        <v>42593.958333333336</v>
      </c>
      <c r="B944" s="1">
        <v>1.11372</v>
      </c>
      <c r="C944" s="1">
        <v>1.1221300000000001</v>
      </c>
      <c r="D944" s="1">
        <v>1.11313</v>
      </c>
      <c r="E944" s="1">
        <v>1.1162099999999999</v>
      </c>
      <c r="F944" s="1">
        <f t="shared" si="147"/>
        <v>16.199999999999548</v>
      </c>
      <c r="G944" s="1">
        <f t="shared" si="140"/>
        <v>1</v>
      </c>
      <c r="H944" s="48">
        <f t="shared" si="148"/>
        <v>2.235750457924679E-3</v>
      </c>
      <c r="I944" s="49">
        <f t="shared" si="149"/>
        <v>-6.5648080246728802E-4</v>
      </c>
      <c r="J944" s="1">
        <f t="shared" si="143"/>
        <v>0</v>
      </c>
      <c r="K944" s="1">
        <f t="shared" si="144"/>
        <v>0</v>
      </c>
      <c r="L944" s="1">
        <f t="shared" si="141"/>
        <v>0</v>
      </c>
      <c r="M944" s="1">
        <f t="shared" si="142"/>
        <v>0</v>
      </c>
      <c r="N944" s="1">
        <f t="shared" si="145"/>
        <v>0</v>
      </c>
      <c r="O944" s="1">
        <f t="shared" si="146"/>
        <v>1791.5000000000064</v>
      </c>
    </row>
    <row r="945" spans="1:15" x14ac:dyDescent="0.25">
      <c r="A945" s="47">
        <v>42596.958333333336</v>
      </c>
      <c r="B945" s="1">
        <v>1.1167</v>
      </c>
      <c r="C945" s="1">
        <v>1.1203399999999999</v>
      </c>
      <c r="D945" s="1">
        <v>1.11538</v>
      </c>
      <c r="E945" s="1">
        <v>1.11832</v>
      </c>
      <c r="F945" s="1">
        <f t="shared" si="147"/>
        <v>95.499999999999474</v>
      </c>
      <c r="G945" s="1">
        <f t="shared" si="140"/>
        <v>1</v>
      </c>
      <c r="H945" s="48">
        <f t="shared" si="148"/>
        <v>1.8903252972111151E-3</v>
      </c>
      <c r="I945" s="49">
        <f t="shared" si="149"/>
        <v>3.8629740591231143E-4</v>
      </c>
      <c r="J945" s="1">
        <f t="shared" si="143"/>
        <v>0</v>
      </c>
      <c r="K945" s="1">
        <f t="shared" si="144"/>
        <v>0</v>
      </c>
      <c r="L945" s="1">
        <f t="shared" si="141"/>
        <v>0</v>
      </c>
      <c r="M945" s="1">
        <f t="shared" si="142"/>
        <v>0</v>
      </c>
      <c r="N945" s="1">
        <f t="shared" si="145"/>
        <v>0</v>
      </c>
      <c r="O945" s="1">
        <f t="shared" si="146"/>
        <v>1791.5000000000064</v>
      </c>
    </row>
    <row r="946" spans="1:15" x14ac:dyDescent="0.25">
      <c r="A946" s="47">
        <v>42597.958333333336</v>
      </c>
      <c r="B946" s="1">
        <v>1.11825</v>
      </c>
      <c r="C946" s="1">
        <v>1.1322300000000001</v>
      </c>
      <c r="D946" s="1">
        <v>1.11774</v>
      </c>
      <c r="E946" s="1">
        <v>1.1277999999999999</v>
      </c>
      <c r="F946" s="1">
        <f t="shared" si="147"/>
        <v>10.699999999999044</v>
      </c>
      <c r="G946" s="1">
        <f t="shared" si="140"/>
        <v>1</v>
      </c>
      <c r="H946" s="48">
        <f t="shared" si="148"/>
        <v>8.4770012161097252E-3</v>
      </c>
      <c r="I946" s="49">
        <f t="shared" si="149"/>
        <v>1.6903369052724548E-3</v>
      </c>
      <c r="J946" s="1">
        <f t="shared" si="143"/>
        <v>0</v>
      </c>
      <c r="K946" s="1">
        <f t="shared" si="144"/>
        <v>0</v>
      </c>
      <c r="L946" s="1">
        <f t="shared" si="141"/>
        <v>10.699999999999044</v>
      </c>
      <c r="M946" s="1">
        <f t="shared" si="142"/>
        <v>0</v>
      </c>
      <c r="N946" s="1">
        <f t="shared" si="145"/>
        <v>10.699999999999044</v>
      </c>
      <c r="O946" s="1">
        <f t="shared" si="146"/>
        <v>1802.2000000000055</v>
      </c>
    </row>
    <row r="947" spans="1:15" x14ac:dyDescent="0.25">
      <c r="A947" s="47">
        <v>42598.958333333336</v>
      </c>
      <c r="B947" s="1">
        <v>1.1277600000000001</v>
      </c>
      <c r="C947" s="1">
        <v>1.1315900000000001</v>
      </c>
      <c r="D947" s="1">
        <v>1.1240699999999999</v>
      </c>
      <c r="E947" s="1">
        <v>1.12883</v>
      </c>
      <c r="F947" s="1">
        <f t="shared" si="147"/>
        <v>64.599999999999099</v>
      </c>
      <c r="G947" s="1">
        <f t="shared" si="140"/>
        <v>1</v>
      </c>
      <c r="H947" s="48">
        <f t="shared" si="148"/>
        <v>9.1328249689670571E-4</v>
      </c>
      <c r="I947" s="49">
        <f t="shared" si="149"/>
        <v>2.2751864232116448E-3</v>
      </c>
      <c r="J947" s="1">
        <f t="shared" si="143"/>
        <v>0</v>
      </c>
      <c r="K947" s="1">
        <f t="shared" si="144"/>
        <v>0</v>
      </c>
      <c r="L947" s="1">
        <f t="shared" si="141"/>
        <v>0</v>
      </c>
      <c r="M947" s="1">
        <f t="shared" si="142"/>
        <v>0</v>
      </c>
      <c r="N947" s="1">
        <f t="shared" si="145"/>
        <v>0</v>
      </c>
      <c r="O947" s="1">
        <f t="shared" si="146"/>
        <v>1802.2000000000055</v>
      </c>
    </row>
    <row r="948" spans="1:15" x14ac:dyDescent="0.25">
      <c r="A948" s="47">
        <v>42599.958333333336</v>
      </c>
      <c r="B948" s="1">
        <v>1.12883</v>
      </c>
      <c r="C948" s="1">
        <v>1.13663</v>
      </c>
      <c r="D948" s="1">
        <v>1.12853</v>
      </c>
      <c r="E948" s="1">
        <v>1.1352899999999999</v>
      </c>
      <c r="F948" s="1">
        <f t="shared" si="147"/>
        <v>-31.200000000000117</v>
      </c>
      <c r="G948" s="1">
        <f t="shared" si="140"/>
        <v>0</v>
      </c>
      <c r="H948" s="48">
        <f t="shared" si="148"/>
        <v>5.7227394736141246E-3</v>
      </c>
      <c r="I948" s="49">
        <f t="shared" si="149"/>
        <v>2.9645938437918851E-3</v>
      </c>
      <c r="J948" s="1">
        <f t="shared" si="143"/>
        <v>0</v>
      </c>
      <c r="K948" s="1">
        <f t="shared" si="144"/>
        <v>0</v>
      </c>
      <c r="L948" s="1">
        <f t="shared" si="141"/>
        <v>0</v>
      </c>
      <c r="M948" s="1">
        <f t="shared" si="142"/>
        <v>0</v>
      </c>
      <c r="N948" s="1">
        <f t="shared" si="145"/>
        <v>0</v>
      </c>
      <c r="O948" s="1">
        <f t="shared" si="146"/>
        <v>1802.2000000000055</v>
      </c>
    </row>
    <row r="949" spans="1:15" x14ac:dyDescent="0.25">
      <c r="A949" s="47">
        <v>42600.958333333336</v>
      </c>
      <c r="B949" s="1">
        <v>1.1352800000000001</v>
      </c>
      <c r="C949" s="1">
        <v>1.1359600000000001</v>
      </c>
      <c r="D949" s="1">
        <v>1.13042</v>
      </c>
      <c r="E949" s="1">
        <v>1.1321600000000001</v>
      </c>
      <c r="F949" s="1">
        <f t="shared" si="147"/>
        <v>11.199999999997878</v>
      </c>
      <c r="G949" s="1">
        <f t="shared" si="140"/>
        <v>1</v>
      </c>
      <c r="H949" s="48">
        <f t="shared" si="148"/>
        <v>-2.757004818152109E-3</v>
      </c>
      <c r="I949" s="49">
        <f t="shared" si="149"/>
        <v>2.2975388828642002E-3</v>
      </c>
      <c r="J949" s="1">
        <f t="shared" si="143"/>
        <v>0</v>
      </c>
      <c r="K949" s="1">
        <f t="shared" si="144"/>
        <v>0</v>
      </c>
      <c r="L949" s="1">
        <f t="shared" si="141"/>
        <v>0</v>
      </c>
      <c r="M949" s="1">
        <f t="shared" si="142"/>
        <v>0</v>
      </c>
      <c r="N949" s="1">
        <f t="shared" si="145"/>
        <v>0</v>
      </c>
      <c r="O949" s="1">
        <f t="shared" si="146"/>
        <v>1802.2000000000055</v>
      </c>
    </row>
    <row r="950" spans="1:15" x14ac:dyDescent="0.25">
      <c r="A950" s="47">
        <v>42603.958333333336</v>
      </c>
      <c r="B950" s="1">
        <v>1.1308800000000001</v>
      </c>
      <c r="C950" s="1">
        <v>1.13306</v>
      </c>
      <c r="D950" s="1">
        <v>1.1271</v>
      </c>
      <c r="E950" s="1">
        <v>1.1319999999999999</v>
      </c>
      <c r="F950" s="1">
        <f t="shared" si="147"/>
        <v>-14.799999999999258</v>
      </c>
      <c r="G950" s="1">
        <f t="shared" si="140"/>
        <v>0</v>
      </c>
      <c r="H950" s="48">
        <f t="shared" si="148"/>
        <v>-1.4132278123246689E-4</v>
      </c>
      <c r="I950" s="49">
        <f t="shared" si="149"/>
        <v>1.6164333617711413E-3</v>
      </c>
      <c r="J950" s="1">
        <f t="shared" si="143"/>
        <v>0</v>
      </c>
      <c r="K950" s="1">
        <f t="shared" si="144"/>
        <v>0</v>
      </c>
      <c r="L950" s="1">
        <f t="shared" si="141"/>
        <v>-14.799999999999258</v>
      </c>
      <c r="M950" s="1">
        <f t="shared" si="142"/>
        <v>0</v>
      </c>
      <c r="N950" s="1">
        <f t="shared" si="145"/>
        <v>-14.799999999999258</v>
      </c>
      <c r="O950" s="1">
        <f t="shared" si="146"/>
        <v>1787.4000000000062</v>
      </c>
    </row>
    <row r="951" spans="1:15" x14ac:dyDescent="0.25">
      <c r="A951" s="47">
        <v>42604.958333333336</v>
      </c>
      <c r="B951" s="1">
        <v>1.1319999999999999</v>
      </c>
      <c r="C951" s="1">
        <v>1.1355299999999999</v>
      </c>
      <c r="D951" s="1">
        <v>1.13032</v>
      </c>
      <c r="E951" s="1">
        <v>1.13052</v>
      </c>
      <c r="F951" s="1">
        <f t="shared" si="147"/>
        <v>-41.599999999999412</v>
      </c>
      <c r="G951" s="1">
        <f t="shared" si="140"/>
        <v>0</v>
      </c>
      <c r="H951" s="48">
        <f t="shared" si="148"/>
        <v>-1.3074204946995627E-3</v>
      </c>
      <c r="I951" s="49">
        <f t="shared" si="149"/>
        <v>1.8791688559590264E-3</v>
      </c>
      <c r="J951" s="1">
        <f t="shared" si="143"/>
        <v>0</v>
      </c>
      <c r="K951" s="1">
        <f t="shared" si="144"/>
        <v>0</v>
      </c>
      <c r="L951" s="1">
        <f t="shared" si="141"/>
        <v>-41.599999999999412</v>
      </c>
      <c r="M951" s="1">
        <f t="shared" si="142"/>
        <v>0</v>
      </c>
      <c r="N951" s="1">
        <f t="shared" si="145"/>
        <v>-41.599999999999412</v>
      </c>
      <c r="O951" s="1">
        <f t="shared" si="146"/>
        <v>1745.8000000000068</v>
      </c>
    </row>
    <row r="952" spans="1:15" x14ac:dyDescent="0.25">
      <c r="A952" s="47">
        <v>42605.958333333336</v>
      </c>
      <c r="B952" s="1">
        <v>1.13052</v>
      </c>
      <c r="C952" s="1">
        <v>1.1311500000000001</v>
      </c>
      <c r="D952" s="1">
        <v>1.12452</v>
      </c>
      <c r="E952" s="1">
        <v>1.12636</v>
      </c>
      <c r="F952" s="1">
        <f t="shared" si="147"/>
        <v>20.700000000000163</v>
      </c>
      <c r="G952" s="1">
        <f t="shared" si="140"/>
        <v>1</v>
      </c>
      <c r="H952" s="48">
        <f t="shared" si="148"/>
        <v>-3.6797226055266252E-3</v>
      </c>
      <c r="I952" s="49">
        <f t="shared" si="149"/>
        <v>1.1397347230276134E-3</v>
      </c>
      <c r="J952" s="1">
        <f t="shared" si="143"/>
        <v>0</v>
      </c>
      <c r="K952" s="1">
        <f t="shared" si="144"/>
        <v>0</v>
      </c>
      <c r="L952" s="1">
        <f t="shared" si="141"/>
        <v>0</v>
      </c>
      <c r="M952" s="1">
        <f t="shared" si="142"/>
        <v>0</v>
      </c>
      <c r="N952" s="1">
        <f t="shared" si="145"/>
        <v>0</v>
      </c>
      <c r="O952" s="1">
        <f t="shared" si="146"/>
        <v>1745.8000000000068</v>
      </c>
    </row>
    <row r="953" spans="1:15" x14ac:dyDescent="0.25">
      <c r="A953" s="47">
        <v>42606.958333333336</v>
      </c>
      <c r="B953" s="1">
        <v>1.1263300000000001</v>
      </c>
      <c r="C953" s="1">
        <v>1.12974</v>
      </c>
      <c r="D953" s="1">
        <v>1.12592</v>
      </c>
      <c r="E953" s="1">
        <v>1.1284000000000001</v>
      </c>
      <c r="F953" s="1">
        <f t="shared" si="147"/>
        <v>-84.299999999999372</v>
      </c>
      <c r="G953" s="1">
        <f t="shared" si="140"/>
        <v>0</v>
      </c>
      <c r="H953" s="48">
        <f t="shared" si="148"/>
        <v>1.8111438616428277E-3</v>
      </c>
      <c r="I953" s="49">
        <f t="shared" si="149"/>
        <v>1.1298370435815774E-3</v>
      </c>
      <c r="J953" s="1">
        <f t="shared" si="143"/>
        <v>0</v>
      </c>
      <c r="K953" s="1">
        <f t="shared" si="144"/>
        <v>0</v>
      </c>
      <c r="L953" s="1">
        <f t="shared" si="141"/>
        <v>0</v>
      </c>
      <c r="M953" s="1">
        <f t="shared" si="142"/>
        <v>0</v>
      </c>
      <c r="N953" s="1">
        <f t="shared" si="145"/>
        <v>0</v>
      </c>
      <c r="O953" s="1">
        <f t="shared" si="146"/>
        <v>1745.8000000000068</v>
      </c>
    </row>
    <row r="954" spans="1:15" x14ac:dyDescent="0.25">
      <c r="A954" s="47">
        <v>42607.958333333336</v>
      </c>
      <c r="B954" s="1">
        <v>1.1279399999999999</v>
      </c>
      <c r="C954" s="1">
        <v>1.13408</v>
      </c>
      <c r="D954" s="1">
        <v>1.1180399999999999</v>
      </c>
      <c r="E954" s="1">
        <v>1.11951</v>
      </c>
      <c r="F954" s="1">
        <f t="shared" si="147"/>
        <v>13.299999999998313</v>
      </c>
      <c r="G954" s="1">
        <f t="shared" si="140"/>
        <v>1</v>
      </c>
      <c r="H954" s="48">
        <f t="shared" si="148"/>
        <v>-7.878411910670069E-3</v>
      </c>
      <c r="I954" s="49">
        <f t="shared" si="149"/>
        <v>-9.1458959726589684E-4</v>
      </c>
      <c r="J954" s="1">
        <f t="shared" si="143"/>
        <v>0</v>
      </c>
      <c r="K954" s="1">
        <f t="shared" si="144"/>
        <v>0</v>
      </c>
      <c r="L954" s="1">
        <f t="shared" si="141"/>
        <v>0</v>
      </c>
      <c r="M954" s="1">
        <f t="shared" si="142"/>
        <v>0</v>
      </c>
      <c r="N954" s="1">
        <f t="shared" si="145"/>
        <v>0</v>
      </c>
      <c r="O954" s="1">
        <f t="shared" si="146"/>
        <v>1745.8000000000068</v>
      </c>
    </row>
    <row r="955" spans="1:15" x14ac:dyDescent="0.25">
      <c r="A955" s="47">
        <v>42610.958333333336</v>
      </c>
      <c r="B955" s="1">
        <v>1.1175200000000001</v>
      </c>
      <c r="C955" s="1">
        <v>1.12077</v>
      </c>
      <c r="D955" s="1">
        <v>1.1157999999999999</v>
      </c>
      <c r="E955" s="1">
        <v>1.1188499999999999</v>
      </c>
      <c r="F955" s="1">
        <f t="shared" si="147"/>
        <v>-45.499999999998323</v>
      </c>
      <c r="G955" s="1">
        <f t="shared" si="140"/>
        <v>0</v>
      </c>
      <c r="H955" s="48">
        <f t="shared" si="148"/>
        <v>-5.8954363962815393E-4</v>
      </c>
      <c r="I955" s="49">
        <f t="shared" si="149"/>
        <v>-1.1024428643315043E-3</v>
      </c>
      <c r="J955" s="1">
        <f t="shared" si="143"/>
        <v>0</v>
      </c>
      <c r="K955" s="1">
        <f t="shared" si="144"/>
        <v>0</v>
      </c>
      <c r="L955" s="1">
        <f t="shared" si="141"/>
        <v>0</v>
      </c>
      <c r="M955" s="1">
        <f t="shared" si="142"/>
        <v>0</v>
      </c>
      <c r="N955" s="1">
        <f t="shared" si="145"/>
        <v>0</v>
      </c>
      <c r="O955" s="1">
        <f t="shared" si="146"/>
        <v>1745.8000000000068</v>
      </c>
    </row>
    <row r="956" spans="1:15" x14ac:dyDescent="0.25">
      <c r="A956" s="47">
        <v>42611.958333333336</v>
      </c>
      <c r="B956" s="1">
        <v>1.1188499999999999</v>
      </c>
      <c r="C956" s="1">
        <v>1.1192299999999999</v>
      </c>
      <c r="D956" s="1">
        <v>1.11321</v>
      </c>
      <c r="E956" s="1">
        <v>1.1143000000000001</v>
      </c>
      <c r="F956" s="1">
        <f t="shared" si="147"/>
        <v>14.699999999998603</v>
      </c>
      <c r="G956" s="1">
        <f t="shared" si="140"/>
        <v>1</v>
      </c>
      <c r="H956" s="48">
        <f t="shared" si="148"/>
        <v>-4.0666756044150931E-3</v>
      </c>
      <c r="I956" s="49">
        <f t="shared" si="149"/>
        <v>-2.3261197490851565E-3</v>
      </c>
      <c r="J956" s="1">
        <f t="shared" si="143"/>
        <v>0</v>
      </c>
      <c r="K956" s="1">
        <f t="shared" si="144"/>
        <v>0</v>
      </c>
      <c r="L956" s="1">
        <f t="shared" si="141"/>
        <v>0</v>
      </c>
      <c r="M956" s="1">
        <f t="shared" si="142"/>
        <v>0</v>
      </c>
      <c r="N956" s="1">
        <f t="shared" si="145"/>
        <v>0</v>
      </c>
      <c r="O956" s="1">
        <f t="shared" si="146"/>
        <v>1745.8000000000068</v>
      </c>
    </row>
    <row r="957" spans="1:15" x14ac:dyDescent="0.25">
      <c r="A957" s="47">
        <v>42612.958333333336</v>
      </c>
      <c r="B957" s="1">
        <v>1.1142700000000001</v>
      </c>
      <c r="C957" s="1">
        <v>1.1165400000000001</v>
      </c>
      <c r="D957" s="1">
        <v>1.11232</v>
      </c>
      <c r="E957" s="1">
        <v>1.11574</v>
      </c>
      <c r="F957" s="1">
        <f t="shared" si="147"/>
        <v>39.199999999999235</v>
      </c>
      <c r="G957" s="1">
        <f t="shared" si="140"/>
        <v>1</v>
      </c>
      <c r="H957" s="48">
        <f t="shared" si="148"/>
        <v>1.2922911244725999E-3</v>
      </c>
      <c r="I957" s="49">
        <f t="shared" si="149"/>
        <v>-1.8199577562570679E-3</v>
      </c>
      <c r="J957" s="1">
        <f t="shared" si="143"/>
        <v>0</v>
      </c>
      <c r="K957" s="1">
        <f t="shared" si="144"/>
        <v>0</v>
      </c>
      <c r="L957" s="1">
        <f t="shared" si="141"/>
        <v>0</v>
      </c>
      <c r="M957" s="1">
        <f t="shared" si="142"/>
        <v>0</v>
      </c>
      <c r="N957" s="1">
        <f t="shared" si="145"/>
        <v>0</v>
      </c>
      <c r="O957" s="1">
        <f t="shared" si="146"/>
        <v>1745.8000000000068</v>
      </c>
    </row>
    <row r="958" spans="1:15" x14ac:dyDescent="0.25">
      <c r="A958" s="47">
        <v>42613.958333333336</v>
      </c>
      <c r="B958" s="1">
        <v>1.1157300000000001</v>
      </c>
      <c r="C958" s="1">
        <v>1.1205099999999999</v>
      </c>
      <c r="D958" s="1">
        <v>1.11276</v>
      </c>
      <c r="E958" s="1">
        <v>1.11965</v>
      </c>
      <c r="F958" s="1">
        <f t="shared" si="147"/>
        <v>-42.299999999999557</v>
      </c>
      <c r="G958" s="1">
        <f t="shared" si="140"/>
        <v>0</v>
      </c>
      <c r="H958" s="48">
        <f t="shared" si="148"/>
        <v>3.5044006668221162E-3</v>
      </c>
      <c r="I958" s="49">
        <f t="shared" si="149"/>
        <v>-1.364242325250245E-3</v>
      </c>
      <c r="J958" s="1">
        <f t="shared" si="143"/>
        <v>0</v>
      </c>
      <c r="K958" s="1">
        <f t="shared" si="144"/>
        <v>0</v>
      </c>
      <c r="L958" s="1">
        <f t="shared" si="141"/>
        <v>0</v>
      </c>
      <c r="M958" s="1">
        <f t="shared" si="142"/>
        <v>0</v>
      </c>
      <c r="N958" s="1">
        <f t="shared" si="145"/>
        <v>0</v>
      </c>
      <c r="O958" s="1">
        <f t="shared" si="146"/>
        <v>1745.8000000000068</v>
      </c>
    </row>
    <row r="959" spans="1:15" x14ac:dyDescent="0.25">
      <c r="A959" s="47">
        <v>42614.958333333336</v>
      </c>
      <c r="B959" s="1">
        <v>1.1196200000000001</v>
      </c>
      <c r="C959" s="1">
        <v>1.12521</v>
      </c>
      <c r="D959" s="1">
        <v>1.11503</v>
      </c>
      <c r="E959" s="1">
        <v>1.1153900000000001</v>
      </c>
      <c r="F959" s="1">
        <f t="shared" si="147"/>
        <v>-9.1000000000018844</v>
      </c>
      <c r="G959" s="1">
        <f t="shared" si="140"/>
        <v>0</v>
      </c>
      <c r="H959" s="48">
        <f t="shared" si="148"/>
        <v>-3.8047604162014803E-3</v>
      </c>
      <c r="I959" s="49">
        <f t="shared" si="149"/>
        <v>-1.6764098154379847E-3</v>
      </c>
      <c r="J959" s="1">
        <f t="shared" si="143"/>
        <v>0</v>
      </c>
      <c r="K959" s="1">
        <f t="shared" si="144"/>
        <v>0</v>
      </c>
      <c r="L959" s="1">
        <f t="shared" si="141"/>
        <v>0</v>
      </c>
      <c r="M959" s="1">
        <f t="shared" si="142"/>
        <v>0</v>
      </c>
      <c r="N959" s="1">
        <f t="shared" si="145"/>
        <v>0</v>
      </c>
      <c r="O959" s="1">
        <f t="shared" si="146"/>
        <v>1745.8000000000068</v>
      </c>
    </row>
    <row r="960" spans="1:15" x14ac:dyDescent="0.25">
      <c r="A960" s="47">
        <v>42617.958333333336</v>
      </c>
      <c r="B960" s="1">
        <v>1.1155900000000001</v>
      </c>
      <c r="C960" s="1">
        <v>1.1182399999999999</v>
      </c>
      <c r="D960" s="1">
        <v>1.11395</v>
      </c>
      <c r="E960" s="1">
        <v>1.1146799999999999</v>
      </c>
      <c r="F960" s="1">
        <f t="shared" si="147"/>
        <v>108.29999999999896</v>
      </c>
      <c r="G960" s="1">
        <f t="shared" si="140"/>
        <v>1</v>
      </c>
      <c r="H960" s="48">
        <f t="shared" si="148"/>
        <v>-6.3654865114459724E-4</v>
      </c>
      <c r="I960" s="49">
        <f t="shared" si="149"/>
        <v>-1.2960130711402312E-3</v>
      </c>
      <c r="J960" s="1">
        <f t="shared" si="143"/>
        <v>0</v>
      </c>
      <c r="K960" s="1">
        <f t="shared" si="144"/>
        <v>0</v>
      </c>
      <c r="L960" s="1">
        <f t="shared" si="141"/>
        <v>0</v>
      </c>
      <c r="M960" s="1">
        <f t="shared" si="142"/>
        <v>0</v>
      </c>
      <c r="N960" s="1">
        <f t="shared" si="145"/>
        <v>0</v>
      </c>
      <c r="O960" s="1">
        <f t="shared" si="146"/>
        <v>1745.8000000000068</v>
      </c>
    </row>
    <row r="961" spans="1:15" x14ac:dyDescent="0.25">
      <c r="A961" s="47">
        <v>42618.958333333336</v>
      </c>
      <c r="B961" s="1">
        <v>1.11467</v>
      </c>
      <c r="C961" s="1">
        <v>1.1263099999999999</v>
      </c>
      <c r="D961" s="1">
        <v>1.11409</v>
      </c>
      <c r="E961" s="1">
        <v>1.1254999999999999</v>
      </c>
      <c r="F961" s="1">
        <f t="shared" si="147"/>
        <v>-15.799999999999148</v>
      </c>
      <c r="G961" s="1">
        <f t="shared" si="140"/>
        <v>0</v>
      </c>
      <c r="H961" s="48">
        <f t="shared" si="148"/>
        <v>9.7068216887359338E-3</v>
      </c>
      <c r="I961" s="49">
        <f t="shared" si="149"/>
        <v>-3.0905334275359297E-4</v>
      </c>
      <c r="J961" s="1">
        <f t="shared" si="143"/>
        <v>0</v>
      </c>
      <c r="K961" s="1">
        <f t="shared" si="144"/>
        <v>0</v>
      </c>
      <c r="L961" s="1">
        <f t="shared" si="141"/>
        <v>0</v>
      </c>
      <c r="M961" s="1">
        <f t="shared" si="142"/>
        <v>0</v>
      </c>
      <c r="N961" s="1">
        <f t="shared" si="145"/>
        <v>0</v>
      </c>
      <c r="O961" s="1">
        <f t="shared" si="146"/>
        <v>1745.8000000000068</v>
      </c>
    </row>
    <row r="962" spans="1:15" x14ac:dyDescent="0.25">
      <c r="A962" s="47">
        <v>42619.958333333336</v>
      </c>
      <c r="B962" s="1">
        <v>1.1254999999999999</v>
      </c>
      <c r="C962" s="1">
        <v>1.12714</v>
      </c>
      <c r="D962" s="1">
        <v>1.1229</v>
      </c>
      <c r="E962" s="1">
        <v>1.12392</v>
      </c>
      <c r="F962" s="1">
        <f t="shared" si="147"/>
        <v>20.700000000000163</v>
      </c>
      <c r="G962" s="1">
        <f t="shared" ref="G962:G1025" si="150">IF(F962&gt;0,1,0)</f>
        <v>1</v>
      </c>
      <c r="H962" s="48">
        <f t="shared" si="148"/>
        <v>-1.4038205242113966E-3</v>
      </c>
      <c r="I962" s="49">
        <f t="shared" si="149"/>
        <v>5.0027058055374107E-4</v>
      </c>
      <c r="J962" s="1">
        <f t="shared" si="143"/>
        <v>0</v>
      </c>
      <c r="K962" s="1">
        <f t="shared" si="144"/>
        <v>0</v>
      </c>
      <c r="L962" s="1">
        <f t="shared" ref="L962:L1025" si="151">IF(AND(I962&gt;$S$4,I962&lt;=$T$4),F962,0)</f>
        <v>0</v>
      </c>
      <c r="M962" s="1">
        <f t="shared" ref="M962:M1025" si="152">IF(AND(I962&gt;$S$5,I962&lt;=$T$5),F962,0)</f>
        <v>0</v>
      </c>
      <c r="N962" s="1">
        <f t="shared" si="145"/>
        <v>0</v>
      </c>
      <c r="O962" s="1">
        <f t="shared" si="146"/>
        <v>1745.8000000000068</v>
      </c>
    </row>
    <row r="963" spans="1:15" x14ac:dyDescent="0.25">
      <c r="A963" s="47">
        <v>42620.958333333336</v>
      </c>
      <c r="B963" s="1">
        <v>1.1238900000000001</v>
      </c>
      <c r="C963" s="1">
        <v>1.13269</v>
      </c>
      <c r="D963" s="1">
        <v>1.1234500000000001</v>
      </c>
      <c r="E963" s="1">
        <v>1.1259600000000001</v>
      </c>
      <c r="F963" s="1">
        <f t="shared" si="147"/>
        <v>-27.899999999998482</v>
      </c>
      <c r="G963" s="1">
        <f t="shared" si="150"/>
        <v>0</v>
      </c>
      <c r="H963" s="48">
        <f t="shared" si="148"/>
        <v>1.8150758061072914E-3</v>
      </c>
      <c r="I963" s="49">
        <f t="shared" si="149"/>
        <v>8.0084801127067173E-4</v>
      </c>
      <c r="J963" s="1">
        <f t="shared" ref="J963:J1026" si="153">IF(AND(I963&gt;$S$2,I963&lt;=$T$2),F963,0)</f>
        <v>0</v>
      </c>
      <c r="K963" s="1">
        <f t="shared" ref="K963:K1026" si="154">IF(AND(I963&gt;$S$3,I963&lt;=$T$3),F963,0)</f>
        <v>0</v>
      </c>
      <c r="L963" s="1">
        <f t="shared" si="151"/>
        <v>0</v>
      </c>
      <c r="M963" s="1">
        <f t="shared" si="152"/>
        <v>0</v>
      </c>
      <c r="N963" s="1">
        <f t="shared" ref="N963:N1026" si="155">L963+K963+J963+M963</f>
        <v>0</v>
      </c>
      <c r="O963" s="1">
        <f t="shared" ref="O963:O1026" si="156">N963+O962</f>
        <v>1745.8000000000068</v>
      </c>
    </row>
    <row r="964" spans="1:15" x14ac:dyDescent="0.25">
      <c r="A964" s="47">
        <v>42621.958333333336</v>
      </c>
      <c r="B964" s="1">
        <v>1.1259699999999999</v>
      </c>
      <c r="C964" s="1">
        <v>1.1285000000000001</v>
      </c>
      <c r="D964" s="1">
        <v>1.11985</v>
      </c>
      <c r="E964" s="1">
        <v>1.1231800000000001</v>
      </c>
      <c r="F964" s="1">
        <f t="shared" ref="F964:F1027" si="157">(E965-B965)*10000</f>
        <v>0.50000000000105516</v>
      </c>
      <c r="G964" s="1">
        <f t="shared" si="150"/>
        <v>1</v>
      </c>
      <c r="H964" s="48">
        <f t="shared" ref="H964:H1027" si="158">E964/E963-1</f>
        <v>-2.4690042275036239E-3</v>
      </c>
      <c r="I964" s="49">
        <f t="shared" si="149"/>
        <v>1.0005569333846054E-3</v>
      </c>
      <c r="J964" s="1">
        <f t="shared" si="153"/>
        <v>0</v>
      </c>
      <c r="K964" s="1">
        <f t="shared" si="154"/>
        <v>0</v>
      </c>
      <c r="L964" s="1">
        <f t="shared" si="151"/>
        <v>0</v>
      </c>
      <c r="M964" s="1">
        <f t="shared" si="152"/>
        <v>0</v>
      </c>
      <c r="N964" s="1">
        <f t="shared" si="155"/>
        <v>0</v>
      </c>
      <c r="O964" s="1">
        <f t="shared" si="156"/>
        <v>1745.8000000000068</v>
      </c>
    </row>
    <row r="965" spans="1:15" x14ac:dyDescent="0.25">
      <c r="A965" s="47">
        <v>42624.958333333336</v>
      </c>
      <c r="B965" s="1">
        <v>1.1234299999999999</v>
      </c>
      <c r="C965" s="1">
        <v>1.1268400000000001</v>
      </c>
      <c r="D965" s="1">
        <v>1.12103</v>
      </c>
      <c r="E965" s="1">
        <v>1.12348</v>
      </c>
      <c r="F965" s="1">
        <f t="shared" si="157"/>
        <v>-16.300000000000203</v>
      </c>
      <c r="G965" s="1">
        <f t="shared" si="150"/>
        <v>0</v>
      </c>
      <c r="H965" s="48">
        <f t="shared" si="158"/>
        <v>2.6709877312636188E-4</v>
      </c>
      <c r="I965" s="49">
        <f t="shared" si="149"/>
        <v>8.7240788946632564E-4</v>
      </c>
      <c r="J965" s="1">
        <f t="shared" si="153"/>
        <v>0</v>
      </c>
      <c r="K965" s="1">
        <f t="shared" si="154"/>
        <v>0</v>
      </c>
      <c r="L965" s="1">
        <f t="shared" si="151"/>
        <v>0</v>
      </c>
      <c r="M965" s="1">
        <f t="shared" si="152"/>
        <v>0</v>
      </c>
      <c r="N965" s="1">
        <f t="shared" si="155"/>
        <v>0</v>
      </c>
      <c r="O965" s="1">
        <f t="shared" si="156"/>
        <v>1745.8000000000068</v>
      </c>
    </row>
    <row r="966" spans="1:15" x14ac:dyDescent="0.25">
      <c r="A966" s="47">
        <v>42625.958333333336</v>
      </c>
      <c r="B966" s="1">
        <v>1.12347</v>
      </c>
      <c r="C966" s="1">
        <v>1.12602</v>
      </c>
      <c r="D966" s="1">
        <v>1.12039</v>
      </c>
      <c r="E966" s="1">
        <v>1.1218399999999999</v>
      </c>
      <c r="F966" s="1">
        <f t="shared" si="157"/>
        <v>30.300000000000882</v>
      </c>
      <c r="G966" s="1">
        <f t="shared" si="150"/>
        <v>1</v>
      </c>
      <c r="H966" s="48">
        <f t="shared" si="158"/>
        <v>-1.4597500623064752E-3</v>
      </c>
      <c r="I966" s="49">
        <f t="shared" si="149"/>
        <v>2.5188904832525172E-4</v>
      </c>
      <c r="J966" s="1">
        <f t="shared" si="153"/>
        <v>0</v>
      </c>
      <c r="K966" s="1">
        <f t="shared" si="154"/>
        <v>0</v>
      </c>
      <c r="L966" s="1">
        <f t="shared" si="151"/>
        <v>0</v>
      </c>
      <c r="M966" s="1">
        <f t="shared" si="152"/>
        <v>0</v>
      </c>
      <c r="N966" s="1">
        <f t="shared" si="155"/>
        <v>0</v>
      </c>
      <c r="O966" s="1">
        <f t="shared" si="156"/>
        <v>1745.8000000000068</v>
      </c>
    </row>
    <row r="967" spans="1:15" x14ac:dyDescent="0.25">
      <c r="A967" s="47">
        <v>42626.958333333336</v>
      </c>
      <c r="B967" s="1">
        <v>1.1218399999999999</v>
      </c>
      <c r="C967" s="1">
        <v>1.1274</v>
      </c>
      <c r="D967" s="1">
        <v>1.121</v>
      </c>
      <c r="E967" s="1">
        <v>1.12487</v>
      </c>
      <c r="F967" s="1">
        <f t="shared" si="157"/>
        <v>-5.1000000000001044</v>
      </c>
      <c r="G967" s="1">
        <f t="shared" si="150"/>
        <v>0</v>
      </c>
      <c r="H967" s="48">
        <f t="shared" si="158"/>
        <v>2.7009199172789433E-3</v>
      </c>
      <c r="I967" s="49">
        <f t="shared" si="149"/>
        <v>1.0650990900103047E-3</v>
      </c>
      <c r="J967" s="1">
        <f t="shared" si="153"/>
        <v>0</v>
      </c>
      <c r="K967" s="1">
        <f t="shared" si="154"/>
        <v>0</v>
      </c>
      <c r="L967" s="1">
        <f t="shared" si="151"/>
        <v>0</v>
      </c>
      <c r="M967" s="1">
        <f t="shared" si="152"/>
        <v>0</v>
      </c>
      <c r="N967" s="1">
        <f t="shared" si="155"/>
        <v>0</v>
      </c>
      <c r="O967" s="1">
        <f t="shared" si="156"/>
        <v>1745.8000000000068</v>
      </c>
    </row>
    <row r="968" spans="1:15" x14ac:dyDescent="0.25">
      <c r="A968" s="47">
        <v>42627.958333333336</v>
      </c>
      <c r="B968" s="1">
        <v>1.12487</v>
      </c>
      <c r="C968" s="1">
        <v>1.12843</v>
      </c>
      <c r="D968" s="1">
        <v>1.1218999999999999</v>
      </c>
      <c r="E968" s="1">
        <v>1.12436</v>
      </c>
      <c r="F968" s="1">
        <f t="shared" si="157"/>
        <v>-91.700000000001225</v>
      </c>
      <c r="G968" s="1">
        <f t="shared" si="150"/>
        <v>0</v>
      </c>
      <c r="H968" s="48">
        <f t="shared" si="158"/>
        <v>-4.5338572457265247E-4</v>
      </c>
      <c r="I968" s="49">
        <f t="shared" si="149"/>
        <v>1.0879944558317978E-3</v>
      </c>
      <c r="J968" s="1">
        <f t="shared" si="153"/>
        <v>0</v>
      </c>
      <c r="K968" s="1">
        <f t="shared" si="154"/>
        <v>0</v>
      </c>
      <c r="L968" s="1">
        <f t="shared" si="151"/>
        <v>0</v>
      </c>
      <c r="M968" s="1">
        <f t="shared" si="152"/>
        <v>0</v>
      </c>
      <c r="N968" s="1">
        <f t="shared" si="155"/>
        <v>0</v>
      </c>
      <c r="O968" s="1">
        <f t="shared" si="156"/>
        <v>1745.8000000000068</v>
      </c>
    </row>
    <row r="969" spans="1:15" x14ac:dyDescent="0.25">
      <c r="A969" s="47">
        <v>42628.958333333336</v>
      </c>
      <c r="B969" s="1">
        <v>1.12426</v>
      </c>
      <c r="C969" s="1">
        <v>1.1250100000000001</v>
      </c>
      <c r="D969" s="1">
        <v>1.1149500000000001</v>
      </c>
      <c r="E969" s="1">
        <v>1.1150899999999999</v>
      </c>
      <c r="F969" s="1">
        <f t="shared" si="157"/>
        <v>23.599999999999177</v>
      </c>
      <c r="G969" s="1">
        <f t="shared" si="150"/>
        <v>1</v>
      </c>
      <c r="H969" s="48">
        <f t="shared" si="158"/>
        <v>-8.2446903127113558E-3</v>
      </c>
      <c r="I969" s="49">
        <f t="shared" ref="I969:I1032" si="159">AVERAGE(H962:H969)</f>
        <v>-1.1559445443491134E-3</v>
      </c>
      <c r="J969" s="1">
        <f t="shared" si="153"/>
        <v>0</v>
      </c>
      <c r="K969" s="1">
        <f t="shared" si="154"/>
        <v>0</v>
      </c>
      <c r="L969" s="1">
        <f t="shared" si="151"/>
        <v>0</v>
      </c>
      <c r="M969" s="1">
        <f t="shared" si="152"/>
        <v>0</v>
      </c>
      <c r="N969" s="1">
        <f t="shared" si="155"/>
        <v>0</v>
      </c>
      <c r="O969" s="1">
        <f t="shared" si="156"/>
        <v>1745.8000000000068</v>
      </c>
    </row>
    <row r="970" spans="1:15" x14ac:dyDescent="0.25">
      <c r="A970" s="47">
        <v>42631.958333333336</v>
      </c>
      <c r="B970" s="1">
        <v>1.115</v>
      </c>
      <c r="C970" s="1">
        <v>1.11978</v>
      </c>
      <c r="D970" s="1">
        <v>1.11497</v>
      </c>
      <c r="E970" s="1">
        <v>1.1173599999999999</v>
      </c>
      <c r="F970" s="1">
        <f t="shared" si="157"/>
        <v>-23.299999999999432</v>
      </c>
      <c r="G970" s="1">
        <f t="shared" si="150"/>
        <v>0</v>
      </c>
      <c r="H970" s="48">
        <f t="shared" si="158"/>
        <v>2.0357101220529472E-3</v>
      </c>
      <c r="I970" s="49">
        <f t="shared" si="159"/>
        <v>-7.2600321356607045E-4</v>
      </c>
      <c r="J970" s="1">
        <f t="shared" si="153"/>
        <v>0</v>
      </c>
      <c r="K970" s="1">
        <f t="shared" si="154"/>
        <v>0</v>
      </c>
      <c r="L970" s="1">
        <f t="shared" si="151"/>
        <v>0</v>
      </c>
      <c r="M970" s="1">
        <f t="shared" si="152"/>
        <v>0</v>
      </c>
      <c r="N970" s="1">
        <f t="shared" si="155"/>
        <v>0</v>
      </c>
      <c r="O970" s="1">
        <f t="shared" si="156"/>
        <v>1745.8000000000068</v>
      </c>
    </row>
    <row r="971" spans="1:15" x14ac:dyDescent="0.25">
      <c r="A971" s="47">
        <v>42632.958333333336</v>
      </c>
      <c r="B971" s="1">
        <v>1.1173599999999999</v>
      </c>
      <c r="C971" s="1">
        <v>1.12134</v>
      </c>
      <c r="D971" s="1">
        <v>1.1149899999999999</v>
      </c>
      <c r="E971" s="1">
        <v>1.11503</v>
      </c>
      <c r="F971" s="1">
        <f t="shared" si="157"/>
        <v>36.800000000001276</v>
      </c>
      <c r="G971" s="1">
        <f t="shared" si="150"/>
        <v>1</v>
      </c>
      <c r="H971" s="48">
        <f t="shared" si="158"/>
        <v>-2.0852724278656032E-3</v>
      </c>
      <c r="I971" s="49">
        <f t="shared" si="159"/>
        <v>-1.2135467428126823E-3</v>
      </c>
      <c r="J971" s="1">
        <f t="shared" si="153"/>
        <v>0</v>
      </c>
      <c r="K971" s="1">
        <f t="shared" si="154"/>
        <v>0</v>
      </c>
      <c r="L971" s="1">
        <f t="shared" si="151"/>
        <v>0</v>
      </c>
      <c r="M971" s="1">
        <f t="shared" si="152"/>
        <v>0</v>
      </c>
      <c r="N971" s="1">
        <f t="shared" si="155"/>
        <v>0</v>
      </c>
      <c r="O971" s="1">
        <f t="shared" si="156"/>
        <v>1745.8000000000068</v>
      </c>
    </row>
    <row r="972" spans="1:15" x14ac:dyDescent="0.25">
      <c r="A972" s="47">
        <v>42633.958333333336</v>
      </c>
      <c r="B972" s="1">
        <v>1.1150199999999999</v>
      </c>
      <c r="C972" s="1">
        <v>1.1196600000000001</v>
      </c>
      <c r="D972" s="1">
        <v>1.1123000000000001</v>
      </c>
      <c r="E972" s="1">
        <v>1.1187</v>
      </c>
      <c r="F972" s="1">
        <f t="shared" si="157"/>
        <v>20.999999999999908</v>
      </c>
      <c r="G972" s="1">
        <f t="shared" si="150"/>
        <v>1</v>
      </c>
      <c r="H972" s="48">
        <f t="shared" si="158"/>
        <v>3.2913912630154751E-3</v>
      </c>
      <c r="I972" s="49">
        <f t="shared" si="159"/>
        <v>-4.9349730649779489E-4</v>
      </c>
      <c r="J972" s="1">
        <f t="shared" si="153"/>
        <v>0</v>
      </c>
      <c r="K972" s="1">
        <f t="shared" si="154"/>
        <v>0</v>
      </c>
      <c r="L972" s="1">
        <f t="shared" si="151"/>
        <v>0</v>
      </c>
      <c r="M972" s="1">
        <f t="shared" si="152"/>
        <v>0</v>
      </c>
      <c r="N972" s="1">
        <f t="shared" si="155"/>
        <v>0</v>
      </c>
      <c r="O972" s="1">
        <f t="shared" si="156"/>
        <v>1745.8000000000068</v>
      </c>
    </row>
    <row r="973" spans="1:15" x14ac:dyDescent="0.25">
      <c r="A973" s="47">
        <v>42634.958333333336</v>
      </c>
      <c r="B973" s="1">
        <v>1.1187</v>
      </c>
      <c r="C973" s="1">
        <v>1.1257299999999999</v>
      </c>
      <c r="D973" s="1">
        <v>1.11849</v>
      </c>
      <c r="E973" s="1">
        <v>1.1208</v>
      </c>
      <c r="F973" s="1">
        <f t="shared" si="157"/>
        <v>15.700000000000713</v>
      </c>
      <c r="G973" s="1">
        <f t="shared" si="150"/>
        <v>1</v>
      </c>
      <c r="H973" s="48">
        <f t="shared" si="158"/>
        <v>1.8771788683293877E-3</v>
      </c>
      <c r="I973" s="49">
        <f t="shared" si="159"/>
        <v>-2.9223729459741665E-4</v>
      </c>
      <c r="J973" s="1">
        <f t="shared" si="153"/>
        <v>0</v>
      </c>
      <c r="K973" s="1">
        <f t="shared" si="154"/>
        <v>0</v>
      </c>
      <c r="L973" s="1">
        <f t="shared" si="151"/>
        <v>0</v>
      </c>
      <c r="M973" s="1">
        <f t="shared" si="152"/>
        <v>0</v>
      </c>
      <c r="N973" s="1">
        <f t="shared" si="155"/>
        <v>0</v>
      </c>
      <c r="O973" s="1">
        <f t="shared" si="156"/>
        <v>1745.8000000000068</v>
      </c>
    </row>
    <row r="974" spans="1:15" x14ac:dyDescent="0.25">
      <c r="A974" s="47">
        <v>42635.958333333336</v>
      </c>
      <c r="B974" s="1">
        <v>1.1208</v>
      </c>
      <c r="C974" s="1">
        <v>1.12405</v>
      </c>
      <c r="D974" s="1">
        <v>1.11938</v>
      </c>
      <c r="E974" s="1">
        <v>1.1223700000000001</v>
      </c>
      <c r="F974" s="1">
        <f t="shared" si="157"/>
        <v>23.800000000000487</v>
      </c>
      <c r="G974" s="1">
        <f t="shared" si="150"/>
        <v>1</v>
      </c>
      <c r="H974" s="48">
        <f t="shared" si="158"/>
        <v>1.4007851534618698E-3</v>
      </c>
      <c r="I974" s="49">
        <f t="shared" si="159"/>
        <v>6.5329607373626475E-5</v>
      </c>
      <c r="J974" s="1">
        <f t="shared" si="153"/>
        <v>0</v>
      </c>
      <c r="K974" s="1">
        <f t="shared" si="154"/>
        <v>0</v>
      </c>
      <c r="L974" s="1">
        <f t="shared" si="151"/>
        <v>0</v>
      </c>
      <c r="M974" s="1">
        <f t="shared" si="152"/>
        <v>0</v>
      </c>
      <c r="N974" s="1">
        <f t="shared" si="155"/>
        <v>0</v>
      </c>
      <c r="O974" s="1">
        <f t="shared" si="156"/>
        <v>1745.8000000000068</v>
      </c>
    </row>
    <row r="975" spans="1:15" x14ac:dyDescent="0.25">
      <c r="A975" s="47">
        <v>42638.958333333336</v>
      </c>
      <c r="B975" s="1">
        <v>1.12294</v>
      </c>
      <c r="C975" s="1">
        <v>1.12792</v>
      </c>
      <c r="D975" s="1">
        <v>1.1221099999999999</v>
      </c>
      <c r="E975" s="1">
        <v>1.1253200000000001</v>
      </c>
      <c r="F975" s="1">
        <f t="shared" si="157"/>
        <v>-38.60000000000197</v>
      </c>
      <c r="G975" s="1">
        <f t="shared" si="150"/>
        <v>0</v>
      </c>
      <c r="H975" s="48">
        <f t="shared" si="158"/>
        <v>2.6283667596247451E-3</v>
      </c>
      <c r="I975" s="49">
        <f t="shared" si="159"/>
        <v>5.6260462666851696E-5</v>
      </c>
      <c r="J975" s="1">
        <f t="shared" si="153"/>
        <v>0</v>
      </c>
      <c r="K975" s="1">
        <f t="shared" si="154"/>
        <v>0</v>
      </c>
      <c r="L975" s="1">
        <f t="shared" si="151"/>
        <v>0</v>
      </c>
      <c r="M975" s="1">
        <f t="shared" si="152"/>
        <v>0</v>
      </c>
      <c r="N975" s="1">
        <f t="shared" si="155"/>
        <v>0</v>
      </c>
      <c r="O975" s="1">
        <f t="shared" si="156"/>
        <v>1745.8000000000068</v>
      </c>
    </row>
    <row r="976" spans="1:15" x14ac:dyDescent="0.25">
      <c r="A976" s="47">
        <v>42639.958333333336</v>
      </c>
      <c r="B976" s="1">
        <v>1.1253200000000001</v>
      </c>
      <c r="C976" s="1">
        <v>1.1258900000000001</v>
      </c>
      <c r="D976" s="1">
        <v>1.1191</v>
      </c>
      <c r="E976" s="1">
        <v>1.1214599999999999</v>
      </c>
      <c r="F976" s="1">
        <f t="shared" si="157"/>
        <v>2.6999999999999247</v>
      </c>
      <c r="G976" s="1">
        <f t="shared" si="150"/>
        <v>1</v>
      </c>
      <c r="H976" s="48">
        <f t="shared" si="158"/>
        <v>-3.4301354281450758E-3</v>
      </c>
      <c r="I976" s="49">
        <f t="shared" si="159"/>
        <v>-3.1583325027970122E-4</v>
      </c>
      <c r="J976" s="1">
        <f t="shared" si="153"/>
        <v>0</v>
      </c>
      <c r="K976" s="1">
        <f t="shared" si="154"/>
        <v>0</v>
      </c>
      <c r="L976" s="1">
        <f t="shared" si="151"/>
        <v>0</v>
      </c>
      <c r="M976" s="1">
        <f t="shared" si="152"/>
        <v>0</v>
      </c>
      <c r="N976" s="1">
        <f t="shared" si="155"/>
        <v>0</v>
      </c>
      <c r="O976" s="1">
        <f t="shared" si="156"/>
        <v>1745.8000000000068</v>
      </c>
    </row>
    <row r="977" spans="1:15" x14ac:dyDescent="0.25">
      <c r="A977" s="47">
        <v>42640.958333333336</v>
      </c>
      <c r="B977" s="1">
        <v>1.1214500000000001</v>
      </c>
      <c r="C977" s="1">
        <v>1.1236900000000001</v>
      </c>
      <c r="D977" s="1">
        <v>1.1182000000000001</v>
      </c>
      <c r="E977" s="1">
        <v>1.1217200000000001</v>
      </c>
      <c r="F977" s="1">
        <f t="shared" si="157"/>
        <v>4.6999999999997044</v>
      </c>
      <c r="G977" s="1">
        <f t="shared" si="150"/>
        <v>1</v>
      </c>
      <c r="H977" s="48">
        <f t="shared" si="158"/>
        <v>2.3184063631354057E-4</v>
      </c>
      <c r="I977" s="49">
        <f t="shared" si="159"/>
        <v>7.4373311834841083E-4</v>
      </c>
      <c r="J977" s="1">
        <f t="shared" si="153"/>
        <v>0</v>
      </c>
      <c r="K977" s="1">
        <f t="shared" si="154"/>
        <v>0</v>
      </c>
      <c r="L977" s="1">
        <f t="shared" si="151"/>
        <v>0</v>
      </c>
      <c r="M977" s="1">
        <f t="shared" si="152"/>
        <v>0</v>
      </c>
      <c r="N977" s="1">
        <f t="shared" si="155"/>
        <v>0</v>
      </c>
      <c r="O977" s="1">
        <f t="shared" si="156"/>
        <v>1745.8000000000068</v>
      </c>
    </row>
    <row r="978" spans="1:15" x14ac:dyDescent="0.25">
      <c r="A978" s="47">
        <v>42641.958333333336</v>
      </c>
      <c r="B978" s="1">
        <v>1.1216600000000001</v>
      </c>
      <c r="C978" s="1">
        <v>1.12497</v>
      </c>
      <c r="D978" s="1">
        <v>1.11968</v>
      </c>
      <c r="E978" s="1">
        <v>1.1221300000000001</v>
      </c>
      <c r="F978" s="1">
        <f t="shared" si="157"/>
        <v>17.899999999999583</v>
      </c>
      <c r="G978" s="1">
        <f t="shared" si="150"/>
        <v>1</v>
      </c>
      <c r="H978" s="48">
        <f t="shared" si="158"/>
        <v>3.6551010947483142E-4</v>
      </c>
      <c r="I978" s="49">
        <f t="shared" si="159"/>
        <v>5.3495811677614635E-4</v>
      </c>
      <c r="J978" s="1">
        <f t="shared" si="153"/>
        <v>0</v>
      </c>
      <c r="K978" s="1">
        <f t="shared" si="154"/>
        <v>0</v>
      </c>
      <c r="L978" s="1">
        <f t="shared" si="151"/>
        <v>0</v>
      </c>
      <c r="M978" s="1">
        <f t="shared" si="152"/>
        <v>0</v>
      </c>
      <c r="N978" s="1">
        <f t="shared" si="155"/>
        <v>0</v>
      </c>
      <c r="O978" s="1">
        <f t="shared" si="156"/>
        <v>1745.8000000000068</v>
      </c>
    </row>
    <row r="979" spans="1:15" x14ac:dyDescent="0.25">
      <c r="A979" s="47">
        <v>42642.958333333336</v>
      </c>
      <c r="B979" s="1">
        <v>1.1221300000000001</v>
      </c>
      <c r="C979" s="1">
        <v>1.12507</v>
      </c>
      <c r="D979" s="1">
        <v>1.1153299999999999</v>
      </c>
      <c r="E979" s="1">
        <v>1.12392</v>
      </c>
      <c r="F979" s="1">
        <f t="shared" si="157"/>
        <v>-18.299999999999983</v>
      </c>
      <c r="G979" s="1">
        <f t="shared" si="150"/>
        <v>0</v>
      </c>
      <c r="H979" s="48">
        <f t="shared" si="158"/>
        <v>1.5951805940488395E-3</v>
      </c>
      <c r="I979" s="49">
        <f t="shared" si="159"/>
        <v>9.9501474451545169E-4</v>
      </c>
      <c r="J979" s="1">
        <f t="shared" si="153"/>
        <v>0</v>
      </c>
      <c r="K979" s="1">
        <f t="shared" si="154"/>
        <v>0</v>
      </c>
      <c r="L979" s="1">
        <f t="shared" si="151"/>
        <v>0</v>
      </c>
      <c r="M979" s="1">
        <f t="shared" si="152"/>
        <v>0</v>
      </c>
      <c r="N979" s="1">
        <f t="shared" si="155"/>
        <v>0</v>
      </c>
      <c r="O979" s="1">
        <f t="shared" si="156"/>
        <v>1745.8000000000068</v>
      </c>
    </row>
    <row r="980" spans="1:15" x14ac:dyDescent="0.25">
      <c r="A980" s="47">
        <v>42645.958333333336</v>
      </c>
      <c r="B980" s="1">
        <v>1.12287</v>
      </c>
      <c r="C980" s="1">
        <v>1.12442</v>
      </c>
      <c r="D980" s="1">
        <v>1.12052</v>
      </c>
      <c r="E980" s="1">
        <v>1.12104</v>
      </c>
      <c r="F980" s="1">
        <f t="shared" si="157"/>
        <v>-7.699999999999374</v>
      </c>
      <c r="G980" s="1">
        <f t="shared" si="150"/>
        <v>0</v>
      </c>
      <c r="H980" s="48">
        <f t="shared" si="158"/>
        <v>-2.5624599615631238E-3</v>
      </c>
      <c r="I980" s="49">
        <f t="shared" si="159"/>
        <v>2.6328334144312682E-4</v>
      </c>
      <c r="J980" s="1">
        <f t="shared" si="153"/>
        <v>0</v>
      </c>
      <c r="K980" s="1">
        <f t="shared" si="154"/>
        <v>0</v>
      </c>
      <c r="L980" s="1">
        <f t="shared" si="151"/>
        <v>0</v>
      </c>
      <c r="M980" s="1">
        <f t="shared" si="152"/>
        <v>0</v>
      </c>
      <c r="N980" s="1">
        <f t="shared" si="155"/>
        <v>0</v>
      </c>
      <c r="O980" s="1">
        <f t="shared" si="156"/>
        <v>1745.8000000000068</v>
      </c>
    </row>
    <row r="981" spans="1:15" x14ac:dyDescent="0.25">
      <c r="A981" s="47">
        <v>42646.958333333336</v>
      </c>
      <c r="B981" s="1">
        <v>1.12104</v>
      </c>
      <c r="C981" s="1">
        <v>1.12391</v>
      </c>
      <c r="D981" s="1">
        <v>1.1137900000000001</v>
      </c>
      <c r="E981" s="1">
        <v>1.1202700000000001</v>
      </c>
      <c r="F981" s="1">
        <f t="shared" si="157"/>
        <v>2.20000000000109</v>
      </c>
      <c r="G981" s="1">
        <f t="shared" si="150"/>
        <v>1</v>
      </c>
      <c r="H981" s="48">
        <f t="shared" si="158"/>
        <v>-6.8686219938618454E-4</v>
      </c>
      <c r="I981" s="49">
        <f t="shared" si="159"/>
        <v>-5.7221792021319717E-5</v>
      </c>
      <c r="J981" s="1">
        <f t="shared" si="153"/>
        <v>0</v>
      </c>
      <c r="K981" s="1">
        <f t="shared" si="154"/>
        <v>0</v>
      </c>
      <c r="L981" s="1">
        <f t="shared" si="151"/>
        <v>0</v>
      </c>
      <c r="M981" s="1">
        <f t="shared" si="152"/>
        <v>0</v>
      </c>
      <c r="N981" s="1">
        <f t="shared" si="155"/>
        <v>0</v>
      </c>
      <c r="O981" s="1">
        <f t="shared" si="156"/>
        <v>1745.8000000000068</v>
      </c>
    </row>
    <row r="982" spans="1:15" x14ac:dyDescent="0.25">
      <c r="A982" s="47">
        <v>42647.958333333336</v>
      </c>
      <c r="B982" s="1">
        <v>1.12022</v>
      </c>
      <c r="C982" s="1">
        <v>1.1233299999999999</v>
      </c>
      <c r="D982" s="1">
        <v>1.11897</v>
      </c>
      <c r="E982" s="1">
        <v>1.1204400000000001</v>
      </c>
      <c r="F982" s="1">
        <f t="shared" si="157"/>
        <v>-54.700000000000855</v>
      </c>
      <c r="G982" s="1">
        <f t="shared" si="150"/>
        <v>0</v>
      </c>
      <c r="H982" s="48">
        <f t="shared" si="158"/>
        <v>1.5174913190563188E-4</v>
      </c>
      <c r="I982" s="49">
        <f t="shared" si="159"/>
        <v>-2.1335129471584946E-4</v>
      </c>
      <c r="J982" s="1">
        <f t="shared" si="153"/>
        <v>0</v>
      </c>
      <c r="K982" s="1">
        <f t="shared" si="154"/>
        <v>0</v>
      </c>
      <c r="L982" s="1">
        <f t="shared" si="151"/>
        <v>0</v>
      </c>
      <c r="M982" s="1">
        <f t="shared" si="152"/>
        <v>0</v>
      </c>
      <c r="N982" s="1">
        <f t="shared" si="155"/>
        <v>0</v>
      </c>
      <c r="O982" s="1">
        <f t="shared" si="156"/>
        <v>1745.8000000000068</v>
      </c>
    </row>
    <row r="983" spans="1:15" x14ac:dyDescent="0.25">
      <c r="A983" s="47">
        <v>42648.958333333336</v>
      </c>
      <c r="B983" s="1">
        <v>1.1204400000000001</v>
      </c>
      <c r="C983" s="1">
        <v>1.12124</v>
      </c>
      <c r="D983" s="1">
        <v>1.11399</v>
      </c>
      <c r="E983" s="1">
        <v>1.11497</v>
      </c>
      <c r="F983" s="1">
        <f t="shared" si="157"/>
        <v>48.90000000000061</v>
      </c>
      <c r="G983" s="1">
        <f t="shared" si="150"/>
        <v>1</v>
      </c>
      <c r="H983" s="48">
        <f t="shared" si="158"/>
        <v>-4.8820106386777695E-3</v>
      </c>
      <c r="I983" s="49">
        <f t="shared" si="159"/>
        <v>-1.1521484695036638E-3</v>
      </c>
      <c r="J983" s="1">
        <f t="shared" si="153"/>
        <v>0</v>
      </c>
      <c r="K983" s="1">
        <f t="shared" si="154"/>
        <v>0</v>
      </c>
      <c r="L983" s="1">
        <f t="shared" si="151"/>
        <v>0</v>
      </c>
      <c r="M983" s="1">
        <f t="shared" si="152"/>
        <v>0</v>
      </c>
      <c r="N983" s="1">
        <f t="shared" si="155"/>
        <v>0</v>
      </c>
      <c r="O983" s="1">
        <f t="shared" si="156"/>
        <v>1745.8000000000068</v>
      </c>
    </row>
    <row r="984" spans="1:15" x14ac:dyDescent="0.25">
      <c r="A984" s="47">
        <v>42649.958333333336</v>
      </c>
      <c r="B984" s="1">
        <v>1.11497</v>
      </c>
      <c r="C984" s="1">
        <v>1.1205099999999999</v>
      </c>
      <c r="D984" s="1">
        <v>1.11043</v>
      </c>
      <c r="E984" s="1">
        <v>1.1198600000000001</v>
      </c>
      <c r="F984" s="1">
        <f t="shared" si="157"/>
        <v>-43.999999999999595</v>
      </c>
      <c r="G984" s="1">
        <f t="shared" si="150"/>
        <v>0</v>
      </c>
      <c r="H984" s="48">
        <f t="shared" si="158"/>
        <v>4.385768226947917E-3</v>
      </c>
      <c r="I984" s="49">
        <f t="shared" si="159"/>
        <v>-1.7516051261703969E-4</v>
      </c>
      <c r="J984" s="1">
        <f t="shared" si="153"/>
        <v>0</v>
      </c>
      <c r="K984" s="1">
        <f t="shared" si="154"/>
        <v>0</v>
      </c>
      <c r="L984" s="1">
        <f t="shared" si="151"/>
        <v>0</v>
      </c>
      <c r="M984" s="1">
        <f t="shared" si="152"/>
        <v>0</v>
      </c>
      <c r="N984" s="1">
        <f t="shared" si="155"/>
        <v>0</v>
      </c>
      <c r="O984" s="1">
        <f t="shared" si="156"/>
        <v>1745.8000000000068</v>
      </c>
    </row>
    <row r="985" spans="1:15" x14ac:dyDescent="0.25">
      <c r="A985" s="47">
        <v>42652.958333333336</v>
      </c>
      <c r="B985" s="1">
        <v>1.11815</v>
      </c>
      <c r="C985" s="1">
        <v>1.12032</v>
      </c>
      <c r="D985" s="1">
        <v>1.11314</v>
      </c>
      <c r="E985" s="1">
        <v>1.11375</v>
      </c>
      <c r="F985" s="1">
        <f t="shared" si="157"/>
        <v>-84.199999999998724</v>
      </c>
      <c r="G985" s="1">
        <f t="shared" si="150"/>
        <v>0</v>
      </c>
      <c r="H985" s="48">
        <f t="shared" si="158"/>
        <v>-5.4560391477506132E-3</v>
      </c>
      <c r="I985" s="49">
        <f t="shared" si="159"/>
        <v>-8.861454856250589E-4</v>
      </c>
      <c r="J985" s="1">
        <f t="shared" si="153"/>
        <v>0</v>
      </c>
      <c r="K985" s="1">
        <f t="shared" si="154"/>
        <v>0</v>
      </c>
      <c r="L985" s="1">
        <f t="shared" si="151"/>
        <v>0</v>
      </c>
      <c r="M985" s="1">
        <f t="shared" si="152"/>
        <v>0</v>
      </c>
      <c r="N985" s="1">
        <f t="shared" si="155"/>
        <v>0</v>
      </c>
      <c r="O985" s="1">
        <f t="shared" si="156"/>
        <v>1745.8000000000068</v>
      </c>
    </row>
    <row r="986" spans="1:15" x14ac:dyDescent="0.25">
      <c r="A986" s="47">
        <v>42653.958333333336</v>
      </c>
      <c r="B986" s="1">
        <v>1.11371</v>
      </c>
      <c r="C986" s="1">
        <v>1.1142300000000001</v>
      </c>
      <c r="D986" s="1">
        <v>1.1048800000000001</v>
      </c>
      <c r="E986" s="1">
        <v>1.1052900000000001</v>
      </c>
      <c r="F986" s="1">
        <f t="shared" si="157"/>
        <v>-47.099999999999923</v>
      </c>
      <c r="G986" s="1">
        <f t="shared" si="150"/>
        <v>0</v>
      </c>
      <c r="H986" s="48">
        <f t="shared" si="158"/>
        <v>-7.5959595959594894E-3</v>
      </c>
      <c r="I986" s="49">
        <f t="shared" si="159"/>
        <v>-1.881329198804349E-3</v>
      </c>
      <c r="J986" s="1">
        <f t="shared" si="153"/>
        <v>0</v>
      </c>
      <c r="K986" s="1">
        <f t="shared" si="154"/>
        <v>0</v>
      </c>
      <c r="L986" s="1">
        <f t="shared" si="151"/>
        <v>0</v>
      </c>
      <c r="M986" s="1">
        <f t="shared" si="152"/>
        <v>0</v>
      </c>
      <c r="N986" s="1">
        <f t="shared" si="155"/>
        <v>0</v>
      </c>
      <c r="O986" s="1">
        <f t="shared" si="156"/>
        <v>1745.8000000000068</v>
      </c>
    </row>
    <row r="987" spans="1:15" x14ac:dyDescent="0.25">
      <c r="A987" s="47">
        <v>42654.958333333336</v>
      </c>
      <c r="B987" s="1">
        <v>1.1053299999999999</v>
      </c>
      <c r="C987" s="1">
        <v>1.10676</v>
      </c>
      <c r="D987" s="1">
        <v>1.1004400000000001</v>
      </c>
      <c r="E987" s="1">
        <v>1.1006199999999999</v>
      </c>
      <c r="F987" s="1">
        <f t="shared" si="157"/>
        <v>48.799999999999955</v>
      </c>
      <c r="G987" s="1">
        <f t="shared" si="150"/>
        <v>1</v>
      </c>
      <c r="H987" s="48">
        <f t="shared" si="158"/>
        <v>-4.2251354848050759E-3</v>
      </c>
      <c r="I987" s="49">
        <f t="shared" si="159"/>
        <v>-2.6088687086610884E-3</v>
      </c>
      <c r="J987" s="1">
        <f t="shared" si="153"/>
        <v>0</v>
      </c>
      <c r="K987" s="1">
        <f t="shared" si="154"/>
        <v>0</v>
      </c>
      <c r="L987" s="1">
        <f t="shared" si="151"/>
        <v>0</v>
      </c>
      <c r="M987" s="1">
        <f t="shared" si="152"/>
        <v>0</v>
      </c>
      <c r="N987" s="1">
        <f t="shared" si="155"/>
        <v>0</v>
      </c>
      <c r="O987" s="1">
        <f t="shared" si="156"/>
        <v>1745.8000000000068</v>
      </c>
    </row>
    <row r="988" spans="1:15" x14ac:dyDescent="0.25">
      <c r="A988" s="47">
        <v>42655.958333333336</v>
      </c>
      <c r="B988" s="1">
        <v>1.1006199999999999</v>
      </c>
      <c r="C988" s="1">
        <v>1.1057600000000001</v>
      </c>
      <c r="D988" s="1">
        <v>1.0985499999999999</v>
      </c>
      <c r="E988" s="1">
        <v>1.1054999999999999</v>
      </c>
      <c r="F988" s="1">
        <f t="shared" si="157"/>
        <v>-83.499999999998579</v>
      </c>
      <c r="G988" s="1">
        <f t="shared" si="150"/>
        <v>0</v>
      </c>
      <c r="H988" s="48">
        <f t="shared" si="158"/>
        <v>4.4338645490722417E-3</v>
      </c>
      <c r="I988" s="49">
        <f t="shared" si="159"/>
        <v>-1.7343281448316678E-3</v>
      </c>
      <c r="J988" s="1">
        <f t="shared" si="153"/>
        <v>0</v>
      </c>
      <c r="K988" s="1">
        <f t="shared" si="154"/>
        <v>0</v>
      </c>
      <c r="L988" s="1">
        <f t="shared" si="151"/>
        <v>0</v>
      </c>
      <c r="M988" s="1">
        <f t="shared" si="152"/>
        <v>0</v>
      </c>
      <c r="N988" s="1">
        <f t="shared" si="155"/>
        <v>0</v>
      </c>
      <c r="O988" s="1">
        <f t="shared" si="156"/>
        <v>1745.8000000000068</v>
      </c>
    </row>
    <row r="989" spans="1:15" x14ac:dyDescent="0.25">
      <c r="A989" s="47">
        <v>42656.958333333336</v>
      </c>
      <c r="B989" s="1">
        <v>1.1054999999999999</v>
      </c>
      <c r="C989" s="1">
        <v>1.10581</v>
      </c>
      <c r="D989" s="1">
        <v>1.0970500000000001</v>
      </c>
      <c r="E989" s="1">
        <v>1.0971500000000001</v>
      </c>
      <c r="F989" s="1">
        <f t="shared" si="157"/>
        <v>30.499999999999972</v>
      </c>
      <c r="G989" s="1">
        <f t="shared" si="150"/>
        <v>1</v>
      </c>
      <c r="H989" s="48">
        <f t="shared" si="158"/>
        <v>-7.5531433740387843E-3</v>
      </c>
      <c r="I989" s="49">
        <f t="shared" si="159"/>
        <v>-2.5926132916632427E-3</v>
      </c>
      <c r="J989" s="1">
        <f t="shared" si="153"/>
        <v>0</v>
      </c>
      <c r="K989" s="1">
        <f t="shared" si="154"/>
        <v>0</v>
      </c>
      <c r="L989" s="1">
        <f t="shared" si="151"/>
        <v>0</v>
      </c>
      <c r="M989" s="1">
        <f t="shared" si="152"/>
        <v>0</v>
      </c>
      <c r="N989" s="1">
        <f t="shared" si="155"/>
        <v>0</v>
      </c>
      <c r="O989" s="1">
        <f t="shared" si="156"/>
        <v>1745.8000000000068</v>
      </c>
    </row>
    <row r="990" spans="1:15" x14ac:dyDescent="0.25">
      <c r="A990" s="47">
        <v>42659.958333333336</v>
      </c>
      <c r="B990" s="1">
        <v>1.0969</v>
      </c>
      <c r="C990" s="1">
        <v>1.1007899999999999</v>
      </c>
      <c r="D990" s="1">
        <v>1.0963799999999999</v>
      </c>
      <c r="E990" s="1">
        <v>1.09995</v>
      </c>
      <c r="F990" s="1">
        <f t="shared" si="157"/>
        <v>-17.599999999999838</v>
      </c>
      <c r="G990" s="1">
        <f t="shared" si="150"/>
        <v>0</v>
      </c>
      <c r="H990" s="48">
        <f t="shared" si="158"/>
        <v>2.5520667183156487E-3</v>
      </c>
      <c r="I990" s="49">
        <f t="shared" si="159"/>
        <v>-2.2925735933619906E-3</v>
      </c>
      <c r="J990" s="1">
        <f t="shared" si="153"/>
        <v>0</v>
      </c>
      <c r="K990" s="1">
        <f t="shared" si="154"/>
        <v>0</v>
      </c>
      <c r="L990" s="1">
        <f t="shared" si="151"/>
        <v>0</v>
      </c>
      <c r="M990" s="1">
        <f t="shared" si="152"/>
        <v>0</v>
      </c>
      <c r="N990" s="1">
        <f t="shared" si="155"/>
        <v>0</v>
      </c>
      <c r="O990" s="1">
        <f t="shared" si="156"/>
        <v>1745.8000000000068</v>
      </c>
    </row>
    <row r="991" spans="1:15" x14ac:dyDescent="0.25">
      <c r="A991" s="47">
        <v>42660.958333333336</v>
      </c>
      <c r="B991" s="1">
        <v>1.0998300000000001</v>
      </c>
      <c r="C991" s="1">
        <v>1.10263</v>
      </c>
      <c r="D991" s="1">
        <v>1.097</v>
      </c>
      <c r="E991" s="1">
        <v>1.0980700000000001</v>
      </c>
      <c r="F991" s="1">
        <f t="shared" si="157"/>
        <v>-6.9000000000007944</v>
      </c>
      <c r="G991" s="1">
        <f t="shared" si="150"/>
        <v>0</v>
      </c>
      <c r="H991" s="48">
        <f t="shared" si="158"/>
        <v>-1.709168598572508E-3</v>
      </c>
      <c r="I991" s="49">
        <f t="shared" si="159"/>
        <v>-1.8959683383488329E-3</v>
      </c>
      <c r="J991" s="1">
        <f t="shared" si="153"/>
        <v>0</v>
      </c>
      <c r="K991" s="1">
        <f t="shared" si="154"/>
        <v>0</v>
      </c>
      <c r="L991" s="1">
        <f t="shared" si="151"/>
        <v>0</v>
      </c>
      <c r="M991" s="1">
        <f t="shared" si="152"/>
        <v>0</v>
      </c>
      <c r="N991" s="1">
        <f t="shared" si="155"/>
        <v>0</v>
      </c>
      <c r="O991" s="1">
        <f t="shared" si="156"/>
        <v>1745.8000000000068</v>
      </c>
    </row>
    <row r="992" spans="1:15" x14ac:dyDescent="0.25">
      <c r="A992" s="47">
        <v>42661.958333333336</v>
      </c>
      <c r="B992" s="1">
        <v>1.09805</v>
      </c>
      <c r="C992" s="1">
        <v>1.1004799999999999</v>
      </c>
      <c r="D992" s="1">
        <v>1.0954999999999999</v>
      </c>
      <c r="E992" s="1">
        <v>1.0973599999999999</v>
      </c>
      <c r="F992" s="1">
        <f t="shared" si="157"/>
        <v>-44.399999999999991</v>
      </c>
      <c r="G992" s="1">
        <f t="shared" si="150"/>
        <v>0</v>
      </c>
      <c r="H992" s="48">
        <f t="shared" si="158"/>
        <v>-6.4658901527248069E-4</v>
      </c>
      <c r="I992" s="49">
        <f t="shared" si="159"/>
        <v>-2.5250129936263827E-3</v>
      </c>
      <c r="J992" s="1">
        <f t="shared" si="153"/>
        <v>0</v>
      </c>
      <c r="K992" s="1">
        <f t="shared" si="154"/>
        <v>0</v>
      </c>
      <c r="L992" s="1">
        <f t="shared" si="151"/>
        <v>0</v>
      </c>
      <c r="M992" s="1">
        <f t="shared" si="152"/>
        <v>0</v>
      </c>
      <c r="N992" s="1">
        <f t="shared" si="155"/>
        <v>0</v>
      </c>
      <c r="O992" s="1">
        <f t="shared" si="156"/>
        <v>1745.8000000000068</v>
      </c>
    </row>
    <row r="993" spans="1:15" x14ac:dyDescent="0.25">
      <c r="A993" s="47">
        <v>42662.958333333336</v>
      </c>
      <c r="B993" s="1">
        <v>1.0973599999999999</v>
      </c>
      <c r="C993" s="1">
        <v>1.10392</v>
      </c>
      <c r="D993" s="1">
        <v>1.0915900000000001</v>
      </c>
      <c r="E993" s="1">
        <v>1.0929199999999999</v>
      </c>
      <c r="F993" s="1">
        <f t="shared" si="157"/>
        <v>-47.000000000001485</v>
      </c>
      <c r="G993" s="1">
        <f t="shared" si="150"/>
        <v>0</v>
      </c>
      <c r="H993" s="48">
        <f t="shared" si="158"/>
        <v>-4.0460742144783346E-3</v>
      </c>
      <c r="I993" s="49">
        <f t="shared" si="159"/>
        <v>-2.3487673769673478E-3</v>
      </c>
      <c r="J993" s="1">
        <f t="shared" si="153"/>
        <v>0</v>
      </c>
      <c r="K993" s="1">
        <f t="shared" si="154"/>
        <v>0</v>
      </c>
      <c r="L993" s="1">
        <f t="shared" si="151"/>
        <v>0</v>
      </c>
      <c r="M993" s="1">
        <f t="shared" si="152"/>
        <v>0</v>
      </c>
      <c r="N993" s="1">
        <f t="shared" si="155"/>
        <v>0</v>
      </c>
      <c r="O993" s="1">
        <f t="shared" si="156"/>
        <v>1745.8000000000068</v>
      </c>
    </row>
    <row r="994" spans="1:15" x14ac:dyDescent="0.25">
      <c r="A994" s="47">
        <v>42663.958333333336</v>
      </c>
      <c r="B994" s="1">
        <v>1.0928800000000001</v>
      </c>
      <c r="C994" s="1">
        <v>1.09297</v>
      </c>
      <c r="D994" s="1">
        <v>1.08592</v>
      </c>
      <c r="E994" s="1">
        <v>1.0881799999999999</v>
      </c>
      <c r="F994" s="1">
        <f t="shared" si="157"/>
        <v>0</v>
      </c>
      <c r="G994" s="1">
        <f t="shared" si="150"/>
        <v>0</v>
      </c>
      <c r="H994" s="48">
        <f t="shared" si="158"/>
        <v>-4.3370054532810842E-3</v>
      </c>
      <c r="I994" s="49">
        <f t="shared" si="159"/>
        <v>-1.9413981091325472E-3</v>
      </c>
      <c r="J994" s="1">
        <f t="shared" si="153"/>
        <v>0</v>
      </c>
      <c r="K994" s="1">
        <f t="shared" si="154"/>
        <v>0</v>
      </c>
      <c r="L994" s="1">
        <f t="shared" si="151"/>
        <v>0</v>
      </c>
      <c r="M994" s="1">
        <f t="shared" si="152"/>
        <v>0</v>
      </c>
      <c r="N994" s="1">
        <f t="shared" si="155"/>
        <v>0</v>
      </c>
      <c r="O994" s="1">
        <f t="shared" si="156"/>
        <v>1745.8000000000068</v>
      </c>
    </row>
    <row r="995" spans="1:15" x14ac:dyDescent="0.25">
      <c r="A995" s="47">
        <v>42666.958333333336</v>
      </c>
      <c r="B995" s="1">
        <v>1.0881099999999999</v>
      </c>
      <c r="C995" s="1">
        <v>1.08996</v>
      </c>
      <c r="D995" s="1">
        <v>1.08596</v>
      </c>
      <c r="E995" s="1">
        <v>1.0881099999999999</v>
      </c>
      <c r="F995" s="1">
        <f t="shared" si="157"/>
        <v>6.6999999999994841</v>
      </c>
      <c r="G995" s="1">
        <f t="shared" si="150"/>
        <v>1</v>
      </c>
      <c r="H995" s="48">
        <f t="shared" si="158"/>
        <v>-6.4327592861457283E-5</v>
      </c>
      <c r="I995" s="49">
        <f t="shared" si="159"/>
        <v>-1.4212971226395948E-3</v>
      </c>
      <c r="J995" s="1">
        <f t="shared" si="153"/>
        <v>0</v>
      </c>
      <c r="K995" s="1">
        <f t="shared" si="154"/>
        <v>0</v>
      </c>
      <c r="L995" s="1">
        <f t="shared" si="151"/>
        <v>0</v>
      </c>
      <c r="M995" s="1">
        <f t="shared" si="152"/>
        <v>0</v>
      </c>
      <c r="N995" s="1">
        <f t="shared" si="155"/>
        <v>0</v>
      </c>
      <c r="O995" s="1">
        <f t="shared" si="156"/>
        <v>1745.8000000000068</v>
      </c>
    </row>
    <row r="996" spans="1:15" x14ac:dyDescent="0.25">
      <c r="A996" s="47">
        <v>42667.958333333336</v>
      </c>
      <c r="B996" s="1">
        <v>1.08812</v>
      </c>
      <c r="C996" s="1">
        <v>1.0905</v>
      </c>
      <c r="D996" s="1">
        <v>1.08511</v>
      </c>
      <c r="E996" s="1">
        <v>1.0887899999999999</v>
      </c>
      <c r="F996" s="1">
        <f t="shared" si="157"/>
        <v>19.799999999998708</v>
      </c>
      <c r="G996" s="1">
        <f t="shared" si="150"/>
        <v>1</v>
      </c>
      <c r="H996" s="48">
        <f t="shared" si="158"/>
        <v>6.2493681704967052E-4</v>
      </c>
      <c r="I996" s="49">
        <f t="shared" si="159"/>
        <v>-1.8974130891424162E-3</v>
      </c>
      <c r="J996" s="1">
        <f t="shared" si="153"/>
        <v>0</v>
      </c>
      <c r="K996" s="1">
        <f t="shared" si="154"/>
        <v>0</v>
      </c>
      <c r="L996" s="1">
        <f t="shared" si="151"/>
        <v>0</v>
      </c>
      <c r="M996" s="1">
        <f t="shared" si="152"/>
        <v>0</v>
      </c>
      <c r="N996" s="1">
        <f t="shared" si="155"/>
        <v>0</v>
      </c>
      <c r="O996" s="1">
        <f t="shared" si="156"/>
        <v>1745.8000000000068</v>
      </c>
    </row>
    <row r="997" spans="1:15" x14ac:dyDescent="0.25">
      <c r="A997" s="47">
        <v>42668.958333333336</v>
      </c>
      <c r="B997" s="1">
        <v>1.0887800000000001</v>
      </c>
      <c r="C997" s="1">
        <v>1.0946400000000001</v>
      </c>
      <c r="D997" s="1">
        <v>1.08744</v>
      </c>
      <c r="E997" s="1">
        <v>1.09076</v>
      </c>
      <c r="F997" s="1">
        <f t="shared" si="157"/>
        <v>-12.399999999999078</v>
      </c>
      <c r="G997" s="1">
        <f t="shared" si="150"/>
        <v>0</v>
      </c>
      <c r="H997" s="48">
        <f t="shared" si="158"/>
        <v>1.8093479918075417E-3</v>
      </c>
      <c r="I997" s="49">
        <f t="shared" si="159"/>
        <v>-7.2710166841162549E-4</v>
      </c>
      <c r="J997" s="1">
        <f t="shared" si="153"/>
        <v>0</v>
      </c>
      <c r="K997" s="1">
        <f t="shared" si="154"/>
        <v>0</v>
      </c>
      <c r="L997" s="1">
        <f t="shared" si="151"/>
        <v>0</v>
      </c>
      <c r="M997" s="1">
        <f t="shared" si="152"/>
        <v>0</v>
      </c>
      <c r="N997" s="1">
        <f t="shared" si="155"/>
        <v>0</v>
      </c>
      <c r="O997" s="1">
        <f t="shared" si="156"/>
        <v>1745.8000000000068</v>
      </c>
    </row>
    <row r="998" spans="1:15" x14ac:dyDescent="0.25">
      <c r="A998" s="47">
        <v>42669.958333333336</v>
      </c>
      <c r="B998" s="1">
        <v>1.09076</v>
      </c>
      <c r="C998" s="1">
        <v>1.09422</v>
      </c>
      <c r="D998" s="1">
        <v>1.08826</v>
      </c>
      <c r="E998" s="1">
        <v>1.08952</v>
      </c>
      <c r="F998" s="1">
        <f t="shared" si="157"/>
        <v>87.000000000001521</v>
      </c>
      <c r="G998" s="1">
        <f t="shared" si="150"/>
        <v>1</v>
      </c>
      <c r="H998" s="48">
        <f t="shared" si="158"/>
        <v>-1.1368220323443312E-3</v>
      </c>
      <c r="I998" s="49">
        <f t="shared" si="159"/>
        <v>-1.188212762244123E-3</v>
      </c>
      <c r="J998" s="1">
        <f t="shared" si="153"/>
        <v>0</v>
      </c>
      <c r="K998" s="1">
        <f t="shared" si="154"/>
        <v>0</v>
      </c>
      <c r="L998" s="1">
        <f t="shared" si="151"/>
        <v>0</v>
      </c>
      <c r="M998" s="1">
        <f t="shared" si="152"/>
        <v>0</v>
      </c>
      <c r="N998" s="1">
        <f t="shared" si="155"/>
        <v>0</v>
      </c>
      <c r="O998" s="1">
        <f t="shared" si="156"/>
        <v>1745.8000000000068</v>
      </c>
    </row>
    <row r="999" spans="1:15" x14ac:dyDescent="0.25">
      <c r="A999" s="47">
        <v>42670.958333333336</v>
      </c>
      <c r="B999" s="1">
        <v>1.08954</v>
      </c>
      <c r="C999" s="1">
        <v>1.09917</v>
      </c>
      <c r="D999" s="1">
        <v>1.0892900000000001</v>
      </c>
      <c r="E999" s="1">
        <v>1.0982400000000001</v>
      </c>
      <c r="F999" s="1">
        <f t="shared" si="157"/>
        <v>-9.5999999999984986</v>
      </c>
      <c r="G999" s="1">
        <f t="shared" si="150"/>
        <v>0</v>
      </c>
      <c r="H999" s="48">
        <f t="shared" si="158"/>
        <v>8.0035244878480238E-3</v>
      </c>
      <c r="I999" s="49">
        <f t="shared" si="159"/>
        <v>2.5873873558443505E-5</v>
      </c>
      <c r="J999" s="1">
        <f t="shared" si="153"/>
        <v>0</v>
      </c>
      <c r="K999" s="1">
        <f t="shared" si="154"/>
        <v>0</v>
      </c>
      <c r="L999" s="1">
        <f t="shared" si="151"/>
        <v>0</v>
      </c>
      <c r="M999" s="1">
        <f t="shared" si="152"/>
        <v>0</v>
      </c>
      <c r="N999" s="1">
        <f t="shared" si="155"/>
        <v>0</v>
      </c>
      <c r="O999" s="1">
        <f t="shared" si="156"/>
        <v>1745.8000000000068</v>
      </c>
    </row>
    <row r="1000" spans="1:15" x14ac:dyDescent="0.25">
      <c r="A1000" s="47">
        <v>42673.958333333336</v>
      </c>
      <c r="B1000" s="1">
        <v>1.0989599999999999</v>
      </c>
      <c r="C1000" s="1">
        <v>1.0991200000000001</v>
      </c>
      <c r="D1000" s="1">
        <v>1.0935900000000001</v>
      </c>
      <c r="E1000" s="1">
        <v>1.0980000000000001</v>
      </c>
      <c r="F1000" s="1">
        <f t="shared" si="157"/>
        <v>74.800000000001532</v>
      </c>
      <c r="G1000" s="1">
        <f t="shared" si="150"/>
        <v>1</v>
      </c>
      <c r="H1000" s="48">
        <f t="shared" si="158"/>
        <v>-2.1853146853145766E-4</v>
      </c>
      <c r="I1000" s="49">
        <f t="shared" si="159"/>
        <v>7.9381066901071384E-5</v>
      </c>
      <c r="J1000" s="1">
        <f t="shared" si="153"/>
        <v>0</v>
      </c>
      <c r="K1000" s="1">
        <f t="shared" si="154"/>
        <v>0</v>
      </c>
      <c r="L1000" s="1">
        <f t="shared" si="151"/>
        <v>0</v>
      </c>
      <c r="M1000" s="1">
        <f t="shared" si="152"/>
        <v>0</v>
      </c>
      <c r="N1000" s="1">
        <f t="shared" si="155"/>
        <v>0</v>
      </c>
      <c r="O1000" s="1">
        <f t="shared" si="156"/>
        <v>1745.8000000000068</v>
      </c>
    </row>
    <row r="1001" spans="1:15" x14ac:dyDescent="0.25">
      <c r="A1001" s="47">
        <v>42674.958333333336</v>
      </c>
      <c r="B1001" s="1">
        <v>1.0980399999999999</v>
      </c>
      <c r="C1001" s="1">
        <v>1.1069</v>
      </c>
      <c r="D1001" s="1">
        <v>1.09599</v>
      </c>
      <c r="E1001" s="1">
        <v>1.1055200000000001</v>
      </c>
      <c r="F1001" s="1">
        <f t="shared" si="157"/>
        <v>41.999999999999815</v>
      </c>
      <c r="G1001" s="1">
        <f t="shared" si="150"/>
        <v>1</v>
      </c>
      <c r="H1001" s="48">
        <f t="shared" si="158"/>
        <v>6.8488160291437783E-3</v>
      </c>
      <c r="I1001" s="49">
        <f t="shared" si="159"/>
        <v>1.4412423473538355E-3</v>
      </c>
      <c r="J1001" s="1">
        <f t="shared" si="153"/>
        <v>0</v>
      </c>
      <c r="K1001" s="1">
        <f t="shared" si="154"/>
        <v>0</v>
      </c>
      <c r="L1001" s="1">
        <f t="shared" si="151"/>
        <v>41.999999999999815</v>
      </c>
      <c r="M1001" s="1">
        <f t="shared" si="152"/>
        <v>0</v>
      </c>
      <c r="N1001" s="1">
        <f t="shared" si="155"/>
        <v>41.999999999999815</v>
      </c>
      <c r="O1001" s="1">
        <f t="shared" si="156"/>
        <v>1787.8000000000065</v>
      </c>
    </row>
    <row r="1002" spans="1:15" x14ac:dyDescent="0.25">
      <c r="A1002" s="47">
        <v>42675.958333333336</v>
      </c>
      <c r="B1002" s="1">
        <v>1.1055200000000001</v>
      </c>
      <c r="C1002" s="1">
        <v>1.1123000000000001</v>
      </c>
      <c r="D1002" s="1">
        <v>1.1049599999999999</v>
      </c>
      <c r="E1002" s="1">
        <v>1.10972</v>
      </c>
      <c r="F1002" s="1">
        <f t="shared" si="157"/>
        <v>7.3999999999996291</v>
      </c>
      <c r="G1002" s="1">
        <f t="shared" si="150"/>
        <v>1</v>
      </c>
      <c r="H1002" s="48">
        <f t="shared" si="158"/>
        <v>3.7991171575366689E-3</v>
      </c>
      <c r="I1002" s="49">
        <f t="shared" si="159"/>
        <v>2.4582576737060546E-3</v>
      </c>
      <c r="J1002" s="1">
        <f t="shared" si="153"/>
        <v>0</v>
      </c>
      <c r="K1002" s="1">
        <f t="shared" si="154"/>
        <v>0</v>
      </c>
      <c r="L1002" s="1">
        <f t="shared" si="151"/>
        <v>0</v>
      </c>
      <c r="M1002" s="1">
        <f t="shared" si="152"/>
        <v>0</v>
      </c>
      <c r="N1002" s="1">
        <f t="shared" si="155"/>
        <v>0</v>
      </c>
      <c r="O1002" s="1">
        <f t="shared" si="156"/>
        <v>1787.8000000000065</v>
      </c>
    </row>
    <row r="1003" spans="1:15" x14ac:dyDescent="0.25">
      <c r="A1003" s="47">
        <v>42676.958333333336</v>
      </c>
      <c r="B1003" s="1">
        <v>1.10968</v>
      </c>
      <c r="C1003" s="1">
        <v>1.11259</v>
      </c>
      <c r="D1003" s="1">
        <v>1.1059600000000001</v>
      </c>
      <c r="E1003" s="1">
        <v>1.11042</v>
      </c>
      <c r="F1003" s="1">
        <f t="shared" si="157"/>
        <v>33.600000000000293</v>
      </c>
      <c r="G1003" s="1">
        <f t="shared" si="150"/>
        <v>1</v>
      </c>
      <c r="H1003" s="48">
        <f t="shared" si="158"/>
        <v>6.307897487654035E-4</v>
      </c>
      <c r="I1003" s="49">
        <f t="shared" si="159"/>
        <v>2.5451473414094122E-3</v>
      </c>
      <c r="J1003" s="1">
        <f t="shared" si="153"/>
        <v>0</v>
      </c>
      <c r="K1003" s="1">
        <f t="shared" si="154"/>
        <v>0</v>
      </c>
      <c r="L1003" s="1">
        <f t="shared" si="151"/>
        <v>0</v>
      </c>
      <c r="M1003" s="1">
        <f t="shared" si="152"/>
        <v>0</v>
      </c>
      <c r="N1003" s="1">
        <f t="shared" si="155"/>
        <v>0</v>
      </c>
      <c r="O1003" s="1">
        <f t="shared" si="156"/>
        <v>1787.8000000000065</v>
      </c>
    </row>
    <row r="1004" spans="1:15" x14ac:dyDescent="0.25">
      <c r="A1004" s="47">
        <v>42677.958333333336</v>
      </c>
      <c r="B1004" s="1">
        <v>1.11042</v>
      </c>
      <c r="C1004" s="1">
        <v>1.11412</v>
      </c>
      <c r="D1004" s="1">
        <v>1.10798</v>
      </c>
      <c r="E1004" s="1">
        <v>1.11378</v>
      </c>
      <c r="F1004" s="1">
        <f t="shared" si="157"/>
        <v>-23.600000000001398</v>
      </c>
      <c r="G1004" s="1">
        <f t="shared" si="150"/>
        <v>0</v>
      </c>
      <c r="H1004" s="48">
        <f t="shared" si="158"/>
        <v>3.0258820986655E-3</v>
      </c>
      <c r="I1004" s="49">
        <f t="shared" si="159"/>
        <v>2.8452655016113909E-3</v>
      </c>
      <c r="J1004" s="1">
        <f t="shared" si="153"/>
        <v>0</v>
      </c>
      <c r="K1004" s="1">
        <f t="shared" si="154"/>
        <v>0</v>
      </c>
      <c r="L1004" s="1">
        <f t="shared" si="151"/>
        <v>0</v>
      </c>
      <c r="M1004" s="1">
        <f t="shared" si="152"/>
        <v>0</v>
      </c>
      <c r="N1004" s="1">
        <f t="shared" si="155"/>
        <v>0</v>
      </c>
      <c r="O1004" s="1">
        <f t="shared" si="156"/>
        <v>1787.8000000000065</v>
      </c>
    </row>
    <row r="1005" spans="1:15" x14ac:dyDescent="0.25">
      <c r="A1005" s="47">
        <v>42681</v>
      </c>
      <c r="B1005" s="1">
        <v>1.1063700000000001</v>
      </c>
      <c r="C1005" s="1">
        <v>1.11103</v>
      </c>
      <c r="D1005" s="1">
        <v>1.1027400000000001</v>
      </c>
      <c r="E1005" s="1">
        <v>1.1040099999999999</v>
      </c>
      <c r="F1005" s="1">
        <f t="shared" si="157"/>
        <v>-14.499999999999513</v>
      </c>
      <c r="G1005" s="1">
        <f t="shared" si="150"/>
        <v>0</v>
      </c>
      <c r="H1005" s="48">
        <f t="shared" si="158"/>
        <v>-8.7719298245614308E-3</v>
      </c>
      <c r="I1005" s="49">
        <f t="shared" si="159"/>
        <v>1.5226057745652694E-3</v>
      </c>
      <c r="J1005" s="1">
        <f t="shared" si="153"/>
        <v>0</v>
      </c>
      <c r="K1005" s="1">
        <f t="shared" si="154"/>
        <v>0</v>
      </c>
      <c r="L1005" s="1">
        <f t="shared" si="151"/>
        <v>-14.499999999999513</v>
      </c>
      <c r="M1005" s="1">
        <f t="shared" si="152"/>
        <v>0</v>
      </c>
      <c r="N1005" s="1">
        <f t="shared" si="155"/>
        <v>-14.499999999999513</v>
      </c>
      <c r="O1005" s="1">
        <f t="shared" si="156"/>
        <v>1773.300000000007</v>
      </c>
    </row>
    <row r="1006" spans="1:15" x14ac:dyDescent="0.25">
      <c r="A1006" s="47">
        <v>42682</v>
      </c>
      <c r="B1006" s="1">
        <v>1.1040099999999999</v>
      </c>
      <c r="C1006" s="1">
        <v>1.10669</v>
      </c>
      <c r="D1006" s="1">
        <v>1.1008800000000001</v>
      </c>
      <c r="E1006" s="1">
        <v>1.10256</v>
      </c>
      <c r="F1006" s="1">
        <f t="shared" si="157"/>
        <v>-116.19999999999963</v>
      </c>
      <c r="G1006" s="1">
        <f t="shared" si="150"/>
        <v>0</v>
      </c>
      <c r="H1006" s="48">
        <f t="shared" si="158"/>
        <v>-1.3133939004175144E-3</v>
      </c>
      <c r="I1006" s="49">
        <f t="shared" si="159"/>
        <v>1.5005342910561215E-3</v>
      </c>
      <c r="J1006" s="1">
        <f t="shared" si="153"/>
        <v>0</v>
      </c>
      <c r="K1006" s="1">
        <f t="shared" si="154"/>
        <v>0</v>
      </c>
      <c r="L1006" s="1">
        <f t="shared" si="151"/>
        <v>-116.19999999999963</v>
      </c>
      <c r="M1006" s="1">
        <f t="shared" si="152"/>
        <v>0</v>
      </c>
      <c r="N1006" s="1">
        <f t="shared" si="155"/>
        <v>-116.19999999999963</v>
      </c>
      <c r="O1006" s="1">
        <f t="shared" si="156"/>
        <v>1657.1000000000074</v>
      </c>
    </row>
    <row r="1007" spans="1:15" x14ac:dyDescent="0.25">
      <c r="A1007" s="47">
        <v>42683</v>
      </c>
      <c r="B1007" s="1">
        <v>1.10256</v>
      </c>
      <c r="C1007" s="1">
        <v>1.12995</v>
      </c>
      <c r="D1007" s="1">
        <v>1.0907</v>
      </c>
      <c r="E1007" s="1">
        <v>1.09094</v>
      </c>
      <c r="F1007" s="1">
        <f t="shared" si="157"/>
        <v>-18.000000000000238</v>
      </c>
      <c r="G1007" s="1">
        <f t="shared" si="150"/>
        <v>0</v>
      </c>
      <c r="H1007" s="48">
        <f t="shared" si="158"/>
        <v>-1.0539108982731027E-2</v>
      </c>
      <c r="I1007" s="49">
        <f t="shared" si="159"/>
        <v>-8.1729489276625988E-4</v>
      </c>
      <c r="J1007" s="1">
        <f t="shared" si="153"/>
        <v>0</v>
      </c>
      <c r="K1007" s="1">
        <f t="shared" si="154"/>
        <v>0</v>
      </c>
      <c r="L1007" s="1">
        <f t="shared" si="151"/>
        <v>0</v>
      </c>
      <c r="M1007" s="1">
        <f t="shared" si="152"/>
        <v>0</v>
      </c>
      <c r="N1007" s="1">
        <f t="shared" si="155"/>
        <v>0</v>
      </c>
      <c r="O1007" s="1">
        <f t="shared" si="156"/>
        <v>1657.1000000000074</v>
      </c>
    </row>
    <row r="1008" spans="1:15" x14ac:dyDescent="0.25">
      <c r="A1008" s="47">
        <v>42684</v>
      </c>
      <c r="B1008" s="1">
        <v>1.09094</v>
      </c>
      <c r="C1008" s="1">
        <v>1.09537</v>
      </c>
      <c r="D1008" s="1">
        <v>1.08649</v>
      </c>
      <c r="E1008" s="1">
        <v>1.08914</v>
      </c>
      <c r="F1008" s="1">
        <f t="shared" si="157"/>
        <v>-39.000000000000142</v>
      </c>
      <c r="G1008" s="1">
        <f t="shared" si="150"/>
        <v>0</v>
      </c>
      <c r="H1008" s="48">
        <f t="shared" si="158"/>
        <v>-1.6499532513245541E-3</v>
      </c>
      <c r="I1008" s="49">
        <f t="shared" si="159"/>
        <v>-9.9622261561539693E-4</v>
      </c>
      <c r="J1008" s="1">
        <f t="shared" si="153"/>
        <v>0</v>
      </c>
      <c r="K1008" s="1">
        <f t="shared" si="154"/>
        <v>0</v>
      </c>
      <c r="L1008" s="1">
        <f t="shared" si="151"/>
        <v>0</v>
      </c>
      <c r="M1008" s="1">
        <f t="shared" si="152"/>
        <v>0</v>
      </c>
      <c r="N1008" s="1">
        <f t="shared" si="155"/>
        <v>0</v>
      </c>
      <c r="O1008" s="1">
        <f t="shared" si="156"/>
        <v>1657.1000000000074</v>
      </c>
    </row>
    <row r="1009" spans="1:15" x14ac:dyDescent="0.25">
      <c r="A1009" s="47">
        <v>42685</v>
      </c>
      <c r="B1009" s="1">
        <v>1.0890599999999999</v>
      </c>
      <c r="C1009" s="1">
        <v>1.0923400000000001</v>
      </c>
      <c r="D1009" s="1">
        <v>1.0830299999999999</v>
      </c>
      <c r="E1009" s="1">
        <v>1.0851599999999999</v>
      </c>
      <c r="F1009" s="1">
        <f t="shared" si="157"/>
        <v>-96.600000000000023</v>
      </c>
      <c r="G1009" s="1">
        <f t="shared" si="150"/>
        <v>0</v>
      </c>
      <c r="H1009" s="48">
        <f t="shared" si="158"/>
        <v>-3.6542593238703125E-3</v>
      </c>
      <c r="I1009" s="49">
        <f t="shared" si="159"/>
        <v>-2.3091070347421583E-3</v>
      </c>
      <c r="J1009" s="1">
        <f t="shared" si="153"/>
        <v>0</v>
      </c>
      <c r="K1009" s="1">
        <f t="shared" si="154"/>
        <v>0</v>
      </c>
      <c r="L1009" s="1">
        <f t="shared" si="151"/>
        <v>0</v>
      </c>
      <c r="M1009" s="1">
        <f t="shared" si="152"/>
        <v>0</v>
      </c>
      <c r="N1009" s="1">
        <f t="shared" si="155"/>
        <v>0</v>
      </c>
      <c r="O1009" s="1">
        <f t="shared" si="156"/>
        <v>1657.1000000000074</v>
      </c>
    </row>
    <row r="1010" spans="1:15" x14ac:dyDescent="0.25">
      <c r="A1010" s="47">
        <v>42688</v>
      </c>
      <c r="B1010" s="1">
        <v>1.0832999999999999</v>
      </c>
      <c r="C1010" s="1">
        <v>1.0840099999999999</v>
      </c>
      <c r="D1010" s="1">
        <v>1.07091</v>
      </c>
      <c r="E1010" s="1">
        <v>1.0736399999999999</v>
      </c>
      <c r="F1010" s="1">
        <f t="shared" si="157"/>
        <v>-15.600000000000058</v>
      </c>
      <c r="G1010" s="1">
        <f t="shared" si="150"/>
        <v>0</v>
      </c>
      <c r="H1010" s="48">
        <f t="shared" si="158"/>
        <v>-1.0615946035607671E-2</v>
      </c>
      <c r="I1010" s="49">
        <f t="shared" si="159"/>
        <v>-4.1109899338852007E-3</v>
      </c>
      <c r="J1010" s="1">
        <f t="shared" si="153"/>
        <v>0</v>
      </c>
      <c r="K1010" s="1">
        <f t="shared" si="154"/>
        <v>0</v>
      </c>
      <c r="L1010" s="1">
        <f t="shared" si="151"/>
        <v>0</v>
      </c>
      <c r="M1010" s="1">
        <f t="shared" si="152"/>
        <v>0</v>
      </c>
      <c r="N1010" s="1">
        <f t="shared" si="155"/>
        <v>0</v>
      </c>
      <c r="O1010" s="1">
        <f t="shared" si="156"/>
        <v>1657.1000000000074</v>
      </c>
    </row>
    <row r="1011" spans="1:15" x14ac:dyDescent="0.25">
      <c r="A1011" s="47">
        <v>42689</v>
      </c>
      <c r="B1011" s="1">
        <v>1.07362</v>
      </c>
      <c r="C1011" s="1">
        <v>1.0816600000000001</v>
      </c>
      <c r="D1011" s="1">
        <v>1.07141</v>
      </c>
      <c r="E1011" s="1">
        <v>1.07206</v>
      </c>
      <c r="F1011" s="1">
        <f t="shared" si="157"/>
        <v>-30.000000000001137</v>
      </c>
      <c r="G1011" s="1">
        <f t="shared" si="150"/>
        <v>0</v>
      </c>
      <c r="H1011" s="48">
        <f t="shared" si="158"/>
        <v>-1.4716292239483897E-3</v>
      </c>
      <c r="I1011" s="49">
        <f t="shared" si="159"/>
        <v>-4.3737923054744249E-3</v>
      </c>
      <c r="J1011" s="1">
        <f t="shared" si="153"/>
        <v>0</v>
      </c>
      <c r="K1011" s="1">
        <f t="shared" si="154"/>
        <v>0</v>
      </c>
      <c r="L1011" s="1">
        <f t="shared" si="151"/>
        <v>0</v>
      </c>
      <c r="M1011" s="1">
        <f t="shared" si="152"/>
        <v>0</v>
      </c>
      <c r="N1011" s="1">
        <f t="shared" si="155"/>
        <v>0</v>
      </c>
      <c r="O1011" s="1">
        <f t="shared" si="156"/>
        <v>1657.1000000000074</v>
      </c>
    </row>
    <row r="1012" spans="1:15" x14ac:dyDescent="0.25">
      <c r="A1012" s="47">
        <v>42690</v>
      </c>
      <c r="B1012" s="1">
        <v>1.07206</v>
      </c>
      <c r="C1012" s="1">
        <v>1.07595</v>
      </c>
      <c r="D1012" s="1">
        <v>1.0666100000000001</v>
      </c>
      <c r="E1012" s="1">
        <v>1.0690599999999999</v>
      </c>
      <c r="F1012" s="1">
        <f t="shared" si="157"/>
        <v>-64.200000000000927</v>
      </c>
      <c r="G1012" s="1">
        <f t="shared" si="150"/>
        <v>0</v>
      </c>
      <c r="H1012" s="48">
        <f t="shared" si="158"/>
        <v>-2.7983508385726052E-3</v>
      </c>
      <c r="I1012" s="49">
        <f t="shared" si="159"/>
        <v>-5.101821422629188E-3</v>
      </c>
      <c r="J1012" s="1">
        <f t="shared" si="153"/>
        <v>0</v>
      </c>
      <c r="K1012" s="1">
        <f t="shared" si="154"/>
        <v>0</v>
      </c>
      <c r="L1012" s="1">
        <f t="shared" si="151"/>
        <v>0</v>
      </c>
      <c r="M1012" s="1">
        <f t="shared" si="152"/>
        <v>0</v>
      </c>
      <c r="N1012" s="1">
        <f t="shared" si="155"/>
        <v>0</v>
      </c>
      <c r="O1012" s="1">
        <f t="shared" si="156"/>
        <v>1657.1000000000074</v>
      </c>
    </row>
    <row r="1013" spans="1:15" x14ac:dyDescent="0.25">
      <c r="A1013" s="47">
        <v>42691</v>
      </c>
      <c r="B1013" s="1">
        <v>1.06904</v>
      </c>
      <c r="C1013" s="1">
        <v>1.0745499999999999</v>
      </c>
      <c r="D1013" s="1">
        <v>1.06199</v>
      </c>
      <c r="E1013" s="1">
        <v>1.0626199999999999</v>
      </c>
      <c r="F1013" s="1">
        <f t="shared" si="157"/>
        <v>-40.200000000001346</v>
      </c>
      <c r="G1013" s="1">
        <f t="shared" si="150"/>
        <v>0</v>
      </c>
      <c r="H1013" s="48">
        <f t="shared" si="158"/>
        <v>-6.0239836866031737E-3</v>
      </c>
      <c r="I1013" s="49">
        <f t="shared" si="159"/>
        <v>-4.7583281553844059E-3</v>
      </c>
      <c r="J1013" s="1">
        <f t="shared" si="153"/>
        <v>0</v>
      </c>
      <c r="K1013" s="1">
        <f t="shared" si="154"/>
        <v>0</v>
      </c>
      <c r="L1013" s="1">
        <f t="shared" si="151"/>
        <v>0</v>
      </c>
      <c r="M1013" s="1">
        <f t="shared" si="152"/>
        <v>0</v>
      </c>
      <c r="N1013" s="1">
        <f t="shared" si="155"/>
        <v>0</v>
      </c>
      <c r="O1013" s="1">
        <f t="shared" si="156"/>
        <v>1657.1000000000074</v>
      </c>
    </row>
    <row r="1014" spans="1:15" x14ac:dyDescent="0.25">
      <c r="A1014" s="47">
        <v>42692</v>
      </c>
      <c r="B1014" s="1">
        <v>1.0626800000000001</v>
      </c>
      <c r="C1014" s="1">
        <v>1.0642799999999999</v>
      </c>
      <c r="D1014" s="1">
        <v>1.0569200000000001</v>
      </c>
      <c r="E1014" s="1">
        <v>1.0586599999999999</v>
      </c>
      <c r="F1014" s="1">
        <f t="shared" si="157"/>
        <v>35.000000000000583</v>
      </c>
      <c r="G1014" s="1">
        <f t="shared" si="150"/>
        <v>1</v>
      </c>
      <c r="H1014" s="48">
        <f t="shared" si="158"/>
        <v>-3.7266379326569288E-3</v>
      </c>
      <c r="I1014" s="49">
        <f t="shared" si="159"/>
        <v>-5.0599836594143327E-3</v>
      </c>
      <c r="J1014" s="1">
        <f t="shared" si="153"/>
        <v>0</v>
      </c>
      <c r="K1014" s="1">
        <f t="shared" si="154"/>
        <v>0</v>
      </c>
      <c r="L1014" s="1">
        <f t="shared" si="151"/>
        <v>0</v>
      </c>
      <c r="M1014" s="1">
        <f t="shared" si="152"/>
        <v>0</v>
      </c>
      <c r="N1014" s="1">
        <f t="shared" si="155"/>
        <v>0</v>
      </c>
      <c r="O1014" s="1">
        <f t="shared" si="156"/>
        <v>1657.1000000000074</v>
      </c>
    </row>
    <row r="1015" spans="1:15" x14ac:dyDescent="0.25">
      <c r="A1015" s="47">
        <v>42695</v>
      </c>
      <c r="B1015" s="1">
        <v>1.0592200000000001</v>
      </c>
      <c r="C1015" s="1">
        <v>1.06491</v>
      </c>
      <c r="D1015" s="1">
        <v>1.0578799999999999</v>
      </c>
      <c r="E1015" s="1">
        <v>1.0627200000000001</v>
      </c>
      <c r="F1015" s="1">
        <f t="shared" si="157"/>
        <v>-1.2000000000012001</v>
      </c>
      <c r="G1015" s="1">
        <f t="shared" si="150"/>
        <v>0</v>
      </c>
      <c r="H1015" s="48">
        <f t="shared" si="158"/>
        <v>3.8350367445640909E-3</v>
      </c>
      <c r="I1015" s="49">
        <f t="shared" si="159"/>
        <v>-3.263215443502443E-3</v>
      </c>
      <c r="J1015" s="1">
        <f t="shared" si="153"/>
        <v>0</v>
      </c>
      <c r="K1015" s="1">
        <f t="shared" si="154"/>
        <v>0</v>
      </c>
      <c r="L1015" s="1">
        <f t="shared" si="151"/>
        <v>0</v>
      </c>
      <c r="M1015" s="1">
        <f t="shared" si="152"/>
        <v>0</v>
      </c>
      <c r="N1015" s="1">
        <f t="shared" si="155"/>
        <v>0</v>
      </c>
      <c r="O1015" s="1">
        <f t="shared" si="156"/>
        <v>1657.1000000000074</v>
      </c>
    </row>
    <row r="1016" spans="1:15" x14ac:dyDescent="0.25">
      <c r="A1016" s="47">
        <v>42696</v>
      </c>
      <c r="B1016" s="1">
        <v>1.0627200000000001</v>
      </c>
      <c r="C1016" s="1">
        <v>1.06579</v>
      </c>
      <c r="D1016" s="1">
        <v>1.05836</v>
      </c>
      <c r="E1016" s="1">
        <v>1.0626</v>
      </c>
      <c r="F1016" s="1">
        <f t="shared" si="157"/>
        <v>-72.90000000000019</v>
      </c>
      <c r="G1016" s="1">
        <f t="shared" si="150"/>
        <v>0</v>
      </c>
      <c r="H1016" s="48">
        <f t="shared" si="158"/>
        <v>-1.1291779584476913E-4</v>
      </c>
      <c r="I1016" s="49">
        <f t="shared" si="159"/>
        <v>-3.0710860115674699E-3</v>
      </c>
      <c r="J1016" s="1">
        <f t="shared" si="153"/>
        <v>0</v>
      </c>
      <c r="K1016" s="1">
        <f t="shared" si="154"/>
        <v>0</v>
      </c>
      <c r="L1016" s="1">
        <f t="shared" si="151"/>
        <v>0</v>
      </c>
      <c r="M1016" s="1">
        <f t="shared" si="152"/>
        <v>0</v>
      </c>
      <c r="N1016" s="1">
        <f t="shared" si="155"/>
        <v>0</v>
      </c>
      <c r="O1016" s="1">
        <f t="shared" si="156"/>
        <v>1657.1000000000074</v>
      </c>
    </row>
    <row r="1017" spans="1:15" x14ac:dyDescent="0.25">
      <c r="A1017" s="47">
        <v>42697</v>
      </c>
      <c r="B1017" s="1">
        <v>1.06263</v>
      </c>
      <c r="C1017" s="1">
        <v>1.06436</v>
      </c>
      <c r="D1017" s="1">
        <v>1.05263</v>
      </c>
      <c r="E1017" s="1">
        <v>1.0553399999999999</v>
      </c>
      <c r="F1017" s="1">
        <f t="shared" si="157"/>
        <v>-0.89999999999923475</v>
      </c>
      <c r="G1017" s="1">
        <f t="shared" si="150"/>
        <v>0</v>
      </c>
      <c r="H1017" s="48">
        <f t="shared" si="158"/>
        <v>-6.8322981366459867E-3</v>
      </c>
      <c r="I1017" s="49">
        <f t="shared" si="159"/>
        <v>-3.4683408631644291E-3</v>
      </c>
      <c r="J1017" s="1">
        <f t="shared" si="153"/>
        <v>0</v>
      </c>
      <c r="K1017" s="1">
        <f t="shared" si="154"/>
        <v>0</v>
      </c>
      <c r="L1017" s="1">
        <f t="shared" si="151"/>
        <v>0</v>
      </c>
      <c r="M1017" s="1">
        <f t="shared" si="152"/>
        <v>0</v>
      </c>
      <c r="N1017" s="1">
        <f t="shared" si="155"/>
        <v>0</v>
      </c>
      <c r="O1017" s="1">
        <f t="shared" si="156"/>
        <v>1657.1000000000074</v>
      </c>
    </row>
    <row r="1018" spans="1:15" x14ac:dyDescent="0.25">
      <c r="A1018" s="47">
        <v>42698</v>
      </c>
      <c r="B1018" s="1">
        <v>1.0552699999999999</v>
      </c>
      <c r="C1018" s="1">
        <v>1.0585199999999999</v>
      </c>
      <c r="D1018" s="1">
        <v>1.0518000000000001</v>
      </c>
      <c r="E1018" s="1">
        <v>1.05518</v>
      </c>
      <c r="F1018" s="1">
        <f t="shared" si="157"/>
        <v>40.000000000000036</v>
      </c>
      <c r="G1018" s="1">
        <f t="shared" si="150"/>
        <v>1</v>
      </c>
      <c r="H1018" s="48">
        <f t="shared" si="158"/>
        <v>-1.5160990770746174E-4</v>
      </c>
      <c r="I1018" s="49">
        <f t="shared" si="159"/>
        <v>-2.160298847176903E-3</v>
      </c>
      <c r="J1018" s="1">
        <f t="shared" si="153"/>
        <v>0</v>
      </c>
      <c r="K1018" s="1">
        <f t="shared" si="154"/>
        <v>0</v>
      </c>
      <c r="L1018" s="1">
        <f t="shared" si="151"/>
        <v>0</v>
      </c>
      <c r="M1018" s="1">
        <f t="shared" si="152"/>
        <v>0</v>
      </c>
      <c r="N1018" s="1">
        <f t="shared" si="155"/>
        <v>0</v>
      </c>
      <c r="O1018" s="1">
        <f t="shared" si="156"/>
        <v>1657.1000000000074</v>
      </c>
    </row>
    <row r="1019" spans="1:15" x14ac:dyDescent="0.25">
      <c r="A1019" s="47">
        <v>42699</v>
      </c>
      <c r="B1019" s="1">
        <v>1.05501</v>
      </c>
      <c r="C1019" s="1">
        <v>1.06273</v>
      </c>
      <c r="D1019" s="1">
        <v>1.0538400000000001</v>
      </c>
      <c r="E1019" s="1">
        <v>1.05901</v>
      </c>
      <c r="F1019" s="1">
        <f t="shared" si="157"/>
        <v>2.20000000000109</v>
      </c>
      <c r="G1019" s="1">
        <f t="shared" si="150"/>
        <v>1</v>
      </c>
      <c r="H1019" s="48">
        <f t="shared" si="158"/>
        <v>3.629712466119539E-3</v>
      </c>
      <c r="I1019" s="49">
        <f t="shared" si="159"/>
        <v>-1.5226311359184119E-3</v>
      </c>
      <c r="J1019" s="1">
        <f t="shared" si="153"/>
        <v>0</v>
      </c>
      <c r="K1019" s="1">
        <f t="shared" si="154"/>
        <v>0</v>
      </c>
      <c r="L1019" s="1">
        <f t="shared" si="151"/>
        <v>0</v>
      </c>
      <c r="M1019" s="1">
        <f t="shared" si="152"/>
        <v>0</v>
      </c>
      <c r="N1019" s="1">
        <f t="shared" si="155"/>
        <v>0</v>
      </c>
      <c r="O1019" s="1">
        <f t="shared" si="156"/>
        <v>1657.1000000000074</v>
      </c>
    </row>
    <row r="1020" spans="1:15" x14ac:dyDescent="0.25">
      <c r="A1020" s="47">
        <v>42702</v>
      </c>
      <c r="B1020" s="1">
        <v>1.06111</v>
      </c>
      <c r="C1020" s="1">
        <v>1.06856</v>
      </c>
      <c r="D1020" s="1">
        <v>1.05636</v>
      </c>
      <c r="E1020" s="1">
        <v>1.0613300000000001</v>
      </c>
      <c r="F1020" s="1">
        <f t="shared" si="157"/>
        <v>36.200000000001786</v>
      </c>
      <c r="G1020" s="1">
        <f t="shared" si="150"/>
        <v>1</v>
      </c>
      <c r="H1020" s="48">
        <f t="shared" si="158"/>
        <v>2.1907253000443827E-3</v>
      </c>
      <c r="I1020" s="49">
        <f t="shared" si="159"/>
        <v>-8.9899661859128843E-4</v>
      </c>
      <c r="J1020" s="1">
        <f t="shared" si="153"/>
        <v>0</v>
      </c>
      <c r="K1020" s="1">
        <f t="shared" si="154"/>
        <v>0</v>
      </c>
      <c r="L1020" s="1">
        <f t="shared" si="151"/>
        <v>0</v>
      </c>
      <c r="M1020" s="1">
        <f t="shared" si="152"/>
        <v>0</v>
      </c>
      <c r="N1020" s="1">
        <f t="shared" si="155"/>
        <v>0</v>
      </c>
      <c r="O1020" s="1">
        <f t="shared" si="156"/>
        <v>1657.1000000000074</v>
      </c>
    </row>
    <row r="1021" spans="1:15" x14ac:dyDescent="0.25">
      <c r="A1021" s="47">
        <v>42703</v>
      </c>
      <c r="B1021" s="1">
        <v>1.0612999999999999</v>
      </c>
      <c r="C1021" s="1">
        <v>1.06542</v>
      </c>
      <c r="D1021" s="1">
        <v>1.0564899999999999</v>
      </c>
      <c r="E1021" s="1">
        <v>1.0649200000000001</v>
      </c>
      <c r="F1021" s="1">
        <f t="shared" si="157"/>
        <v>-60.899999999999288</v>
      </c>
      <c r="G1021" s="1">
        <f t="shared" si="150"/>
        <v>0</v>
      </c>
      <c r="H1021" s="48">
        <f t="shared" si="158"/>
        <v>3.3825483120235589E-3</v>
      </c>
      <c r="I1021" s="49">
        <f t="shared" si="159"/>
        <v>2.7681988123705314E-4</v>
      </c>
      <c r="J1021" s="1">
        <f t="shared" si="153"/>
        <v>0</v>
      </c>
      <c r="K1021" s="1">
        <f t="shared" si="154"/>
        <v>0</v>
      </c>
      <c r="L1021" s="1">
        <f t="shared" si="151"/>
        <v>0</v>
      </c>
      <c r="M1021" s="1">
        <f t="shared" si="152"/>
        <v>0</v>
      </c>
      <c r="N1021" s="1">
        <f t="shared" si="155"/>
        <v>0</v>
      </c>
      <c r="O1021" s="1">
        <f t="shared" si="156"/>
        <v>1657.1000000000074</v>
      </c>
    </row>
    <row r="1022" spans="1:15" x14ac:dyDescent="0.25">
      <c r="A1022" s="47">
        <v>42704</v>
      </c>
      <c r="B1022" s="1">
        <v>1.0649</v>
      </c>
      <c r="C1022" s="1">
        <v>1.0666599999999999</v>
      </c>
      <c r="D1022" s="1">
        <v>1.0552699999999999</v>
      </c>
      <c r="E1022" s="1">
        <v>1.05881</v>
      </c>
      <c r="F1022" s="1">
        <f t="shared" si="157"/>
        <v>72.800000000001745</v>
      </c>
      <c r="G1022" s="1">
        <f t="shared" si="150"/>
        <v>1</v>
      </c>
      <c r="H1022" s="48">
        <f t="shared" si="158"/>
        <v>-5.7375201893100636E-3</v>
      </c>
      <c r="I1022" s="49">
        <f t="shared" si="159"/>
        <v>2.5459599155411294E-5</v>
      </c>
      <c r="J1022" s="1">
        <f t="shared" si="153"/>
        <v>0</v>
      </c>
      <c r="K1022" s="1">
        <f t="shared" si="154"/>
        <v>0</v>
      </c>
      <c r="L1022" s="1">
        <f t="shared" si="151"/>
        <v>0</v>
      </c>
      <c r="M1022" s="1">
        <f t="shared" si="152"/>
        <v>0</v>
      </c>
      <c r="N1022" s="1">
        <f t="shared" si="155"/>
        <v>0</v>
      </c>
      <c r="O1022" s="1">
        <f t="shared" si="156"/>
        <v>1657.1000000000074</v>
      </c>
    </row>
    <row r="1023" spans="1:15" x14ac:dyDescent="0.25">
      <c r="A1023" s="47">
        <v>42705</v>
      </c>
      <c r="B1023" s="1">
        <v>1.0587899999999999</v>
      </c>
      <c r="C1023" s="1">
        <v>1.0668800000000001</v>
      </c>
      <c r="D1023" s="1">
        <v>1.05846</v>
      </c>
      <c r="E1023" s="1">
        <v>1.0660700000000001</v>
      </c>
      <c r="F1023" s="1">
        <f t="shared" si="157"/>
        <v>2.9999999999996696</v>
      </c>
      <c r="G1023" s="1">
        <f t="shared" si="150"/>
        <v>1</v>
      </c>
      <c r="H1023" s="48">
        <f t="shared" si="158"/>
        <v>6.8567542807491666E-3</v>
      </c>
      <c r="I1023" s="49">
        <f t="shared" si="159"/>
        <v>4.0317429117854575E-4</v>
      </c>
      <c r="J1023" s="1">
        <f t="shared" si="153"/>
        <v>0</v>
      </c>
      <c r="K1023" s="1">
        <f t="shared" si="154"/>
        <v>0</v>
      </c>
      <c r="L1023" s="1">
        <f t="shared" si="151"/>
        <v>0</v>
      </c>
      <c r="M1023" s="1">
        <f t="shared" si="152"/>
        <v>0</v>
      </c>
      <c r="N1023" s="1">
        <f t="shared" si="155"/>
        <v>0</v>
      </c>
      <c r="O1023" s="1">
        <f t="shared" si="156"/>
        <v>1657.1000000000074</v>
      </c>
    </row>
    <row r="1024" spans="1:15" x14ac:dyDescent="0.25">
      <c r="A1024" s="47">
        <v>42706</v>
      </c>
      <c r="B1024" s="1">
        <v>1.06602</v>
      </c>
      <c r="C1024" s="1">
        <v>1.06898</v>
      </c>
      <c r="D1024" s="1">
        <v>1.06253</v>
      </c>
      <c r="E1024" s="1">
        <v>1.0663199999999999</v>
      </c>
      <c r="F1024" s="1">
        <f t="shared" si="157"/>
        <v>137.30000000000021</v>
      </c>
      <c r="G1024" s="1">
        <f t="shared" si="150"/>
        <v>1</v>
      </c>
      <c r="H1024" s="48">
        <f t="shared" si="158"/>
        <v>2.3450617689246833E-4</v>
      </c>
      <c r="I1024" s="49">
        <f t="shared" si="159"/>
        <v>4.4660228777070043E-4</v>
      </c>
      <c r="J1024" s="1">
        <f t="shared" si="153"/>
        <v>0</v>
      </c>
      <c r="K1024" s="1">
        <f t="shared" si="154"/>
        <v>0</v>
      </c>
      <c r="L1024" s="1">
        <f t="shared" si="151"/>
        <v>0</v>
      </c>
      <c r="M1024" s="1">
        <f t="shared" si="152"/>
        <v>0</v>
      </c>
      <c r="N1024" s="1">
        <f t="shared" si="155"/>
        <v>0</v>
      </c>
      <c r="O1024" s="1">
        <f t="shared" si="156"/>
        <v>1657.1000000000074</v>
      </c>
    </row>
    <row r="1025" spans="1:15" x14ac:dyDescent="0.25">
      <c r="A1025" s="47">
        <v>42709</v>
      </c>
      <c r="B1025" s="1">
        <v>1.0626199999999999</v>
      </c>
      <c r="C1025" s="1">
        <v>1.0796300000000001</v>
      </c>
      <c r="D1025" s="1">
        <v>1.0505500000000001</v>
      </c>
      <c r="E1025" s="1">
        <v>1.0763499999999999</v>
      </c>
      <c r="F1025" s="1">
        <f t="shared" si="157"/>
        <v>-44.800000000000395</v>
      </c>
      <c r="G1025" s="1">
        <f t="shared" si="150"/>
        <v>0</v>
      </c>
      <c r="H1025" s="48">
        <f t="shared" si="158"/>
        <v>9.4061820091528858E-3</v>
      </c>
      <c r="I1025" s="49">
        <f t="shared" si="159"/>
        <v>2.4764123059955595E-3</v>
      </c>
      <c r="J1025" s="1">
        <f t="shared" si="153"/>
        <v>0</v>
      </c>
      <c r="K1025" s="1">
        <f t="shared" si="154"/>
        <v>0</v>
      </c>
      <c r="L1025" s="1">
        <f t="shared" si="151"/>
        <v>0</v>
      </c>
      <c r="M1025" s="1">
        <f t="shared" si="152"/>
        <v>0</v>
      </c>
      <c r="N1025" s="1">
        <f t="shared" si="155"/>
        <v>0</v>
      </c>
      <c r="O1025" s="1">
        <f t="shared" si="156"/>
        <v>1657.1000000000074</v>
      </c>
    </row>
    <row r="1026" spans="1:15" x14ac:dyDescent="0.25">
      <c r="A1026" s="47">
        <v>42710</v>
      </c>
      <c r="B1026" s="1">
        <v>1.07633</v>
      </c>
      <c r="C1026" s="1">
        <v>1.07853</v>
      </c>
      <c r="D1026" s="1">
        <v>1.06986</v>
      </c>
      <c r="E1026" s="1">
        <v>1.07185</v>
      </c>
      <c r="F1026" s="1">
        <f t="shared" si="157"/>
        <v>36.100000000001131</v>
      </c>
      <c r="G1026" s="1">
        <f t="shared" ref="G1026:G1044" si="160">IF(F1026&gt;0,1,0)</f>
        <v>1</v>
      </c>
      <c r="H1026" s="48">
        <f t="shared" si="158"/>
        <v>-4.1807962094113638E-3</v>
      </c>
      <c r="I1026" s="49">
        <f t="shared" si="159"/>
        <v>1.9727640182825718E-3</v>
      </c>
      <c r="J1026" s="1">
        <f t="shared" si="153"/>
        <v>0</v>
      </c>
      <c r="K1026" s="1">
        <f t="shared" si="154"/>
        <v>0</v>
      </c>
      <c r="L1026" s="1">
        <f t="shared" ref="L1026:L1044" si="161">IF(AND(I1026&gt;$S$4,I1026&lt;=$T$4),F1026,0)</f>
        <v>36.100000000001131</v>
      </c>
      <c r="M1026" s="1">
        <f t="shared" ref="M1026:M1044" si="162">IF(AND(I1026&gt;$S$5,I1026&lt;=$T$5),F1026,0)</f>
        <v>0</v>
      </c>
      <c r="N1026" s="1">
        <f t="shared" si="155"/>
        <v>36.100000000001131</v>
      </c>
      <c r="O1026" s="1">
        <f t="shared" si="156"/>
        <v>1693.2000000000085</v>
      </c>
    </row>
    <row r="1027" spans="1:15" x14ac:dyDescent="0.25">
      <c r="A1027" s="47">
        <v>42711</v>
      </c>
      <c r="B1027" s="1">
        <v>1.07165</v>
      </c>
      <c r="C1027" s="1">
        <v>1.07684</v>
      </c>
      <c r="D1027" s="1">
        <v>1.07098</v>
      </c>
      <c r="E1027" s="1">
        <v>1.0752600000000001</v>
      </c>
      <c r="F1027" s="1">
        <f t="shared" si="157"/>
        <v>-137.89999999999969</v>
      </c>
      <c r="G1027" s="1">
        <f t="shared" si="160"/>
        <v>0</v>
      </c>
      <c r="H1027" s="48">
        <f t="shared" si="158"/>
        <v>3.181415309978286E-3</v>
      </c>
      <c r="I1027" s="49">
        <f t="shared" si="159"/>
        <v>1.9167268737649151E-3</v>
      </c>
      <c r="J1027" s="1">
        <f t="shared" ref="J1027:J1044" si="163">IF(AND(I1027&gt;$S$2,I1027&lt;=$T$2),F1027,0)</f>
        <v>0</v>
      </c>
      <c r="K1027" s="1">
        <f t="shared" ref="K1027:K1044" si="164">IF(AND(I1027&gt;$S$3,I1027&lt;=$T$3),F1027,0)</f>
        <v>0</v>
      </c>
      <c r="L1027" s="1">
        <f t="shared" si="161"/>
        <v>-137.89999999999969</v>
      </c>
      <c r="M1027" s="1">
        <f t="shared" si="162"/>
        <v>0</v>
      </c>
      <c r="N1027" s="1">
        <f t="shared" ref="N1027:N1044" si="165">L1027+K1027+J1027+M1027</f>
        <v>-137.89999999999969</v>
      </c>
      <c r="O1027" s="1">
        <f t="shared" ref="O1027:O1044" si="166">N1027+O1026</f>
        <v>1555.3000000000088</v>
      </c>
    </row>
    <row r="1028" spans="1:15" x14ac:dyDescent="0.25">
      <c r="A1028" s="47">
        <v>42712</v>
      </c>
      <c r="B1028" s="1">
        <v>1.0752299999999999</v>
      </c>
      <c r="C1028" s="1">
        <v>1.08734</v>
      </c>
      <c r="D1028" s="1">
        <v>1.0597300000000001</v>
      </c>
      <c r="E1028" s="1">
        <v>1.0614399999999999</v>
      </c>
      <c r="F1028" s="1">
        <f t="shared" ref="F1028:F1044" si="167">(E1029-B1029)*10000</f>
        <v>-55.400000000001</v>
      </c>
      <c r="G1028" s="1">
        <f t="shared" si="160"/>
        <v>0</v>
      </c>
      <c r="H1028" s="48">
        <f t="shared" ref="H1028:H1044" si="168">E1028/E1027-1</f>
        <v>-1.2852705392184416E-2</v>
      </c>
      <c r="I1028" s="49">
        <f t="shared" si="159"/>
        <v>3.6298037236315306E-5</v>
      </c>
      <c r="J1028" s="1">
        <f t="shared" si="163"/>
        <v>0</v>
      </c>
      <c r="K1028" s="1">
        <f t="shared" si="164"/>
        <v>0</v>
      </c>
      <c r="L1028" s="1">
        <f t="shared" si="161"/>
        <v>0</v>
      </c>
      <c r="M1028" s="1">
        <f t="shared" si="162"/>
        <v>0</v>
      </c>
      <c r="N1028" s="1">
        <f t="shared" si="165"/>
        <v>0</v>
      </c>
      <c r="O1028" s="1">
        <f t="shared" si="166"/>
        <v>1555.3000000000088</v>
      </c>
    </row>
    <row r="1029" spans="1:15" x14ac:dyDescent="0.25">
      <c r="A1029" s="47">
        <v>42713</v>
      </c>
      <c r="B1029" s="1">
        <v>1.06145</v>
      </c>
      <c r="C1029" s="1">
        <v>1.06297</v>
      </c>
      <c r="D1029" s="1">
        <v>1.0530999999999999</v>
      </c>
      <c r="E1029" s="1">
        <v>1.0559099999999999</v>
      </c>
      <c r="F1029" s="1">
        <f t="shared" si="167"/>
        <v>102.99999999999976</v>
      </c>
      <c r="G1029" s="1">
        <f t="shared" si="160"/>
        <v>1</v>
      </c>
      <c r="H1029" s="48">
        <f t="shared" si="168"/>
        <v>-5.2099035272836769E-3</v>
      </c>
      <c r="I1029" s="49">
        <f t="shared" si="159"/>
        <v>-1.0377584426770892E-3</v>
      </c>
      <c r="J1029" s="1">
        <f t="shared" si="163"/>
        <v>0</v>
      </c>
      <c r="K1029" s="1">
        <f t="shared" si="164"/>
        <v>0</v>
      </c>
      <c r="L1029" s="1">
        <f t="shared" si="161"/>
        <v>0</v>
      </c>
      <c r="M1029" s="1">
        <f t="shared" si="162"/>
        <v>0</v>
      </c>
      <c r="N1029" s="1">
        <f t="shared" si="165"/>
        <v>0</v>
      </c>
      <c r="O1029" s="1">
        <f t="shared" si="166"/>
        <v>1555.3000000000088</v>
      </c>
    </row>
    <row r="1030" spans="1:15" x14ac:dyDescent="0.25">
      <c r="A1030" s="47">
        <v>42716</v>
      </c>
      <c r="B1030" s="1">
        <v>1.0531200000000001</v>
      </c>
      <c r="C1030" s="1">
        <v>1.06517</v>
      </c>
      <c r="D1030" s="1">
        <v>1.05254</v>
      </c>
      <c r="E1030" s="1">
        <v>1.06342</v>
      </c>
      <c r="F1030" s="1">
        <f t="shared" si="167"/>
        <v>-9.5000000000000639</v>
      </c>
      <c r="G1030" s="1">
        <f t="shared" si="160"/>
        <v>0</v>
      </c>
      <c r="H1030" s="48">
        <f t="shared" si="168"/>
        <v>7.1123485903155093E-3</v>
      </c>
      <c r="I1030" s="49">
        <f t="shared" si="159"/>
        <v>5.6847515477610744E-4</v>
      </c>
      <c r="J1030" s="1">
        <f t="shared" si="163"/>
        <v>0</v>
      </c>
      <c r="K1030" s="1">
        <f t="shared" si="164"/>
        <v>0</v>
      </c>
      <c r="L1030" s="1">
        <f t="shared" si="161"/>
        <v>0</v>
      </c>
      <c r="M1030" s="1">
        <f t="shared" si="162"/>
        <v>0</v>
      </c>
      <c r="N1030" s="1">
        <f t="shared" si="165"/>
        <v>0</v>
      </c>
      <c r="O1030" s="1">
        <f t="shared" si="166"/>
        <v>1555.3000000000088</v>
      </c>
    </row>
    <row r="1031" spans="1:15" x14ac:dyDescent="0.25">
      <c r="A1031" s="47">
        <v>42717</v>
      </c>
      <c r="B1031" s="1">
        <v>1.06341</v>
      </c>
      <c r="C1031" s="1">
        <v>1.06671</v>
      </c>
      <c r="D1031" s="1">
        <v>1.06037</v>
      </c>
      <c r="E1031" s="1">
        <v>1.06246</v>
      </c>
      <c r="F1031" s="1">
        <f t="shared" si="167"/>
        <v>-91.099999999999511</v>
      </c>
      <c r="G1031" s="1">
        <f t="shared" si="160"/>
        <v>0</v>
      </c>
      <c r="H1031" s="48">
        <f t="shared" si="168"/>
        <v>-9.0274773842891065E-4</v>
      </c>
      <c r="I1031" s="49">
        <f t="shared" si="159"/>
        <v>-4.0146259762115222E-4</v>
      </c>
      <c r="J1031" s="1">
        <f t="shared" si="163"/>
        <v>0</v>
      </c>
      <c r="K1031" s="1">
        <f t="shared" si="164"/>
        <v>0</v>
      </c>
      <c r="L1031" s="1">
        <f t="shared" si="161"/>
        <v>0</v>
      </c>
      <c r="M1031" s="1">
        <f t="shared" si="162"/>
        <v>0</v>
      </c>
      <c r="N1031" s="1">
        <f t="shared" si="165"/>
        <v>0</v>
      </c>
      <c r="O1031" s="1">
        <f t="shared" si="166"/>
        <v>1555.3000000000088</v>
      </c>
    </row>
    <row r="1032" spans="1:15" x14ac:dyDescent="0.25">
      <c r="A1032" s="47">
        <v>42718</v>
      </c>
      <c r="B1032" s="1">
        <v>1.06246</v>
      </c>
      <c r="C1032" s="1">
        <v>1.0669999999999999</v>
      </c>
      <c r="D1032" s="1">
        <v>1.04965</v>
      </c>
      <c r="E1032" s="1">
        <v>1.05335</v>
      </c>
      <c r="F1032" s="1">
        <f t="shared" si="167"/>
        <v>-120.4000000000005</v>
      </c>
      <c r="G1032" s="1">
        <f t="shared" si="160"/>
        <v>0</v>
      </c>
      <c r="H1032" s="48">
        <f t="shared" si="168"/>
        <v>-8.5744404495227133E-3</v>
      </c>
      <c r="I1032" s="49">
        <f t="shared" si="159"/>
        <v>-1.5025809259230499E-3</v>
      </c>
      <c r="J1032" s="1">
        <f t="shared" si="163"/>
        <v>0</v>
      </c>
      <c r="K1032" s="1">
        <f t="shared" si="164"/>
        <v>0</v>
      </c>
      <c r="L1032" s="1">
        <f t="shared" si="161"/>
        <v>0</v>
      </c>
      <c r="M1032" s="1">
        <f t="shared" si="162"/>
        <v>0</v>
      </c>
      <c r="N1032" s="1">
        <f t="shared" si="165"/>
        <v>0</v>
      </c>
      <c r="O1032" s="1">
        <f t="shared" si="166"/>
        <v>1555.3000000000088</v>
      </c>
    </row>
    <row r="1033" spans="1:15" x14ac:dyDescent="0.25">
      <c r="A1033" s="47">
        <v>42719</v>
      </c>
      <c r="B1033" s="1">
        <v>1.05335</v>
      </c>
      <c r="C1033" s="1">
        <v>1.0539000000000001</v>
      </c>
      <c r="D1033" s="1">
        <v>1.0366500000000001</v>
      </c>
      <c r="E1033" s="1">
        <v>1.04131</v>
      </c>
      <c r="F1033" s="1">
        <f t="shared" si="167"/>
        <v>35.199999999999676</v>
      </c>
      <c r="G1033" s="1">
        <f t="shared" si="160"/>
        <v>1</v>
      </c>
      <c r="H1033" s="48">
        <f t="shared" si="168"/>
        <v>-1.1430198889258114E-2</v>
      </c>
      <c r="I1033" s="49">
        <f t="shared" ref="I1033:I1044" si="169">AVERAGE(H1026:H1033)</f>
        <v>-4.1071285382244249E-3</v>
      </c>
      <c r="J1033" s="1">
        <f t="shared" si="163"/>
        <v>0</v>
      </c>
      <c r="K1033" s="1">
        <f t="shared" si="164"/>
        <v>0</v>
      </c>
      <c r="L1033" s="1">
        <f t="shared" si="161"/>
        <v>0</v>
      </c>
      <c r="M1033" s="1">
        <f t="shared" si="162"/>
        <v>0</v>
      </c>
      <c r="N1033" s="1">
        <f t="shared" si="165"/>
        <v>0</v>
      </c>
      <c r="O1033" s="1">
        <f t="shared" si="166"/>
        <v>1555.3000000000088</v>
      </c>
    </row>
    <row r="1034" spans="1:15" x14ac:dyDescent="0.25">
      <c r="A1034" s="47">
        <v>42720</v>
      </c>
      <c r="B1034" s="1">
        <v>1.04131</v>
      </c>
      <c r="C1034" s="1">
        <v>1.04742</v>
      </c>
      <c r="D1034" s="1">
        <v>1.0400799999999999</v>
      </c>
      <c r="E1034" s="1">
        <v>1.0448299999999999</v>
      </c>
      <c r="F1034" s="1">
        <f t="shared" si="167"/>
        <v>-35.799999999999166</v>
      </c>
      <c r="G1034" s="1">
        <f t="shared" si="160"/>
        <v>0</v>
      </c>
      <c r="H1034" s="48">
        <f t="shared" si="168"/>
        <v>3.3803574343855836E-3</v>
      </c>
      <c r="I1034" s="49">
        <f t="shared" si="169"/>
        <v>-3.1619843327498065E-3</v>
      </c>
      <c r="J1034" s="1">
        <f t="shared" si="163"/>
        <v>0</v>
      </c>
      <c r="K1034" s="1">
        <f t="shared" si="164"/>
        <v>0</v>
      </c>
      <c r="L1034" s="1">
        <f t="shared" si="161"/>
        <v>0</v>
      </c>
      <c r="M1034" s="1">
        <f t="shared" si="162"/>
        <v>0</v>
      </c>
      <c r="N1034" s="1">
        <f t="shared" si="165"/>
        <v>0</v>
      </c>
      <c r="O1034" s="1">
        <f t="shared" si="166"/>
        <v>1555.3000000000088</v>
      </c>
    </row>
    <row r="1035" spans="1:15" x14ac:dyDescent="0.25">
      <c r="A1035" s="47">
        <v>42723</v>
      </c>
      <c r="B1035" s="1">
        <v>1.0438499999999999</v>
      </c>
      <c r="C1035" s="1">
        <v>1.0479499999999999</v>
      </c>
      <c r="D1035" s="1">
        <v>1.0392399999999999</v>
      </c>
      <c r="E1035" s="1">
        <v>1.04027</v>
      </c>
      <c r="F1035" s="1">
        <f t="shared" si="167"/>
        <v>-14.499999999999513</v>
      </c>
      <c r="G1035" s="1">
        <f t="shared" si="160"/>
        <v>0</v>
      </c>
      <c r="H1035" s="48">
        <f t="shared" si="168"/>
        <v>-4.3643463529950965E-3</v>
      </c>
      <c r="I1035" s="49">
        <f t="shared" si="169"/>
        <v>-4.1052045406214793E-3</v>
      </c>
      <c r="J1035" s="1">
        <f t="shared" si="163"/>
        <v>0</v>
      </c>
      <c r="K1035" s="1">
        <f t="shared" si="164"/>
        <v>0</v>
      </c>
      <c r="L1035" s="1">
        <f t="shared" si="161"/>
        <v>0</v>
      </c>
      <c r="M1035" s="1">
        <f t="shared" si="162"/>
        <v>0</v>
      </c>
      <c r="N1035" s="1">
        <f t="shared" si="165"/>
        <v>0</v>
      </c>
      <c r="O1035" s="1">
        <f t="shared" si="166"/>
        <v>1555.3000000000088</v>
      </c>
    </row>
    <row r="1036" spans="1:15" x14ac:dyDescent="0.25">
      <c r="A1036" s="47">
        <v>42724</v>
      </c>
      <c r="B1036" s="1">
        <v>1.04027</v>
      </c>
      <c r="C1036" s="1">
        <v>1.0417799999999999</v>
      </c>
      <c r="D1036" s="1">
        <v>1.0352300000000001</v>
      </c>
      <c r="E1036" s="1">
        <v>1.0388200000000001</v>
      </c>
      <c r="F1036" s="1">
        <f t="shared" si="167"/>
        <v>35.400000000000986</v>
      </c>
      <c r="G1036" s="1">
        <f t="shared" si="160"/>
        <v>1</v>
      </c>
      <c r="H1036" s="48">
        <f t="shared" si="168"/>
        <v>-1.3938688994202808E-3</v>
      </c>
      <c r="I1036" s="49">
        <f t="shared" si="169"/>
        <v>-2.6728499790259624E-3</v>
      </c>
      <c r="J1036" s="1">
        <f t="shared" si="163"/>
        <v>0</v>
      </c>
      <c r="K1036" s="1">
        <f t="shared" si="164"/>
        <v>0</v>
      </c>
      <c r="L1036" s="1">
        <f t="shared" si="161"/>
        <v>0</v>
      </c>
      <c r="M1036" s="1">
        <f t="shared" si="162"/>
        <v>0</v>
      </c>
      <c r="N1036" s="1">
        <f t="shared" si="165"/>
        <v>0</v>
      </c>
      <c r="O1036" s="1">
        <f t="shared" si="166"/>
        <v>1555.3000000000088</v>
      </c>
    </row>
    <row r="1037" spans="1:15" x14ac:dyDescent="0.25">
      <c r="A1037" s="47">
        <v>42725</v>
      </c>
      <c r="B1037" s="1">
        <v>1.0388299999999999</v>
      </c>
      <c r="C1037" s="1">
        <v>1.04511</v>
      </c>
      <c r="D1037" s="1">
        <v>1.0382400000000001</v>
      </c>
      <c r="E1037" s="1">
        <v>1.04237</v>
      </c>
      <c r="F1037" s="1">
        <f t="shared" si="167"/>
        <v>12.100000000001554</v>
      </c>
      <c r="G1037" s="1">
        <f t="shared" si="160"/>
        <v>1</v>
      </c>
      <c r="H1037" s="48">
        <f t="shared" si="168"/>
        <v>3.417338903756173E-3</v>
      </c>
      <c r="I1037" s="49">
        <f t="shared" si="169"/>
        <v>-1.5944446751459812E-3</v>
      </c>
      <c r="J1037" s="1">
        <f t="shared" si="163"/>
        <v>0</v>
      </c>
      <c r="K1037" s="1">
        <f t="shared" si="164"/>
        <v>0</v>
      </c>
      <c r="L1037" s="1">
        <f t="shared" si="161"/>
        <v>0</v>
      </c>
      <c r="M1037" s="1">
        <f t="shared" si="162"/>
        <v>0</v>
      </c>
      <c r="N1037" s="1">
        <f t="shared" si="165"/>
        <v>0</v>
      </c>
      <c r="O1037" s="1">
        <f t="shared" si="166"/>
        <v>1555.3000000000088</v>
      </c>
    </row>
    <row r="1038" spans="1:15" x14ac:dyDescent="0.25">
      <c r="A1038" s="47">
        <v>42726</v>
      </c>
      <c r="B1038" s="1">
        <v>1.0423899999999999</v>
      </c>
      <c r="C1038" s="1">
        <v>1.04993</v>
      </c>
      <c r="D1038" s="1">
        <v>1.0422899999999999</v>
      </c>
      <c r="E1038" s="1">
        <v>1.0436000000000001</v>
      </c>
      <c r="F1038" s="1">
        <f t="shared" si="167"/>
        <v>17.499999999999183</v>
      </c>
      <c r="G1038" s="1">
        <f t="shared" si="160"/>
        <v>1</v>
      </c>
      <c r="H1038" s="48">
        <f t="shared" si="168"/>
        <v>1.1800032617976797E-3</v>
      </c>
      <c r="I1038" s="49">
        <f t="shared" si="169"/>
        <v>-2.3359878412107099E-3</v>
      </c>
      <c r="J1038" s="1">
        <f t="shared" si="163"/>
        <v>0</v>
      </c>
      <c r="K1038" s="1">
        <f t="shared" si="164"/>
        <v>0</v>
      </c>
      <c r="L1038" s="1">
        <f t="shared" si="161"/>
        <v>0</v>
      </c>
      <c r="M1038" s="1">
        <f t="shared" si="162"/>
        <v>0</v>
      </c>
      <c r="N1038" s="1">
        <f t="shared" si="165"/>
        <v>0</v>
      </c>
      <c r="O1038" s="1">
        <f t="shared" si="166"/>
        <v>1555.3000000000088</v>
      </c>
    </row>
    <row r="1039" spans="1:15" x14ac:dyDescent="0.25">
      <c r="A1039" s="47">
        <v>42727</v>
      </c>
      <c r="B1039" s="1">
        <v>1.0435700000000001</v>
      </c>
      <c r="C1039" s="1">
        <v>1.0468999999999999</v>
      </c>
      <c r="D1039" s="1">
        <v>1.0426500000000001</v>
      </c>
      <c r="E1039" s="1">
        <v>1.04532</v>
      </c>
      <c r="F1039" s="1">
        <f t="shared" si="167"/>
        <v>9.5000000000000639</v>
      </c>
      <c r="G1039" s="1">
        <f t="shared" si="160"/>
        <v>1</v>
      </c>
      <c r="H1039" s="48">
        <f t="shared" si="168"/>
        <v>1.6481410502107163E-3</v>
      </c>
      <c r="I1039" s="49">
        <f t="shared" si="169"/>
        <v>-2.0171267426307565E-3</v>
      </c>
      <c r="J1039" s="1">
        <f t="shared" si="163"/>
        <v>0</v>
      </c>
      <c r="K1039" s="1">
        <f t="shared" si="164"/>
        <v>0</v>
      </c>
      <c r="L1039" s="1">
        <f t="shared" si="161"/>
        <v>0</v>
      </c>
      <c r="M1039" s="1">
        <f t="shared" si="162"/>
        <v>0</v>
      </c>
      <c r="N1039" s="1">
        <f t="shared" si="165"/>
        <v>0</v>
      </c>
      <c r="O1039" s="1">
        <f t="shared" si="166"/>
        <v>1555.3000000000088</v>
      </c>
    </row>
    <row r="1040" spans="1:15" x14ac:dyDescent="0.25">
      <c r="A1040" s="47">
        <v>42730</v>
      </c>
      <c r="B1040" s="1">
        <v>1.04416</v>
      </c>
      <c r="C1040" s="1">
        <v>1.04674</v>
      </c>
      <c r="D1040" s="1">
        <v>1.0438000000000001</v>
      </c>
      <c r="E1040" s="1">
        <v>1.04511</v>
      </c>
      <c r="F1040" s="1">
        <f t="shared" si="167"/>
        <v>4.6999999999997044</v>
      </c>
      <c r="G1040" s="1">
        <f t="shared" si="160"/>
        <v>1</v>
      </c>
      <c r="H1040" s="48">
        <f t="shared" si="168"/>
        <v>-2.00895419584457E-4</v>
      </c>
      <c r="I1040" s="49">
        <f t="shared" si="169"/>
        <v>-9.7043361388847449E-4</v>
      </c>
      <c r="J1040" s="1">
        <f t="shared" si="163"/>
        <v>0</v>
      </c>
      <c r="K1040" s="1">
        <f t="shared" si="164"/>
        <v>0</v>
      </c>
      <c r="L1040" s="1">
        <f t="shared" si="161"/>
        <v>0</v>
      </c>
      <c r="M1040" s="1">
        <f t="shared" si="162"/>
        <v>0</v>
      </c>
      <c r="N1040" s="1">
        <f t="shared" si="165"/>
        <v>0</v>
      </c>
      <c r="O1040" s="1">
        <f t="shared" si="166"/>
        <v>1555.3000000000088</v>
      </c>
    </row>
    <row r="1041" spans="1:15" x14ac:dyDescent="0.25">
      <c r="A1041" s="47">
        <v>42731</v>
      </c>
      <c r="B1041" s="1">
        <v>1.0450600000000001</v>
      </c>
      <c r="C1041" s="1">
        <v>1.04633</v>
      </c>
      <c r="D1041" s="1">
        <v>1.0432399999999999</v>
      </c>
      <c r="E1041" s="1">
        <v>1.0455300000000001</v>
      </c>
      <c r="F1041" s="1">
        <f t="shared" si="167"/>
        <v>-43.199999999998795</v>
      </c>
      <c r="G1041" s="1">
        <f t="shared" si="160"/>
        <v>0</v>
      </c>
      <c r="H1041" s="48">
        <f t="shared" si="168"/>
        <v>4.0187157332738366E-4</v>
      </c>
      <c r="I1041" s="49">
        <f t="shared" si="169"/>
        <v>5.0857519393471273E-4</v>
      </c>
      <c r="J1041" s="1">
        <f t="shared" si="163"/>
        <v>0</v>
      </c>
      <c r="K1041" s="1">
        <f t="shared" si="164"/>
        <v>0</v>
      </c>
      <c r="L1041" s="1">
        <f t="shared" si="161"/>
        <v>0</v>
      </c>
      <c r="M1041" s="1">
        <f t="shared" si="162"/>
        <v>0</v>
      </c>
      <c r="N1041" s="1">
        <f t="shared" si="165"/>
        <v>0</v>
      </c>
      <c r="O1041" s="1">
        <f t="shared" si="166"/>
        <v>1555.3000000000088</v>
      </c>
    </row>
    <row r="1042" spans="1:15" x14ac:dyDescent="0.25">
      <c r="A1042" s="47">
        <v>42732</v>
      </c>
      <c r="B1042" s="1">
        <v>1.0454399999999999</v>
      </c>
      <c r="C1042" s="1">
        <v>1.0479799999999999</v>
      </c>
      <c r="D1042" s="1">
        <v>1.03721</v>
      </c>
      <c r="E1042" s="1">
        <v>1.04112</v>
      </c>
      <c r="F1042" s="1">
        <f t="shared" si="167"/>
        <v>78.400000000000688</v>
      </c>
      <c r="G1042" s="1">
        <f t="shared" si="160"/>
        <v>1</v>
      </c>
      <c r="H1042" s="48">
        <f t="shared" si="168"/>
        <v>-4.2179564431437111E-3</v>
      </c>
      <c r="I1042" s="49">
        <f t="shared" si="169"/>
        <v>-4.412140407564491E-4</v>
      </c>
      <c r="J1042" s="1">
        <f t="shared" si="163"/>
        <v>0</v>
      </c>
      <c r="K1042" s="1">
        <f t="shared" si="164"/>
        <v>0</v>
      </c>
      <c r="L1042" s="1">
        <f t="shared" si="161"/>
        <v>0</v>
      </c>
      <c r="M1042" s="1">
        <f t="shared" si="162"/>
        <v>0</v>
      </c>
      <c r="N1042" s="1">
        <f t="shared" si="165"/>
        <v>0</v>
      </c>
      <c r="O1042" s="1">
        <f t="shared" si="166"/>
        <v>1555.3000000000088</v>
      </c>
    </row>
    <row r="1043" spans="1:15" x14ac:dyDescent="0.25">
      <c r="A1043" s="47">
        <v>42733</v>
      </c>
      <c r="B1043" s="1">
        <v>1.0410999999999999</v>
      </c>
      <c r="C1043" s="1">
        <v>1.04939</v>
      </c>
      <c r="D1043" s="1">
        <v>1.0408299999999999</v>
      </c>
      <c r="E1043" s="1">
        <v>1.04894</v>
      </c>
      <c r="F1043" s="1">
        <f t="shared" si="167"/>
        <v>28.200000000000447</v>
      </c>
      <c r="G1043" s="1">
        <f t="shared" si="160"/>
        <v>1</v>
      </c>
      <c r="H1043" s="48">
        <f t="shared" si="168"/>
        <v>7.5111418472413316E-3</v>
      </c>
      <c r="I1043" s="49">
        <f t="shared" si="169"/>
        <v>1.0432219842731044E-3</v>
      </c>
      <c r="J1043" s="1">
        <f t="shared" si="163"/>
        <v>0</v>
      </c>
      <c r="K1043" s="1">
        <f t="shared" si="164"/>
        <v>0</v>
      </c>
      <c r="L1043" s="1">
        <f t="shared" si="161"/>
        <v>0</v>
      </c>
      <c r="M1043" s="1">
        <f t="shared" si="162"/>
        <v>0</v>
      </c>
      <c r="N1043" s="1">
        <f t="shared" si="165"/>
        <v>0</v>
      </c>
      <c r="O1043" s="1">
        <f t="shared" si="166"/>
        <v>1555.3000000000088</v>
      </c>
    </row>
    <row r="1044" spans="1:15" x14ac:dyDescent="0.25">
      <c r="A1044" s="47">
        <v>42734</v>
      </c>
      <c r="B1044" s="1">
        <v>1.0486800000000001</v>
      </c>
      <c r="C1044" s="1">
        <v>1.0652600000000001</v>
      </c>
      <c r="D1044" s="1">
        <v>1.0482899999999999</v>
      </c>
      <c r="E1044" s="1">
        <v>1.0515000000000001</v>
      </c>
      <c r="F1044" s="1">
        <f t="shared" si="167"/>
        <v>0</v>
      </c>
      <c r="G1044" s="1">
        <f t="shared" si="160"/>
        <v>0</v>
      </c>
      <c r="H1044" s="48">
        <f t="shared" si="168"/>
        <v>2.4405590405554012E-3</v>
      </c>
      <c r="I1044" s="49">
        <f t="shared" si="169"/>
        <v>1.5225254767700647E-3</v>
      </c>
      <c r="J1044" s="1">
        <f t="shared" si="163"/>
        <v>0</v>
      </c>
      <c r="K1044" s="1">
        <f t="shared" si="164"/>
        <v>0</v>
      </c>
      <c r="L1044" s="1">
        <f t="shared" si="161"/>
        <v>0</v>
      </c>
      <c r="M1044" s="1">
        <f t="shared" si="162"/>
        <v>0</v>
      </c>
      <c r="N1044" s="1">
        <f t="shared" si="165"/>
        <v>0</v>
      </c>
      <c r="O1044" s="1">
        <f t="shared" si="166"/>
        <v>1555.3000000000088</v>
      </c>
    </row>
    <row r="1045" spans="1:15" x14ac:dyDescent="0.25">
      <c r="A1045" s="47"/>
      <c r="H1045" s="48"/>
      <c r="I1045" s="49"/>
    </row>
    <row r="1046" spans="1:15" x14ac:dyDescent="0.25">
      <c r="A1046" s="47"/>
      <c r="H1046" s="48"/>
      <c r="I1046" s="49"/>
    </row>
    <row r="1047" spans="1:15" x14ac:dyDescent="0.25">
      <c r="A1047" s="47"/>
      <c r="H1047" s="48"/>
      <c r="I1047" s="49"/>
    </row>
    <row r="1048" spans="1:15" x14ac:dyDescent="0.25">
      <c r="A1048" s="47"/>
      <c r="H1048" s="48"/>
      <c r="I1048" s="49"/>
    </row>
    <row r="1049" spans="1:15" x14ac:dyDescent="0.25">
      <c r="A1049" s="47"/>
      <c r="H1049" s="48"/>
      <c r="I1049" s="49"/>
    </row>
    <row r="1050" spans="1:15" x14ac:dyDescent="0.25">
      <c r="A1050" s="47"/>
      <c r="H1050" s="48"/>
      <c r="I1050" s="49"/>
    </row>
    <row r="1051" spans="1:15" x14ac:dyDescent="0.25">
      <c r="A1051" s="47"/>
      <c r="H1051" s="48"/>
      <c r="I1051" s="49"/>
    </row>
    <row r="1052" spans="1:15" x14ac:dyDescent="0.25">
      <c r="A1052" s="47"/>
      <c r="H1052" s="48"/>
      <c r="I1052" s="49"/>
    </row>
    <row r="1053" spans="1:15" x14ac:dyDescent="0.25">
      <c r="A1053" s="47"/>
      <c r="H1053" s="48"/>
      <c r="I1053" s="49"/>
    </row>
    <row r="1054" spans="1:15" x14ac:dyDescent="0.25">
      <c r="A1054" s="47"/>
      <c r="H1054" s="48"/>
      <c r="I1054" s="49"/>
    </row>
    <row r="1055" spans="1:15" x14ac:dyDescent="0.25">
      <c r="A1055" s="47"/>
      <c r="H1055" s="48"/>
      <c r="I1055" s="49"/>
    </row>
    <row r="1056" spans="1:15" x14ac:dyDescent="0.25">
      <c r="A1056" s="47"/>
      <c r="H1056" s="48"/>
      <c r="I1056" s="49"/>
    </row>
    <row r="1057" spans="1:9" x14ac:dyDescent="0.25">
      <c r="A1057" s="47"/>
      <c r="H1057" s="48"/>
      <c r="I1057" s="49"/>
    </row>
    <row r="1058" spans="1:9" x14ac:dyDescent="0.25">
      <c r="A1058" s="47"/>
      <c r="H1058" s="48"/>
      <c r="I1058" s="49"/>
    </row>
    <row r="1059" spans="1:9" x14ac:dyDescent="0.25">
      <c r="A1059" s="47"/>
      <c r="H1059" s="48"/>
      <c r="I1059" s="49"/>
    </row>
    <row r="1060" spans="1:9" x14ac:dyDescent="0.25">
      <c r="A1060" s="47"/>
      <c r="H1060" s="48"/>
      <c r="I1060" s="49"/>
    </row>
    <row r="1061" spans="1:9" x14ac:dyDescent="0.25">
      <c r="A1061" s="47"/>
      <c r="H1061" s="48"/>
      <c r="I1061" s="49"/>
    </row>
    <row r="1062" spans="1:9" x14ac:dyDescent="0.25">
      <c r="A1062" s="47"/>
      <c r="H1062" s="48"/>
      <c r="I1062" s="49"/>
    </row>
    <row r="1063" spans="1:9" x14ac:dyDescent="0.25">
      <c r="A1063" s="47"/>
      <c r="H1063" s="48"/>
      <c r="I1063" s="49"/>
    </row>
    <row r="1064" spans="1:9" x14ac:dyDescent="0.25">
      <c r="A1064" s="47"/>
      <c r="H1064" s="48"/>
      <c r="I1064" s="49"/>
    </row>
    <row r="1065" spans="1:9" x14ac:dyDescent="0.25">
      <c r="A1065" s="47"/>
      <c r="H1065" s="48"/>
      <c r="I1065" s="49"/>
    </row>
    <row r="1066" spans="1:9" x14ac:dyDescent="0.25">
      <c r="A1066" s="47"/>
      <c r="H1066" s="48"/>
      <c r="I1066" s="49"/>
    </row>
    <row r="1067" spans="1:9" x14ac:dyDescent="0.25">
      <c r="A1067" s="47"/>
      <c r="H1067" s="48"/>
      <c r="I1067" s="49"/>
    </row>
    <row r="1068" spans="1:9" x14ac:dyDescent="0.25">
      <c r="A1068" s="47"/>
      <c r="H1068" s="48"/>
      <c r="I1068" s="49"/>
    </row>
    <row r="1069" spans="1:9" x14ac:dyDescent="0.25">
      <c r="A1069" s="47"/>
      <c r="H1069" s="48"/>
      <c r="I1069" s="49"/>
    </row>
    <row r="1070" spans="1:9" x14ac:dyDescent="0.25">
      <c r="A1070" s="47"/>
      <c r="H1070" s="48"/>
      <c r="I1070" s="49"/>
    </row>
    <row r="1071" spans="1:9" x14ac:dyDescent="0.25">
      <c r="A1071" s="47"/>
      <c r="H1071" s="48"/>
      <c r="I1071" s="49"/>
    </row>
    <row r="1072" spans="1:9" x14ac:dyDescent="0.25">
      <c r="A1072" s="47"/>
      <c r="H1072" s="48"/>
      <c r="I1072" s="49"/>
    </row>
    <row r="1073" spans="1:9" x14ac:dyDescent="0.25">
      <c r="A1073" s="47"/>
      <c r="H1073" s="48"/>
      <c r="I1073" s="49"/>
    </row>
    <row r="1074" spans="1:9" x14ac:dyDescent="0.25">
      <c r="A1074" s="47"/>
      <c r="H1074" s="48"/>
      <c r="I1074" s="49"/>
    </row>
    <row r="1075" spans="1:9" x14ac:dyDescent="0.25">
      <c r="A1075" s="47"/>
      <c r="H1075" s="48"/>
      <c r="I1075" s="49"/>
    </row>
    <row r="1076" spans="1:9" x14ac:dyDescent="0.25">
      <c r="A1076" s="47"/>
      <c r="H1076" s="48"/>
      <c r="I1076" s="49"/>
    </row>
    <row r="1077" spans="1:9" x14ac:dyDescent="0.25">
      <c r="A1077" s="47"/>
      <c r="H1077" s="48"/>
      <c r="I1077" s="49"/>
    </row>
    <row r="1078" spans="1:9" x14ac:dyDescent="0.25">
      <c r="A1078" s="47"/>
      <c r="H1078" s="48"/>
      <c r="I1078" s="49"/>
    </row>
    <row r="1079" spans="1:9" x14ac:dyDescent="0.25">
      <c r="A1079" s="47"/>
      <c r="H1079" s="48"/>
      <c r="I1079" s="49"/>
    </row>
    <row r="1080" spans="1:9" x14ac:dyDescent="0.25">
      <c r="A1080" s="47"/>
      <c r="H1080" s="48"/>
      <c r="I1080" s="49"/>
    </row>
    <row r="1081" spans="1:9" x14ac:dyDescent="0.25">
      <c r="A1081" s="47"/>
      <c r="H1081" s="48"/>
      <c r="I1081" s="49"/>
    </row>
    <row r="1082" spans="1:9" x14ac:dyDescent="0.25">
      <c r="A1082" s="47"/>
      <c r="H1082" s="48"/>
      <c r="I1082" s="49"/>
    </row>
    <row r="1083" spans="1:9" x14ac:dyDescent="0.25">
      <c r="A1083" s="47"/>
      <c r="H1083" s="48"/>
      <c r="I1083" s="49"/>
    </row>
    <row r="1084" spans="1:9" x14ac:dyDescent="0.25">
      <c r="A1084" s="47"/>
      <c r="H1084" s="48"/>
      <c r="I1084" s="49"/>
    </row>
    <row r="1085" spans="1:9" x14ac:dyDescent="0.25">
      <c r="A1085" s="47"/>
      <c r="H1085" s="48"/>
      <c r="I1085" s="49"/>
    </row>
    <row r="1086" spans="1:9" x14ac:dyDescent="0.25">
      <c r="A1086" s="47"/>
      <c r="H1086" s="48"/>
      <c r="I1086" s="49"/>
    </row>
    <row r="1087" spans="1:9" x14ac:dyDescent="0.25">
      <c r="A1087" s="47"/>
      <c r="H1087" s="48"/>
      <c r="I1087" s="49"/>
    </row>
    <row r="1088" spans="1:9" x14ac:dyDescent="0.25">
      <c r="A1088" s="47"/>
      <c r="H1088" s="48"/>
      <c r="I1088" s="49"/>
    </row>
    <row r="1089" spans="1:9" x14ac:dyDescent="0.25">
      <c r="A1089" s="47"/>
      <c r="H1089" s="48"/>
      <c r="I1089" s="49"/>
    </row>
    <row r="1090" spans="1:9" x14ac:dyDescent="0.25">
      <c r="A1090" s="47"/>
      <c r="H1090" s="48"/>
      <c r="I1090" s="49"/>
    </row>
    <row r="1091" spans="1:9" x14ac:dyDescent="0.25">
      <c r="A1091" s="47"/>
      <c r="H1091" s="48"/>
      <c r="I1091" s="49"/>
    </row>
    <row r="1092" spans="1:9" x14ac:dyDescent="0.25">
      <c r="A1092" s="47"/>
      <c r="H1092" s="48"/>
      <c r="I1092" s="49"/>
    </row>
    <row r="1093" spans="1:9" x14ac:dyDescent="0.25">
      <c r="A1093" s="47"/>
      <c r="H1093" s="48"/>
      <c r="I1093" s="49"/>
    </row>
    <row r="1094" spans="1:9" x14ac:dyDescent="0.25">
      <c r="A1094" s="47"/>
      <c r="H1094" s="48"/>
      <c r="I1094" s="49"/>
    </row>
    <row r="1095" spans="1:9" x14ac:dyDescent="0.25">
      <c r="A1095" s="47"/>
      <c r="H1095" s="48"/>
      <c r="I1095" s="49"/>
    </row>
    <row r="1096" spans="1:9" x14ac:dyDescent="0.25">
      <c r="A1096" s="47"/>
      <c r="H1096" s="48"/>
      <c r="I1096" s="49"/>
    </row>
    <row r="1097" spans="1:9" x14ac:dyDescent="0.25">
      <c r="A1097" s="47"/>
      <c r="H1097" s="48"/>
      <c r="I1097" s="49"/>
    </row>
    <row r="1098" spans="1:9" x14ac:dyDescent="0.25">
      <c r="A1098" s="47"/>
      <c r="H1098" s="48"/>
      <c r="I1098" s="49"/>
    </row>
    <row r="1099" spans="1:9" x14ac:dyDescent="0.25">
      <c r="A1099" s="47"/>
      <c r="H1099" s="48"/>
      <c r="I1099" s="49"/>
    </row>
    <row r="1100" spans="1:9" x14ac:dyDescent="0.25">
      <c r="A1100" s="47"/>
      <c r="H1100" s="48"/>
      <c r="I1100" s="49"/>
    </row>
    <row r="1101" spans="1:9" x14ac:dyDescent="0.25">
      <c r="A1101" s="47"/>
      <c r="H1101" s="48"/>
      <c r="I1101" s="49"/>
    </row>
    <row r="1102" spans="1:9" x14ac:dyDescent="0.25">
      <c r="A1102" s="47"/>
      <c r="H1102" s="48"/>
      <c r="I1102" s="49"/>
    </row>
    <row r="1103" spans="1:9" x14ac:dyDescent="0.25">
      <c r="A1103" s="47"/>
      <c r="H1103" s="48"/>
      <c r="I1103" s="49"/>
    </row>
    <row r="1104" spans="1:9" x14ac:dyDescent="0.25">
      <c r="A1104" s="47"/>
      <c r="H1104" s="48"/>
      <c r="I1104" s="49"/>
    </row>
    <row r="1105" spans="1:9" x14ac:dyDescent="0.25">
      <c r="A1105" s="47"/>
      <c r="H1105" s="48"/>
      <c r="I1105" s="49"/>
    </row>
    <row r="1106" spans="1:9" x14ac:dyDescent="0.25">
      <c r="A1106" s="47"/>
      <c r="H1106" s="48"/>
      <c r="I1106" s="49"/>
    </row>
    <row r="1107" spans="1:9" x14ac:dyDescent="0.25">
      <c r="A1107" s="47"/>
      <c r="H1107" s="48"/>
      <c r="I1107" s="49"/>
    </row>
    <row r="1108" spans="1:9" x14ac:dyDescent="0.25">
      <c r="A1108" s="47"/>
      <c r="H1108" s="48"/>
      <c r="I1108" s="49"/>
    </row>
    <row r="1109" spans="1:9" x14ac:dyDescent="0.25">
      <c r="A1109" s="47"/>
      <c r="H1109" s="48"/>
      <c r="I1109" s="49"/>
    </row>
    <row r="1110" spans="1:9" x14ac:dyDescent="0.25">
      <c r="A1110" s="47"/>
      <c r="H1110" s="48"/>
      <c r="I1110" s="49"/>
    </row>
    <row r="1111" spans="1:9" x14ac:dyDescent="0.25">
      <c r="A1111" s="47"/>
      <c r="H1111" s="48"/>
      <c r="I1111" s="49"/>
    </row>
    <row r="1112" spans="1:9" x14ac:dyDescent="0.25">
      <c r="A1112" s="47"/>
      <c r="H1112" s="48"/>
      <c r="I1112" s="49"/>
    </row>
    <row r="1113" spans="1:9" x14ac:dyDescent="0.25">
      <c r="A1113" s="47"/>
      <c r="H1113" s="48"/>
      <c r="I1113" s="49"/>
    </row>
    <row r="1114" spans="1:9" x14ac:dyDescent="0.25">
      <c r="A1114" s="47"/>
      <c r="H1114" s="48"/>
      <c r="I1114" s="49"/>
    </row>
    <row r="1115" spans="1:9" x14ac:dyDescent="0.25">
      <c r="A1115" s="47"/>
      <c r="H1115" s="48"/>
      <c r="I1115" s="49"/>
    </row>
    <row r="1116" spans="1:9" x14ac:dyDescent="0.25">
      <c r="A1116" s="47"/>
      <c r="H1116" s="48"/>
      <c r="I1116" s="49"/>
    </row>
    <row r="1117" spans="1:9" x14ac:dyDescent="0.25">
      <c r="A1117" s="47"/>
      <c r="H1117" s="48"/>
      <c r="I1117" s="49"/>
    </row>
    <row r="1118" spans="1:9" x14ac:dyDescent="0.25">
      <c r="A1118" s="47"/>
      <c r="H1118" s="48"/>
      <c r="I1118" s="49"/>
    </row>
    <row r="1119" spans="1:9" x14ac:dyDescent="0.25">
      <c r="A1119" s="47"/>
      <c r="H1119" s="48"/>
      <c r="I1119" s="49"/>
    </row>
    <row r="1120" spans="1:9" x14ac:dyDescent="0.25">
      <c r="A1120" s="47"/>
      <c r="H1120" s="48"/>
      <c r="I1120" s="49"/>
    </row>
    <row r="1121" spans="1:9" x14ac:dyDescent="0.25">
      <c r="A1121" s="47"/>
      <c r="H1121" s="48"/>
      <c r="I1121" s="49"/>
    </row>
    <row r="1122" spans="1:9" x14ac:dyDescent="0.25">
      <c r="A1122" s="47"/>
      <c r="H1122" s="48"/>
      <c r="I1122" s="49"/>
    </row>
    <row r="1123" spans="1:9" x14ac:dyDescent="0.25">
      <c r="A1123" s="47"/>
      <c r="H1123" s="48"/>
      <c r="I1123" s="49"/>
    </row>
    <row r="1124" spans="1:9" x14ac:dyDescent="0.25">
      <c r="A1124" s="47"/>
      <c r="H1124" s="48"/>
      <c r="I1124" s="49"/>
    </row>
    <row r="1125" spans="1:9" x14ac:dyDescent="0.25">
      <c r="A1125" s="47"/>
      <c r="H1125" s="48"/>
      <c r="I1125" s="49"/>
    </row>
    <row r="1126" spans="1:9" x14ac:dyDescent="0.25">
      <c r="A1126" s="47"/>
      <c r="H1126" s="48"/>
      <c r="I1126" s="49"/>
    </row>
    <row r="1127" spans="1:9" x14ac:dyDescent="0.25">
      <c r="A1127" s="47"/>
      <c r="H1127" s="48"/>
      <c r="I1127" s="49"/>
    </row>
    <row r="1128" spans="1:9" x14ac:dyDescent="0.25">
      <c r="A1128" s="47"/>
      <c r="H1128" s="48"/>
      <c r="I1128" s="49"/>
    </row>
    <row r="1129" spans="1:9" x14ac:dyDescent="0.25">
      <c r="A1129" s="47"/>
      <c r="H1129" s="48"/>
      <c r="I1129" s="49"/>
    </row>
    <row r="1130" spans="1:9" x14ac:dyDescent="0.25">
      <c r="A1130" s="47"/>
      <c r="H1130" s="48"/>
      <c r="I1130" s="49"/>
    </row>
    <row r="1131" spans="1:9" x14ac:dyDescent="0.25">
      <c r="A1131" s="47"/>
      <c r="H1131" s="48"/>
      <c r="I1131" s="49"/>
    </row>
    <row r="1132" spans="1:9" x14ac:dyDescent="0.25">
      <c r="A1132" s="47"/>
      <c r="H1132" s="48"/>
      <c r="I1132" s="49"/>
    </row>
    <row r="1133" spans="1:9" x14ac:dyDescent="0.25">
      <c r="A1133" s="47"/>
      <c r="H1133" s="48"/>
      <c r="I1133" s="49"/>
    </row>
    <row r="1134" spans="1:9" x14ac:dyDescent="0.25">
      <c r="A1134" s="47"/>
      <c r="H1134" s="48"/>
      <c r="I1134" s="49"/>
    </row>
    <row r="1135" spans="1:9" x14ac:dyDescent="0.25">
      <c r="A1135" s="47"/>
      <c r="H1135" s="48"/>
      <c r="I1135" s="49"/>
    </row>
    <row r="1136" spans="1:9" x14ac:dyDescent="0.25">
      <c r="A1136" s="47"/>
      <c r="H1136" s="48"/>
      <c r="I1136" s="49"/>
    </row>
    <row r="1137" spans="1:9" x14ac:dyDescent="0.25">
      <c r="A1137" s="47"/>
      <c r="H1137" s="48"/>
      <c r="I1137" s="49"/>
    </row>
    <row r="1138" spans="1:9" x14ac:dyDescent="0.25">
      <c r="A1138" s="47"/>
      <c r="H1138" s="48"/>
      <c r="I1138" s="49"/>
    </row>
    <row r="1139" spans="1:9" x14ac:dyDescent="0.25">
      <c r="A1139" s="47"/>
      <c r="H1139" s="48"/>
      <c r="I1139" s="49"/>
    </row>
    <row r="1140" spans="1:9" x14ac:dyDescent="0.25">
      <c r="A1140" s="47"/>
      <c r="H1140" s="48"/>
      <c r="I1140" s="49"/>
    </row>
    <row r="1141" spans="1:9" x14ac:dyDescent="0.25">
      <c r="A1141" s="47"/>
      <c r="H1141" s="48"/>
      <c r="I1141" s="49"/>
    </row>
    <row r="1142" spans="1:9" x14ac:dyDescent="0.25">
      <c r="A1142" s="47"/>
      <c r="H1142" s="48"/>
      <c r="I1142" s="49"/>
    </row>
    <row r="1143" spans="1:9" x14ac:dyDescent="0.25">
      <c r="A1143" s="47"/>
      <c r="H1143" s="48"/>
      <c r="I1143" s="49"/>
    </row>
    <row r="1144" spans="1:9" x14ac:dyDescent="0.25">
      <c r="A1144" s="47"/>
      <c r="H1144" s="48"/>
      <c r="I1144" s="49"/>
    </row>
    <row r="1145" spans="1:9" x14ac:dyDescent="0.25">
      <c r="A1145" s="47"/>
      <c r="H1145" s="48"/>
      <c r="I1145" s="49"/>
    </row>
    <row r="1146" spans="1:9" x14ac:dyDescent="0.25">
      <c r="A1146" s="47"/>
      <c r="H1146" s="48"/>
      <c r="I1146" s="49"/>
    </row>
    <row r="1147" spans="1:9" x14ac:dyDescent="0.25">
      <c r="A1147" s="47"/>
      <c r="H1147" s="48"/>
      <c r="I1147" s="49"/>
    </row>
    <row r="1148" spans="1:9" x14ac:dyDescent="0.25">
      <c r="A1148" s="47"/>
      <c r="H1148" s="48"/>
      <c r="I1148" s="49"/>
    </row>
    <row r="1149" spans="1:9" x14ac:dyDescent="0.25">
      <c r="A1149" s="47"/>
      <c r="H1149" s="48"/>
      <c r="I1149" s="49"/>
    </row>
    <row r="1150" spans="1:9" x14ac:dyDescent="0.25">
      <c r="A1150" s="47"/>
      <c r="H1150" s="48"/>
      <c r="I1150" s="49"/>
    </row>
    <row r="1151" spans="1:9" x14ac:dyDescent="0.25">
      <c r="A1151" s="47"/>
      <c r="H1151" s="48"/>
      <c r="I1151" s="49"/>
    </row>
    <row r="1152" spans="1:9" x14ac:dyDescent="0.25">
      <c r="A1152" s="47"/>
      <c r="H1152" s="48"/>
      <c r="I1152" s="49"/>
    </row>
    <row r="1153" spans="1:9" x14ac:dyDescent="0.25">
      <c r="A1153" s="47"/>
      <c r="H1153" s="48"/>
      <c r="I1153" s="49"/>
    </row>
    <row r="1154" spans="1:9" x14ac:dyDescent="0.25">
      <c r="A1154" s="47"/>
      <c r="H1154" s="48"/>
      <c r="I1154" s="49"/>
    </row>
    <row r="1155" spans="1:9" x14ac:dyDescent="0.25">
      <c r="A1155" s="47"/>
      <c r="H1155" s="48"/>
      <c r="I1155" s="49"/>
    </row>
    <row r="1156" spans="1:9" x14ac:dyDescent="0.25">
      <c r="A1156" s="47"/>
      <c r="H1156" s="48"/>
      <c r="I1156" s="49"/>
    </row>
    <row r="1157" spans="1:9" x14ac:dyDescent="0.25">
      <c r="A1157" s="47"/>
      <c r="H1157" s="48"/>
      <c r="I1157" s="49"/>
    </row>
    <row r="1158" spans="1:9" x14ac:dyDescent="0.25">
      <c r="A1158" s="47"/>
      <c r="H1158" s="48"/>
      <c r="I1158" s="49"/>
    </row>
    <row r="1159" spans="1:9" x14ac:dyDescent="0.25">
      <c r="A1159" s="47"/>
      <c r="H1159" s="48"/>
      <c r="I1159" s="49"/>
    </row>
    <row r="1160" spans="1:9" x14ac:dyDescent="0.25">
      <c r="A1160" s="47"/>
      <c r="H1160" s="48"/>
      <c r="I1160" s="49"/>
    </row>
    <row r="1161" spans="1:9" x14ac:dyDescent="0.25">
      <c r="A1161" s="47"/>
      <c r="H1161" s="48"/>
      <c r="I1161" s="49"/>
    </row>
    <row r="1162" spans="1:9" x14ac:dyDescent="0.25">
      <c r="A1162" s="47"/>
      <c r="H1162" s="48"/>
      <c r="I1162" s="49"/>
    </row>
    <row r="1163" spans="1:9" x14ac:dyDescent="0.25">
      <c r="A1163" s="47"/>
      <c r="H1163" s="48"/>
      <c r="I1163" s="49"/>
    </row>
    <row r="1164" spans="1:9" x14ac:dyDescent="0.25">
      <c r="A1164" s="47"/>
      <c r="H1164" s="48"/>
      <c r="I1164" s="49"/>
    </row>
    <row r="1165" spans="1:9" x14ac:dyDescent="0.25">
      <c r="A1165" s="47"/>
      <c r="H1165" s="48"/>
      <c r="I1165" s="49"/>
    </row>
    <row r="1166" spans="1:9" x14ac:dyDescent="0.25">
      <c r="A1166" s="47"/>
      <c r="H1166" s="48"/>
      <c r="I1166" s="49"/>
    </row>
    <row r="1167" spans="1:9" x14ac:dyDescent="0.25">
      <c r="A1167" s="47"/>
      <c r="H1167" s="48"/>
      <c r="I1167" s="49"/>
    </row>
    <row r="1168" spans="1:9" x14ac:dyDescent="0.25">
      <c r="A1168" s="47"/>
      <c r="H1168" s="48"/>
      <c r="I1168" s="49"/>
    </row>
    <row r="1169" spans="1:9" x14ac:dyDescent="0.25">
      <c r="A1169" s="47"/>
      <c r="H1169" s="48"/>
      <c r="I1169" s="49"/>
    </row>
    <row r="1170" spans="1:9" x14ac:dyDescent="0.25">
      <c r="A1170" s="47"/>
      <c r="H1170" s="48"/>
      <c r="I1170" s="49"/>
    </row>
    <row r="1171" spans="1:9" x14ac:dyDescent="0.25">
      <c r="A1171" s="47"/>
      <c r="H1171" s="48"/>
      <c r="I1171" s="49"/>
    </row>
    <row r="1172" spans="1:9" x14ac:dyDescent="0.25">
      <c r="A1172" s="47"/>
      <c r="H1172" s="48"/>
      <c r="I1172" s="49"/>
    </row>
    <row r="1173" spans="1:9" x14ac:dyDescent="0.25">
      <c r="A1173" s="47"/>
      <c r="H1173" s="48"/>
      <c r="I1173" s="49"/>
    </row>
    <row r="1174" spans="1:9" x14ac:dyDescent="0.25">
      <c r="A1174" s="47"/>
      <c r="H1174" s="48"/>
      <c r="I1174" s="49"/>
    </row>
    <row r="1175" spans="1:9" x14ac:dyDescent="0.25">
      <c r="A1175" s="47"/>
      <c r="H1175" s="48"/>
      <c r="I1175" s="49"/>
    </row>
    <row r="1176" spans="1:9" x14ac:dyDescent="0.25">
      <c r="A1176" s="47"/>
      <c r="H1176" s="48"/>
      <c r="I1176" s="49"/>
    </row>
    <row r="1177" spans="1:9" x14ac:dyDescent="0.25">
      <c r="A1177" s="47"/>
      <c r="H1177" s="48"/>
      <c r="I1177" s="49"/>
    </row>
    <row r="1178" spans="1:9" x14ac:dyDescent="0.25">
      <c r="A1178" s="47"/>
      <c r="H1178" s="48"/>
      <c r="I1178" s="49"/>
    </row>
    <row r="1179" spans="1:9" x14ac:dyDescent="0.25">
      <c r="A1179" s="47"/>
      <c r="H1179" s="48"/>
      <c r="I1179" s="49"/>
    </row>
    <row r="1180" spans="1:9" x14ac:dyDescent="0.25">
      <c r="A1180" s="47"/>
      <c r="H1180" s="48"/>
      <c r="I1180" s="49"/>
    </row>
    <row r="1181" spans="1:9" x14ac:dyDescent="0.25">
      <c r="A1181" s="47"/>
      <c r="H1181" s="48"/>
      <c r="I1181" s="49"/>
    </row>
    <row r="1182" spans="1:9" x14ac:dyDescent="0.25">
      <c r="A1182" s="47"/>
      <c r="H1182" s="48"/>
      <c r="I1182" s="49"/>
    </row>
    <row r="1183" spans="1:9" x14ac:dyDescent="0.25">
      <c r="A1183" s="47"/>
      <c r="H1183" s="48"/>
      <c r="I1183" s="49"/>
    </row>
    <row r="1184" spans="1:9" x14ac:dyDescent="0.25">
      <c r="A1184" s="47"/>
      <c r="H1184" s="48"/>
      <c r="I1184" s="49"/>
    </row>
    <row r="1185" spans="1:9" x14ac:dyDescent="0.25">
      <c r="A1185" s="47"/>
      <c r="H1185" s="48"/>
      <c r="I1185" s="49"/>
    </row>
    <row r="1186" spans="1:9" x14ac:dyDescent="0.25">
      <c r="A1186" s="47"/>
      <c r="H1186" s="48"/>
      <c r="I1186" s="49"/>
    </row>
    <row r="1187" spans="1:9" x14ac:dyDescent="0.25">
      <c r="A1187" s="47"/>
      <c r="H1187" s="48"/>
      <c r="I1187" s="49"/>
    </row>
    <row r="1188" spans="1:9" x14ac:dyDescent="0.25">
      <c r="A1188" s="47"/>
      <c r="H1188" s="48"/>
      <c r="I1188" s="49"/>
    </row>
    <row r="1189" spans="1:9" x14ac:dyDescent="0.25">
      <c r="A1189" s="47"/>
      <c r="H1189" s="48"/>
      <c r="I1189" s="49"/>
    </row>
    <row r="1190" spans="1:9" x14ac:dyDescent="0.25">
      <c r="A1190" s="47"/>
      <c r="H1190" s="48"/>
      <c r="I1190" s="49"/>
    </row>
    <row r="1191" spans="1:9" x14ac:dyDescent="0.25">
      <c r="A1191" s="47"/>
      <c r="H1191" s="48"/>
      <c r="I1191" s="49"/>
    </row>
    <row r="1192" spans="1:9" x14ac:dyDescent="0.25">
      <c r="A1192" s="47"/>
      <c r="H1192" s="48"/>
      <c r="I1192" s="49"/>
    </row>
    <row r="1193" spans="1:9" x14ac:dyDescent="0.25">
      <c r="A1193" s="47"/>
      <c r="H1193" s="48"/>
      <c r="I1193" s="49"/>
    </row>
    <row r="1194" spans="1:9" x14ac:dyDescent="0.25">
      <c r="A1194" s="47"/>
      <c r="H1194" s="48"/>
      <c r="I1194" s="49"/>
    </row>
    <row r="1195" spans="1:9" x14ac:dyDescent="0.25">
      <c r="A1195" s="47"/>
      <c r="H1195" s="48"/>
      <c r="I1195" s="49"/>
    </row>
    <row r="1196" spans="1:9" x14ac:dyDescent="0.25">
      <c r="A1196" s="47"/>
      <c r="H1196" s="48"/>
      <c r="I1196" s="49"/>
    </row>
    <row r="1197" spans="1:9" x14ac:dyDescent="0.25">
      <c r="A1197" s="47"/>
      <c r="H1197" s="48"/>
      <c r="I1197" s="49"/>
    </row>
    <row r="1198" spans="1:9" x14ac:dyDescent="0.25">
      <c r="A1198" s="47"/>
      <c r="H1198" s="48"/>
      <c r="I1198" s="49"/>
    </row>
    <row r="1199" spans="1:9" x14ac:dyDescent="0.25">
      <c r="A1199" s="47"/>
      <c r="H1199" s="48"/>
      <c r="I1199" s="49"/>
    </row>
    <row r="1200" spans="1:9" x14ac:dyDescent="0.25">
      <c r="A1200" s="47"/>
      <c r="H1200" s="48"/>
      <c r="I1200" s="49"/>
    </row>
    <row r="1201" spans="1:9" x14ac:dyDescent="0.25">
      <c r="A1201" s="47"/>
      <c r="H1201" s="48"/>
      <c r="I1201" s="49"/>
    </row>
    <row r="1202" spans="1:9" x14ac:dyDescent="0.25">
      <c r="A1202" s="47"/>
      <c r="H1202" s="48"/>
      <c r="I1202" s="49"/>
    </row>
    <row r="1203" spans="1:9" x14ac:dyDescent="0.25">
      <c r="A1203" s="47"/>
      <c r="H1203" s="48"/>
      <c r="I1203" s="49"/>
    </row>
    <row r="1204" spans="1:9" x14ac:dyDescent="0.25">
      <c r="A1204" s="47"/>
      <c r="H1204" s="48"/>
      <c r="I1204" s="49"/>
    </row>
    <row r="1205" spans="1:9" x14ac:dyDescent="0.25">
      <c r="A1205" s="47"/>
      <c r="H1205" s="48"/>
      <c r="I1205" s="49"/>
    </row>
    <row r="1206" spans="1:9" x14ac:dyDescent="0.25">
      <c r="A1206" s="47"/>
      <c r="H1206" s="48"/>
      <c r="I1206" s="49"/>
    </row>
    <row r="1207" spans="1:9" x14ac:dyDescent="0.25">
      <c r="A1207" s="47"/>
      <c r="H1207" s="48"/>
      <c r="I1207" s="49"/>
    </row>
    <row r="1208" spans="1:9" x14ac:dyDescent="0.25">
      <c r="A1208" s="47"/>
      <c r="H1208" s="48"/>
      <c r="I1208" s="49"/>
    </row>
    <row r="1209" spans="1:9" x14ac:dyDescent="0.25">
      <c r="A1209" s="47"/>
      <c r="H1209" s="48"/>
      <c r="I1209" s="49"/>
    </row>
    <row r="1210" spans="1:9" x14ac:dyDescent="0.25">
      <c r="A1210" s="47"/>
      <c r="H1210" s="48"/>
      <c r="I1210" s="49"/>
    </row>
    <row r="1211" spans="1:9" x14ac:dyDescent="0.25">
      <c r="A1211" s="47"/>
      <c r="H1211" s="48"/>
      <c r="I1211" s="49"/>
    </row>
    <row r="1212" spans="1:9" x14ac:dyDescent="0.25">
      <c r="A1212" s="47"/>
      <c r="H1212" s="48"/>
      <c r="I1212" s="49"/>
    </row>
    <row r="1213" spans="1:9" x14ac:dyDescent="0.25">
      <c r="A1213" s="47"/>
      <c r="H1213" s="48"/>
      <c r="I1213" s="49"/>
    </row>
    <row r="1214" spans="1:9" x14ac:dyDescent="0.25">
      <c r="A1214" s="47"/>
      <c r="H1214" s="48"/>
      <c r="I1214" s="49"/>
    </row>
    <row r="1215" spans="1:9" x14ac:dyDescent="0.25">
      <c r="A1215" s="47"/>
      <c r="H1215" s="48"/>
      <c r="I1215" s="49"/>
    </row>
    <row r="1216" spans="1:9" x14ac:dyDescent="0.25">
      <c r="A1216" s="47"/>
      <c r="H1216" s="48"/>
      <c r="I1216" s="49"/>
    </row>
    <row r="1217" spans="1:9" x14ac:dyDescent="0.25">
      <c r="A1217" s="47"/>
      <c r="H1217" s="48"/>
      <c r="I1217" s="49"/>
    </row>
    <row r="1218" spans="1:9" x14ac:dyDescent="0.25">
      <c r="A1218" s="47"/>
      <c r="H1218" s="48"/>
      <c r="I1218" s="49"/>
    </row>
    <row r="1219" spans="1:9" x14ac:dyDescent="0.25">
      <c r="A1219" s="47"/>
      <c r="H1219" s="48"/>
      <c r="I1219" s="49"/>
    </row>
    <row r="1220" spans="1:9" x14ac:dyDescent="0.25">
      <c r="A1220" s="47"/>
      <c r="H1220" s="48"/>
      <c r="I1220" s="49"/>
    </row>
    <row r="1221" spans="1:9" x14ac:dyDescent="0.25">
      <c r="A1221" s="47"/>
      <c r="H1221" s="48"/>
      <c r="I1221" s="49"/>
    </row>
    <row r="1222" spans="1:9" x14ac:dyDescent="0.25">
      <c r="A1222" s="47"/>
      <c r="H1222" s="48"/>
      <c r="I1222" s="49"/>
    </row>
    <row r="1223" spans="1:9" x14ac:dyDescent="0.25">
      <c r="A1223" s="47"/>
      <c r="H1223" s="48"/>
      <c r="I1223" s="49"/>
    </row>
    <row r="1224" spans="1:9" x14ac:dyDescent="0.25">
      <c r="A1224" s="47"/>
      <c r="H1224" s="48"/>
      <c r="I1224" s="49"/>
    </row>
    <row r="1225" spans="1:9" x14ac:dyDescent="0.25">
      <c r="A1225" s="47"/>
      <c r="H1225" s="48"/>
      <c r="I1225" s="49"/>
    </row>
    <row r="1226" spans="1:9" x14ac:dyDescent="0.25">
      <c r="A1226" s="47"/>
      <c r="H1226" s="48"/>
      <c r="I1226" s="49"/>
    </row>
    <row r="1227" spans="1:9" x14ac:dyDescent="0.25">
      <c r="A1227" s="47"/>
      <c r="H1227" s="48"/>
      <c r="I1227" s="49"/>
    </row>
    <row r="1228" spans="1:9" x14ac:dyDescent="0.25">
      <c r="A1228" s="47"/>
      <c r="H1228" s="48"/>
      <c r="I1228" s="49"/>
    </row>
    <row r="1229" spans="1:9" x14ac:dyDescent="0.25">
      <c r="A1229" s="47"/>
      <c r="H1229" s="48"/>
      <c r="I1229" s="49"/>
    </row>
    <row r="1230" spans="1:9" x14ac:dyDescent="0.25">
      <c r="A1230" s="47"/>
      <c r="H1230" s="48"/>
      <c r="I1230" s="49"/>
    </row>
    <row r="1231" spans="1:9" x14ac:dyDescent="0.25">
      <c r="A1231" s="47"/>
      <c r="H1231" s="48"/>
      <c r="I1231" s="49"/>
    </row>
    <row r="1232" spans="1:9" x14ac:dyDescent="0.25">
      <c r="A1232" s="47"/>
      <c r="H1232" s="48"/>
      <c r="I1232" s="49"/>
    </row>
    <row r="1233" spans="1:9" x14ac:dyDescent="0.25">
      <c r="A1233" s="47"/>
      <c r="H1233" s="48"/>
      <c r="I1233" s="49"/>
    </row>
    <row r="1234" spans="1:9" x14ac:dyDescent="0.25">
      <c r="A1234" s="47"/>
      <c r="H1234" s="48"/>
      <c r="I1234" s="49"/>
    </row>
    <row r="1235" spans="1:9" x14ac:dyDescent="0.25">
      <c r="A1235" s="47"/>
      <c r="H1235" s="48"/>
      <c r="I1235" s="49"/>
    </row>
    <row r="1236" spans="1:9" x14ac:dyDescent="0.25">
      <c r="A1236" s="47"/>
      <c r="H1236" s="48"/>
      <c r="I1236" s="49"/>
    </row>
    <row r="1237" spans="1:9" x14ac:dyDescent="0.25">
      <c r="A1237" s="47"/>
      <c r="H1237" s="48"/>
      <c r="I1237" s="49"/>
    </row>
    <row r="1238" spans="1:9" x14ac:dyDescent="0.25">
      <c r="A1238" s="47"/>
      <c r="H1238" s="48"/>
      <c r="I1238" s="49"/>
    </row>
    <row r="1239" spans="1:9" x14ac:dyDescent="0.25">
      <c r="A1239" s="47"/>
      <c r="H1239" s="48"/>
      <c r="I1239" s="49"/>
    </row>
    <row r="1240" spans="1:9" x14ac:dyDescent="0.25">
      <c r="A1240" s="47"/>
      <c r="H1240" s="48"/>
      <c r="I1240" s="49"/>
    </row>
    <row r="1241" spans="1:9" x14ac:dyDescent="0.25">
      <c r="A1241" s="47"/>
      <c r="H1241" s="48"/>
      <c r="I1241" s="49"/>
    </row>
    <row r="1242" spans="1:9" x14ac:dyDescent="0.25">
      <c r="A1242" s="47"/>
      <c r="H1242" s="48"/>
      <c r="I1242" s="49"/>
    </row>
    <row r="1243" spans="1:9" x14ac:dyDescent="0.25">
      <c r="A1243" s="47"/>
      <c r="H1243" s="48"/>
      <c r="I1243" s="49"/>
    </row>
    <row r="1244" spans="1:9" x14ac:dyDescent="0.25">
      <c r="A1244" s="47"/>
      <c r="H1244" s="48"/>
      <c r="I1244" s="49"/>
    </row>
    <row r="1245" spans="1:9" x14ac:dyDescent="0.25">
      <c r="A1245" s="47"/>
      <c r="H1245" s="48"/>
      <c r="I1245" s="49"/>
    </row>
    <row r="1246" spans="1:9" x14ac:dyDescent="0.25">
      <c r="A1246" s="47"/>
      <c r="H1246" s="48"/>
      <c r="I1246" s="49"/>
    </row>
    <row r="1247" spans="1:9" x14ac:dyDescent="0.25">
      <c r="A1247" s="47"/>
      <c r="H1247" s="48"/>
      <c r="I1247" s="49"/>
    </row>
    <row r="1248" spans="1:9" x14ac:dyDescent="0.25">
      <c r="A1248" s="47"/>
      <c r="H1248" s="48"/>
      <c r="I1248" s="49"/>
    </row>
    <row r="1249" spans="1:9" x14ac:dyDescent="0.25">
      <c r="A1249" s="47"/>
      <c r="H1249" s="48"/>
      <c r="I1249" s="49"/>
    </row>
    <row r="1250" spans="1:9" x14ac:dyDescent="0.25">
      <c r="A1250" s="47"/>
      <c r="H1250" s="48"/>
      <c r="I1250" s="49"/>
    </row>
    <row r="1251" spans="1:9" x14ac:dyDescent="0.25">
      <c r="A1251" s="47"/>
      <c r="H1251" s="48"/>
      <c r="I1251" s="49"/>
    </row>
    <row r="1252" spans="1:9" x14ac:dyDescent="0.25">
      <c r="A1252" s="47"/>
      <c r="H1252" s="48"/>
      <c r="I1252" s="49"/>
    </row>
    <row r="1253" spans="1:9" x14ac:dyDescent="0.25">
      <c r="A1253" s="47"/>
      <c r="H1253" s="48"/>
      <c r="I1253" s="49"/>
    </row>
    <row r="1254" spans="1:9" x14ac:dyDescent="0.25">
      <c r="A1254" s="47"/>
      <c r="H1254" s="48"/>
      <c r="I1254" s="49"/>
    </row>
    <row r="1255" spans="1:9" x14ac:dyDescent="0.25">
      <c r="A1255" s="47"/>
      <c r="H1255" s="48"/>
      <c r="I1255" s="49"/>
    </row>
    <row r="1256" spans="1:9" x14ac:dyDescent="0.25">
      <c r="A1256" s="47"/>
      <c r="H1256" s="48"/>
      <c r="I1256" s="49"/>
    </row>
    <row r="1257" spans="1:9" x14ac:dyDescent="0.25">
      <c r="A1257" s="47"/>
      <c r="H1257" s="48"/>
      <c r="I1257" s="49"/>
    </row>
    <row r="1258" spans="1:9" x14ac:dyDescent="0.25">
      <c r="A1258" s="47"/>
      <c r="H1258" s="48"/>
      <c r="I1258" s="49"/>
    </row>
    <row r="1259" spans="1:9" x14ac:dyDescent="0.25">
      <c r="A1259" s="47"/>
      <c r="H1259" s="48"/>
      <c r="I1259" s="49"/>
    </row>
    <row r="1260" spans="1:9" x14ac:dyDescent="0.25">
      <c r="A1260" s="47"/>
      <c r="H1260" s="48"/>
      <c r="I1260" s="49"/>
    </row>
    <row r="1261" spans="1:9" x14ac:dyDescent="0.25">
      <c r="A1261" s="47"/>
      <c r="H1261" s="48"/>
      <c r="I1261" s="49"/>
    </row>
    <row r="1262" spans="1:9" x14ac:dyDescent="0.25">
      <c r="A1262" s="47"/>
      <c r="H1262" s="48"/>
      <c r="I1262" s="49"/>
    </row>
    <row r="1263" spans="1:9" x14ac:dyDescent="0.25">
      <c r="A1263" s="47"/>
      <c r="H1263" s="48"/>
      <c r="I1263" s="49"/>
    </row>
    <row r="1264" spans="1:9" x14ac:dyDescent="0.25">
      <c r="A1264" s="47"/>
      <c r="H1264" s="48"/>
      <c r="I1264" s="49"/>
    </row>
    <row r="1265" spans="1:9" x14ac:dyDescent="0.25">
      <c r="A1265" s="47"/>
      <c r="H1265" s="48"/>
      <c r="I1265" s="49"/>
    </row>
    <row r="1266" spans="1:9" x14ac:dyDescent="0.25">
      <c r="A1266" s="47"/>
      <c r="H1266" s="48"/>
      <c r="I1266" s="49"/>
    </row>
    <row r="1267" spans="1:9" x14ac:dyDescent="0.25">
      <c r="A1267" s="47"/>
      <c r="H1267" s="48"/>
      <c r="I1267" s="49"/>
    </row>
    <row r="1268" spans="1:9" x14ac:dyDescent="0.25">
      <c r="A1268" s="47"/>
      <c r="H1268" s="48"/>
      <c r="I1268" s="49"/>
    </row>
    <row r="1269" spans="1:9" x14ac:dyDescent="0.25">
      <c r="A1269" s="47"/>
      <c r="H1269" s="48"/>
      <c r="I1269" s="49"/>
    </row>
    <row r="1270" spans="1:9" x14ac:dyDescent="0.25">
      <c r="A1270" s="47"/>
      <c r="H1270" s="48"/>
      <c r="I1270" s="49"/>
    </row>
    <row r="1271" spans="1:9" x14ac:dyDescent="0.25">
      <c r="A1271" s="47"/>
      <c r="H1271" s="48"/>
      <c r="I1271" s="49"/>
    </row>
    <row r="1272" spans="1:9" x14ac:dyDescent="0.25">
      <c r="A1272" s="47"/>
      <c r="H1272" s="48"/>
      <c r="I1272" s="49"/>
    </row>
    <row r="1273" spans="1:9" x14ac:dyDescent="0.25">
      <c r="A1273" s="47"/>
      <c r="H1273" s="48"/>
      <c r="I1273" s="49"/>
    </row>
    <row r="1274" spans="1:9" x14ac:dyDescent="0.25">
      <c r="A1274" s="47"/>
      <c r="H1274" s="48"/>
      <c r="I1274" s="49"/>
    </row>
    <row r="1275" spans="1:9" x14ac:dyDescent="0.25">
      <c r="A1275" s="47"/>
      <c r="H1275" s="48"/>
      <c r="I1275" s="49"/>
    </row>
    <row r="1276" spans="1:9" x14ac:dyDescent="0.25">
      <c r="A1276" s="47"/>
      <c r="H1276" s="48"/>
      <c r="I1276" s="49"/>
    </row>
    <row r="1277" spans="1:9" x14ac:dyDescent="0.25">
      <c r="A1277" s="47"/>
      <c r="H1277" s="48"/>
      <c r="I1277" s="49"/>
    </row>
    <row r="1278" spans="1:9" x14ac:dyDescent="0.25">
      <c r="A1278" s="47"/>
      <c r="H1278" s="48"/>
      <c r="I1278" s="49"/>
    </row>
    <row r="1279" spans="1:9" x14ac:dyDescent="0.25">
      <c r="A1279" s="47"/>
      <c r="H1279" s="48"/>
      <c r="I1279" s="49"/>
    </row>
    <row r="1280" spans="1:9" x14ac:dyDescent="0.25">
      <c r="A1280" s="47"/>
      <c r="H1280" s="48"/>
      <c r="I1280" s="49"/>
    </row>
    <row r="1281" spans="1:9" x14ac:dyDescent="0.25">
      <c r="A1281" s="47"/>
      <c r="H1281" s="48"/>
      <c r="I1281" s="49"/>
    </row>
    <row r="1282" spans="1:9" x14ac:dyDescent="0.25">
      <c r="A1282" s="47"/>
      <c r="H1282" s="48"/>
      <c r="I1282" s="49"/>
    </row>
    <row r="1283" spans="1:9" x14ac:dyDescent="0.25">
      <c r="A1283" s="47"/>
      <c r="H1283" s="48"/>
      <c r="I1283" s="49"/>
    </row>
    <row r="1284" spans="1:9" x14ac:dyDescent="0.25">
      <c r="A1284" s="47"/>
      <c r="H1284" s="48"/>
      <c r="I1284" s="49"/>
    </row>
    <row r="1285" spans="1:9" x14ac:dyDescent="0.25">
      <c r="A1285" s="47"/>
      <c r="H1285" s="48"/>
      <c r="I1285" s="49"/>
    </row>
    <row r="1286" spans="1:9" x14ac:dyDescent="0.25">
      <c r="A1286" s="47"/>
      <c r="H1286" s="48"/>
      <c r="I1286" s="49"/>
    </row>
    <row r="1287" spans="1:9" x14ac:dyDescent="0.25">
      <c r="A1287" s="47"/>
      <c r="H1287" s="48"/>
      <c r="I1287" s="49"/>
    </row>
    <row r="1288" spans="1:9" x14ac:dyDescent="0.25">
      <c r="A1288" s="47"/>
      <c r="H1288" s="48"/>
      <c r="I1288" s="49"/>
    </row>
    <row r="1289" spans="1:9" x14ac:dyDescent="0.25">
      <c r="A1289" s="47"/>
      <c r="H1289" s="48"/>
      <c r="I1289" s="49"/>
    </row>
    <row r="1290" spans="1:9" x14ac:dyDescent="0.25">
      <c r="A1290" s="47"/>
      <c r="H1290" s="48"/>
      <c r="I1290" s="49"/>
    </row>
    <row r="1291" spans="1:9" x14ac:dyDescent="0.25">
      <c r="A1291" s="47"/>
      <c r="H1291" s="48"/>
      <c r="I1291" s="49"/>
    </row>
    <row r="1292" spans="1:9" x14ac:dyDescent="0.25">
      <c r="A1292" s="47"/>
      <c r="H1292" s="48"/>
      <c r="I1292" s="49"/>
    </row>
    <row r="1293" spans="1:9" x14ac:dyDescent="0.25">
      <c r="A1293" s="47"/>
      <c r="H1293" s="48"/>
      <c r="I1293" s="49"/>
    </row>
    <row r="1294" spans="1:9" x14ac:dyDescent="0.25">
      <c r="A1294" s="47"/>
      <c r="H1294" s="48"/>
      <c r="I1294" s="49"/>
    </row>
    <row r="1295" spans="1:9" x14ac:dyDescent="0.25">
      <c r="A1295" s="47"/>
      <c r="H1295" s="48"/>
      <c r="I1295" s="49"/>
    </row>
    <row r="1296" spans="1:9" x14ac:dyDescent="0.25">
      <c r="A1296" s="47"/>
      <c r="H1296" s="48"/>
      <c r="I1296" s="49"/>
    </row>
    <row r="1297" spans="1:9" x14ac:dyDescent="0.25">
      <c r="A1297" s="47"/>
      <c r="H1297" s="48"/>
      <c r="I1297" s="49"/>
    </row>
    <row r="1298" spans="1:9" x14ac:dyDescent="0.25">
      <c r="A1298" s="47"/>
      <c r="H1298" s="48"/>
      <c r="I1298" s="49"/>
    </row>
    <row r="1299" spans="1:9" x14ac:dyDescent="0.25">
      <c r="A1299" s="47"/>
      <c r="H1299" s="48"/>
      <c r="I1299" s="49"/>
    </row>
    <row r="1300" spans="1:9" x14ac:dyDescent="0.25">
      <c r="A1300" s="47"/>
      <c r="H1300" s="48"/>
      <c r="I1300" s="49"/>
    </row>
    <row r="1301" spans="1:9" x14ac:dyDescent="0.25">
      <c r="A1301" s="47"/>
      <c r="H1301" s="48"/>
      <c r="I1301" s="49"/>
    </row>
    <row r="1302" spans="1:9" x14ac:dyDescent="0.25">
      <c r="A1302" s="47"/>
      <c r="H1302" s="48"/>
      <c r="I1302" s="49"/>
    </row>
    <row r="1303" spans="1:9" x14ac:dyDescent="0.25">
      <c r="A1303" s="47"/>
      <c r="H1303" s="48"/>
      <c r="I1303" s="49"/>
    </row>
    <row r="1304" spans="1:9" x14ac:dyDescent="0.25">
      <c r="A1304" s="47"/>
      <c r="H1304" s="48"/>
      <c r="I1304" s="49"/>
    </row>
    <row r="1305" spans="1:9" x14ac:dyDescent="0.25">
      <c r="A1305" s="47"/>
      <c r="H1305" s="48"/>
      <c r="I1305" s="49"/>
    </row>
    <row r="1306" spans="1:9" x14ac:dyDescent="0.25">
      <c r="A1306" s="47"/>
      <c r="H1306" s="48"/>
      <c r="I1306" s="49"/>
    </row>
    <row r="1307" spans="1:9" x14ac:dyDescent="0.25">
      <c r="A1307" s="47"/>
      <c r="H1307" s="48"/>
      <c r="I1307" s="49"/>
    </row>
    <row r="1308" spans="1:9" x14ac:dyDescent="0.25">
      <c r="A1308" s="47"/>
      <c r="H1308" s="48"/>
      <c r="I1308" s="49"/>
    </row>
    <row r="1309" spans="1:9" x14ac:dyDescent="0.25">
      <c r="A1309" s="47"/>
      <c r="H1309" s="48"/>
      <c r="I1309" s="49"/>
    </row>
    <row r="1310" spans="1:9" x14ac:dyDescent="0.25">
      <c r="A1310" s="47"/>
      <c r="H1310" s="48"/>
      <c r="I1310" s="49"/>
    </row>
    <row r="1311" spans="1:9" x14ac:dyDescent="0.25">
      <c r="A1311" s="47"/>
      <c r="H1311" s="48"/>
      <c r="I1311" s="49"/>
    </row>
    <row r="1312" spans="1:9" x14ac:dyDescent="0.25">
      <c r="A1312" s="47"/>
      <c r="H1312" s="48"/>
      <c r="I1312" s="49"/>
    </row>
    <row r="1313" spans="1:9" x14ac:dyDescent="0.25">
      <c r="A1313" s="47"/>
      <c r="H1313" s="48"/>
      <c r="I1313" s="49"/>
    </row>
    <row r="1314" spans="1:9" x14ac:dyDescent="0.25">
      <c r="A1314" s="47"/>
      <c r="H1314" s="48"/>
      <c r="I1314" s="49"/>
    </row>
    <row r="1315" spans="1:9" x14ac:dyDescent="0.25">
      <c r="A1315" s="47"/>
      <c r="H1315" s="48"/>
      <c r="I1315" s="49"/>
    </row>
    <row r="1316" spans="1:9" x14ac:dyDescent="0.25">
      <c r="A1316" s="47"/>
      <c r="H1316" s="48"/>
      <c r="I1316" s="49"/>
    </row>
    <row r="1317" spans="1:9" x14ac:dyDescent="0.25">
      <c r="A1317" s="47"/>
      <c r="H1317" s="48"/>
      <c r="I1317" s="49"/>
    </row>
    <row r="1318" spans="1:9" x14ac:dyDescent="0.25">
      <c r="A1318" s="47"/>
      <c r="H1318" s="48"/>
      <c r="I1318" s="49"/>
    </row>
    <row r="1319" spans="1:9" x14ac:dyDescent="0.25">
      <c r="A1319" s="47"/>
      <c r="H1319" s="48"/>
      <c r="I1319" s="49"/>
    </row>
    <row r="1320" spans="1:9" x14ac:dyDescent="0.25">
      <c r="A1320" s="47"/>
      <c r="H1320" s="48"/>
      <c r="I1320" s="49"/>
    </row>
    <row r="1321" spans="1:9" x14ac:dyDescent="0.25">
      <c r="A1321" s="47"/>
      <c r="H1321" s="48"/>
      <c r="I1321" s="49"/>
    </row>
    <row r="1322" spans="1:9" x14ac:dyDescent="0.25">
      <c r="A1322" s="47"/>
      <c r="H1322" s="48"/>
      <c r="I1322" s="49"/>
    </row>
    <row r="1323" spans="1:9" x14ac:dyDescent="0.25">
      <c r="A1323" s="47"/>
      <c r="H1323" s="48"/>
      <c r="I1323" s="49"/>
    </row>
    <row r="1324" spans="1:9" x14ac:dyDescent="0.25">
      <c r="A1324" s="47"/>
      <c r="H1324" s="48"/>
      <c r="I1324" s="49"/>
    </row>
    <row r="1325" spans="1:9" x14ac:dyDescent="0.25">
      <c r="A1325" s="47"/>
      <c r="H1325" s="48"/>
      <c r="I1325" s="49"/>
    </row>
    <row r="1326" spans="1:9" x14ac:dyDescent="0.25">
      <c r="A1326" s="47"/>
      <c r="H1326" s="48"/>
      <c r="I1326" s="49"/>
    </row>
    <row r="1327" spans="1:9" x14ac:dyDescent="0.25">
      <c r="A1327" s="47"/>
      <c r="H1327" s="48"/>
      <c r="I1327" s="49"/>
    </row>
    <row r="1328" spans="1:9" x14ac:dyDescent="0.25">
      <c r="A1328" s="47"/>
      <c r="H1328" s="48"/>
      <c r="I1328" s="49"/>
    </row>
    <row r="1329" spans="1:9" x14ac:dyDescent="0.25">
      <c r="A1329" s="47"/>
      <c r="H1329" s="48"/>
      <c r="I1329" s="49"/>
    </row>
    <row r="1330" spans="1:9" x14ac:dyDescent="0.25">
      <c r="A1330" s="47"/>
      <c r="H1330" s="48"/>
      <c r="I1330" s="49"/>
    </row>
    <row r="1331" spans="1:9" x14ac:dyDescent="0.25">
      <c r="A1331" s="47"/>
      <c r="H1331" s="48"/>
      <c r="I1331" s="49"/>
    </row>
    <row r="1332" spans="1:9" x14ac:dyDescent="0.25">
      <c r="A1332" s="47"/>
      <c r="H1332" s="48"/>
      <c r="I1332" s="49"/>
    </row>
    <row r="1333" spans="1:9" x14ac:dyDescent="0.25">
      <c r="A1333" s="47"/>
      <c r="H1333" s="48"/>
      <c r="I1333" s="49"/>
    </row>
    <row r="1334" spans="1:9" x14ac:dyDescent="0.25">
      <c r="A1334" s="47"/>
      <c r="H1334" s="48"/>
      <c r="I1334" s="49"/>
    </row>
    <row r="1335" spans="1:9" x14ac:dyDescent="0.25">
      <c r="A1335" s="47"/>
      <c r="H1335" s="48"/>
      <c r="I1335" s="49"/>
    </row>
    <row r="1336" spans="1:9" x14ac:dyDescent="0.25">
      <c r="A1336" s="47"/>
      <c r="H1336" s="48"/>
      <c r="I1336" s="49"/>
    </row>
    <row r="1337" spans="1:9" x14ac:dyDescent="0.25">
      <c r="A1337" s="47"/>
      <c r="H1337" s="48"/>
      <c r="I1337" s="49"/>
    </row>
    <row r="1338" spans="1:9" x14ac:dyDescent="0.25">
      <c r="A1338" s="47"/>
      <c r="H1338" s="48"/>
      <c r="I1338" s="49"/>
    </row>
    <row r="1339" spans="1:9" x14ac:dyDescent="0.25">
      <c r="A1339" s="55"/>
      <c r="H1339" s="48"/>
      <c r="I1339" s="49"/>
    </row>
    <row r="1340" spans="1:9" x14ac:dyDescent="0.25">
      <c r="A1340" s="55"/>
      <c r="H1340" s="48"/>
      <c r="I1340" s="49"/>
    </row>
    <row r="1341" spans="1:9" x14ac:dyDescent="0.25">
      <c r="A1341" s="55"/>
      <c r="H1341" s="48"/>
      <c r="I1341" s="49"/>
    </row>
    <row r="1342" spans="1:9" x14ac:dyDescent="0.25">
      <c r="A1342" s="55"/>
      <c r="H1342" s="48"/>
      <c r="I1342" s="49"/>
    </row>
    <row r="1343" spans="1:9" x14ac:dyDescent="0.25">
      <c r="A1343" s="55"/>
      <c r="H1343" s="48"/>
      <c r="I1343" s="49"/>
    </row>
    <row r="1344" spans="1:9" x14ac:dyDescent="0.25">
      <c r="A1344" s="55"/>
      <c r="H1344" s="48"/>
      <c r="I1344" s="49"/>
    </row>
    <row r="1345" spans="1:9" x14ac:dyDescent="0.25">
      <c r="A1345" s="55"/>
      <c r="H1345" s="48"/>
      <c r="I1345" s="49"/>
    </row>
    <row r="1346" spans="1:9" x14ac:dyDescent="0.25">
      <c r="A1346" s="55"/>
      <c r="H1346" s="48"/>
      <c r="I1346" s="49"/>
    </row>
    <row r="1347" spans="1:9" x14ac:dyDescent="0.25">
      <c r="A1347" s="55"/>
      <c r="H1347" s="48"/>
      <c r="I1347" s="49"/>
    </row>
    <row r="1348" spans="1:9" x14ac:dyDescent="0.25">
      <c r="A1348" s="55"/>
      <c r="H1348" s="48"/>
      <c r="I1348" s="49"/>
    </row>
    <row r="1349" spans="1:9" x14ac:dyDescent="0.25">
      <c r="A1349" s="55"/>
      <c r="H1349" s="48"/>
      <c r="I1349" s="49"/>
    </row>
    <row r="1350" spans="1:9" x14ac:dyDescent="0.25">
      <c r="A1350" s="55"/>
      <c r="H1350" s="48"/>
      <c r="I1350" s="49"/>
    </row>
    <row r="1351" spans="1:9" x14ac:dyDescent="0.25">
      <c r="A1351" s="55"/>
      <c r="H1351" s="48"/>
      <c r="I1351" s="49"/>
    </row>
    <row r="1352" spans="1:9" x14ac:dyDescent="0.25">
      <c r="A1352" s="55"/>
      <c r="H1352" s="48"/>
      <c r="I1352" s="49"/>
    </row>
    <row r="1353" spans="1:9" x14ac:dyDescent="0.25">
      <c r="A1353" s="55"/>
      <c r="H1353" s="48"/>
      <c r="I1353" s="49"/>
    </row>
    <row r="1354" spans="1:9" x14ac:dyDescent="0.25">
      <c r="A1354" s="55"/>
      <c r="H1354" s="48"/>
      <c r="I1354" s="49"/>
    </row>
    <row r="1355" spans="1:9" x14ac:dyDescent="0.25">
      <c r="A1355" s="55"/>
      <c r="H1355" s="48"/>
      <c r="I1355" s="49"/>
    </row>
    <row r="1356" spans="1:9" x14ac:dyDescent="0.25">
      <c r="A1356" s="55"/>
      <c r="H1356" s="48"/>
      <c r="I1356" s="49"/>
    </row>
    <row r="1357" spans="1:9" x14ac:dyDescent="0.25">
      <c r="A1357" s="55"/>
      <c r="H1357" s="48"/>
      <c r="I1357" s="49"/>
    </row>
    <row r="1358" spans="1:9" x14ac:dyDescent="0.25">
      <c r="A1358" s="55"/>
      <c r="H1358" s="48"/>
      <c r="I1358" s="49"/>
    </row>
    <row r="1359" spans="1:9" x14ac:dyDescent="0.25">
      <c r="A1359" s="47"/>
    </row>
    <row r="1360" spans="1:9" x14ac:dyDescent="0.25">
      <c r="A1360" s="47"/>
    </row>
    <row r="1361" spans="1:1" x14ac:dyDescent="0.25">
      <c r="A1361" s="47"/>
    </row>
    <row r="1362" spans="1:1" x14ac:dyDescent="0.25">
      <c r="A1362" s="47"/>
    </row>
    <row r="1363" spans="1:1" x14ac:dyDescent="0.25">
      <c r="A1363" s="47"/>
    </row>
    <row r="1364" spans="1:1" x14ac:dyDescent="0.25">
      <c r="A1364" s="47"/>
    </row>
    <row r="1365" spans="1:1" x14ac:dyDescent="0.25">
      <c r="A1365" s="47"/>
    </row>
    <row r="1366" spans="1:1" x14ac:dyDescent="0.25">
      <c r="A1366" s="47"/>
    </row>
    <row r="1367" spans="1:1" x14ac:dyDescent="0.25">
      <c r="A1367" s="47"/>
    </row>
    <row r="1368" spans="1:1" x14ac:dyDescent="0.25">
      <c r="A1368" s="47"/>
    </row>
    <row r="1369" spans="1:1" x14ac:dyDescent="0.25">
      <c r="A1369" s="47"/>
    </row>
    <row r="1370" spans="1:1" x14ac:dyDescent="0.25">
      <c r="A1370" s="47"/>
    </row>
    <row r="1371" spans="1:1" x14ac:dyDescent="0.25">
      <c r="A1371" s="47"/>
    </row>
    <row r="1372" spans="1:1" x14ac:dyDescent="0.25">
      <c r="A1372" s="47"/>
    </row>
    <row r="1373" spans="1:1" x14ac:dyDescent="0.25">
      <c r="A1373" s="47"/>
    </row>
    <row r="1374" spans="1:1" x14ac:dyDescent="0.25">
      <c r="A1374" s="47"/>
    </row>
    <row r="1375" spans="1:1" x14ac:dyDescent="0.25">
      <c r="A1375" s="47"/>
    </row>
    <row r="1376" spans="1:1" x14ac:dyDescent="0.25">
      <c r="A1376" s="47"/>
    </row>
    <row r="1377" spans="1:1" x14ac:dyDescent="0.25">
      <c r="A1377" s="47"/>
    </row>
    <row r="1378" spans="1:1" x14ac:dyDescent="0.25">
      <c r="A1378" s="47"/>
    </row>
    <row r="1379" spans="1:1" x14ac:dyDescent="0.25">
      <c r="A1379" s="47"/>
    </row>
    <row r="1380" spans="1:1" x14ac:dyDescent="0.25">
      <c r="A1380" s="47"/>
    </row>
    <row r="1381" spans="1:1" x14ac:dyDescent="0.25">
      <c r="A1381" s="47"/>
    </row>
    <row r="1382" spans="1:1" x14ac:dyDescent="0.25">
      <c r="A1382" s="47"/>
    </row>
    <row r="1383" spans="1:1" x14ac:dyDescent="0.25">
      <c r="A1383" s="47"/>
    </row>
    <row r="1384" spans="1:1" x14ac:dyDescent="0.25">
      <c r="A1384" s="47"/>
    </row>
    <row r="1385" spans="1:1" x14ac:dyDescent="0.25">
      <c r="A1385" s="47"/>
    </row>
    <row r="1386" spans="1:1" x14ac:dyDescent="0.25">
      <c r="A1386" s="47"/>
    </row>
    <row r="1387" spans="1:1" x14ac:dyDescent="0.25">
      <c r="A1387" s="47"/>
    </row>
    <row r="1388" spans="1:1" x14ac:dyDescent="0.25">
      <c r="A1388" s="47"/>
    </row>
    <row r="1389" spans="1:1" x14ac:dyDescent="0.25">
      <c r="A1389" s="47"/>
    </row>
    <row r="1390" spans="1:1" x14ac:dyDescent="0.25">
      <c r="A1390" s="47"/>
    </row>
    <row r="1391" spans="1:1" x14ac:dyDescent="0.25">
      <c r="A1391" s="47"/>
    </row>
    <row r="1392" spans="1:1" x14ac:dyDescent="0.25">
      <c r="A1392" s="47"/>
    </row>
    <row r="1393" spans="1:1" x14ac:dyDescent="0.25">
      <c r="A1393" s="47"/>
    </row>
    <row r="1394" spans="1:1" x14ac:dyDescent="0.25">
      <c r="A1394" s="47"/>
    </row>
    <row r="1395" spans="1:1" x14ac:dyDescent="0.25">
      <c r="A1395" s="47"/>
    </row>
    <row r="1396" spans="1:1" x14ac:dyDescent="0.25">
      <c r="A1396" s="47"/>
    </row>
    <row r="1397" spans="1:1" x14ac:dyDescent="0.25">
      <c r="A1397" s="47"/>
    </row>
    <row r="1398" spans="1:1" x14ac:dyDescent="0.25">
      <c r="A1398" s="47"/>
    </row>
    <row r="1399" spans="1:1" x14ac:dyDescent="0.25">
      <c r="A1399" s="47"/>
    </row>
    <row r="1400" spans="1:1" x14ac:dyDescent="0.25">
      <c r="A1400" s="47"/>
    </row>
    <row r="1401" spans="1:1" x14ac:dyDescent="0.25">
      <c r="A1401" s="47"/>
    </row>
    <row r="1402" spans="1:1" x14ac:dyDescent="0.25">
      <c r="A1402" s="47"/>
    </row>
    <row r="1403" spans="1:1" x14ac:dyDescent="0.25">
      <c r="A1403" s="47"/>
    </row>
    <row r="1404" spans="1:1" x14ac:dyDescent="0.25">
      <c r="A1404" s="47"/>
    </row>
    <row r="1405" spans="1:1" x14ac:dyDescent="0.25">
      <c r="A1405" s="47"/>
    </row>
    <row r="1406" spans="1:1" x14ac:dyDescent="0.25">
      <c r="A1406" s="47"/>
    </row>
    <row r="1407" spans="1:1" x14ac:dyDescent="0.25">
      <c r="A1407" s="47"/>
    </row>
    <row r="1408" spans="1:1" x14ac:dyDescent="0.25">
      <c r="A1408" s="47"/>
    </row>
    <row r="1409" spans="1:1" x14ac:dyDescent="0.25">
      <c r="A1409" s="47"/>
    </row>
    <row r="1410" spans="1:1" x14ac:dyDescent="0.25">
      <c r="A1410" s="47"/>
    </row>
    <row r="1411" spans="1:1" x14ac:dyDescent="0.25">
      <c r="A1411" s="47"/>
    </row>
    <row r="1412" spans="1:1" x14ac:dyDescent="0.25">
      <c r="A1412" s="47"/>
    </row>
    <row r="1413" spans="1:1" x14ac:dyDescent="0.25">
      <c r="A1413" s="47"/>
    </row>
    <row r="1414" spans="1:1" x14ac:dyDescent="0.25">
      <c r="A1414" s="47"/>
    </row>
    <row r="1415" spans="1:1" x14ac:dyDescent="0.25">
      <c r="A1415" s="47"/>
    </row>
    <row r="1416" spans="1:1" x14ac:dyDescent="0.25">
      <c r="A1416" s="47"/>
    </row>
    <row r="1417" spans="1:1" x14ac:dyDescent="0.25">
      <c r="A1417" s="47"/>
    </row>
    <row r="1418" spans="1:1" x14ac:dyDescent="0.25">
      <c r="A1418" s="47"/>
    </row>
    <row r="1419" spans="1:1" x14ac:dyDescent="0.25">
      <c r="A1419" s="47"/>
    </row>
    <row r="1420" spans="1:1" x14ac:dyDescent="0.25">
      <c r="A1420" s="47"/>
    </row>
    <row r="1421" spans="1:1" x14ac:dyDescent="0.25">
      <c r="A1421" s="47"/>
    </row>
    <row r="1422" spans="1:1" x14ac:dyDescent="0.25">
      <c r="A1422" s="47"/>
    </row>
    <row r="1423" spans="1:1" x14ac:dyDescent="0.25">
      <c r="A1423" s="47"/>
    </row>
    <row r="1424" spans="1:1" x14ac:dyDescent="0.25">
      <c r="A1424" s="47"/>
    </row>
    <row r="1425" spans="1:1" x14ac:dyDescent="0.25">
      <c r="A1425" s="47"/>
    </row>
    <row r="1426" spans="1:1" x14ac:dyDescent="0.25">
      <c r="A1426" s="47"/>
    </row>
    <row r="1427" spans="1:1" x14ac:dyDescent="0.25">
      <c r="A1427" s="47"/>
    </row>
    <row r="1428" spans="1:1" x14ac:dyDescent="0.25">
      <c r="A1428" s="47"/>
    </row>
    <row r="1429" spans="1:1" x14ac:dyDescent="0.25">
      <c r="A1429" s="47"/>
    </row>
    <row r="1430" spans="1:1" x14ac:dyDescent="0.25">
      <c r="A1430" s="47"/>
    </row>
    <row r="1431" spans="1:1" x14ac:dyDescent="0.25">
      <c r="A1431" s="47"/>
    </row>
    <row r="1432" spans="1:1" x14ac:dyDescent="0.25">
      <c r="A1432" s="47"/>
    </row>
    <row r="1433" spans="1:1" x14ac:dyDescent="0.25">
      <c r="A1433" s="47"/>
    </row>
    <row r="1434" spans="1:1" x14ac:dyDescent="0.25">
      <c r="A1434" s="47"/>
    </row>
    <row r="1435" spans="1:1" x14ac:dyDescent="0.25">
      <c r="A1435" s="47"/>
    </row>
    <row r="1436" spans="1:1" x14ac:dyDescent="0.25">
      <c r="A1436" s="47"/>
    </row>
    <row r="1437" spans="1:1" x14ac:dyDescent="0.25">
      <c r="A1437" s="47"/>
    </row>
    <row r="1438" spans="1:1" x14ac:dyDescent="0.25">
      <c r="A1438" s="47"/>
    </row>
    <row r="1439" spans="1:1" x14ac:dyDescent="0.25">
      <c r="A1439" s="47"/>
    </row>
    <row r="1440" spans="1:1" x14ac:dyDescent="0.25">
      <c r="A1440" s="47"/>
    </row>
    <row r="1441" spans="1:1" x14ac:dyDescent="0.25">
      <c r="A1441" s="47"/>
    </row>
    <row r="1442" spans="1:1" x14ac:dyDescent="0.25">
      <c r="A1442" s="47"/>
    </row>
    <row r="1443" spans="1:1" x14ac:dyDescent="0.25">
      <c r="A1443" s="47"/>
    </row>
    <row r="1444" spans="1:1" x14ac:dyDescent="0.25">
      <c r="A1444" s="47"/>
    </row>
    <row r="1445" spans="1:1" x14ac:dyDescent="0.25">
      <c r="A1445" s="47"/>
    </row>
    <row r="1446" spans="1:1" x14ac:dyDescent="0.25">
      <c r="A1446" s="47"/>
    </row>
    <row r="1447" spans="1:1" x14ac:dyDescent="0.25">
      <c r="A1447" s="47"/>
    </row>
    <row r="1448" spans="1:1" x14ac:dyDescent="0.25">
      <c r="A1448" s="47"/>
    </row>
    <row r="1449" spans="1:1" x14ac:dyDescent="0.25">
      <c r="A1449" s="47"/>
    </row>
    <row r="1450" spans="1:1" x14ac:dyDescent="0.25">
      <c r="A1450" s="47"/>
    </row>
    <row r="1451" spans="1:1" x14ac:dyDescent="0.25">
      <c r="A1451" s="47"/>
    </row>
    <row r="1452" spans="1:1" x14ac:dyDescent="0.25">
      <c r="A1452" s="47"/>
    </row>
    <row r="1453" spans="1:1" x14ac:dyDescent="0.25">
      <c r="A1453" s="47"/>
    </row>
    <row r="1454" spans="1:1" x14ac:dyDescent="0.25">
      <c r="A1454" s="47"/>
    </row>
    <row r="1455" spans="1:1" x14ac:dyDescent="0.25">
      <c r="A1455" s="47"/>
    </row>
    <row r="1456" spans="1:1" x14ac:dyDescent="0.25">
      <c r="A1456" s="47"/>
    </row>
    <row r="1457" spans="1:1" x14ac:dyDescent="0.25">
      <c r="A1457" s="47"/>
    </row>
    <row r="1458" spans="1:1" x14ac:dyDescent="0.25">
      <c r="A1458" s="47"/>
    </row>
    <row r="1459" spans="1:1" x14ac:dyDescent="0.25">
      <c r="A1459" s="47"/>
    </row>
    <row r="1460" spans="1:1" x14ac:dyDescent="0.25">
      <c r="A1460" s="47"/>
    </row>
    <row r="1461" spans="1:1" x14ac:dyDescent="0.25">
      <c r="A1461" s="47"/>
    </row>
    <row r="1462" spans="1:1" x14ac:dyDescent="0.25">
      <c r="A1462" s="47"/>
    </row>
    <row r="1463" spans="1:1" x14ac:dyDescent="0.25">
      <c r="A1463" s="47"/>
    </row>
    <row r="1464" spans="1:1" x14ac:dyDescent="0.25">
      <c r="A1464" s="47"/>
    </row>
    <row r="1465" spans="1:1" x14ac:dyDescent="0.25">
      <c r="A1465" s="47"/>
    </row>
    <row r="1466" spans="1:1" x14ac:dyDescent="0.25">
      <c r="A1466" s="47"/>
    </row>
    <row r="1467" spans="1:1" x14ac:dyDescent="0.25">
      <c r="A1467" s="47"/>
    </row>
    <row r="1468" spans="1:1" x14ac:dyDescent="0.25">
      <c r="A1468" s="47"/>
    </row>
    <row r="1469" spans="1:1" x14ac:dyDescent="0.25">
      <c r="A1469" s="47"/>
    </row>
    <row r="1470" spans="1:1" x14ac:dyDescent="0.25">
      <c r="A1470" s="47"/>
    </row>
    <row r="1471" spans="1:1" x14ac:dyDescent="0.25">
      <c r="A1471" s="47"/>
    </row>
    <row r="1472" spans="1:1" x14ac:dyDescent="0.25">
      <c r="A1472" s="47"/>
    </row>
    <row r="1473" spans="1:1" x14ac:dyDescent="0.25">
      <c r="A1473" s="47"/>
    </row>
    <row r="1474" spans="1:1" x14ac:dyDescent="0.25">
      <c r="A1474" s="47"/>
    </row>
    <row r="1475" spans="1:1" x14ac:dyDescent="0.25">
      <c r="A1475" s="47"/>
    </row>
    <row r="1476" spans="1:1" x14ac:dyDescent="0.25">
      <c r="A1476" s="47"/>
    </row>
    <row r="1477" spans="1:1" x14ac:dyDescent="0.25">
      <c r="A1477" s="47"/>
    </row>
    <row r="1478" spans="1:1" x14ac:dyDescent="0.25">
      <c r="A1478" s="47"/>
    </row>
    <row r="1479" spans="1:1" x14ac:dyDescent="0.25">
      <c r="A1479" s="47"/>
    </row>
    <row r="1480" spans="1:1" x14ac:dyDescent="0.25">
      <c r="A1480" s="47"/>
    </row>
    <row r="1481" spans="1:1" x14ac:dyDescent="0.25">
      <c r="A1481" s="47"/>
    </row>
    <row r="1482" spans="1:1" x14ac:dyDescent="0.25">
      <c r="A1482" s="47"/>
    </row>
    <row r="1483" spans="1:1" x14ac:dyDescent="0.25">
      <c r="A1483" s="47"/>
    </row>
    <row r="1484" spans="1:1" x14ac:dyDescent="0.25">
      <c r="A1484" s="47"/>
    </row>
    <row r="1485" spans="1:1" x14ac:dyDescent="0.25">
      <c r="A1485" s="47"/>
    </row>
    <row r="1486" spans="1:1" x14ac:dyDescent="0.25">
      <c r="A1486" s="47"/>
    </row>
    <row r="1487" spans="1:1" x14ac:dyDescent="0.25">
      <c r="A1487" s="47"/>
    </row>
    <row r="1488" spans="1:1" x14ac:dyDescent="0.25">
      <c r="A1488" s="47"/>
    </row>
    <row r="1489" spans="1:1" x14ac:dyDescent="0.25">
      <c r="A1489" s="47"/>
    </row>
    <row r="1490" spans="1:1" x14ac:dyDescent="0.25">
      <c r="A1490" s="47"/>
    </row>
    <row r="1491" spans="1:1" x14ac:dyDescent="0.25">
      <c r="A1491" s="47"/>
    </row>
    <row r="1492" spans="1:1" x14ac:dyDescent="0.25">
      <c r="A1492" s="47"/>
    </row>
    <row r="1493" spans="1:1" x14ac:dyDescent="0.25">
      <c r="A1493" s="47"/>
    </row>
    <row r="1494" spans="1:1" x14ac:dyDescent="0.25">
      <c r="A1494" s="47"/>
    </row>
    <row r="1495" spans="1:1" x14ac:dyDescent="0.25">
      <c r="A1495" s="47"/>
    </row>
    <row r="1496" spans="1:1" x14ac:dyDescent="0.25">
      <c r="A1496" s="47"/>
    </row>
    <row r="1497" spans="1:1" x14ac:dyDescent="0.25">
      <c r="A1497" s="47"/>
    </row>
    <row r="1498" spans="1:1" x14ac:dyDescent="0.25">
      <c r="A1498" s="47"/>
    </row>
    <row r="1499" spans="1:1" x14ac:dyDescent="0.25">
      <c r="A1499" s="47"/>
    </row>
    <row r="1500" spans="1:1" x14ac:dyDescent="0.25">
      <c r="A1500" s="47"/>
    </row>
    <row r="1501" spans="1:1" x14ac:dyDescent="0.25">
      <c r="A1501" s="47"/>
    </row>
    <row r="1502" spans="1:1" x14ac:dyDescent="0.25">
      <c r="A1502" s="47"/>
    </row>
    <row r="1503" spans="1:1" x14ac:dyDescent="0.25">
      <c r="A1503" s="47"/>
    </row>
    <row r="1504" spans="1:1" x14ac:dyDescent="0.25">
      <c r="A1504" s="47"/>
    </row>
    <row r="1505" spans="1:1" x14ac:dyDescent="0.25">
      <c r="A1505" s="47"/>
    </row>
    <row r="1506" spans="1:1" x14ac:dyDescent="0.25">
      <c r="A1506" s="47"/>
    </row>
    <row r="1507" spans="1:1" x14ac:dyDescent="0.25">
      <c r="A1507" s="47"/>
    </row>
    <row r="1508" spans="1:1" x14ac:dyDescent="0.25">
      <c r="A1508" s="47"/>
    </row>
    <row r="1509" spans="1:1" x14ac:dyDescent="0.25">
      <c r="A1509" s="47"/>
    </row>
    <row r="1510" spans="1:1" x14ac:dyDescent="0.25">
      <c r="A1510" s="47"/>
    </row>
    <row r="1511" spans="1:1" x14ac:dyDescent="0.25">
      <c r="A1511" s="47"/>
    </row>
    <row r="1512" spans="1:1" x14ac:dyDescent="0.25">
      <c r="A1512" s="47"/>
    </row>
    <row r="1513" spans="1:1" x14ac:dyDescent="0.25">
      <c r="A1513" s="47"/>
    </row>
    <row r="1514" spans="1:1" x14ac:dyDescent="0.25">
      <c r="A1514" s="47"/>
    </row>
    <row r="1515" spans="1:1" x14ac:dyDescent="0.25">
      <c r="A1515" s="47"/>
    </row>
    <row r="1516" spans="1:1" x14ac:dyDescent="0.25">
      <c r="A1516" s="47"/>
    </row>
    <row r="1517" spans="1:1" x14ac:dyDescent="0.25">
      <c r="A1517" s="47"/>
    </row>
    <row r="1518" spans="1:1" x14ac:dyDescent="0.25">
      <c r="A1518" s="47"/>
    </row>
    <row r="1519" spans="1:1" x14ac:dyDescent="0.25">
      <c r="A1519" s="47"/>
    </row>
    <row r="1520" spans="1:1" x14ac:dyDescent="0.25">
      <c r="A1520" s="47"/>
    </row>
    <row r="1521" spans="1:1" x14ac:dyDescent="0.25">
      <c r="A1521" s="47"/>
    </row>
    <row r="1522" spans="1:1" x14ac:dyDescent="0.25">
      <c r="A1522" s="47"/>
    </row>
    <row r="1523" spans="1:1" x14ac:dyDescent="0.25">
      <c r="A1523" s="47"/>
    </row>
    <row r="1524" spans="1:1" x14ac:dyDescent="0.25">
      <c r="A1524" s="47"/>
    </row>
    <row r="1525" spans="1:1" x14ac:dyDescent="0.25">
      <c r="A1525" s="47"/>
    </row>
    <row r="1526" spans="1:1" x14ac:dyDescent="0.25">
      <c r="A1526" s="47"/>
    </row>
    <row r="1527" spans="1:1" x14ac:dyDescent="0.25">
      <c r="A1527" s="47"/>
    </row>
    <row r="1528" spans="1:1" x14ac:dyDescent="0.25">
      <c r="A1528" s="47"/>
    </row>
    <row r="1529" spans="1:1" x14ac:dyDescent="0.25">
      <c r="A1529" s="47"/>
    </row>
    <row r="1530" spans="1:1" x14ac:dyDescent="0.25">
      <c r="A1530" s="47"/>
    </row>
    <row r="1531" spans="1:1" x14ac:dyDescent="0.25">
      <c r="A1531" s="47"/>
    </row>
    <row r="1532" spans="1:1" x14ac:dyDescent="0.25">
      <c r="A1532" s="47"/>
    </row>
    <row r="1533" spans="1:1" x14ac:dyDescent="0.25">
      <c r="A1533" s="47"/>
    </row>
    <row r="1534" spans="1:1" x14ac:dyDescent="0.25">
      <c r="A1534" s="47"/>
    </row>
    <row r="1535" spans="1:1" x14ac:dyDescent="0.25">
      <c r="A1535" s="47"/>
    </row>
    <row r="1536" spans="1:1" x14ac:dyDescent="0.25">
      <c r="A1536" s="47"/>
    </row>
    <row r="1537" spans="1:1" x14ac:dyDescent="0.25">
      <c r="A1537" s="47"/>
    </row>
    <row r="1538" spans="1:1" x14ac:dyDescent="0.25">
      <c r="A1538" s="47"/>
    </row>
    <row r="1539" spans="1:1" x14ac:dyDescent="0.25">
      <c r="A1539" s="47"/>
    </row>
    <row r="1540" spans="1:1" x14ac:dyDescent="0.25">
      <c r="A1540" s="47"/>
    </row>
    <row r="1541" spans="1:1" x14ac:dyDescent="0.25">
      <c r="A1541" s="47"/>
    </row>
    <row r="1542" spans="1:1" x14ac:dyDescent="0.25">
      <c r="A1542" s="47"/>
    </row>
    <row r="1543" spans="1:1" x14ac:dyDescent="0.25">
      <c r="A1543" s="47"/>
    </row>
    <row r="1544" spans="1:1" x14ac:dyDescent="0.25">
      <c r="A1544" s="47"/>
    </row>
    <row r="1545" spans="1:1" x14ac:dyDescent="0.25">
      <c r="A1545" s="47"/>
    </row>
    <row r="1546" spans="1:1" x14ac:dyDescent="0.25">
      <c r="A1546" s="47"/>
    </row>
    <row r="1547" spans="1:1" x14ac:dyDescent="0.25">
      <c r="A1547" s="47"/>
    </row>
    <row r="1548" spans="1:1" x14ac:dyDescent="0.25">
      <c r="A1548" s="47"/>
    </row>
    <row r="1549" spans="1:1" x14ac:dyDescent="0.25">
      <c r="A1549" s="47"/>
    </row>
    <row r="1550" spans="1:1" x14ac:dyDescent="0.25">
      <c r="A1550" s="47"/>
    </row>
    <row r="1551" spans="1:1" x14ac:dyDescent="0.25">
      <c r="A1551" s="47"/>
    </row>
    <row r="1552" spans="1:1" x14ac:dyDescent="0.25">
      <c r="A1552" s="47"/>
    </row>
    <row r="1553" spans="1:1" x14ac:dyDescent="0.25">
      <c r="A1553" s="47"/>
    </row>
    <row r="1554" spans="1:1" x14ac:dyDescent="0.25">
      <c r="A1554" s="47"/>
    </row>
    <row r="1555" spans="1:1" x14ac:dyDescent="0.25">
      <c r="A1555" s="47"/>
    </row>
    <row r="1556" spans="1:1" x14ac:dyDescent="0.25">
      <c r="A1556" s="47"/>
    </row>
    <row r="1557" spans="1:1" x14ac:dyDescent="0.25">
      <c r="A1557" s="47"/>
    </row>
    <row r="1558" spans="1:1" x14ac:dyDescent="0.25">
      <c r="A1558" s="47"/>
    </row>
    <row r="1559" spans="1:1" x14ac:dyDescent="0.25">
      <c r="A1559" s="47"/>
    </row>
    <row r="1560" spans="1:1" x14ac:dyDescent="0.25">
      <c r="A1560" s="47"/>
    </row>
    <row r="1561" spans="1:1" x14ac:dyDescent="0.25">
      <c r="A1561" s="47"/>
    </row>
    <row r="1562" spans="1:1" x14ac:dyDescent="0.25">
      <c r="A1562" s="47"/>
    </row>
    <row r="1563" spans="1:1" x14ac:dyDescent="0.25">
      <c r="A1563" s="47"/>
    </row>
    <row r="1564" spans="1:1" x14ac:dyDescent="0.25">
      <c r="A1564" s="47"/>
    </row>
    <row r="1565" spans="1:1" x14ac:dyDescent="0.25">
      <c r="A1565" s="47"/>
    </row>
    <row r="1566" spans="1:1" x14ac:dyDescent="0.25">
      <c r="A1566" s="47"/>
    </row>
    <row r="1567" spans="1:1" x14ac:dyDescent="0.25">
      <c r="A1567" s="47"/>
    </row>
    <row r="1568" spans="1:1" x14ac:dyDescent="0.25">
      <c r="A1568" s="47"/>
    </row>
    <row r="1569" spans="1:1" x14ac:dyDescent="0.25">
      <c r="A1569" s="47"/>
    </row>
    <row r="1570" spans="1:1" x14ac:dyDescent="0.25">
      <c r="A1570" s="47"/>
    </row>
    <row r="1571" spans="1:1" x14ac:dyDescent="0.25">
      <c r="A1571" s="47"/>
    </row>
    <row r="1572" spans="1:1" x14ac:dyDescent="0.25">
      <c r="A1572" s="47"/>
    </row>
    <row r="1573" spans="1:1" x14ac:dyDescent="0.25">
      <c r="A1573" s="47"/>
    </row>
    <row r="1574" spans="1:1" x14ac:dyDescent="0.25">
      <c r="A1574" s="47"/>
    </row>
    <row r="1575" spans="1:1" x14ac:dyDescent="0.25">
      <c r="A1575" s="47"/>
    </row>
    <row r="1576" spans="1:1" x14ac:dyDescent="0.25">
      <c r="A1576" s="47"/>
    </row>
    <row r="1577" spans="1:1" x14ac:dyDescent="0.25">
      <c r="A1577" s="47"/>
    </row>
    <row r="1578" spans="1:1" x14ac:dyDescent="0.25">
      <c r="A1578" s="47"/>
    </row>
    <row r="1579" spans="1:1" x14ac:dyDescent="0.25">
      <c r="A1579" s="47"/>
    </row>
    <row r="1580" spans="1:1" x14ac:dyDescent="0.25">
      <c r="A1580" s="47"/>
    </row>
    <row r="1581" spans="1:1" x14ac:dyDescent="0.25">
      <c r="A1581" s="47"/>
    </row>
    <row r="1582" spans="1:1" x14ac:dyDescent="0.25">
      <c r="A1582" s="47"/>
    </row>
    <row r="1583" spans="1:1" x14ac:dyDescent="0.25">
      <c r="A1583" s="47"/>
    </row>
    <row r="1584" spans="1:1" x14ac:dyDescent="0.25">
      <c r="A1584" s="47"/>
    </row>
    <row r="1585" spans="1:1" x14ac:dyDescent="0.25">
      <c r="A1585" s="47"/>
    </row>
    <row r="1586" spans="1:1" x14ac:dyDescent="0.25">
      <c r="A1586" s="47"/>
    </row>
    <row r="1587" spans="1:1" x14ac:dyDescent="0.25">
      <c r="A1587" s="47"/>
    </row>
    <row r="1588" spans="1:1" x14ac:dyDescent="0.25">
      <c r="A1588" s="47"/>
    </row>
    <row r="1589" spans="1:1" x14ac:dyDescent="0.25">
      <c r="A1589" s="47"/>
    </row>
    <row r="1590" spans="1:1" x14ac:dyDescent="0.25">
      <c r="A1590" s="47"/>
    </row>
    <row r="1591" spans="1:1" x14ac:dyDescent="0.25">
      <c r="A1591" s="47"/>
    </row>
    <row r="1592" spans="1:1" x14ac:dyDescent="0.25">
      <c r="A1592" s="47"/>
    </row>
    <row r="1593" spans="1:1" x14ac:dyDescent="0.25">
      <c r="A1593" s="47"/>
    </row>
    <row r="1594" spans="1:1" x14ac:dyDescent="0.25">
      <c r="A1594" s="47"/>
    </row>
    <row r="1595" spans="1:1" x14ac:dyDescent="0.25">
      <c r="A1595" s="47"/>
    </row>
    <row r="1596" spans="1:1" x14ac:dyDescent="0.25">
      <c r="A1596" s="47"/>
    </row>
    <row r="1597" spans="1:1" x14ac:dyDescent="0.25">
      <c r="A1597" s="47"/>
    </row>
    <row r="1598" spans="1:1" x14ac:dyDescent="0.25">
      <c r="A1598" s="47"/>
    </row>
    <row r="1599" spans="1:1" x14ac:dyDescent="0.25">
      <c r="A1599" s="47"/>
    </row>
    <row r="1600" spans="1:1" x14ac:dyDescent="0.25">
      <c r="A1600" s="47"/>
    </row>
    <row r="1601" spans="1:1" x14ac:dyDescent="0.25">
      <c r="A1601" s="47"/>
    </row>
    <row r="1602" spans="1:1" x14ac:dyDescent="0.25">
      <c r="A1602" s="47"/>
    </row>
    <row r="1603" spans="1:1" x14ac:dyDescent="0.25">
      <c r="A1603" s="47"/>
    </row>
    <row r="1604" spans="1:1" x14ac:dyDescent="0.25">
      <c r="A1604" s="47"/>
    </row>
    <row r="1605" spans="1:1" x14ac:dyDescent="0.25">
      <c r="A1605" s="47"/>
    </row>
    <row r="1606" spans="1:1" x14ac:dyDescent="0.25">
      <c r="A1606" s="47"/>
    </row>
    <row r="1607" spans="1:1" x14ac:dyDescent="0.25">
      <c r="A1607" s="47"/>
    </row>
    <row r="1608" spans="1:1" x14ac:dyDescent="0.25">
      <c r="A1608" s="47"/>
    </row>
    <row r="1609" spans="1:1" x14ac:dyDescent="0.25">
      <c r="A1609" s="47"/>
    </row>
    <row r="1610" spans="1:1" x14ac:dyDescent="0.25">
      <c r="A1610" s="47"/>
    </row>
    <row r="1611" spans="1:1" x14ac:dyDescent="0.25">
      <c r="A1611" s="47"/>
    </row>
    <row r="1612" spans="1:1" x14ac:dyDescent="0.25">
      <c r="A1612" s="47"/>
    </row>
    <row r="1613" spans="1:1" x14ac:dyDescent="0.25">
      <c r="A1613" s="47"/>
    </row>
    <row r="1614" spans="1:1" x14ac:dyDescent="0.25">
      <c r="A1614" s="47"/>
    </row>
    <row r="1615" spans="1:1" x14ac:dyDescent="0.25">
      <c r="A1615" s="47"/>
    </row>
    <row r="1616" spans="1:1" x14ac:dyDescent="0.25">
      <c r="A1616" s="47"/>
    </row>
    <row r="1617" spans="1:1" x14ac:dyDescent="0.25">
      <c r="A1617" s="47"/>
    </row>
    <row r="1618" spans="1:1" x14ac:dyDescent="0.25">
      <c r="A1618" s="47"/>
    </row>
    <row r="1619" spans="1:1" x14ac:dyDescent="0.25">
      <c r="A1619" s="47"/>
    </row>
    <row r="1620" spans="1:1" x14ac:dyDescent="0.25">
      <c r="A1620" s="47"/>
    </row>
    <row r="1621" spans="1:1" x14ac:dyDescent="0.25">
      <c r="A1621" s="47"/>
    </row>
    <row r="1622" spans="1:1" x14ac:dyDescent="0.25">
      <c r="A1622" s="47"/>
    </row>
    <row r="1623" spans="1:1" x14ac:dyDescent="0.25">
      <c r="A1623" s="47"/>
    </row>
    <row r="1624" spans="1:1" x14ac:dyDescent="0.25">
      <c r="A1624" s="47"/>
    </row>
    <row r="1625" spans="1:1" x14ac:dyDescent="0.25">
      <c r="A1625" s="47"/>
    </row>
    <row r="1626" spans="1:1" x14ac:dyDescent="0.25">
      <c r="A1626" s="47"/>
    </row>
    <row r="1627" spans="1:1" x14ac:dyDescent="0.25">
      <c r="A1627" s="47"/>
    </row>
    <row r="1628" spans="1:1" x14ac:dyDescent="0.25">
      <c r="A1628" s="47"/>
    </row>
    <row r="1629" spans="1:1" x14ac:dyDescent="0.25">
      <c r="A1629" s="47"/>
    </row>
    <row r="1630" spans="1:1" x14ac:dyDescent="0.25">
      <c r="A1630" s="47"/>
    </row>
    <row r="1631" spans="1:1" x14ac:dyDescent="0.25">
      <c r="A1631" s="47"/>
    </row>
    <row r="1632" spans="1:1" x14ac:dyDescent="0.25">
      <c r="A1632" s="47"/>
    </row>
    <row r="1633" spans="1:1" x14ac:dyDescent="0.25">
      <c r="A1633" s="47"/>
    </row>
    <row r="1634" spans="1:1" x14ac:dyDescent="0.25">
      <c r="A1634" s="47"/>
    </row>
    <row r="1635" spans="1:1" x14ac:dyDescent="0.25">
      <c r="A1635" s="47"/>
    </row>
    <row r="1636" spans="1:1" x14ac:dyDescent="0.25">
      <c r="A1636" s="47"/>
    </row>
    <row r="1637" spans="1:1" x14ac:dyDescent="0.25">
      <c r="A1637" s="47"/>
    </row>
    <row r="1638" spans="1:1" x14ac:dyDescent="0.25">
      <c r="A1638" s="47"/>
    </row>
    <row r="1639" spans="1:1" x14ac:dyDescent="0.25">
      <c r="A1639" s="47"/>
    </row>
    <row r="1640" spans="1:1" x14ac:dyDescent="0.25">
      <c r="A1640" s="47"/>
    </row>
    <row r="1641" spans="1:1" x14ac:dyDescent="0.25">
      <c r="A1641" s="47"/>
    </row>
    <row r="1642" spans="1:1" x14ac:dyDescent="0.25">
      <c r="A1642" s="47"/>
    </row>
    <row r="1643" spans="1:1" x14ac:dyDescent="0.25">
      <c r="A1643" s="47"/>
    </row>
    <row r="1644" spans="1:1" x14ac:dyDescent="0.25">
      <c r="A1644" s="47"/>
    </row>
    <row r="1645" spans="1:1" x14ac:dyDescent="0.25">
      <c r="A1645" s="47"/>
    </row>
    <row r="1646" spans="1:1" x14ac:dyDescent="0.25">
      <c r="A1646" s="47"/>
    </row>
    <row r="1647" spans="1:1" x14ac:dyDescent="0.25">
      <c r="A1647" s="47"/>
    </row>
    <row r="1648" spans="1:1" x14ac:dyDescent="0.25">
      <c r="A1648" s="47"/>
    </row>
    <row r="1649" spans="1:1" x14ac:dyDescent="0.25">
      <c r="A1649" s="47"/>
    </row>
    <row r="1650" spans="1:1" x14ac:dyDescent="0.25">
      <c r="A1650" s="47"/>
    </row>
    <row r="1651" spans="1:1" x14ac:dyDescent="0.25">
      <c r="A1651" s="47"/>
    </row>
    <row r="1652" spans="1:1" x14ac:dyDescent="0.25">
      <c r="A1652" s="47"/>
    </row>
    <row r="1653" spans="1:1" x14ac:dyDescent="0.25">
      <c r="A1653" s="47"/>
    </row>
    <row r="1654" spans="1:1" x14ac:dyDescent="0.25">
      <c r="A1654" s="47"/>
    </row>
    <row r="1655" spans="1:1" x14ac:dyDescent="0.25">
      <c r="A1655" s="47"/>
    </row>
    <row r="1656" spans="1:1" x14ac:dyDescent="0.25">
      <c r="A1656" s="47"/>
    </row>
    <row r="1657" spans="1:1" x14ac:dyDescent="0.25">
      <c r="A1657" s="47"/>
    </row>
    <row r="1658" spans="1:1" x14ac:dyDescent="0.25">
      <c r="A1658" s="47"/>
    </row>
    <row r="1659" spans="1:1" x14ac:dyDescent="0.25">
      <c r="A1659" s="47"/>
    </row>
    <row r="1660" spans="1:1" x14ac:dyDescent="0.25">
      <c r="A1660" s="47"/>
    </row>
    <row r="1661" spans="1:1" x14ac:dyDescent="0.25">
      <c r="A1661" s="47"/>
    </row>
    <row r="1662" spans="1:1" x14ac:dyDescent="0.25">
      <c r="A1662" s="47"/>
    </row>
    <row r="1663" spans="1:1" x14ac:dyDescent="0.25">
      <c r="A1663" s="47"/>
    </row>
    <row r="1664" spans="1:1" x14ac:dyDescent="0.25">
      <c r="A1664" s="47"/>
    </row>
    <row r="1665" spans="1:1" x14ac:dyDescent="0.25">
      <c r="A1665" s="47"/>
    </row>
    <row r="1666" spans="1:1" x14ac:dyDescent="0.25">
      <c r="A1666" s="47"/>
    </row>
    <row r="1667" spans="1:1" x14ac:dyDescent="0.25">
      <c r="A1667" s="47"/>
    </row>
    <row r="1668" spans="1:1" x14ac:dyDescent="0.25">
      <c r="A1668" s="47"/>
    </row>
    <row r="1669" spans="1:1" x14ac:dyDescent="0.25">
      <c r="A1669" s="47"/>
    </row>
    <row r="1670" spans="1:1" x14ac:dyDescent="0.25">
      <c r="A1670" s="47"/>
    </row>
    <row r="1671" spans="1:1" x14ac:dyDescent="0.25">
      <c r="A1671" s="47"/>
    </row>
    <row r="1672" spans="1:1" x14ac:dyDescent="0.25">
      <c r="A1672" s="47"/>
    </row>
    <row r="1673" spans="1:1" x14ac:dyDescent="0.25">
      <c r="A1673" s="47"/>
    </row>
    <row r="1674" spans="1:1" x14ac:dyDescent="0.25">
      <c r="A1674" s="47"/>
    </row>
    <row r="1675" spans="1:1" x14ac:dyDescent="0.25">
      <c r="A1675" s="47"/>
    </row>
    <row r="1676" spans="1:1" x14ac:dyDescent="0.25">
      <c r="A1676" s="47"/>
    </row>
    <row r="1677" spans="1:1" x14ac:dyDescent="0.25">
      <c r="A1677" s="47"/>
    </row>
    <row r="1678" spans="1:1" x14ac:dyDescent="0.25">
      <c r="A1678" s="47"/>
    </row>
    <row r="1679" spans="1:1" x14ac:dyDescent="0.25">
      <c r="A1679" s="47"/>
    </row>
    <row r="1680" spans="1:1" x14ac:dyDescent="0.25">
      <c r="A1680" s="47"/>
    </row>
    <row r="1681" spans="1:1" x14ac:dyDescent="0.25">
      <c r="A1681" s="47"/>
    </row>
    <row r="1682" spans="1:1" x14ac:dyDescent="0.25">
      <c r="A1682" s="47"/>
    </row>
    <row r="1683" spans="1:1" x14ac:dyDescent="0.25">
      <c r="A1683" s="47"/>
    </row>
    <row r="1684" spans="1:1" x14ac:dyDescent="0.25">
      <c r="A1684" s="47"/>
    </row>
    <row r="1685" spans="1:1" x14ac:dyDescent="0.25">
      <c r="A1685" s="47"/>
    </row>
    <row r="1686" spans="1:1" x14ac:dyDescent="0.25">
      <c r="A1686" s="47"/>
    </row>
    <row r="1687" spans="1:1" x14ac:dyDescent="0.25">
      <c r="A1687" s="47"/>
    </row>
    <row r="1688" spans="1:1" x14ac:dyDescent="0.25">
      <c r="A1688" s="47"/>
    </row>
    <row r="1689" spans="1:1" x14ac:dyDescent="0.25">
      <c r="A1689" s="47"/>
    </row>
    <row r="1690" spans="1:1" x14ac:dyDescent="0.25">
      <c r="A1690" s="47"/>
    </row>
    <row r="1691" spans="1:1" x14ac:dyDescent="0.25">
      <c r="A1691" s="47"/>
    </row>
    <row r="1692" spans="1:1" x14ac:dyDescent="0.25">
      <c r="A1692" s="47"/>
    </row>
    <row r="1693" spans="1:1" x14ac:dyDescent="0.25">
      <c r="A1693" s="47"/>
    </row>
    <row r="1694" spans="1:1" x14ac:dyDescent="0.25">
      <c r="A1694" s="47"/>
    </row>
    <row r="1695" spans="1:1" x14ac:dyDescent="0.25">
      <c r="A1695" s="47"/>
    </row>
    <row r="1696" spans="1:1" x14ac:dyDescent="0.25">
      <c r="A1696" s="47"/>
    </row>
    <row r="1697" spans="1:1" x14ac:dyDescent="0.25">
      <c r="A1697" s="47"/>
    </row>
    <row r="1698" spans="1:1" x14ac:dyDescent="0.25">
      <c r="A1698" s="47"/>
    </row>
    <row r="1699" spans="1:1" x14ac:dyDescent="0.25">
      <c r="A1699" s="47"/>
    </row>
    <row r="1700" spans="1:1" x14ac:dyDescent="0.25">
      <c r="A1700" s="47"/>
    </row>
    <row r="1701" spans="1:1" x14ac:dyDescent="0.25">
      <c r="A1701" s="47"/>
    </row>
    <row r="1702" spans="1:1" x14ac:dyDescent="0.25">
      <c r="A1702" s="47"/>
    </row>
    <row r="1703" spans="1:1" x14ac:dyDescent="0.25">
      <c r="A1703" s="47"/>
    </row>
    <row r="1704" spans="1:1" x14ac:dyDescent="0.25">
      <c r="A1704" s="47"/>
    </row>
    <row r="1705" spans="1:1" x14ac:dyDescent="0.25">
      <c r="A1705" s="47"/>
    </row>
    <row r="1706" spans="1:1" x14ac:dyDescent="0.25">
      <c r="A1706" s="47"/>
    </row>
    <row r="1707" spans="1:1" x14ac:dyDescent="0.25">
      <c r="A1707" s="47"/>
    </row>
    <row r="1708" spans="1:1" x14ac:dyDescent="0.25">
      <c r="A1708" s="47"/>
    </row>
    <row r="1709" spans="1:1" x14ac:dyDescent="0.25">
      <c r="A1709" s="47"/>
    </row>
    <row r="1710" spans="1:1" x14ac:dyDescent="0.25">
      <c r="A1710" s="47"/>
    </row>
    <row r="1711" spans="1:1" x14ac:dyDescent="0.25">
      <c r="A1711" s="47"/>
    </row>
    <row r="1712" spans="1:1" x14ac:dyDescent="0.25">
      <c r="A1712" s="47"/>
    </row>
    <row r="1713" spans="1:1" x14ac:dyDescent="0.25">
      <c r="A1713" s="47"/>
    </row>
    <row r="1714" spans="1:1" x14ac:dyDescent="0.25">
      <c r="A1714" s="47"/>
    </row>
    <row r="1715" spans="1:1" x14ac:dyDescent="0.25">
      <c r="A1715" s="47"/>
    </row>
    <row r="1716" spans="1:1" x14ac:dyDescent="0.25">
      <c r="A1716" s="47"/>
    </row>
    <row r="1717" spans="1:1" x14ac:dyDescent="0.25">
      <c r="A1717" s="47"/>
    </row>
    <row r="1718" spans="1:1" x14ac:dyDescent="0.25">
      <c r="A1718" s="47"/>
    </row>
    <row r="1719" spans="1:1" x14ac:dyDescent="0.25">
      <c r="A1719" s="47"/>
    </row>
    <row r="1720" spans="1:1" x14ac:dyDescent="0.25">
      <c r="A1720" s="47"/>
    </row>
    <row r="1721" spans="1:1" x14ac:dyDescent="0.25">
      <c r="A1721" s="47"/>
    </row>
    <row r="1722" spans="1:1" x14ac:dyDescent="0.25">
      <c r="A1722" s="47"/>
    </row>
    <row r="1723" spans="1:1" x14ac:dyDescent="0.25">
      <c r="A1723" s="47"/>
    </row>
    <row r="1724" spans="1:1" x14ac:dyDescent="0.25">
      <c r="A1724" s="47"/>
    </row>
    <row r="1725" spans="1:1" x14ac:dyDescent="0.25">
      <c r="A1725" s="47"/>
    </row>
    <row r="1726" spans="1:1" x14ac:dyDescent="0.25">
      <c r="A1726" s="47"/>
    </row>
    <row r="1727" spans="1:1" x14ac:dyDescent="0.25">
      <c r="A1727" s="47"/>
    </row>
    <row r="1728" spans="1:1" x14ac:dyDescent="0.25">
      <c r="A1728" s="47"/>
    </row>
    <row r="1729" spans="1:1" x14ac:dyDescent="0.25">
      <c r="A1729" s="47"/>
    </row>
    <row r="1730" spans="1:1" x14ac:dyDescent="0.25">
      <c r="A1730" s="47"/>
    </row>
    <row r="1731" spans="1:1" x14ac:dyDescent="0.25">
      <c r="A1731" s="47"/>
    </row>
    <row r="1732" spans="1:1" x14ac:dyDescent="0.25">
      <c r="A1732" s="47"/>
    </row>
    <row r="1733" spans="1:1" x14ac:dyDescent="0.25">
      <c r="A1733" s="47"/>
    </row>
    <row r="1734" spans="1:1" x14ac:dyDescent="0.25">
      <c r="A1734" s="47"/>
    </row>
    <row r="1735" spans="1:1" x14ac:dyDescent="0.25">
      <c r="A1735" s="47"/>
    </row>
    <row r="1736" spans="1:1" x14ac:dyDescent="0.25">
      <c r="A1736" s="47"/>
    </row>
    <row r="1737" spans="1:1" x14ac:dyDescent="0.25">
      <c r="A1737" s="47"/>
    </row>
    <row r="1738" spans="1:1" x14ac:dyDescent="0.25">
      <c r="A1738" s="47"/>
    </row>
    <row r="1739" spans="1:1" x14ac:dyDescent="0.25">
      <c r="A1739" s="47"/>
    </row>
    <row r="1740" spans="1:1" x14ac:dyDescent="0.25">
      <c r="A1740" s="47"/>
    </row>
    <row r="1741" spans="1:1" x14ac:dyDescent="0.25">
      <c r="A1741" s="47"/>
    </row>
    <row r="1742" spans="1:1" x14ac:dyDescent="0.25">
      <c r="A1742" s="47"/>
    </row>
    <row r="1743" spans="1:1" x14ac:dyDescent="0.25">
      <c r="A1743" s="47"/>
    </row>
    <row r="1744" spans="1:1" x14ac:dyDescent="0.25">
      <c r="A1744" s="47"/>
    </row>
    <row r="1745" spans="1:1" x14ac:dyDescent="0.25">
      <c r="A1745" s="47"/>
    </row>
    <row r="1746" spans="1:1" x14ac:dyDescent="0.25">
      <c r="A1746" s="47"/>
    </row>
    <row r="1747" spans="1:1" x14ac:dyDescent="0.25">
      <c r="A1747" s="47"/>
    </row>
    <row r="1748" spans="1:1" x14ac:dyDescent="0.25">
      <c r="A1748" s="47"/>
    </row>
    <row r="1749" spans="1:1" x14ac:dyDescent="0.25">
      <c r="A1749" s="47"/>
    </row>
    <row r="1750" spans="1:1" x14ac:dyDescent="0.25">
      <c r="A1750" s="47"/>
    </row>
    <row r="1751" spans="1:1" x14ac:dyDescent="0.25">
      <c r="A1751" s="47"/>
    </row>
    <row r="1752" spans="1:1" x14ac:dyDescent="0.25">
      <c r="A1752" s="47"/>
    </row>
    <row r="1753" spans="1:1" x14ac:dyDescent="0.25">
      <c r="A1753" s="47"/>
    </row>
    <row r="1754" spans="1:1" x14ac:dyDescent="0.25">
      <c r="A1754" s="47"/>
    </row>
    <row r="1755" spans="1:1" x14ac:dyDescent="0.25">
      <c r="A1755" s="47"/>
    </row>
    <row r="1756" spans="1:1" x14ac:dyDescent="0.25">
      <c r="A1756" s="47"/>
    </row>
    <row r="1757" spans="1:1" x14ac:dyDescent="0.25">
      <c r="A1757" s="47"/>
    </row>
    <row r="1758" spans="1:1" x14ac:dyDescent="0.25">
      <c r="A1758" s="47"/>
    </row>
    <row r="1759" spans="1:1" x14ac:dyDescent="0.25">
      <c r="A1759" s="47"/>
    </row>
    <row r="1760" spans="1:1" x14ac:dyDescent="0.25">
      <c r="A1760" s="47"/>
    </row>
    <row r="1761" spans="1:1" x14ac:dyDescent="0.25">
      <c r="A1761" s="47"/>
    </row>
    <row r="1762" spans="1:1" x14ac:dyDescent="0.25">
      <c r="A1762" s="47"/>
    </row>
    <row r="1763" spans="1:1" x14ac:dyDescent="0.25">
      <c r="A1763" s="47"/>
    </row>
    <row r="1764" spans="1:1" x14ac:dyDescent="0.25">
      <c r="A1764" s="47"/>
    </row>
    <row r="1765" spans="1:1" x14ac:dyDescent="0.25">
      <c r="A1765" s="47"/>
    </row>
    <row r="1766" spans="1:1" x14ac:dyDescent="0.25">
      <c r="A1766" s="47"/>
    </row>
    <row r="1767" spans="1:1" x14ac:dyDescent="0.25">
      <c r="A1767" s="47"/>
    </row>
    <row r="1768" spans="1:1" x14ac:dyDescent="0.25">
      <c r="A1768" s="47"/>
    </row>
    <row r="1769" spans="1:1" x14ac:dyDescent="0.25">
      <c r="A1769" s="47"/>
    </row>
    <row r="1770" spans="1:1" x14ac:dyDescent="0.25">
      <c r="A1770" s="47"/>
    </row>
    <row r="1771" spans="1:1" x14ac:dyDescent="0.25">
      <c r="A1771" s="47"/>
    </row>
    <row r="1772" spans="1:1" x14ac:dyDescent="0.25">
      <c r="A1772" s="47"/>
    </row>
    <row r="1773" spans="1:1" x14ac:dyDescent="0.25">
      <c r="A1773" s="47"/>
    </row>
    <row r="1774" spans="1:1" x14ac:dyDescent="0.25">
      <c r="A1774" s="47"/>
    </row>
    <row r="1775" spans="1:1" x14ac:dyDescent="0.25">
      <c r="A1775" s="47"/>
    </row>
    <row r="1776" spans="1:1" x14ac:dyDescent="0.25">
      <c r="A1776" s="47"/>
    </row>
    <row r="1777" spans="1:1" x14ac:dyDescent="0.25">
      <c r="A1777" s="47"/>
    </row>
    <row r="1778" spans="1:1" x14ac:dyDescent="0.25">
      <c r="A1778" s="47"/>
    </row>
    <row r="1779" spans="1:1" x14ac:dyDescent="0.25">
      <c r="A1779" s="47"/>
    </row>
    <row r="1780" spans="1:1" x14ac:dyDescent="0.25">
      <c r="A1780" s="47"/>
    </row>
    <row r="1781" spans="1:1" x14ac:dyDescent="0.25">
      <c r="A1781" s="47"/>
    </row>
    <row r="1782" spans="1:1" x14ac:dyDescent="0.25">
      <c r="A1782" s="47"/>
    </row>
    <row r="1783" spans="1:1" x14ac:dyDescent="0.25">
      <c r="A1783" s="47"/>
    </row>
    <row r="1784" spans="1:1" x14ac:dyDescent="0.25">
      <c r="A1784" s="47"/>
    </row>
    <row r="1785" spans="1:1" x14ac:dyDescent="0.25">
      <c r="A1785" s="47"/>
    </row>
    <row r="1786" spans="1:1" x14ac:dyDescent="0.25">
      <c r="A1786" s="47"/>
    </row>
    <row r="1787" spans="1:1" x14ac:dyDescent="0.25">
      <c r="A1787" s="47"/>
    </row>
    <row r="1788" spans="1:1" x14ac:dyDescent="0.25">
      <c r="A1788" s="47"/>
    </row>
    <row r="1789" spans="1:1" x14ac:dyDescent="0.25">
      <c r="A1789" s="47"/>
    </row>
    <row r="1790" spans="1:1" x14ac:dyDescent="0.25">
      <c r="A1790" s="47"/>
    </row>
    <row r="1791" spans="1:1" x14ac:dyDescent="0.25">
      <c r="A1791" s="47"/>
    </row>
    <row r="1792" spans="1:1" x14ac:dyDescent="0.25">
      <c r="A1792" s="47"/>
    </row>
    <row r="1793" spans="1:1" x14ac:dyDescent="0.25">
      <c r="A1793" s="47"/>
    </row>
    <row r="1794" spans="1:1" x14ac:dyDescent="0.25">
      <c r="A1794" s="47"/>
    </row>
    <row r="1795" spans="1:1" x14ac:dyDescent="0.25">
      <c r="A1795" s="47"/>
    </row>
    <row r="1796" spans="1:1" x14ac:dyDescent="0.25">
      <c r="A1796" s="47"/>
    </row>
    <row r="1797" spans="1:1" x14ac:dyDescent="0.25">
      <c r="A1797" s="47"/>
    </row>
    <row r="1798" spans="1:1" x14ac:dyDescent="0.25">
      <c r="A1798" s="47"/>
    </row>
    <row r="1799" spans="1:1" x14ac:dyDescent="0.25">
      <c r="A1799" s="47"/>
    </row>
    <row r="1800" spans="1:1" x14ac:dyDescent="0.25">
      <c r="A1800" s="47"/>
    </row>
    <row r="1801" spans="1:1" x14ac:dyDescent="0.25">
      <c r="A1801" s="47"/>
    </row>
    <row r="1802" spans="1:1" x14ac:dyDescent="0.25">
      <c r="A1802" s="47"/>
    </row>
    <row r="1803" spans="1:1" x14ac:dyDescent="0.25">
      <c r="A1803" s="47"/>
    </row>
    <row r="1804" spans="1:1" x14ac:dyDescent="0.25">
      <c r="A1804" s="47"/>
    </row>
    <row r="1805" spans="1:1" x14ac:dyDescent="0.25">
      <c r="A1805" s="47"/>
    </row>
    <row r="1806" spans="1:1" x14ac:dyDescent="0.25">
      <c r="A1806" s="47"/>
    </row>
    <row r="1807" spans="1:1" x14ac:dyDescent="0.25">
      <c r="A1807" s="47"/>
    </row>
    <row r="1808" spans="1:1" x14ac:dyDescent="0.25">
      <c r="A1808" s="47"/>
    </row>
    <row r="1809" spans="1:1" x14ac:dyDescent="0.25">
      <c r="A1809" s="47"/>
    </row>
    <row r="1810" spans="1:1" x14ac:dyDescent="0.25">
      <c r="A1810" s="47"/>
    </row>
    <row r="1811" spans="1:1" x14ac:dyDescent="0.25">
      <c r="A1811" s="47"/>
    </row>
    <row r="1812" spans="1:1" x14ac:dyDescent="0.25">
      <c r="A1812" s="47"/>
    </row>
    <row r="1813" spans="1:1" x14ac:dyDescent="0.25">
      <c r="A1813" s="47"/>
    </row>
    <row r="1814" spans="1:1" x14ac:dyDescent="0.25">
      <c r="A1814" s="47"/>
    </row>
    <row r="1815" spans="1:1" x14ac:dyDescent="0.25">
      <c r="A1815" s="47"/>
    </row>
    <row r="1816" spans="1:1" x14ac:dyDescent="0.25">
      <c r="A1816" s="47"/>
    </row>
    <row r="1817" spans="1:1" x14ac:dyDescent="0.25">
      <c r="A1817" s="47"/>
    </row>
    <row r="1818" spans="1:1" x14ac:dyDescent="0.25">
      <c r="A1818" s="47"/>
    </row>
    <row r="1819" spans="1:1" x14ac:dyDescent="0.25">
      <c r="A1819" s="47"/>
    </row>
    <row r="1820" spans="1:1" x14ac:dyDescent="0.25">
      <c r="A1820" s="47"/>
    </row>
    <row r="1821" spans="1:1" x14ac:dyDescent="0.25">
      <c r="A1821" s="47"/>
    </row>
    <row r="1822" spans="1:1" x14ac:dyDescent="0.25">
      <c r="A1822" s="47"/>
    </row>
    <row r="1823" spans="1:1" x14ac:dyDescent="0.25">
      <c r="A1823" s="47"/>
    </row>
    <row r="1824" spans="1:1" x14ac:dyDescent="0.25">
      <c r="A1824" s="47"/>
    </row>
    <row r="1825" spans="1:1" x14ac:dyDescent="0.25">
      <c r="A1825" s="47"/>
    </row>
    <row r="1826" spans="1:1" x14ac:dyDescent="0.25">
      <c r="A1826" s="47"/>
    </row>
    <row r="1827" spans="1:1" x14ac:dyDescent="0.25">
      <c r="A1827" s="47"/>
    </row>
    <row r="1828" spans="1:1" x14ac:dyDescent="0.25">
      <c r="A1828" s="47"/>
    </row>
    <row r="1829" spans="1:1" x14ac:dyDescent="0.25">
      <c r="A1829" s="47"/>
    </row>
    <row r="1830" spans="1:1" x14ac:dyDescent="0.25">
      <c r="A1830" s="47"/>
    </row>
    <row r="1831" spans="1:1" x14ac:dyDescent="0.25">
      <c r="A1831" s="47"/>
    </row>
    <row r="1832" spans="1:1" x14ac:dyDescent="0.25">
      <c r="A1832" s="47"/>
    </row>
    <row r="1833" spans="1:1" x14ac:dyDescent="0.25">
      <c r="A1833" s="47"/>
    </row>
    <row r="1834" spans="1:1" x14ac:dyDescent="0.25">
      <c r="A1834" s="47"/>
    </row>
    <row r="1835" spans="1:1" x14ac:dyDescent="0.25">
      <c r="A1835" s="47"/>
    </row>
    <row r="1836" spans="1:1" x14ac:dyDescent="0.25">
      <c r="A1836" s="47"/>
    </row>
    <row r="1837" spans="1:1" x14ac:dyDescent="0.25">
      <c r="A1837" s="47"/>
    </row>
    <row r="1838" spans="1:1" x14ac:dyDescent="0.25">
      <c r="A1838" s="47"/>
    </row>
    <row r="1839" spans="1:1" x14ac:dyDescent="0.25">
      <c r="A1839" s="47"/>
    </row>
    <row r="1840" spans="1:1" x14ac:dyDescent="0.25">
      <c r="A1840" s="47"/>
    </row>
    <row r="1841" spans="1:1" x14ac:dyDescent="0.25">
      <c r="A1841" s="47"/>
    </row>
    <row r="1842" spans="1:1" x14ac:dyDescent="0.25">
      <c r="A1842" s="47"/>
    </row>
    <row r="1843" spans="1:1" x14ac:dyDescent="0.25">
      <c r="A1843" s="47"/>
    </row>
    <row r="1844" spans="1:1" x14ac:dyDescent="0.25">
      <c r="A1844" s="47"/>
    </row>
    <row r="1845" spans="1:1" x14ac:dyDescent="0.25">
      <c r="A1845" s="47"/>
    </row>
    <row r="1846" spans="1:1" x14ac:dyDescent="0.25">
      <c r="A1846" s="47"/>
    </row>
    <row r="1847" spans="1:1" x14ac:dyDescent="0.25">
      <c r="A1847" s="47"/>
    </row>
    <row r="1848" spans="1:1" x14ac:dyDescent="0.25">
      <c r="A1848" s="47"/>
    </row>
    <row r="1849" spans="1:1" x14ac:dyDescent="0.25">
      <c r="A1849" s="47"/>
    </row>
    <row r="1850" spans="1:1" x14ac:dyDescent="0.25">
      <c r="A1850" s="47"/>
    </row>
    <row r="1851" spans="1:1" x14ac:dyDescent="0.25">
      <c r="A1851" s="47"/>
    </row>
    <row r="1852" spans="1:1" x14ac:dyDescent="0.25">
      <c r="A1852" s="47"/>
    </row>
    <row r="1853" spans="1:1" x14ac:dyDescent="0.25">
      <c r="A1853" s="47"/>
    </row>
    <row r="1854" spans="1:1" x14ac:dyDescent="0.25">
      <c r="A1854" s="47"/>
    </row>
    <row r="1855" spans="1:1" x14ac:dyDescent="0.25">
      <c r="A1855" s="47"/>
    </row>
    <row r="1856" spans="1:1" x14ac:dyDescent="0.25">
      <c r="A1856" s="47"/>
    </row>
    <row r="1857" spans="1:1" x14ac:dyDescent="0.25">
      <c r="A1857" s="47"/>
    </row>
    <row r="1858" spans="1:1" x14ac:dyDescent="0.25">
      <c r="A1858" s="47"/>
    </row>
    <row r="1859" spans="1:1" x14ac:dyDescent="0.25">
      <c r="A1859" s="47"/>
    </row>
    <row r="1860" spans="1:1" x14ac:dyDescent="0.25">
      <c r="A1860" s="47"/>
    </row>
    <row r="1861" spans="1:1" x14ac:dyDescent="0.25">
      <c r="A1861" s="47"/>
    </row>
    <row r="1862" spans="1:1" x14ac:dyDescent="0.25">
      <c r="A1862" s="47"/>
    </row>
    <row r="1863" spans="1:1" x14ac:dyDescent="0.25">
      <c r="A1863" s="47"/>
    </row>
    <row r="1864" spans="1:1" x14ac:dyDescent="0.25">
      <c r="A1864" s="47"/>
    </row>
    <row r="1865" spans="1:1" x14ac:dyDescent="0.25">
      <c r="A1865" s="47"/>
    </row>
    <row r="1866" spans="1:1" x14ac:dyDescent="0.25">
      <c r="A1866" s="47"/>
    </row>
    <row r="1867" spans="1:1" x14ac:dyDescent="0.25">
      <c r="A1867" s="47"/>
    </row>
    <row r="1868" spans="1:1" x14ac:dyDescent="0.25">
      <c r="A1868" s="47"/>
    </row>
    <row r="1869" spans="1:1" x14ac:dyDescent="0.25">
      <c r="A1869" s="47"/>
    </row>
    <row r="1870" spans="1:1" x14ac:dyDescent="0.25">
      <c r="A1870" s="47"/>
    </row>
    <row r="1871" spans="1:1" x14ac:dyDescent="0.25">
      <c r="A1871" s="47"/>
    </row>
    <row r="1872" spans="1:1" x14ac:dyDescent="0.25">
      <c r="A1872" s="47"/>
    </row>
    <row r="1873" spans="1:1" x14ac:dyDescent="0.25">
      <c r="A1873" s="47"/>
    </row>
    <row r="1874" spans="1:1" x14ac:dyDescent="0.25">
      <c r="A1874" s="47"/>
    </row>
    <row r="1875" spans="1:1" x14ac:dyDescent="0.25">
      <c r="A1875" s="47"/>
    </row>
    <row r="1876" spans="1:1" x14ac:dyDescent="0.25">
      <c r="A1876" s="47"/>
    </row>
    <row r="1877" spans="1:1" x14ac:dyDescent="0.25">
      <c r="A1877" s="47"/>
    </row>
    <row r="1878" spans="1:1" x14ac:dyDescent="0.25">
      <c r="A1878" s="47"/>
    </row>
    <row r="1879" spans="1:1" x14ac:dyDescent="0.25">
      <c r="A1879" s="47"/>
    </row>
    <row r="1880" spans="1:1" x14ac:dyDescent="0.25">
      <c r="A1880" s="47"/>
    </row>
    <row r="1881" spans="1:1" x14ac:dyDescent="0.25">
      <c r="A1881" s="47"/>
    </row>
    <row r="1882" spans="1:1" x14ac:dyDescent="0.25">
      <c r="A1882" s="47"/>
    </row>
    <row r="1883" spans="1:1" x14ac:dyDescent="0.25">
      <c r="A1883" s="47"/>
    </row>
    <row r="1884" spans="1:1" x14ac:dyDescent="0.25">
      <c r="A1884" s="47"/>
    </row>
    <row r="1885" spans="1:1" x14ac:dyDescent="0.25">
      <c r="A1885" s="47"/>
    </row>
    <row r="1886" spans="1:1" x14ac:dyDescent="0.25">
      <c r="A1886" s="47"/>
    </row>
    <row r="1887" spans="1:1" x14ac:dyDescent="0.25">
      <c r="A1887" s="47"/>
    </row>
    <row r="1888" spans="1:1" x14ac:dyDescent="0.25">
      <c r="A1888" s="47"/>
    </row>
    <row r="1889" spans="1:1" x14ac:dyDescent="0.25">
      <c r="A1889" s="47"/>
    </row>
    <row r="1890" spans="1:1" x14ac:dyDescent="0.25">
      <c r="A1890" s="47"/>
    </row>
    <row r="1891" spans="1:1" x14ac:dyDescent="0.25">
      <c r="A1891" s="47"/>
    </row>
    <row r="1892" spans="1:1" x14ac:dyDescent="0.25">
      <c r="A1892" s="47"/>
    </row>
    <row r="1893" spans="1:1" x14ac:dyDescent="0.25">
      <c r="A1893" s="47"/>
    </row>
    <row r="1894" spans="1:1" x14ac:dyDescent="0.25">
      <c r="A1894" s="47"/>
    </row>
    <row r="1895" spans="1:1" x14ac:dyDescent="0.25">
      <c r="A1895" s="47"/>
    </row>
    <row r="1896" spans="1:1" x14ac:dyDescent="0.25">
      <c r="A1896" s="47"/>
    </row>
    <row r="1897" spans="1:1" x14ac:dyDescent="0.25">
      <c r="A1897" s="47"/>
    </row>
    <row r="1898" spans="1:1" x14ac:dyDescent="0.25">
      <c r="A1898" s="47"/>
    </row>
    <row r="1899" spans="1:1" x14ac:dyDescent="0.25">
      <c r="A1899" s="47"/>
    </row>
    <row r="1900" spans="1:1" x14ac:dyDescent="0.25">
      <c r="A1900" s="47"/>
    </row>
    <row r="1901" spans="1:1" x14ac:dyDescent="0.25">
      <c r="A1901" s="47"/>
    </row>
    <row r="1902" spans="1:1" x14ac:dyDescent="0.25">
      <c r="A1902" s="47"/>
    </row>
    <row r="1903" spans="1:1" x14ac:dyDescent="0.25">
      <c r="A1903" s="47"/>
    </row>
    <row r="1904" spans="1:1" x14ac:dyDescent="0.25">
      <c r="A1904" s="47"/>
    </row>
    <row r="1905" spans="1:1" x14ac:dyDescent="0.25">
      <c r="A1905" s="47"/>
    </row>
    <row r="1906" spans="1:1" x14ac:dyDescent="0.25">
      <c r="A1906" s="47"/>
    </row>
    <row r="1907" spans="1:1" x14ac:dyDescent="0.25">
      <c r="A1907" s="47"/>
    </row>
    <row r="1908" spans="1:1" x14ac:dyDescent="0.25">
      <c r="A1908" s="47"/>
    </row>
    <row r="1909" spans="1:1" x14ac:dyDescent="0.25">
      <c r="A1909" s="47"/>
    </row>
    <row r="1910" spans="1:1" x14ac:dyDescent="0.25">
      <c r="A1910" s="47"/>
    </row>
    <row r="1911" spans="1:1" x14ac:dyDescent="0.25">
      <c r="A1911" s="47"/>
    </row>
    <row r="1912" spans="1:1" x14ac:dyDescent="0.25">
      <c r="A1912" s="47"/>
    </row>
    <row r="1913" spans="1:1" x14ac:dyDescent="0.25">
      <c r="A1913" s="47"/>
    </row>
    <row r="1914" spans="1:1" x14ac:dyDescent="0.25">
      <c r="A1914" s="47"/>
    </row>
    <row r="1915" spans="1:1" x14ac:dyDescent="0.25">
      <c r="A1915" s="47"/>
    </row>
    <row r="1916" spans="1:1" x14ac:dyDescent="0.25">
      <c r="A1916" s="47"/>
    </row>
    <row r="1917" spans="1:1" x14ac:dyDescent="0.25">
      <c r="A1917" s="47"/>
    </row>
    <row r="1918" spans="1:1" x14ac:dyDescent="0.25">
      <c r="A1918" s="47"/>
    </row>
    <row r="1919" spans="1:1" x14ac:dyDescent="0.25">
      <c r="A1919" s="47"/>
    </row>
    <row r="1920" spans="1:1" x14ac:dyDescent="0.25">
      <c r="A1920" s="47"/>
    </row>
    <row r="1921" spans="1:1" x14ac:dyDescent="0.25">
      <c r="A1921" s="47"/>
    </row>
    <row r="1922" spans="1:1" x14ac:dyDescent="0.25">
      <c r="A1922" s="47"/>
    </row>
    <row r="1923" spans="1:1" x14ac:dyDescent="0.25">
      <c r="A1923" s="47"/>
    </row>
    <row r="1924" spans="1:1" x14ac:dyDescent="0.25">
      <c r="A1924" s="47"/>
    </row>
    <row r="1925" spans="1:1" x14ac:dyDescent="0.25">
      <c r="A1925" s="47"/>
    </row>
    <row r="1926" spans="1:1" x14ac:dyDescent="0.25">
      <c r="A1926" s="47"/>
    </row>
    <row r="1927" spans="1:1" x14ac:dyDescent="0.25">
      <c r="A1927" s="47"/>
    </row>
    <row r="1928" spans="1:1" x14ac:dyDescent="0.25">
      <c r="A1928" s="47"/>
    </row>
    <row r="1929" spans="1:1" x14ac:dyDescent="0.25">
      <c r="A1929" s="47"/>
    </row>
    <row r="1930" spans="1:1" x14ac:dyDescent="0.25">
      <c r="A1930" s="47"/>
    </row>
    <row r="1931" spans="1:1" x14ac:dyDescent="0.25">
      <c r="A1931" s="47"/>
    </row>
    <row r="1932" spans="1:1" x14ac:dyDescent="0.25">
      <c r="A1932" s="47"/>
    </row>
    <row r="1933" spans="1:1" x14ac:dyDescent="0.25">
      <c r="A1933" s="47"/>
    </row>
    <row r="1934" spans="1:1" x14ac:dyDescent="0.25">
      <c r="A1934" s="47"/>
    </row>
    <row r="1935" spans="1:1" x14ac:dyDescent="0.25">
      <c r="A1935" s="47"/>
    </row>
    <row r="1936" spans="1:1" x14ac:dyDescent="0.25">
      <c r="A1936" s="47"/>
    </row>
    <row r="1937" spans="1:1" x14ac:dyDescent="0.25">
      <c r="A1937" s="47"/>
    </row>
    <row r="1938" spans="1:1" x14ac:dyDescent="0.25">
      <c r="A1938" s="47"/>
    </row>
    <row r="1939" spans="1:1" x14ac:dyDescent="0.25">
      <c r="A1939" s="47"/>
    </row>
    <row r="1940" spans="1:1" x14ac:dyDescent="0.25">
      <c r="A1940" s="47"/>
    </row>
    <row r="1941" spans="1:1" x14ac:dyDescent="0.25">
      <c r="A1941" s="47"/>
    </row>
    <row r="1942" spans="1:1" x14ac:dyDescent="0.25">
      <c r="A1942" s="47"/>
    </row>
    <row r="1943" spans="1:1" x14ac:dyDescent="0.25">
      <c r="A1943" s="47"/>
    </row>
    <row r="1944" spans="1:1" x14ac:dyDescent="0.25">
      <c r="A1944" s="47"/>
    </row>
    <row r="1945" spans="1:1" x14ac:dyDescent="0.25">
      <c r="A1945" s="47"/>
    </row>
    <row r="1946" spans="1:1" x14ac:dyDescent="0.25">
      <c r="A1946" s="47"/>
    </row>
    <row r="1947" spans="1:1" x14ac:dyDescent="0.25">
      <c r="A1947" s="47"/>
    </row>
    <row r="1948" spans="1:1" x14ac:dyDescent="0.25">
      <c r="A1948" s="47"/>
    </row>
    <row r="1949" spans="1:1" x14ac:dyDescent="0.25">
      <c r="A1949" s="47"/>
    </row>
    <row r="1950" spans="1:1" x14ac:dyDescent="0.25">
      <c r="A1950" s="47"/>
    </row>
    <row r="1951" spans="1:1" x14ac:dyDescent="0.25">
      <c r="A1951" s="47"/>
    </row>
    <row r="1952" spans="1:1" x14ac:dyDescent="0.25">
      <c r="A1952" s="47"/>
    </row>
    <row r="1953" spans="1:1" x14ac:dyDescent="0.25">
      <c r="A1953" s="47"/>
    </row>
    <row r="1954" spans="1:1" x14ac:dyDescent="0.25">
      <c r="A1954" s="47"/>
    </row>
    <row r="1955" spans="1:1" x14ac:dyDescent="0.25">
      <c r="A1955" s="47"/>
    </row>
    <row r="1956" spans="1:1" x14ac:dyDescent="0.25">
      <c r="A1956" s="47"/>
    </row>
    <row r="1957" spans="1:1" x14ac:dyDescent="0.25">
      <c r="A1957" s="47"/>
    </row>
    <row r="1958" spans="1:1" x14ac:dyDescent="0.25">
      <c r="A1958" s="47"/>
    </row>
    <row r="1959" spans="1:1" x14ac:dyDescent="0.25">
      <c r="A1959" s="47"/>
    </row>
    <row r="1960" spans="1:1" x14ac:dyDescent="0.25">
      <c r="A1960" s="47"/>
    </row>
    <row r="1961" spans="1:1" x14ac:dyDescent="0.25">
      <c r="A1961" s="47"/>
    </row>
    <row r="1962" spans="1:1" x14ac:dyDescent="0.25">
      <c r="A1962" s="47"/>
    </row>
    <row r="1963" spans="1:1" x14ac:dyDescent="0.25">
      <c r="A1963" s="47"/>
    </row>
    <row r="1964" spans="1:1" x14ac:dyDescent="0.25">
      <c r="A1964" s="47"/>
    </row>
    <row r="1965" spans="1:1" x14ac:dyDescent="0.25">
      <c r="A1965" s="47"/>
    </row>
    <row r="1966" spans="1:1" x14ac:dyDescent="0.25">
      <c r="A1966" s="47"/>
    </row>
    <row r="1967" spans="1:1" x14ac:dyDescent="0.25">
      <c r="A1967" s="47"/>
    </row>
    <row r="1968" spans="1:1" x14ac:dyDescent="0.25">
      <c r="A1968" s="47"/>
    </row>
    <row r="1969" spans="1:1" x14ac:dyDescent="0.25">
      <c r="A1969" s="47"/>
    </row>
    <row r="1970" spans="1:1" x14ac:dyDescent="0.25">
      <c r="A1970" s="47"/>
    </row>
    <row r="1971" spans="1:1" x14ac:dyDescent="0.25">
      <c r="A1971" s="47"/>
    </row>
    <row r="1972" spans="1:1" x14ac:dyDescent="0.25">
      <c r="A1972" s="47"/>
    </row>
    <row r="1973" spans="1:1" x14ac:dyDescent="0.25">
      <c r="A1973" s="47"/>
    </row>
    <row r="1974" spans="1:1" x14ac:dyDescent="0.25">
      <c r="A1974" s="47"/>
    </row>
    <row r="1975" spans="1:1" x14ac:dyDescent="0.25">
      <c r="A1975" s="47"/>
    </row>
    <row r="1976" spans="1:1" x14ac:dyDescent="0.25">
      <c r="A1976" s="47"/>
    </row>
    <row r="1977" spans="1:1" x14ac:dyDescent="0.25">
      <c r="A1977" s="47"/>
    </row>
    <row r="1978" spans="1:1" x14ac:dyDescent="0.25">
      <c r="A1978" s="47"/>
    </row>
    <row r="1979" spans="1:1" x14ac:dyDescent="0.25">
      <c r="A1979" s="47"/>
    </row>
    <row r="1980" spans="1:1" x14ac:dyDescent="0.25">
      <c r="A1980" s="47"/>
    </row>
    <row r="1981" spans="1:1" x14ac:dyDescent="0.25">
      <c r="A1981" s="47"/>
    </row>
    <row r="1982" spans="1:1" x14ac:dyDescent="0.25">
      <c r="A1982" s="47"/>
    </row>
    <row r="1983" spans="1:1" x14ac:dyDescent="0.25">
      <c r="A1983" s="47"/>
    </row>
    <row r="1984" spans="1:1" x14ac:dyDescent="0.25">
      <c r="A1984" s="47"/>
    </row>
    <row r="1985" spans="1:1" x14ac:dyDescent="0.25">
      <c r="A1985" s="47"/>
    </row>
    <row r="1986" spans="1:1" x14ac:dyDescent="0.25">
      <c r="A1986" s="47"/>
    </row>
    <row r="1987" spans="1:1" x14ac:dyDescent="0.25">
      <c r="A1987" s="47"/>
    </row>
    <row r="1988" spans="1:1" x14ac:dyDescent="0.25">
      <c r="A1988" s="47"/>
    </row>
    <row r="1989" spans="1:1" x14ac:dyDescent="0.25">
      <c r="A1989" s="47"/>
    </row>
    <row r="1990" spans="1:1" x14ac:dyDescent="0.25">
      <c r="A1990" s="47"/>
    </row>
    <row r="1991" spans="1:1" x14ac:dyDescent="0.25">
      <c r="A1991" s="47"/>
    </row>
    <row r="1992" spans="1:1" x14ac:dyDescent="0.25">
      <c r="A1992" s="47"/>
    </row>
    <row r="1993" spans="1:1" x14ac:dyDescent="0.25">
      <c r="A1993" s="47"/>
    </row>
    <row r="1994" spans="1:1" x14ac:dyDescent="0.25">
      <c r="A1994" s="47"/>
    </row>
    <row r="1995" spans="1:1" x14ac:dyDescent="0.25">
      <c r="A1995" s="47"/>
    </row>
    <row r="1996" spans="1:1" x14ac:dyDescent="0.25">
      <c r="A1996" s="47"/>
    </row>
    <row r="1997" spans="1:1" x14ac:dyDescent="0.25">
      <c r="A1997" s="47"/>
    </row>
    <row r="1998" spans="1:1" x14ac:dyDescent="0.25">
      <c r="A1998" s="47"/>
    </row>
    <row r="1999" spans="1:1" x14ac:dyDescent="0.25">
      <c r="A1999" s="47"/>
    </row>
    <row r="2000" spans="1:1" x14ac:dyDescent="0.25">
      <c r="A2000" s="47"/>
    </row>
    <row r="2001" spans="1:1" x14ac:dyDescent="0.25">
      <c r="A2001" s="47"/>
    </row>
    <row r="2002" spans="1:1" x14ac:dyDescent="0.25">
      <c r="A2002" s="47"/>
    </row>
    <row r="2003" spans="1:1" x14ac:dyDescent="0.25">
      <c r="A2003" s="47"/>
    </row>
    <row r="2004" spans="1:1" x14ac:dyDescent="0.25">
      <c r="A2004" s="47"/>
    </row>
    <row r="2005" spans="1:1" x14ac:dyDescent="0.25">
      <c r="A2005" s="47"/>
    </row>
    <row r="2006" spans="1:1" x14ac:dyDescent="0.25">
      <c r="A2006" s="47"/>
    </row>
    <row r="2007" spans="1:1" x14ac:dyDescent="0.25">
      <c r="A2007" s="47"/>
    </row>
    <row r="2008" spans="1:1" x14ac:dyDescent="0.25">
      <c r="A2008" s="47"/>
    </row>
    <row r="2009" spans="1:1" x14ac:dyDescent="0.25">
      <c r="A2009" s="47"/>
    </row>
    <row r="2010" spans="1:1" x14ac:dyDescent="0.25">
      <c r="A2010" s="47"/>
    </row>
    <row r="2011" spans="1:1" x14ac:dyDescent="0.25">
      <c r="A2011" s="47"/>
    </row>
    <row r="2012" spans="1:1" x14ac:dyDescent="0.25">
      <c r="A2012" s="47"/>
    </row>
    <row r="2013" spans="1:1" x14ac:dyDescent="0.25">
      <c r="A2013" s="47"/>
    </row>
    <row r="2014" spans="1:1" x14ac:dyDescent="0.25">
      <c r="A2014" s="47"/>
    </row>
    <row r="2015" spans="1:1" x14ac:dyDescent="0.25">
      <c r="A2015" s="47"/>
    </row>
    <row r="2016" spans="1:1" x14ac:dyDescent="0.25">
      <c r="A2016" s="47"/>
    </row>
    <row r="2017" spans="1:1" x14ac:dyDescent="0.25">
      <c r="A2017" s="47"/>
    </row>
    <row r="2018" spans="1:1" x14ac:dyDescent="0.25">
      <c r="A2018" s="47"/>
    </row>
    <row r="2019" spans="1:1" x14ac:dyDescent="0.25">
      <c r="A2019" s="47"/>
    </row>
    <row r="2020" spans="1:1" x14ac:dyDescent="0.25">
      <c r="A2020" s="47"/>
    </row>
    <row r="2021" spans="1:1" x14ac:dyDescent="0.25">
      <c r="A2021" s="47"/>
    </row>
    <row r="2022" spans="1:1" x14ac:dyDescent="0.25">
      <c r="A2022" s="47"/>
    </row>
    <row r="2023" spans="1:1" x14ac:dyDescent="0.25">
      <c r="A2023" s="47"/>
    </row>
    <row r="2024" spans="1:1" x14ac:dyDescent="0.25">
      <c r="A2024" s="47"/>
    </row>
    <row r="2025" spans="1:1" x14ac:dyDescent="0.25">
      <c r="A2025" s="47"/>
    </row>
    <row r="2026" spans="1:1" x14ac:dyDescent="0.25">
      <c r="A2026" s="47"/>
    </row>
    <row r="2027" spans="1:1" x14ac:dyDescent="0.25">
      <c r="A2027" s="47"/>
    </row>
    <row r="2028" spans="1:1" x14ac:dyDescent="0.25">
      <c r="A2028" s="47"/>
    </row>
    <row r="2029" spans="1:1" x14ac:dyDescent="0.25">
      <c r="A2029" s="47"/>
    </row>
    <row r="2030" spans="1:1" x14ac:dyDescent="0.25">
      <c r="A2030" s="47"/>
    </row>
    <row r="2031" spans="1:1" x14ac:dyDescent="0.25">
      <c r="A2031" s="47"/>
    </row>
    <row r="2032" spans="1:1" x14ac:dyDescent="0.25">
      <c r="A2032" s="47"/>
    </row>
    <row r="2033" spans="1:1" x14ac:dyDescent="0.25">
      <c r="A2033" s="47"/>
    </row>
    <row r="2034" spans="1:1" x14ac:dyDescent="0.25">
      <c r="A2034" s="47"/>
    </row>
    <row r="2035" spans="1:1" x14ac:dyDescent="0.25">
      <c r="A2035" s="47"/>
    </row>
    <row r="2036" spans="1:1" x14ac:dyDescent="0.25">
      <c r="A2036" s="47"/>
    </row>
    <row r="2037" spans="1:1" x14ac:dyDescent="0.25">
      <c r="A2037" s="47"/>
    </row>
    <row r="2038" spans="1:1" x14ac:dyDescent="0.25">
      <c r="A2038" s="47"/>
    </row>
    <row r="2039" spans="1:1" x14ac:dyDescent="0.25">
      <c r="A2039" s="47"/>
    </row>
    <row r="2040" spans="1:1" x14ac:dyDescent="0.25">
      <c r="A2040" s="47"/>
    </row>
    <row r="2041" spans="1:1" x14ac:dyDescent="0.25">
      <c r="A2041" s="47"/>
    </row>
    <row r="2042" spans="1:1" x14ac:dyDescent="0.25">
      <c r="A2042" s="47"/>
    </row>
    <row r="2043" spans="1:1" x14ac:dyDescent="0.25">
      <c r="A2043" s="47"/>
    </row>
    <row r="2044" spans="1:1" x14ac:dyDescent="0.25">
      <c r="A2044" s="47"/>
    </row>
    <row r="2045" spans="1:1" x14ac:dyDescent="0.25">
      <c r="A2045" s="47"/>
    </row>
    <row r="2046" spans="1:1" x14ac:dyDescent="0.25">
      <c r="A2046" s="47"/>
    </row>
    <row r="2047" spans="1:1" x14ac:dyDescent="0.25">
      <c r="A2047" s="47"/>
    </row>
    <row r="2048" spans="1:1" x14ac:dyDescent="0.25">
      <c r="A2048" s="47"/>
    </row>
    <row r="2049" spans="1:1" x14ac:dyDescent="0.25">
      <c r="A2049" s="47"/>
    </row>
    <row r="2050" spans="1:1" x14ac:dyDescent="0.25">
      <c r="A2050" s="47"/>
    </row>
    <row r="2051" spans="1:1" x14ac:dyDescent="0.25">
      <c r="A2051" s="47"/>
    </row>
    <row r="2052" spans="1:1" x14ac:dyDescent="0.25">
      <c r="A2052" s="47"/>
    </row>
    <row r="2053" spans="1:1" x14ac:dyDescent="0.25">
      <c r="A2053" s="47"/>
    </row>
    <row r="2054" spans="1:1" x14ac:dyDescent="0.25">
      <c r="A2054" s="47"/>
    </row>
    <row r="2055" spans="1:1" x14ac:dyDescent="0.25">
      <c r="A2055" s="47"/>
    </row>
    <row r="2056" spans="1:1" x14ac:dyDescent="0.25">
      <c r="A2056" s="47"/>
    </row>
    <row r="2057" spans="1:1" x14ac:dyDescent="0.25">
      <c r="A2057" s="47"/>
    </row>
    <row r="2058" spans="1:1" x14ac:dyDescent="0.25">
      <c r="A2058" s="47"/>
    </row>
    <row r="2059" spans="1:1" x14ac:dyDescent="0.25">
      <c r="A2059" s="47"/>
    </row>
    <row r="2060" spans="1:1" x14ac:dyDescent="0.25">
      <c r="A2060" s="47"/>
    </row>
    <row r="2061" spans="1:1" x14ac:dyDescent="0.25">
      <c r="A2061" s="47"/>
    </row>
    <row r="2062" spans="1:1" x14ac:dyDescent="0.25">
      <c r="A2062" s="47"/>
    </row>
    <row r="2063" spans="1:1" x14ac:dyDescent="0.25">
      <c r="A2063" s="47"/>
    </row>
    <row r="2064" spans="1:1" x14ac:dyDescent="0.25">
      <c r="A2064" s="47"/>
    </row>
    <row r="2065" spans="1:1" x14ac:dyDescent="0.25">
      <c r="A2065" s="47"/>
    </row>
    <row r="2066" spans="1:1" x14ac:dyDescent="0.25">
      <c r="A2066" s="47"/>
    </row>
    <row r="2067" spans="1:1" x14ac:dyDescent="0.25">
      <c r="A2067" s="47"/>
    </row>
    <row r="2068" spans="1:1" x14ac:dyDescent="0.25">
      <c r="A2068" s="47"/>
    </row>
    <row r="2069" spans="1:1" x14ac:dyDescent="0.25">
      <c r="A2069" s="47"/>
    </row>
    <row r="2070" spans="1:1" x14ac:dyDescent="0.25">
      <c r="A2070" s="47"/>
    </row>
    <row r="2071" spans="1:1" x14ac:dyDescent="0.25">
      <c r="A2071" s="47"/>
    </row>
    <row r="2072" spans="1:1" x14ac:dyDescent="0.25">
      <c r="A2072" s="47"/>
    </row>
    <row r="2073" spans="1:1" x14ac:dyDescent="0.25">
      <c r="A2073" s="47"/>
    </row>
    <row r="2074" spans="1:1" x14ac:dyDescent="0.25">
      <c r="A2074" s="47"/>
    </row>
    <row r="2075" spans="1:1" x14ac:dyDescent="0.25">
      <c r="A2075" s="47"/>
    </row>
    <row r="2076" spans="1:1" x14ac:dyDescent="0.25">
      <c r="A2076" s="47"/>
    </row>
    <row r="2077" spans="1:1" x14ac:dyDescent="0.25">
      <c r="A2077" s="47"/>
    </row>
    <row r="2078" spans="1:1" x14ac:dyDescent="0.25">
      <c r="A2078" s="47"/>
    </row>
    <row r="2079" spans="1:1" x14ac:dyDescent="0.25">
      <c r="A2079" s="47"/>
    </row>
    <row r="2080" spans="1:1" x14ac:dyDescent="0.25">
      <c r="A2080" s="47"/>
    </row>
    <row r="2081" spans="1:1" x14ac:dyDescent="0.25">
      <c r="A2081" s="47"/>
    </row>
    <row r="2082" spans="1:1" x14ac:dyDescent="0.25">
      <c r="A2082" s="47"/>
    </row>
    <row r="2083" spans="1:1" x14ac:dyDescent="0.25">
      <c r="A2083" s="47"/>
    </row>
    <row r="2084" spans="1:1" x14ac:dyDescent="0.25">
      <c r="A2084" s="47"/>
    </row>
    <row r="2085" spans="1:1" x14ac:dyDescent="0.25">
      <c r="A2085" s="47"/>
    </row>
    <row r="2086" spans="1:1" x14ac:dyDescent="0.25">
      <c r="A2086" s="47"/>
    </row>
    <row r="2087" spans="1:1" x14ac:dyDescent="0.25">
      <c r="A2087" s="47"/>
    </row>
    <row r="2088" spans="1:1" x14ac:dyDescent="0.25">
      <c r="A2088" s="47"/>
    </row>
    <row r="2089" spans="1:1" x14ac:dyDescent="0.25">
      <c r="A2089" s="47"/>
    </row>
    <row r="2090" spans="1:1" x14ac:dyDescent="0.25">
      <c r="A2090" s="47"/>
    </row>
    <row r="2091" spans="1:1" x14ac:dyDescent="0.25">
      <c r="A2091" s="47"/>
    </row>
    <row r="2092" spans="1:1" x14ac:dyDescent="0.25">
      <c r="A2092" s="47"/>
    </row>
    <row r="2093" spans="1:1" x14ac:dyDescent="0.25">
      <c r="A2093" s="47"/>
    </row>
    <row r="2094" spans="1:1" x14ac:dyDescent="0.25">
      <c r="A2094" s="47"/>
    </row>
    <row r="2095" spans="1:1" x14ac:dyDescent="0.25">
      <c r="A2095" s="47"/>
    </row>
    <row r="2096" spans="1:1" x14ac:dyDescent="0.25">
      <c r="A2096" s="47"/>
    </row>
    <row r="2097" spans="1:1" x14ac:dyDescent="0.25">
      <c r="A2097" s="47"/>
    </row>
    <row r="2098" spans="1:1" x14ac:dyDescent="0.25">
      <c r="A2098" s="47"/>
    </row>
    <row r="2099" spans="1:1" x14ac:dyDescent="0.25">
      <c r="A2099" s="47"/>
    </row>
    <row r="2100" spans="1:1" x14ac:dyDescent="0.25">
      <c r="A2100" s="47"/>
    </row>
    <row r="2101" spans="1:1" x14ac:dyDescent="0.25">
      <c r="A2101" s="47"/>
    </row>
    <row r="2102" spans="1:1" x14ac:dyDescent="0.25">
      <c r="A2102" s="47"/>
    </row>
    <row r="2103" spans="1:1" x14ac:dyDescent="0.25">
      <c r="A2103" s="47"/>
    </row>
    <row r="2104" spans="1:1" x14ac:dyDescent="0.25">
      <c r="A2104" s="47"/>
    </row>
    <row r="2105" spans="1:1" x14ac:dyDescent="0.25">
      <c r="A2105" s="47"/>
    </row>
    <row r="2106" spans="1:1" x14ac:dyDescent="0.25">
      <c r="A2106" s="47"/>
    </row>
    <row r="2107" spans="1:1" x14ac:dyDescent="0.25">
      <c r="A2107" s="47"/>
    </row>
    <row r="2108" spans="1:1" x14ac:dyDescent="0.25">
      <c r="A2108" s="47"/>
    </row>
    <row r="2109" spans="1:1" x14ac:dyDescent="0.25">
      <c r="A2109" s="47"/>
    </row>
    <row r="2110" spans="1:1" x14ac:dyDescent="0.25">
      <c r="A2110" s="47"/>
    </row>
    <row r="2111" spans="1:1" x14ac:dyDescent="0.25">
      <c r="A2111" s="47"/>
    </row>
    <row r="2112" spans="1:1" x14ac:dyDescent="0.25">
      <c r="A2112" s="47"/>
    </row>
    <row r="2113" spans="1:1" x14ac:dyDescent="0.25">
      <c r="A2113" s="47"/>
    </row>
    <row r="2114" spans="1:1" x14ac:dyDescent="0.25">
      <c r="A2114" s="47"/>
    </row>
    <row r="2115" spans="1:1" x14ac:dyDescent="0.25">
      <c r="A2115" s="47"/>
    </row>
    <row r="2116" spans="1:1" x14ac:dyDescent="0.25">
      <c r="A2116" s="47"/>
    </row>
    <row r="2117" spans="1:1" x14ac:dyDescent="0.25">
      <c r="A2117" s="47"/>
    </row>
    <row r="2118" spans="1:1" x14ac:dyDescent="0.25">
      <c r="A2118" s="47"/>
    </row>
    <row r="2119" spans="1:1" x14ac:dyDescent="0.25">
      <c r="A2119" s="47"/>
    </row>
    <row r="2120" spans="1:1" x14ac:dyDescent="0.25">
      <c r="A2120" s="47"/>
    </row>
    <row r="2121" spans="1:1" x14ac:dyDescent="0.25">
      <c r="A2121" s="47"/>
    </row>
    <row r="2122" spans="1:1" x14ac:dyDescent="0.25">
      <c r="A2122" s="47"/>
    </row>
    <row r="2123" spans="1:1" x14ac:dyDescent="0.25">
      <c r="A2123" s="47"/>
    </row>
    <row r="2124" spans="1:1" x14ac:dyDescent="0.25">
      <c r="A2124" s="47"/>
    </row>
    <row r="2125" spans="1:1" x14ac:dyDescent="0.25">
      <c r="A2125" s="47"/>
    </row>
    <row r="2126" spans="1:1" x14ac:dyDescent="0.25">
      <c r="A2126" s="47"/>
    </row>
    <row r="2127" spans="1:1" x14ac:dyDescent="0.25">
      <c r="A2127" s="47"/>
    </row>
    <row r="2128" spans="1:1" x14ac:dyDescent="0.25">
      <c r="A2128" s="47"/>
    </row>
    <row r="2129" spans="1:1" x14ac:dyDescent="0.25">
      <c r="A2129" s="47"/>
    </row>
    <row r="2130" spans="1:1" x14ac:dyDescent="0.25">
      <c r="A2130" s="47"/>
    </row>
    <row r="2131" spans="1:1" x14ac:dyDescent="0.25">
      <c r="A2131" s="47"/>
    </row>
    <row r="2132" spans="1:1" x14ac:dyDescent="0.25">
      <c r="A2132" s="47"/>
    </row>
    <row r="2133" spans="1:1" x14ac:dyDescent="0.25">
      <c r="A2133" s="47"/>
    </row>
    <row r="2134" spans="1:1" x14ac:dyDescent="0.25">
      <c r="A2134" s="47"/>
    </row>
    <row r="2135" spans="1:1" x14ac:dyDescent="0.25">
      <c r="A2135" s="47"/>
    </row>
    <row r="2136" spans="1:1" x14ac:dyDescent="0.25">
      <c r="A2136" s="47"/>
    </row>
    <row r="2137" spans="1:1" x14ac:dyDescent="0.25">
      <c r="A2137" s="47"/>
    </row>
    <row r="2138" spans="1:1" x14ac:dyDescent="0.25">
      <c r="A2138" s="47"/>
    </row>
    <row r="2139" spans="1:1" x14ac:dyDescent="0.25">
      <c r="A2139" s="47"/>
    </row>
    <row r="2140" spans="1:1" x14ac:dyDescent="0.25">
      <c r="A2140" s="47"/>
    </row>
    <row r="2141" spans="1:1" x14ac:dyDescent="0.25">
      <c r="A2141" s="47"/>
    </row>
    <row r="2142" spans="1:1" x14ac:dyDescent="0.25">
      <c r="A2142" s="47"/>
    </row>
    <row r="2143" spans="1:1" x14ac:dyDescent="0.25">
      <c r="A2143" s="47"/>
    </row>
    <row r="2144" spans="1:1" x14ac:dyDescent="0.25">
      <c r="A2144" s="47"/>
    </row>
    <row r="2145" spans="1:1" x14ac:dyDescent="0.25">
      <c r="A2145" s="47"/>
    </row>
    <row r="2146" spans="1:1" x14ac:dyDescent="0.25">
      <c r="A2146" s="47"/>
    </row>
    <row r="2147" spans="1:1" x14ac:dyDescent="0.25">
      <c r="A2147" s="47"/>
    </row>
    <row r="2148" spans="1:1" x14ac:dyDescent="0.25">
      <c r="A2148" s="47"/>
    </row>
    <row r="2149" spans="1:1" x14ac:dyDescent="0.25">
      <c r="A2149" s="47"/>
    </row>
    <row r="2150" spans="1:1" x14ac:dyDescent="0.25">
      <c r="A2150" s="47"/>
    </row>
    <row r="2151" spans="1:1" x14ac:dyDescent="0.25">
      <c r="A2151" s="47"/>
    </row>
    <row r="2152" spans="1:1" x14ac:dyDescent="0.25">
      <c r="A2152" s="47"/>
    </row>
    <row r="2153" spans="1:1" x14ac:dyDescent="0.25">
      <c r="A2153" s="47"/>
    </row>
    <row r="2154" spans="1:1" x14ac:dyDescent="0.25">
      <c r="A2154" s="47"/>
    </row>
    <row r="2155" spans="1:1" x14ac:dyDescent="0.25">
      <c r="A2155" s="47"/>
    </row>
    <row r="2156" spans="1:1" x14ac:dyDescent="0.25">
      <c r="A2156" s="47"/>
    </row>
    <row r="2157" spans="1:1" x14ac:dyDescent="0.25">
      <c r="A2157" s="47"/>
    </row>
    <row r="2158" spans="1:1" x14ac:dyDescent="0.25">
      <c r="A2158" s="47"/>
    </row>
    <row r="2159" spans="1:1" x14ac:dyDescent="0.25">
      <c r="A2159" s="47"/>
    </row>
    <row r="2160" spans="1:1" x14ac:dyDescent="0.25">
      <c r="A2160" s="47"/>
    </row>
    <row r="2161" spans="1:1" x14ac:dyDescent="0.25">
      <c r="A2161" s="47"/>
    </row>
    <row r="2162" spans="1:1" x14ac:dyDescent="0.25">
      <c r="A2162" s="47"/>
    </row>
    <row r="2163" spans="1:1" x14ac:dyDescent="0.25">
      <c r="A2163" s="47"/>
    </row>
    <row r="2164" spans="1:1" x14ac:dyDescent="0.25">
      <c r="A2164" s="47"/>
    </row>
    <row r="2165" spans="1:1" x14ac:dyDescent="0.25">
      <c r="A2165" s="47"/>
    </row>
    <row r="2166" spans="1:1" x14ac:dyDescent="0.25">
      <c r="A2166" s="47"/>
    </row>
    <row r="2167" spans="1:1" x14ac:dyDescent="0.25">
      <c r="A2167" s="47"/>
    </row>
    <row r="2168" spans="1:1" x14ac:dyDescent="0.25">
      <c r="A2168" s="47"/>
    </row>
    <row r="2169" spans="1:1" x14ac:dyDescent="0.25">
      <c r="A2169" s="47"/>
    </row>
    <row r="2170" spans="1:1" x14ac:dyDescent="0.25">
      <c r="A2170" s="47"/>
    </row>
    <row r="2171" spans="1:1" x14ac:dyDescent="0.25">
      <c r="A2171" s="47"/>
    </row>
    <row r="2172" spans="1:1" x14ac:dyDescent="0.25">
      <c r="A2172" s="47"/>
    </row>
    <row r="2173" spans="1:1" x14ac:dyDescent="0.25">
      <c r="A2173" s="47"/>
    </row>
    <row r="2174" spans="1:1" x14ac:dyDescent="0.25">
      <c r="A2174" s="47"/>
    </row>
    <row r="2175" spans="1:1" x14ac:dyDescent="0.25">
      <c r="A2175" s="47"/>
    </row>
    <row r="2176" spans="1:1" x14ac:dyDescent="0.25">
      <c r="A2176" s="47"/>
    </row>
    <row r="2177" spans="1:1" x14ac:dyDescent="0.25">
      <c r="A2177" s="47"/>
    </row>
    <row r="2178" spans="1:1" x14ac:dyDescent="0.25">
      <c r="A2178" s="47"/>
    </row>
    <row r="2179" spans="1:1" x14ac:dyDescent="0.25">
      <c r="A2179" s="47"/>
    </row>
    <row r="2180" spans="1:1" x14ac:dyDescent="0.25">
      <c r="A2180" s="47"/>
    </row>
    <row r="2181" spans="1:1" x14ac:dyDescent="0.25">
      <c r="A2181" s="47"/>
    </row>
    <row r="2182" spans="1:1" x14ac:dyDescent="0.25">
      <c r="A2182" s="47"/>
    </row>
    <row r="2183" spans="1:1" x14ac:dyDescent="0.25">
      <c r="A2183" s="47"/>
    </row>
    <row r="2184" spans="1:1" x14ac:dyDescent="0.25">
      <c r="A2184" s="47"/>
    </row>
    <row r="2185" spans="1:1" x14ac:dyDescent="0.25">
      <c r="A2185" s="47"/>
    </row>
    <row r="2186" spans="1:1" x14ac:dyDescent="0.25">
      <c r="A2186" s="47"/>
    </row>
    <row r="2187" spans="1:1" x14ac:dyDescent="0.25">
      <c r="A2187" s="47"/>
    </row>
    <row r="2188" spans="1:1" x14ac:dyDescent="0.25">
      <c r="A2188" s="47"/>
    </row>
    <row r="2189" spans="1:1" x14ac:dyDescent="0.25">
      <c r="A2189" s="47"/>
    </row>
    <row r="2190" spans="1:1" x14ac:dyDescent="0.25">
      <c r="A2190" s="47"/>
    </row>
    <row r="2191" spans="1:1" x14ac:dyDescent="0.25">
      <c r="A2191" s="47"/>
    </row>
    <row r="2192" spans="1:1" x14ac:dyDescent="0.25">
      <c r="A2192" s="47"/>
    </row>
    <row r="2193" spans="1:1" x14ac:dyDescent="0.25">
      <c r="A2193" s="47"/>
    </row>
    <row r="2194" spans="1:1" x14ac:dyDescent="0.25">
      <c r="A2194" s="47"/>
    </row>
    <row r="2195" spans="1:1" x14ac:dyDescent="0.25">
      <c r="A2195" s="47"/>
    </row>
    <row r="2196" spans="1:1" x14ac:dyDescent="0.25">
      <c r="A2196" s="47"/>
    </row>
    <row r="2197" spans="1:1" x14ac:dyDescent="0.25">
      <c r="A2197" s="47"/>
    </row>
    <row r="2198" spans="1:1" x14ac:dyDescent="0.25">
      <c r="A2198" s="47"/>
    </row>
    <row r="2199" spans="1:1" x14ac:dyDescent="0.25">
      <c r="A2199" s="47"/>
    </row>
    <row r="2200" spans="1:1" x14ac:dyDescent="0.25">
      <c r="A2200" s="47"/>
    </row>
    <row r="2201" spans="1:1" x14ac:dyDescent="0.25">
      <c r="A2201" s="47"/>
    </row>
    <row r="2202" spans="1:1" x14ac:dyDescent="0.25">
      <c r="A2202" s="47"/>
    </row>
    <row r="2203" spans="1:1" x14ac:dyDescent="0.25">
      <c r="A2203" s="47"/>
    </row>
    <row r="2204" spans="1:1" x14ac:dyDescent="0.25">
      <c r="A2204" s="47"/>
    </row>
    <row r="2205" spans="1:1" x14ac:dyDescent="0.25">
      <c r="A2205" s="47"/>
    </row>
    <row r="2206" spans="1:1" x14ac:dyDescent="0.25">
      <c r="A2206" s="47"/>
    </row>
    <row r="2207" spans="1:1" x14ac:dyDescent="0.25">
      <c r="A2207" s="47"/>
    </row>
    <row r="2208" spans="1:1" x14ac:dyDescent="0.25">
      <c r="A2208" s="47"/>
    </row>
    <row r="2209" spans="1:1" x14ac:dyDescent="0.25">
      <c r="A2209" s="47"/>
    </row>
    <row r="2210" spans="1:1" x14ac:dyDescent="0.25">
      <c r="A2210" s="47"/>
    </row>
    <row r="2211" spans="1:1" x14ac:dyDescent="0.25">
      <c r="A2211" s="47"/>
    </row>
    <row r="2212" spans="1:1" x14ac:dyDescent="0.25">
      <c r="A2212" s="47"/>
    </row>
    <row r="2213" spans="1:1" x14ac:dyDescent="0.25">
      <c r="A2213" s="47"/>
    </row>
    <row r="2214" spans="1:1" x14ac:dyDescent="0.25">
      <c r="A2214" s="47"/>
    </row>
    <row r="2215" spans="1:1" x14ac:dyDescent="0.25">
      <c r="A2215" s="47"/>
    </row>
    <row r="2216" spans="1:1" x14ac:dyDescent="0.25">
      <c r="A2216" s="47"/>
    </row>
    <row r="2217" spans="1:1" x14ac:dyDescent="0.25">
      <c r="A2217" s="47"/>
    </row>
    <row r="2218" spans="1:1" x14ac:dyDescent="0.25">
      <c r="A2218" s="47"/>
    </row>
    <row r="2219" spans="1:1" x14ac:dyDescent="0.25">
      <c r="A2219" s="47"/>
    </row>
    <row r="2220" spans="1:1" x14ac:dyDescent="0.25">
      <c r="A2220" s="47"/>
    </row>
    <row r="2221" spans="1:1" x14ac:dyDescent="0.25">
      <c r="A2221" s="47"/>
    </row>
    <row r="2222" spans="1:1" x14ac:dyDescent="0.25">
      <c r="A2222" s="47"/>
    </row>
    <row r="2223" spans="1:1" x14ac:dyDescent="0.25">
      <c r="A2223" s="47"/>
    </row>
    <row r="2224" spans="1:1" x14ac:dyDescent="0.25">
      <c r="A2224" s="47"/>
    </row>
    <row r="2225" spans="1:1" x14ac:dyDescent="0.25">
      <c r="A2225" s="47"/>
    </row>
    <row r="2226" spans="1:1" x14ac:dyDescent="0.25">
      <c r="A2226" s="47"/>
    </row>
    <row r="2227" spans="1:1" x14ac:dyDescent="0.25">
      <c r="A2227" s="47"/>
    </row>
    <row r="2228" spans="1:1" x14ac:dyDescent="0.25">
      <c r="A2228" s="47"/>
    </row>
    <row r="2229" spans="1:1" x14ac:dyDescent="0.25">
      <c r="A2229" s="47"/>
    </row>
    <row r="2230" spans="1:1" x14ac:dyDescent="0.25">
      <c r="A2230" s="47"/>
    </row>
    <row r="2231" spans="1:1" x14ac:dyDescent="0.25">
      <c r="A2231" s="47"/>
    </row>
    <row r="2232" spans="1:1" x14ac:dyDescent="0.25">
      <c r="A2232" s="47"/>
    </row>
    <row r="2233" spans="1:1" x14ac:dyDescent="0.25">
      <c r="A2233" s="47"/>
    </row>
    <row r="2234" spans="1:1" x14ac:dyDescent="0.25">
      <c r="A2234" s="47"/>
    </row>
    <row r="2235" spans="1:1" x14ac:dyDescent="0.25">
      <c r="A2235" s="47"/>
    </row>
    <row r="2236" spans="1:1" x14ac:dyDescent="0.25">
      <c r="A2236" s="47"/>
    </row>
    <row r="2237" spans="1:1" x14ac:dyDescent="0.25">
      <c r="A2237" s="47"/>
    </row>
    <row r="2238" spans="1:1" x14ac:dyDescent="0.25">
      <c r="A2238" s="47"/>
    </row>
    <row r="2239" spans="1:1" x14ac:dyDescent="0.25">
      <c r="A2239" s="47"/>
    </row>
    <row r="2240" spans="1:1" x14ac:dyDescent="0.25">
      <c r="A2240" s="47"/>
    </row>
    <row r="2241" spans="1:1" x14ac:dyDescent="0.25">
      <c r="A2241" s="47"/>
    </row>
    <row r="2242" spans="1:1" x14ac:dyDescent="0.25">
      <c r="A2242" s="47"/>
    </row>
    <row r="2243" spans="1:1" x14ac:dyDescent="0.25">
      <c r="A2243" s="47"/>
    </row>
    <row r="2244" spans="1:1" x14ac:dyDescent="0.25">
      <c r="A2244" s="47"/>
    </row>
    <row r="2245" spans="1:1" x14ac:dyDescent="0.25">
      <c r="A2245" s="47"/>
    </row>
    <row r="2246" spans="1:1" x14ac:dyDescent="0.25">
      <c r="A2246" s="47"/>
    </row>
    <row r="2247" spans="1:1" x14ac:dyDescent="0.25">
      <c r="A2247" s="47"/>
    </row>
    <row r="2248" spans="1:1" x14ac:dyDescent="0.25">
      <c r="A2248" s="47"/>
    </row>
    <row r="2249" spans="1:1" x14ac:dyDescent="0.25">
      <c r="A2249" s="47"/>
    </row>
    <row r="2250" spans="1:1" x14ac:dyDescent="0.25">
      <c r="A2250" s="47"/>
    </row>
    <row r="2251" spans="1:1" x14ac:dyDescent="0.25">
      <c r="A2251" s="47"/>
    </row>
    <row r="2252" spans="1:1" x14ac:dyDescent="0.25">
      <c r="A2252" s="47"/>
    </row>
    <row r="2253" spans="1:1" x14ac:dyDescent="0.25">
      <c r="A2253" s="47"/>
    </row>
    <row r="2254" spans="1:1" x14ac:dyDescent="0.25">
      <c r="A2254" s="47"/>
    </row>
    <row r="2255" spans="1:1" x14ac:dyDescent="0.25">
      <c r="A2255" s="47"/>
    </row>
    <row r="2256" spans="1:1" x14ac:dyDescent="0.25">
      <c r="A2256" s="47"/>
    </row>
    <row r="2257" spans="1:1" x14ac:dyDescent="0.25">
      <c r="A2257" s="47"/>
    </row>
    <row r="2258" spans="1:1" x14ac:dyDescent="0.25">
      <c r="A2258" s="47"/>
    </row>
    <row r="2259" spans="1:1" x14ac:dyDescent="0.25">
      <c r="A2259" s="47"/>
    </row>
    <row r="2260" spans="1:1" x14ac:dyDescent="0.25">
      <c r="A2260" s="47"/>
    </row>
    <row r="2261" spans="1:1" x14ac:dyDescent="0.25">
      <c r="A2261" s="47"/>
    </row>
    <row r="2262" spans="1:1" x14ac:dyDescent="0.25">
      <c r="A2262" s="47"/>
    </row>
    <row r="2263" spans="1:1" x14ac:dyDescent="0.25">
      <c r="A2263" s="47"/>
    </row>
    <row r="2264" spans="1:1" x14ac:dyDescent="0.25">
      <c r="A2264" s="47"/>
    </row>
    <row r="2265" spans="1:1" x14ac:dyDescent="0.25">
      <c r="A2265" s="47"/>
    </row>
    <row r="2266" spans="1:1" x14ac:dyDescent="0.25">
      <c r="A2266" s="47"/>
    </row>
    <row r="2267" spans="1:1" x14ac:dyDescent="0.25">
      <c r="A2267" s="47"/>
    </row>
    <row r="2268" spans="1:1" x14ac:dyDescent="0.25">
      <c r="A2268" s="47"/>
    </row>
    <row r="2269" spans="1:1" x14ac:dyDescent="0.25">
      <c r="A2269" s="47"/>
    </row>
    <row r="2270" spans="1:1" x14ac:dyDescent="0.25">
      <c r="A2270" s="47"/>
    </row>
    <row r="2271" spans="1:1" x14ac:dyDescent="0.25">
      <c r="A2271" s="47"/>
    </row>
    <row r="2272" spans="1:1" x14ac:dyDescent="0.25">
      <c r="A2272" s="47"/>
    </row>
    <row r="2273" spans="1:1" x14ac:dyDescent="0.25">
      <c r="A2273" s="47"/>
    </row>
    <row r="2274" spans="1:1" x14ac:dyDescent="0.25">
      <c r="A2274" s="47"/>
    </row>
    <row r="2275" spans="1:1" x14ac:dyDescent="0.25">
      <c r="A2275" s="47"/>
    </row>
    <row r="2276" spans="1:1" x14ac:dyDescent="0.25">
      <c r="A2276" s="47"/>
    </row>
    <row r="2277" spans="1:1" x14ac:dyDescent="0.25">
      <c r="A2277" s="47"/>
    </row>
    <row r="2278" spans="1:1" x14ac:dyDescent="0.25">
      <c r="A2278" s="47"/>
    </row>
    <row r="2279" spans="1:1" x14ac:dyDescent="0.25">
      <c r="A2279" s="47"/>
    </row>
    <row r="2280" spans="1:1" x14ac:dyDescent="0.25">
      <c r="A2280" s="47"/>
    </row>
    <row r="2281" spans="1:1" x14ac:dyDescent="0.25">
      <c r="A2281" s="47"/>
    </row>
    <row r="2282" spans="1:1" x14ac:dyDescent="0.25">
      <c r="A2282" s="47"/>
    </row>
    <row r="2283" spans="1:1" x14ac:dyDescent="0.25">
      <c r="A2283" s="47"/>
    </row>
    <row r="2284" spans="1:1" x14ac:dyDescent="0.25">
      <c r="A2284" s="47"/>
    </row>
    <row r="2285" spans="1:1" x14ac:dyDescent="0.25">
      <c r="A2285" s="47"/>
    </row>
    <row r="2286" spans="1:1" x14ac:dyDescent="0.25">
      <c r="A2286" s="47"/>
    </row>
    <row r="2287" spans="1:1" x14ac:dyDescent="0.25">
      <c r="A2287" s="47"/>
    </row>
    <row r="2288" spans="1:1" x14ac:dyDescent="0.25">
      <c r="A2288" s="47"/>
    </row>
    <row r="2289" spans="1:1" x14ac:dyDescent="0.25">
      <c r="A2289" s="47"/>
    </row>
    <row r="2290" spans="1:1" x14ac:dyDescent="0.25">
      <c r="A2290" s="47"/>
    </row>
    <row r="2291" spans="1:1" x14ac:dyDescent="0.25">
      <c r="A2291" s="47"/>
    </row>
    <row r="2292" spans="1:1" x14ac:dyDescent="0.25">
      <c r="A2292" s="47"/>
    </row>
    <row r="2293" spans="1:1" x14ac:dyDescent="0.25">
      <c r="A2293" s="47"/>
    </row>
    <row r="2294" spans="1:1" x14ac:dyDescent="0.25">
      <c r="A2294" s="47"/>
    </row>
    <row r="2295" spans="1:1" x14ac:dyDescent="0.25">
      <c r="A2295" s="47"/>
    </row>
    <row r="2296" spans="1:1" x14ac:dyDescent="0.25">
      <c r="A2296" s="47"/>
    </row>
    <row r="2297" spans="1:1" x14ac:dyDescent="0.25">
      <c r="A2297" s="47"/>
    </row>
    <row r="2298" spans="1:1" x14ac:dyDescent="0.25">
      <c r="A2298" s="47"/>
    </row>
    <row r="2299" spans="1:1" x14ac:dyDescent="0.25">
      <c r="A2299" s="47"/>
    </row>
    <row r="2300" spans="1:1" x14ac:dyDescent="0.25">
      <c r="A2300" s="47"/>
    </row>
    <row r="2301" spans="1:1" x14ac:dyDescent="0.25">
      <c r="A2301" s="47"/>
    </row>
    <row r="2302" spans="1:1" x14ac:dyDescent="0.25">
      <c r="A2302" s="47"/>
    </row>
    <row r="2303" spans="1:1" x14ac:dyDescent="0.25">
      <c r="A2303" s="47"/>
    </row>
    <row r="2304" spans="1:1" x14ac:dyDescent="0.25">
      <c r="A2304" s="47"/>
    </row>
    <row r="2305" spans="1:1" x14ac:dyDescent="0.25">
      <c r="A2305" s="47"/>
    </row>
    <row r="2306" spans="1:1" x14ac:dyDescent="0.25">
      <c r="A2306" s="47"/>
    </row>
    <row r="2307" spans="1:1" x14ac:dyDescent="0.25">
      <c r="A2307" s="47"/>
    </row>
    <row r="2308" spans="1:1" x14ac:dyDescent="0.25">
      <c r="A2308" s="47"/>
    </row>
    <row r="2309" spans="1:1" x14ac:dyDescent="0.25">
      <c r="A2309" s="47"/>
    </row>
    <row r="2310" spans="1:1" x14ac:dyDescent="0.25">
      <c r="A2310" s="47"/>
    </row>
    <row r="2311" spans="1:1" x14ac:dyDescent="0.25">
      <c r="A2311" s="47"/>
    </row>
    <row r="2312" spans="1:1" x14ac:dyDescent="0.25">
      <c r="A2312" s="47"/>
    </row>
    <row r="2313" spans="1:1" x14ac:dyDescent="0.25">
      <c r="A2313" s="47"/>
    </row>
    <row r="2314" spans="1:1" x14ac:dyDescent="0.25">
      <c r="A2314" s="47"/>
    </row>
    <row r="2315" spans="1:1" x14ac:dyDescent="0.25">
      <c r="A2315" s="47"/>
    </row>
    <row r="2316" spans="1:1" x14ac:dyDescent="0.25">
      <c r="A2316" s="47"/>
    </row>
    <row r="2317" spans="1:1" x14ac:dyDescent="0.25">
      <c r="A2317" s="47"/>
    </row>
    <row r="2318" spans="1:1" x14ac:dyDescent="0.25">
      <c r="A2318" s="47"/>
    </row>
    <row r="2319" spans="1:1" x14ac:dyDescent="0.25">
      <c r="A2319" s="47"/>
    </row>
    <row r="2320" spans="1:1" x14ac:dyDescent="0.25">
      <c r="A2320" s="47"/>
    </row>
    <row r="2321" spans="1:1" x14ac:dyDescent="0.25">
      <c r="A2321" s="47"/>
    </row>
    <row r="2322" spans="1:1" x14ac:dyDescent="0.25">
      <c r="A2322" s="47"/>
    </row>
    <row r="2323" spans="1:1" x14ac:dyDescent="0.25">
      <c r="A2323" s="47"/>
    </row>
    <row r="2324" spans="1:1" x14ac:dyDescent="0.25">
      <c r="A2324" s="47"/>
    </row>
    <row r="2325" spans="1:1" x14ac:dyDescent="0.25">
      <c r="A2325" s="47"/>
    </row>
    <row r="2326" spans="1:1" x14ac:dyDescent="0.25">
      <c r="A2326" s="47"/>
    </row>
    <row r="2327" spans="1:1" x14ac:dyDescent="0.25">
      <c r="A2327" s="47"/>
    </row>
    <row r="2328" spans="1:1" x14ac:dyDescent="0.25">
      <c r="A2328" s="47"/>
    </row>
    <row r="2329" spans="1:1" x14ac:dyDescent="0.25">
      <c r="A2329" s="47"/>
    </row>
    <row r="2330" spans="1:1" x14ac:dyDescent="0.25">
      <c r="A2330" s="47"/>
    </row>
    <row r="2331" spans="1:1" x14ac:dyDescent="0.25">
      <c r="A2331" s="47"/>
    </row>
    <row r="2332" spans="1:1" x14ac:dyDescent="0.25">
      <c r="A2332" s="47"/>
    </row>
    <row r="2333" spans="1:1" x14ac:dyDescent="0.25">
      <c r="A2333" s="47"/>
    </row>
    <row r="2334" spans="1:1" x14ac:dyDescent="0.25">
      <c r="A2334" s="47"/>
    </row>
    <row r="2335" spans="1:1" x14ac:dyDescent="0.25">
      <c r="A2335" s="47"/>
    </row>
    <row r="2336" spans="1:1" x14ac:dyDescent="0.25">
      <c r="A2336" s="47"/>
    </row>
    <row r="2337" spans="1:1" x14ac:dyDescent="0.25">
      <c r="A2337" s="47"/>
    </row>
    <row r="2338" spans="1:1" x14ac:dyDescent="0.25">
      <c r="A2338" s="47"/>
    </row>
    <row r="2339" spans="1:1" x14ac:dyDescent="0.25">
      <c r="A2339" s="47"/>
    </row>
    <row r="2340" spans="1:1" x14ac:dyDescent="0.25">
      <c r="A2340" s="47"/>
    </row>
    <row r="2341" spans="1:1" x14ac:dyDescent="0.25">
      <c r="A2341" s="47"/>
    </row>
    <row r="2342" spans="1:1" x14ac:dyDescent="0.25">
      <c r="A2342" s="47"/>
    </row>
    <row r="2343" spans="1:1" x14ac:dyDescent="0.25">
      <c r="A2343" s="47"/>
    </row>
    <row r="2344" spans="1:1" x14ac:dyDescent="0.25">
      <c r="A2344" s="47"/>
    </row>
    <row r="2345" spans="1:1" x14ac:dyDescent="0.25">
      <c r="A2345" s="47"/>
    </row>
    <row r="2346" spans="1:1" x14ac:dyDescent="0.25">
      <c r="A2346" s="47"/>
    </row>
    <row r="2347" spans="1:1" x14ac:dyDescent="0.25">
      <c r="A2347" s="47"/>
    </row>
    <row r="2348" spans="1:1" x14ac:dyDescent="0.25">
      <c r="A2348" s="47"/>
    </row>
    <row r="2349" spans="1:1" x14ac:dyDescent="0.25">
      <c r="A2349" s="47"/>
    </row>
    <row r="2350" spans="1:1" x14ac:dyDescent="0.25">
      <c r="A2350" s="47"/>
    </row>
    <row r="2351" spans="1:1" x14ac:dyDescent="0.25">
      <c r="A2351" s="47"/>
    </row>
    <row r="2352" spans="1:1" x14ac:dyDescent="0.25">
      <c r="A2352" s="47"/>
    </row>
    <row r="2353" spans="1:1" x14ac:dyDescent="0.25">
      <c r="A2353" s="47"/>
    </row>
    <row r="2354" spans="1:1" x14ac:dyDescent="0.25">
      <c r="A2354" s="47"/>
    </row>
    <row r="2355" spans="1:1" x14ac:dyDescent="0.25">
      <c r="A2355" s="47"/>
    </row>
    <row r="2356" spans="1:1" x14ac:dyDescent="0.25">
      <c r="A2356" s="47"/>
    </row>
    <row r="2357" spans="1:1" x14ac:dyDescent="0.25">
      <c r="A2357" s="47"/>
    </row>
    <row r="2358" spans="1:1" x14ac:dyDescent="0.25">
      <c r="A2358" s="47"/>
    </row>
    <row r="2359" spans="1:1" x14ac:dyDescent="0.25">
      <c r="A2359" s="47"/>
    </row>
    <row r="2360" spans="1:1" x14ac:dyDescent="0.25">
      <c r="A2360" s="47"/>
    </row>
    <row r="2361" spans="1:1" x14ac:dyDescent="0.25">
      <c r="A2361" s="47"/>
    </row>
    <row r="2362" spans="1:1" x14ac:dyDescent="0.25">
      <c r="A2362" s="47"/>
    </row>
    <row r="2363" spans="1:1" x14ac:dyDescent="0.25">
      <c r="A2363" s="47"/>
    </row>
    <row r="2364" spans="1:1" x14ac:dyDescent="0.25">
      <c r="A2364" s="47"/>
    </row>
    <row r="2365" spans="1:1" x14ac:dyDescent="0.25">
      <c r="A2365" s="47"/>
    </row>
    <row r="2366" spans="1:1" x14ac:dyDescent="0.25">
      <c r="A2366" s="47"/>
    </row>
    <row r="2367" spans="1:1" x14ac:dyDescent="0.25">
      <c r="A2367" s="47"/>
    </row>
    <row r="2368" spans="1:1" x14ac:dyDescent="0.25">
      <c r="A2368" s="47"/>
    </row>
    <row r="2369" spans="1:1" x14ac:dyDescent="0.25">
      <c r="A2369" s="47"/>
    </row>
    <row r="2370" spans="1:1" x14ac:dyDescent="0.25">
      <c r="A2370" s="47"/>
    </row>
    <row r="2371" spans="1:1" x14ac:dyDescent="0.25">
      <c r="A2371" s="47"/>
    </row>
    <row r="2372" spans="1:1" x14ac:dyDescent="0.25">
      <c r="A2372" s="47"/>
    </row>
    <row r="2373" spans="1:1" x14ac:dyDescent="0.25">
      <c r="A2373" s="47"/>
    </row>
    <row r="2374" spans="1:1" x14ac:dyDescent="0.25">
      <c r="A2374" s="47"/>
    </row>
    <row r="2375" spans="1:1" x14ac:dyDescent="0.25">
      <c r="A2375" s="47"/>
    </row>
    <row r="2376" spans="1:1" x14ac:dyDescent="0.25">
      <c r="A2376" s="47"/>
    </row>
    <row r="2377" spans="1:1" x14ac:dyDescent="0.25">
      <c r="A2377" s="47"/>
    </row>
    <row r="2378" spans="1:1" x14ac:dyDescent="0.25">
      <c r="A2378" s="47"/>
    </row>
    <row r="2379" spans="1:1" x14ac:dyDescent="0.25">
      <c r="A2379" s="47"/>
    </row>
    <row r="2380" spans="1:1" x14ac:dyDescent="0.25">
      <c r="A2380" s="47"/>
    </row>
    <row r="2381" spans="1:1" x14ac:dyDescent="0.25">
      <c r="A2381" s="47"/>
    </row>
    <row r="2382" spans="1:1" x14ac:dyDescent="0.25">
      <c r="A2382" s="47"/>
    </row>
    <row r="2383" spans="1:1" x14ac:dyDescent="0.25">
      <c r="A2383" s="47"/>
    </row>
    <row r="2384" spans="1:1" x14ac:dyDescent="0.25">
      <c r="A2384" s="47"/>
    </row>
    <row r="2385" spans="1:1" x14ac:dyDescent="0.25">
      <c r="A2385" s="47"/>
    </row>
    <row r="2386" spans="1:1" x14ac:dyDescent="0.25">
      <c r="A2386" s="47"/>
    </row>
    <row r="2387" spans="1:1" x14ac:dyDescent="0.25">
      <c r="A2387" s="47"/>
    </row>
    <row r="2388" spans="1:1" x14ac:dyDescent="0.25">
      <c r="A2388" s="47"/>
    </row>
    <row r="2389" spans="1:1" x14ac:dyDescent="0.25">
      <c r="A2389" s="47"/>
    </row>
    <row r="2390" spans="1:1" x14ac:dyDescent="0.25">
      <c r="A2390" s="47"/>
    </row>
    <row r="2391" spans="1:1" x14ac:dyDescent="0.25">
      <c r="A2391" s="47"/>
    </row>
    <row r="2392" spans="1:1" x14ac:dyDescent="0.25">
      <c r="A2392" s="47"/>
    </row>
    <row r="2393" spans="1:1" x14ac:dyDescent="0.25">
      <c r="A2393" s="47"/>
    </row>
    <row r="2394" spans="1:1" x14ac:dyDescent="0.25">
      <c r="A2394" s="47"/>
    </row>
    <row r="2395" spans="1:1" x14ac:dyDescent="0.25">
      <c r="A2395" s="47"/>
    </row>
    <row r="2396" spans="1:1" x14ac:dyDescent="0.25">
      <c r="A2396" s="47"/>
    </row>
    <row r="2397" spans="1:1" x14ac:dyDescent="0.25">
      <c r="A2397" s="47"/>
    </row>
    <row r="2398" spans="1:1" x14ac:dyDescent="0.25">
      <c r="A2398" s="47"/>
    </row>
    <row r="2399" spans="1:1" x14ac:dyDescent="0.25">
      <c r="A2399" s="47"/>
    </row>
    <row r="2400" spans="1:1" x14ac:dyDescent="0.25">
      <c r="A2400" s="47"/>
    </row>
    <row r="2401" spans="1:1" x14ac:dyDescent="0.25">
      <c r="A2401" s="47"/>
    </row>
    <row r="2402" spans="1:1" x14ac:dyDescent="0.25">
      <c r="A2402" s="47"/>
    </row>
    <row r="2403" spans="1:1" x14ac:dyDescent="0.25">
      <c r="A2403" s="47"/>
    </row>
    <row r="2404" spans="1:1" x14ac:dyDescent="0.25">
      <c r="A2404" s="47"/>
    </row>
    <row r="2405" spans="1:1" x14ac:dyDescent="0.25">
      <c r="A2405" s="47"/>
    </row>
    <row r="2406" spans="1:1" x14ac:dyDescent="0.25">
      <c r="A2406" s="47"/>
    </row>
    <row r="2407" spans="1:1" x14ac:dyDescent="0.25">
      <c r="A2407" s="47"/>
    </row>
    <row r="2408" spans="1:1" x14ac:dyDescent="0.25">
      <c r="A2408" s="47"/>
    </row>
    <row r="2409" spans="1:1" x14ac:dyDescent="0.25">
      <c r="A2409" s="47"/>
    </row>
    <row r="2410" spans="1:1" x14ac:dyDescent="0.25">
      <c r="A2410" s="47"/>
    </row>
    <row r="2411" spans="1:1" x14ac:dyDescent="0.25">
      <c r="A2411" s="47"/>
    </row>
    <row r="2412" spans="1:1" x14ac:dyDescent="0.25">
      <c r="A2412" s="47"/>
    </row>
    <row r="2413" spans="1:1" x14ac:dyDescent="0.25">
      <c r="A2413" s="47"/>
    </row>
    <row r="2414" spans="1:1" x14ac:dyDescent="0.25">
      <c r="A2414" s="47"/>
    </row>
    <row r="2415" spans="1:1" x14ac:dyDescent="0.25">
      <c r="A2415" s="47"/>
    </row>
    <row r="2416" spans="1:1" x14ac:dyDescent="0.25">
      <c r="A2416" s="47"/>
    </row>
    <row r="2417" spans="1:1" x14ac:dyDescent="0.25">
      <c r="A2417" s="47"/>
    </row>
    <row r="2418" spans="1:1" x14ac:dyDescent="0.25">
      <c r="A2418" s="47"/>
    </row>
    <row r="2419" spans="1:1" x14ac:dyDescent="0.25">
      <c r="A2419" s="47"/>
    </row>
    <row r="2420" spans="1:1" x14ac:dyDescent="0.25">
      <c r="A2420" s="47"/>
    </row>
    <row r="2421" spans="1:1" x14ac:dyDescent="0.25">
      <c r="A2421" s="47"/>
    </row>
    <row r="2422" spans="1:1" x14ac:dyDescent="0.25">
      <c r="A2422" s="47"/>
    </row>
    <row r="2423" spans="1:1" x14ac:dyDescent="0.25">
      <c r="A2423" s="47"/>
    </row>
    <row r="2424" spans="1:1" x14ac:dyDescent="0.25">
      <c r="A2424" s="47"/>
    </row>
    <row r="2425" spans="1:1" x14ac:dyDescent="0.25">
      <c r="A2425" s="47"/>
    </row>
    <row r="2426" spans="1:1" x14ac:dyDescent="0.25">
      <c r="A2426" s="47"/>
    </row>
    <row r="2427" spans="1:1" x14ac:dyDescent="0.25">
      <c r="A2427" s="47"/>
    </row>
    <row r="2428" spans="1:1" x14ac:dyDescent="0.25">
      <c r="A2428" s="47"/>
    </row>
    <row r="2429" spans="1:1" x14ac:dyDescent="0.25">
      <c r="A2429" s="47"/>
    </row>
    <row r="2430" spans="1:1" x14ac:dyDescent="0.25">
      <c r="A2430" s="47"/>
    </row>
    <row r="2431" spans="1:1" x14ac:dyDescent="0.25">
      <c r="A2431" s="47"/>
    </row>
    <row r="2432" spans="1:1" x14ac:dyDescent="0.25">
      <c r="A2432" s="47"/>
    </row>
    <row r="2433" spans="1:1" x14ac:dyDescent="0.25">
      <c r="A2433" s="47"/>
    </row>
    <row r="2434" spans="1:1" x14ac:dyDescent="0.25">
      <c r="A2434" s="47"/>
    </row>
    <row r="2435" spans="1:1" x14ac:dyDescent="0.25">
      <c r="A2435" s="47"/>
    </row>
    <row r="2436" spans="1:1" x14ac:dyDescent="0.25">
      <c r="A2436" s="47"/>
    </row>
    <row r="2437" spans="1:1" x14ac:dyDescent="0.25">
      <c r="A2437" s="47"/>
    </row>
    <row r="2438" spans="1:1" x14ac:dyDescent="0.25">
      <c r="A2438" s="47"/>
    </row>
    <row r="2439" spans="1:1" x14ac:dyDescent="0.25">
      <c r="A2439" s="47"/>
    </row>
    <row r="2440" spans="1:1" x14ac:dyDescent="0.25">
      <c r="A2440" s="47"/>
    </row>
    <row r="2441" spans="1:1" x14ac:dyDescent="0.25">
      <c r="A2441" s="47"/>
    </row>
    <row r="2442" spans="1:1" x14ac:dyDescent="0.25">
      <c r="A2442" s="47"/>
    </row>
    <row r="2443" spans="1:1" x14ac:dyDescent="0.25">
      <c r="A2443" s="47"/>
    </row>
    <row r="2444" spans="1:1" x14ac:dyDescent="0.25">
      <c r="A2444" s="47"/>
    </row>
    <row r="2445" spans="1:1" x14ac:dyDescent="0.25">
      <c r="A2445" s="47"/>
    </row>
    <row r="2446" spans="1:1" x14ac:dyDescent="0.25">
      <c r="A2446" s="47"/>
    </row>
    <row r="2447" spans="1:1" x14ac:dyDescent="0.25">
      <c r="A2447" s="47"/>
    </row>
    <row r="2448" spans="1:1" x14ac:dyDescent="0.25">
      <c r="A2448" s="47"/>
    </row>
    <row r="2449" spans="1:1" x14ac:dyDescent="0.25">
      <c r="A2449" s="47"/>
    </row>
    <row r="2450" spans="1:1" x14ac:dyDescent="0.25">
      <c r="A2450" s="47"/>
    </row>
    <row r="2451" spans="1:1" x14ac:dyDescent="0.25">
      <c r="A2451" s="47"/>
    </row>
    <row r="2452" spans="1:1" x14ac:dyDescent="0.25">
      <c r="A2452" s="47"/>
    </row>
    <row r="2453" spans="1:1" x14ac:dyDescent="0.25">
      <c r="A2453" s="47"/>
    </row>
    <row r="2454" spans="1:1" x14ac:dyDescent="0.25">
      <c r="A2454" s="47"/>
    </row>
    <row r="2455" spans="1:1" x14ac:dyDescent="0.25">
      <c r="A2455" s="47"/>
    </row>
    <row r="2456" spans="1:1" x14ac:dyDescent="0.25">
      <c r="A2456" s="47"/>
    </row>
    <row r="2457" spans="1:1" x14ac:dyDescent="0.25">
      <c r="A2457" s="47"/>
    </row>
    <row r="2458" spans="1:1" x14ac:dyDescent="0.25">
      <c r="A2458" s="47"/>
    </row>
    <row r="2459" spans="1:1" x14ac:dyDescent="0.25">
      <c r="A2459" s="47"/>
    </row>
    <row r="2460" spans="1:1" x14ac:dyDescent="0.25">
      <c r="A2460" s="47"/>
    </row>
    <row r="2461" spans="1:1" x14ac:dyDescent="0.25">
      <c r="A2461" s="47"/>
    </row>
    <row r="2462" spans="1:1" x14ac:dyDescent="0.25">
      <c r="A2462" s="47"/>
    </row>
    <row r="2463" spans="1:1" x14ac:dyDescent="0.25">
      <c r="A2463" s="47"/>
    </row>
    <row r="2464" spans="1:1" x14ac:dyDescent="0.25">
      <c r="A2464" s="47"/>
    </row>
    <row r="2465" spans="1:1" x14ac:dyDescent="0.25">
      <c r="A2465" s="47"/>
    </row>
    <row r="2466" spans="1:1" x14ac:dyDescent="0.25">
      <c r="A2466" s="47"/>
    </row>
    <row r="2467" spans="1:1" x14ac:dyDescent="0.25">
      <c r="A2467" s="47"/>
    </row>
    <row r="2468" spans="1:1" x14ac:dyDescent="0.25">
      <c r="A2468" s="47"/>
    </row>
    <row r="2469" spans="1:1" x14ac:dyDescent="0.25">
      <c r="A2469" s="47"/>
    </row>
    <row r="2470" spans="1:1" x14ac:dyDescent="0.25">
      <c r="A2470" s="47"/>
    </row>
    <row r="2471" spans="1:1" x14ac:dyDescent="0.25">
      <c r="A2471" s="47"/>
    </row>
    <row r="2472" spans="1:1" x14ac:dyDescent="0.25">
      <c r="A2472" s="47"/>
    </row>
    <row r="2473" spans="1:1" x14ac:dyDescent="0.25">
      <c r="A2473" s="47"/>
    </row>
    <row r="2474" spans="1:1" x14ac:dyDescent="0.25">
      <c r="A2474" s="47"/>
    </row>
    <row r="2475" spans="1:1" x14ac:dyDescent="0.25">
      <c r="A2475" s="47"/>
    </row>
    <row r="2476" spans="1:1" x14ac:dyDescent="0.25">
      <c r="A2476" s="47"/>
    </row>
    <row r="2477" spans="1:1" x14ac:dyDescent="0.25">
      <c r="A2477" s="47"/>
    </row>
    <row r="2478" spans="1:1" x14ac:dyDescent="0.25">
      <c r="A2478" s="47"/>
    </row>
    <row r="2479" spans="1:1" x14ac:dyDescent="0.25">
      <c r="A2479" s="47"/>
    </row>
    <row r="2480" spans="1:1" x14ac:dyDescent="0.25">
      <c r="A2480" s="47"/>
    </row>
    <row r="2481" spans="1:1" x14ac:dyDescent="0.25">
      <c r="A2481" s="47"/>
    </row>
    <row r="2482" spans="1:1" x14ac:dyDescent="0.25">
      <c r="A2482" s="47"/>
    </row>
    <row r="2483" spans="1:1" x14ac:dyDescent="0.25">
      <c r="A2483" s="47"/>
    </row>
    <row r="2484" spans="1:1" x14ac:dyDescent="0.25">
      <c r="A2484" s="47"/>
    </row>
    <row r="2485" spans="1:1" x14ac:dyDescent="0.25">
      <c r="A2485" s="47"/>
    </row>
    <row r="2486" spans="1:1" x14ac:dyDescent="0.25">
      <c r="A2486" s="47"/>
    </row>
    <row r="2487" spans="1:1" x14ac:dyDescent="0.25">
      <c r="A2487" s="47"/>
    </row>
    <row r="2488" spans="1:1" x14ac:dyDescent="0.25">
      <c r="A2488" s="47"/>
    </row>
    <row r="2489" spans="1:1" x14ac:dyDescent="0.25">
      <c r="A2489" s="47"/>
    </row>
    <row r="2490" spans="1:1" x14ac:dyDescent="0.25">
      <c r="A2490" s="47"/>
    </row>
    <row r="2491" spans="1:1" x14ac:dyDescent="0.25">
      <c r="A2491" s="47"/>
    </row>
    <row r="2492" spans="1:1" x14ac:dyDescent="0.25">
      <c r="A2492" s="47"/>
    </row>
    <row r="2493" spans="1:1" x14ac:dyDescent="0.25">
      <c r="A2493" s="47"/>
    </row>
    <row r="2494" spans="1:1" x14ac:dyDescent="0.25">
      <c r="A2494" s="47"/>
    </row>
    <row r="2495" spans="1:1" x14ac:dyDescent="0.25">
      <c r="A2495" s="47"/>
    </row>
    <row r="2496" spans="1:1" x14ac:dyDescent="0.25">
      <c r="A2496" s="47"/>
    </row>
    <row r="2497" spans="1:1" x14ac:dyDescent="0.25">
      <c r="A2497" s="47"/>
    </row>
    <row r="2498" spans="1:1" x14ac:dyDescent="0.25">
      <c r="A2498" s="47"/>
    </row>
    <row r="2499" spans="1:1" x14ac:dyDescent="0.25">
      <c r="A2499" s="47"/>
    </row>
    <row r="2500" spans="1:1" x14ac:dyDescent="0.25">
      <c r="A2500" s="47"/>
    </row>
    <row r="2501" spans="1:1" x14ac:dyDescent="0.25">
      <c r="A2501" s="47"/>
    </row>
    <row r="2502" spans="1:1" x14ac:dyDescent="0.25">
      <c r="A2502" s="47"/>
    </row>
    <row r="2503" spans="1:1" x14ac:dyDescent="0.25">
      <c r="A2503" s="47"/>
    </row>
    <row r="2504" spans="1:1" x14ac:dyDescent="0.25">
      <c r="A2504" s="47"/>
    </row>
    <row r="2505" spans="1:1" x14ac:dyDescent="0.25">
      <c r="A2505" s="47"/>
    </row>
    <row r="2506" spans="1:1" x14ac:dyDescent="0.25">
      <c r="A2506" s="47"/>
    </row>
    <row r="2507" spans="1:1" x14ac:dyDescent="0.25">
      <c r="A2507" s="47"/>
    </row>
    <row r="2508" spans="1:1" x14ac:dyDescent="0.25">
      <c r="A2508" s="47"/>
    </row>
    <row r="2509" spans="1:1" x14ac:dyDescent="0.25">
      <c r="A2509" s="47"/>
    </row>
    <row r="2510" spans="1:1" x14ac:dyDescent="0.25">
      <c r="A2510" s="47"/>
    </row>
    <row r="2511" spans="1:1" x14ac:dyDescent="0.25">
      <c r="A2511" s="47"/>
    </row>
    <row r="2512" spans="1:1" x14ac:dyDescent="0.25">
      <c r="A2512" s="47"/>
    </row>
    <row r="2513" spans="1:1" x14ac:dyDescent="0.25">
      <c r="A2513" s="47"/>
    </row>
    <row r="2514" spans="1:1" x14ac:dyDescent="0.25">
      <c r="A2514" s="47"/>
    </row>
    <row r="2515" spans="1:1" x14ac:dyDescent="0.25">
      <c r="A2515" s="47"/>
    </row>
    <row r="2516" spans="1:1" x14ac:dyDescent="0.25">
      <c r="A2516" s="47"/>
    </row>
    <row r="2517" spans="1:1" x14ac:dyDescent="0.25">
      <c r="A2517" s="47"/>
    </row>
    <row r="2518" spans="1:1" x14ac:dyDescent="0.25">
      <c r="A2518" s="47"/>
    </row>
    <row r="2519" spans="1:1" x14ac:dyDescent="0.25">
      <c r="A2519" s="47"/>
    </row>
    <row r="2520" spans="1:1" x14ac:dyDescent="0.25">
      <c r="A2520" s="47"/>
    </row>
    <row r="2521" spans="1:1" x14ac:dyDescent="0.25">
      <c r="A2521" s="47"/>
    </row>
    <row r="2522" spans="1:1" x14ac:dyDescent="0.25">
      <c r="A2522" s="47"/>
    </row>
    <row r="2523" spans="1:1" x14ac:dyDescent="0.25">
      <c r="A2523" s="47"/>
    </row>
    <row r="2524" spans="1:1" x14ac:dyDescent="0.25">
      <c r="A2524" s="47"/>
    </row>
    <row r="2525" spans="1:1" x14ac:dyDescent="0.25">
      <c r="A2525" s="47"/>
    </row>
    <row r="2526" spans="1:1" x14ac:dyDescent="0.25">
      <c r="A2526" s="47"/>
    </row>
    <row r="2527" spans="1:1" x14ac:dyDescent="0.25">
      <c r="A2527" s="47"/>
    </row>
    <row r="2528" spans="1:1" x14ac:dyDescent="0.25">
      <c r="A2528" s="47"/>
    </row>
    <row r="2529" spans="1:1" x14ac:dyDescent="0.25">
      <c r="A2529" s="47"/>
    </row>
    <row r="2530" spans="1:1" x14ac:dyDescent="0.25">
      <c r="A2530" s="47"/>
    </row>
  </sheetData>
  <mergeCells count="4">
    <mergeCell ref="S1:T1"/>
    <mergeCell ref="W15:AA15"/>
    <mergeCell ref="W18:AA18"/>
    <mergeCell ref="W19:AA19"/>
  </mergeCells>
  <hyperlinks>
    <hyperlink ref="W15" r:id="rId1" xr:uid="{08267BC6-F495-42EA-8ABC-D4D65A180502}"/>
    <hyperlink ref="W19" r:id="rId2" xr:uid="{D048ADD5-BCBA-42EB-9DED-3C8B3CE56502}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5D908-DF01-43E7-9FD0-94887CD9DB35}">
  <sheetPr>
    <tabColor theme="5" tint="0.39997558519241921"/>
  </sheetPr>
  <dimension ref="A1:T315"/>
  <sheetViews>
    <sheetView workbookViewId="0">
      <selection activeCell="R35" sqref="R35"/>
    </sheetView>
  </sheetViews>
  <sheetFormatPr defaultRowHeight="15" x14ac:dyDescent="0.25"/>
  <cols>
    <col min="1" max="1" width="15.85546875" style="1" bestFit="1" customWidth="1"/>
    <col min="2" max="7" width="9.140625" style="1"/>
    <col min="8" max="14" width="9.140625" style="1" customWidth="1"/>
    <col min="15" max="15" width="14.42578125" style="1" customWidth="1"/>
    <col min="16" max="20" width="9.140625" style="1" customWidth="1"/>
    <col min="21" max="16384" width="9.140625" style="1"/>
  </cols>
  <sheetData>
    <row r="1" spans="1:20" x14ac:dyDescent="0.25">
      <c r="A1" s="44" t="s">
        <v>35</v>
      </c>
      <c r="B1" s="44" t="s">
        <v>3</v>
      </c>
      <c r="C1" s="44" t="s">
        <v>4</v>
      </c>
      <c r="D1" s="44" t="s">
        <v>5</v>
      </c>
      <c r="E1" s="44" t="s">
        <v>6</v>
      </c>
      <c r="F1" s="44" t="s">
        <v>36</v>
      </c>
      <c r="G1" s="44" t="s">
        <v>37</v>
      </c>
      <c r="H1" s="46" t="s">
        <v>38</v>
      </c>
      <c r="I1" s="46" t="s">
        <v>39</v>
      </c>
      <c r="J1" s="46" t="s">
        <v>40</v>
      </c>
      <c r="K1" s="46" t="s">
        <v>41</v>
      </c>
      <c r="L1" s="46" t="s">
        <v>42</v>
      </c>
      <c r="M1" s="46" t="s">
        <v>43</v>
      </c>
      <c r="N1" s="46" t="s">
        <v>18</v>
      </c>
      <c r="O1" s="46" t="s">
        <v>44</v>
      </c>
      <c r="S1" s="115" t="s">
        <v>45</v>
      </c>
      <c r="T1" s="115"/>
    </row>
    <row r="2" spans="1:20" x14ac:dyDescent="0.25">
      <c r="A2" s="47">
        <v>42737</v>
      </c>
      <c r="B2" s="1">
        <v>1.05148</v>
      </c>
      <c r="C2" s="1">
        <v>1.05288</v>
      </c>
      <c r="D2" s="1">
        <v>1.04501</v>
      </c>
      <c r="E2" s="1">
        <v>1.04542</v>
      </c>
      <c r="F2" s="1">
        <f>(E3-B3)*10000</f>
        <v>-48.09999999999981</v>
      </c>
      <c r="G2" s="1">
        <v>0</v>
      </c>
      <c r="H2" s="48">
        <v>-5.7822158820732827E-3</v>
      </c>
      <c r="I2" s="49">
        <v>3.725811285413827E-4</v>
      </c>
      <c r="J2" s="1">
        <f t="shared" ref="J2:J65" si="0">IF(AND(I2&gt;$S$2,I2&lt;=$T$2),F2,0)</f>
        <v>0</v>
      </c>
      <c r="K2" s="1">
        <f t="shared" ref="K2:K65" si="1">IF(AND(I2&gt;$S$3,I2&lt;=$T$3),F2,0)</f>
        <v>0</v>
      </c>
      <c r="L2" s="1">
        <v>0</v>
      </c>
      <c r="M2" s="1">
        <v>0</v>
      </c>
      <c r="N2" s="1">
        <f>L2+K2+J2+M2</f>
        <v>0</v>
      </c>
      <c r="O2" s="1">
        <f>N2</f>
        <v>0</v>
      </c>
      <c r="Q2" s="1">
        <v>621</v>
      </c>
      <c r="S2" s="52">
        <v>-7.7972446124755504E-3</v>
      </c>
      <c r="T2" s="1">
        <v>-6.7972446124755503E-3</v>
      </c>
    </row>
    <row r="3" spans="1:20" x14ac:dyDescent="0.25">
      <c r="A3" s="47">
        <v>42738</v>
      </c>
      <c r="B3" s="1">
        <v>1.04535</v>
      </c>
      <c r="C3" s="1">
        <v>1.04901</v>
      </c>
      <c r="D3" s="1">
        <v>1.03403</v>
      </c>
      <c r="E3" s="1">
        <v>1.04054</v>
      </c>
      <c r="F3" s="1">
        <f t="shared" ref="F3:F66" si="2">(E4-B4)*10000</f>
        <v>83.800000000000537</v>
      </c>
      <c r="G3" s="1">
        <v>1</v>
      </c>
      <c r="H3" s="48">
        <v>-4.6679803332632108E-3</v>
      </c>
      <c r="I3" s="49">
        <v>-3.5841682084122861E-4</v>
      </c>
      <c r="J3" s="1">
        <f t="shared" si="0"/>
        <v>0</v>
      </c>
      <c r="K3" s="1">
        <f t="shared" si="1"/>
        <v>0</v>
      </c>
      <c r="L3" s="1">
        <f t="shared" ref="L3:L66" si="3">IF(AND(I3&gt;$S$4,I3&lt;=$T$4),F3,0)</f>
        <v>0</v>
      </c>
      <c r="M3" s="1">
        <f t="shared" ref="M3:M66" si="4">IF(AND(I3&gt;$S$5,I3&lt;=$T$5),F3,0)</f>
        <v>0</v>
      </c>
      <c r="N3" s="1">
        <f t="shared" ref="N3:N66" si="5">L3+K3+J3+M3</f>
        <v>0</v>
      </c>
      <c r="O3" s="1">
        <f>N3+O2</f>
        <v>0</v>
      </c>
      <c r="S3" s="52">
        <v>-6.7972446124755503E-3</v>
      </c>
      <c r="T3" s="1">
        <v>-5.7972446124755503E-3</v>
      </c>
    </row>
    <row r="4" spans="1:20" x14ac:dyDescent="0.25">
      <c r="A4" s="47">
        <v>42739</v>
      </c>
      <c r="B4" s="1">
        <v>1.04051</v>
      </c>
      <c r="C4" s="1">
        <v>1.0499799999999999</v>
      </c>
      <c r="D4" s="1">
        <v>1.0389999999999999</v>
      </c>
      <c r="E4" s="1">
        <v>1.0488900000000001</v>
      </c>
      <c r="F4" s="1">
        <f t="shared" si="2"/>
        <v>116.89999999999978</v>
      </c>
      <c r="G4" s="1">
        <v>1</v>
      </c>
      <c r="H4" s="48">
        <v>8.02467949334007E-3</v>
      </c>
      <c r="I4" s="49">
        <v>4.386504845499406E-4</v>
      </c>
      <c r="J4" s="1">
        <f t="shared" si="0"/>
        <v>0</v>
      </c>
      <c r="K4" s="1">
        <f t="shared" si="1"/>
        <v>0</v>
      </c>
      <c r="L4" s="1">
        <f t="shared" si="3"/>
        <v>0</v>
      </c>
      <c r="M4" s="1">
        <f t="shared" si="4"/>
        <v>0</v>
      </c>
      <c r="N4" s="1">
        <f t="shared" si="5"/>
        <v>0</v>
      </c>
      <c r="O4" s="1">
        <f t="shared" ref="O4:O67" si="6">N4+O3</f>
        <v>0</v>
      </c>
      <c r="S4" s="52">
        <v>1.20275538752445E-3</v>
      </c>
      <c r="T4" s="1">
        <v>2.2027553875244498E-3</v>
      </c>
    </row>
    <row r="5" spans="1:20" x14ac:dyDescent="0.25">
      <c r="A5" s="47">
        <v>42740</v>
      </c>
      <c r="B5" s="1">
        <v>1.0488900000000001</v>
      </c>
      <c r="C5" s="1">
        <v>1.0615300000000001</v>
      </c>
      <c r="D5" s="1">
        <v>1.0480700000000001</v>
      </c>
      <c r="E5" s="1">
        <v>1.0605800000000001</v>
      </c>
      <c r="F5" s="1">
        <f t="shared" si="2"/>
        <v>-76.300000000000253</v>
      </c>
      <c r="G5" s="1">
        <v>0</v>
      </c>
      <c r="H5" s="48">
        <v>1.1145115312377829E-2</v>
      </c>
      <c r="I5" s="49">
        <v>1.8569018260452264E-3</v>
      </c>
      <c r="J5" s="1">
        <f t="shared" si="0"/>
        <v>0</v>
      </c>
      <c r="K5" s="1">
        <f t="shared" si="1"/>
        <v>0</v>
      </c>
      <c r="L5" s="1">
        <f t="shared" si="3"/>
        <v>-76.300000000000253</v>
      </c>
      <c r="M5" s="1">
        <f t="shared" si="4"/>
        <v>0</v>
      </c>
      <c r="N5" s="1">
        <f t="shared" si="5"/>
        <v>-76.300000000000253</v>
      </c>
      <c r="O5" s="1">
        <f t="shared" si="6"/>
        <v>-76.300000000000253</v>
      </c>
      <c r="R5" s="52"/>
      <c r="S5" s="52">
        <v>3.2027553875244499E-3</v>
      </c>
      <c r="T5" s="1">
        <v>4.2027553875244499E-3</v>
      </c>
    </row>
    <row r="6" spans="1:20" x14ac:dyDescent="0.25">
      <c r="A6" s="47">
        <v>42741</v>
      </c>
      <c r="B6" s="1">
        <v>1.06053</v>
      </c>
      <c r="C6" s="1">
        <v>1.0622100000000001</v>
      </c>
      <c r="D6" s="1">
        <v>1.0525</v>
      </c>
      <c r="E6" s="1">
        <v>1.0528999999999999</v>
      </c>
      <c r="F6" s="1">
        <f t="shared" si="2"/>
        <v>42.600000000001529</v>
      </c>
      <c r="G6" s="1">
        <v>1</v>
      </c>
      <c r="H6" s="48">
        <v>-7.2413207867394469E-3</v>
      </c>
      <c r="I6" s="49">
        <v>9.0150278103687254E-4</v>
      </c>
      <c r="J6" s="1">
        <f t="shared" si="0"/>
        <v>0</v>
      </c>
      <c r="K6" s="1">
        <f t="shared" si="1"/>
        <v>0</v>
      </c>
      <c r="L6" s="1">
        <f t="shared" si="3"/>
        <v>0</v>
      </c>
      <c r="M6" s="1">
        <f t="shared" si="4"/>
        <v>0</v>
      </c>
      <c r="N6" s="1">
        <f t="shared" si="5"/>
        <v>0</v>
      </c>
      <c r="O6" s="1">
        <f t="shared" si="6"/>
        <v>-76.300000000000253</v>
      </c>
      <c r="R6" s="52"/>
      <c r="S6" s="52"/>
    </row>
    <row r="7" spans="1:20" x14ac:dyDescent="0.25">
      <c r="A7" s="47">
        <v>42744</v>
      </c>
      <c r="B7" s="1">
        <v>1.0529999999999999</v>
      </c>
      <c r="C7" s="1">
        <v>1.0582800000000001</v>
      </c>
      <c r="D7" s="1">
        <v>1.0510900000000001</v>
      </c>
      <c r="E7" s="1">
        <v>1.0572600000000001</v>
      </c>
      <c r="F7" s="1">
        <f t="shared" si="2"/>
        <v>-18.800000000001038</v>
      </c>
      <c r="G7" s="1">
        <v>0</v>
      </c>
      <c r="H7" s="48">
        <v>4.1409440592650171E-3</v>
      </c>
      <c r="I7" s="49">
        <v>1.9463653438379636E-3</v>
      </c>
      <c r="J7" s="1">
        <f t="shared" si="0"/>
        <v>0</v>
      </c>
      <c r="K7" s="1">
        <f t="shared" si="1"/>
        <v>0</v>
      </c>
      <c r="L7" s="1">
        <f t="shared" si="3"/>
        <v>-18.800000000001038</v>
      </c>
      <c r="M7" s="1">
        <f t="shared" si="4"/>
        <v>0</v>
      </c>
      <c r="N7" s="1">
        <f t="shared" si="5"/>
        <v>-18.800000000001038</v>
      </c>
      <c r="O7" s="1">
        <f t="shared" si="6"/>
        <v>-95.100000000001288</v>
      </c>
      <c r="P7" s="52"/>
      <c r="R7" s="52"/>
      <c r="S7" s="52"/>
    </row>
    <row r="8" spans="1:20" x14ac:dyDescent="0.25">
      <c r="A8" s="47">
        <v>42745</v>
      </c>
      <c r="B8" s="1">
        <v>1.05728</v>
      </c>
      <c r="C8" s="1">
        <v>1.0627200000000001</v>
      </c>
      <c r="D8" s="1">
        <v>1.0550900000000001</v>
      </c>
      <c r="E8" s="1">
        <v>1.0553999999999999</v>
      </c>
      <c r="F8" s="1">
        <f t="shared" si="2"/>
        <v>27.399999999999647</v>
      </c>
      <c r="G8" s="1">
        <v>1</v>
      </c>
      <c r="H8" s="48">
        <v>-1.7592645139323793E-3</v>
      </c>
      <c r="I8" s="49">
        <v>7.875645486912497E-4</v>
      </c>
      <c r="J8" s="1">
        <f t="shared" si="0"/>
        <v>0</v>
      </c>
      <c r="K8" s="1">
        <f t="shared" si="1"/>
        <v>0</v>
      </c>
      <c r="L8" s="1">
        <f t="shared" si="3"/>
        <v>0</v>
      </c>
      <c r="M8" s="1">
        <f t="shared" si="4"/>
        <v>0</v>
      </c>
      <c r="N8" s="1">
        <f t="shared" si="5"/>
        <v>0</v>
      </c>
      <c r="O8" s="1">
        <f t="shared" si="6"/>
        <v>-95.100000000001288</v>
      </c>
      <c r="R8" s="52"/>
      <c r="S8" s="52"/>
    </row>
    <row r="9" spans="1:20" x14ac:dyDescent="0.25">
      <c r="A9" s="47">
        <v>42746</v>
      </c>
      <c r="B9" s="1">
        <v>1.05548</v>
      </c>
      <c r="C9" s="1">
        <v>1.06229</v>
      </c>
      <c r="D9" s="1">
        <v>1.04538</v>
      </c>
      <c r="E9" s="1">
        <v>1.0582199999999999</v>
      </c>
      <c r="F9" s="1">
        <f t="shared" si="2"/>
        <v>29.899999999998261</v>
      </c>
      <c r="G9" s="1">
        <v>1</v>
      </c>
      <c r="H9" s="48">
        <v>2.6719727117681114E-3</v>
      </c>
      <c r="I9" s="49">
        <v>8.1649125759283847E-4</v>
      </c>
      <c r="J9" s="1">
        <f t="shared" si="0"/>
        <v>0</v>
      </c>
      <c r="K9" s="1">
        <f t="shared" si="1"/>
        <v>0</v>
      </c>
      <c r="L9" s="1">
        <f t="shared" si="3"/>
        <v>0</v>
      </c>
      <c r="M9" s="1">
        <f t="shared" si="4"/>
        <v>0</v>
      </c>
      <c r="N9" s="1">
        <f t="shared" si="5"/>
        <v>0</v>
      </c>
      <c r="O9" s="1">
        <f t="shared" si="6"/>
        <v>-95.100000000001288</v>
      </c>
      <c r="S9" s="52"/>
    </row>
    <row r="10" spans="1:20" x14ac:dyDescent="0.25">
      <c r="A10" s="47">
        <v>42747</v>
      </c>
      <c r="B10" s="1">
        <v>1.0582400000000001</v>
      </c>
      <c r="C10" s="1">
        <v>1.06847</v>
      </c>
      <c r="D10" s="1">
        <v>1.05714</v>
      </c>
      <c r="E10" s="1">
        <v>1.0612299999999999</v>
      </c>
      <c r="F10" s="1">
        <f t="shared" si="2"/>
        <v>29.900000000000482</v>
      </c>
      <c r="G10" s="1">
        <v>1</v>
      </c>
      <c r="H10" s="48">
        <v>2.844399085256244E-3</v>
      </c>
      <c r="I10" s="49">
        <v>1.8948181285090293E-3</v>
      </c>
      <c r="J10" s="1">
        <f t="shared" si="0"/>
        <v>0</v>
      </c>
      <c r="K10" s="1">
        <f t="shared" si="1"/>
        <v>0</v>
      </c>
      <c r="L10" s="1">
        <f t="shared" si="3"/>
        <v>29.900000000000482</v>
      </c>
      <c r="M10" s="1">
        <f t="shared" si="4"/>
        <v>0</v>
      </c>
      <c r="N10" s="1">
        <f t="shared" si="5"/>
        <v>29.900000000000482</v>
      </c>
      <c r="O10" s="1">
        <f t="shared" si="6"/>
        <v>-65.200000000000813</v>
      </c>
    </row>
    <row r="11" spans="1:20" x14ac:dyDescent="0.25">
      <c r="A11" s="47">
        <v>42748</v>
      </c>
      <c r="B11" s="1">
        <v>1.06121</v>
      </c>
      <c r="C11" s="1">
        <v>1.06734</v>
      </c>
      <c r="D11" s="1">
        <v>1.0596099999999999</v>
      </c>
      <c r="E11" s="1">
        <v>1.0642</v>
      </c>
      <c r="F11" s="1">
        <f t="shared" si="2"/>
        <v>-5.2999999999991942</v>
      </c>
      <c r="G11" s="1">
        <v>0</v>
      </c>
      <c r="H11" s="48">
        <v>2.798639314757434E-3</v>
      </c>
      <c r="I11" s="49">
        <v>2.8281455845116099E-3</v>
      </c>
      <c r="J11" s="1">
        <f t="shared" si="0"/>
        <v>0</v>
      </c>
      <c r="K11" s="1">
        <f t="shared" si="1"/>
        <v>0</v>
      </c>
      <c r="L11" s="1">
        <f t="shared" si="3"/>
        <v>0</v>
      </c>
      <c r="M11" s="1">
        <f t="shared" si="4"/>
        <v>0</v>
      </c>
      <c r="N11" s="1">
        <f t="shared" si="5"/>
        <v>0</v>
      </c>
      <c r="O11" s="1">
        <f t="shared" si="6"/>
        <v>-65.200000000000813</v>
      </c>
    </row>
    <row r="12" spans="1:20" x14ac:dyDescent="0.25">
      <c r="A12" s="47">
        <v>42751</v>
      </c>
      <c r="B12" s="1">
        <v>1.0603899999999999</v>
      </c>
      <c r="C12" s="1">
        <v>1.06358</v>
      </c>
      <c r="D12" s="1">
        <v>1.05793</v>
      </c>
      <c r="E12" s="1">
        <v>1.05986</v>
      </c>
      <c r="F12" s="1">
        <f t="shared" si="2"/>
        <v>114.9</v>
      </c>
      <c r="G12" s="1">
        <v>1</v>
      </c>
      <c r="H12" s="48">
        <v>-4.0781807930839742E-3</v>
      </c>
      <c r="I12" s="49">
        <v>1.3152880487086044E-3</v>
      </c>
      <c r="J12" s="1">
        <f t="shared" si="0"/>
        <v>0</v>
      </c>
      <c r="K12" s="1">
        <f t="shared" si="1"/>
        <v>0</v>
      </c>
      <c r="L12" s="1">
        <f t="shared" si="3"/>
        <v>114.9</v>
      </c>
      <c r="M12" s="1">
        <f t="shared" si="4"/>
        <v>0</v>
      </c>
      <c r="N12" s="1">
        <f t="shared" si="5"/>
        <v>114.9</v>
      </c>
      <c r="O12" s="1">
        <f t="shared" si="6"/>
        <v>49.699999999999193</v>
      </c>
    </row>
    <row r="13" spans="1:20" x14ac:dyDescent="0.25">
      <c r="A13" s="47">
        <v>42752</v>
      </c>
      <c r="B13" s="1">
        <v>1.05986</v>
      </c>
      <c r="C13" s="1">
        <v>1.0719099999999999</v>
      </c>
      <c r="D13" s="1">
        <v>1.0597399999999999</v>
      </c>
      <c r="E13" s="1">
        <v>1.07135</v>
      </c>
      <c r="F13" s="1">
        <f t="shared" si="2"/>
        <v>-83.300000000001702</v>
      </c>
      <c r="G13" s="1">
        <v>0</v>
      </c>
      <c r="H13" s="48">
        <v>1.0841054478893497E-2</v>
      </c>
      <c r="I13" s="49">
        <v>1.2772804445230629E-3</v>
      </c>
      <c r="J13" s="1">
        <f t="shared" si="0"/>
        <v>0</v>
      </c>
      <c r="K13" s="1">
        <f t="shared" si="1"/>
        <v>0</v>
      </c>
      <c r="L13" s="1">
        <f t="shared" si="3"/>
        <v>-83.300000000001702</v>
      </c>
      <c r="M13" s="1">
        <f t="shared" si="4"/>
        <v>0</v>
      </c>
      <c r="N13" s="1">
        <f t="shared" si="5"/>
        <v>-83.300000000001702</v>
      </c>
      <c r="O13" s="1">
        <f t="shared" si="6"/>
        <v>-33.60000000000251</v>
      </c>
    </row>
    <row r="14" spans="1:20" x14ac:dyDescent="0.25">
      <c r="A14" s="47">
        <v>42753</v>
      </c>
      <c r="B14" s="1">
        <v>1.0712600000000001</v>
      </c>
      <c r="C14" s="1">
        <v>1.07151</v>
      </c>
      <c r="D14" s="1">
        <v>1.0628500000000001</v>
      </c>
      <c r="E14" s="1">
        <v>1.0629299999999999</v>
      </c>
      <c r="F14" s="1">
        <f t="shared" si="2"/>
        <v>34.100000000001351</v>
      </c>
      <c r="G14" s="1">
        <v>1</v>
      </c>
      <c r="H14" s="48">
        <v>-7.8592430111542599E-3</v>
      </c>
      <c r="I14" s="49">
        <v>1.2000401664712113E-3</v>
      </c>
      <c r="J14" s="1">
        <f t="shared" si="0"/>
        <v>0</v>
      </c>
      <c r="K14" s="1">
        <f t="shared" si="1"/>
        <v>0</v>
      </c>
      <c r="L14" s="1">
        <f t="shared" si="3"/>
        <v>0</v>
      </c>
      <c r="M14" s="1">
        <f t="shared" si="4"/>
        <v>0</v>
      </c>
      <c r="N14" s="1">
        <f t="shared" si="5"/>
        <v>0</v>
      </c>
      <c r="O14" s="1">
        <f t="shared" si="6"/>
        <v>-33.60000000000251</v>
      </c>
    </row>
    <row r="15" spans="1:20" x14ac:dyDescent="0.25">
      <c r="A15" s="47">
        <v>42754</v>
      </c>
      <c r="B15" s="1">
        <v>1.0629299999999999</v>
      </c>
      <c r="C15" s="1">
        <v>1.0676600000000001</v>
      </c>
      <c r="D15" s="1">
        <v>1.0589200000000001</v>
      </c>
      <c r="E15" s="1">
        <v>1.0663400000000001</v>
      </c>
      <c r="F15" s="1">
        <f t="shared" si="2"/>
        <v>36.000000000000476</v>
      </c>
      <c r="G15" s="1">
        <v>1</v>
      </c>
      <c r="H15" s="48">
        <v>3.2081134223327368E-3</v>
      </c>
      <c r="I15" s="49">
        <v>1.0834363368546762E-3</v>
      </c>
      <c r="J15" s="1">
        <f t="shared" si="0"/>
        <v>0</v>
      </c>
      <c r="K15" s="1">
        <f t="shared" si="1"/>
        <v>0</v>
      </c>
      <c r="L15" s="1">
        <f t="shared" si="3"/>
        <v>0</v>
      </c>
      <c r="M15" s="1">
        <f t="shared" si="4"/>
        <v>0</v>
      </c>
      <c r="N15" s="1">
        <f t="shared" si="5"/>
        <v>0</v>
      </c>
      <c r="O15" s="1">
        <f t="shared" si="6"/>
        <v>-33.60000000000251</v>
      </c>
    </row>
    <row r="16" spans="1:20" x14ac:dyDescent="0.25">
      <c r="A16" s="47">
        <v>42755</v>
      </c>
      <c r="B16" s="1">
        <v>1.0663</v>
      </c>
      <c r="C16" s="1">
        <v>1.07094</v>
      </c>
      <c r="D16" s="1">
        <v>1.0625100000000001</v>
      </c>
      <c r="E16" s="1">
        <v>1.0699000000000001</v>
      </c>
      <c r="F16" s="1">
        <f t="shared" si="2"/>
        <v>60.700000000000202</v>
      </c>
      <c r="G16" s="1">
        <v>1</v>
      </c>
      <c r="H16" s="48">
        <v>3.3385224224919963E-3</v>
      </c>
      <c r="I16" s="49">
        <v>1.7206597039077232E-3</v>
      </c>
      <c r="J16" s="1">
        <f t="shared" si="0"/>
        <v>0</v>
      </c>
      <c r="K16" s="1">
        <f t="shared" si="1"/>
        <v>0</v>
      </c>
      <c r="L16" s="1">
        <f t="shared" si="3"/>
        <v>60.700000000000202</v>
      </c>
      <c r="M16" s="1">
        <f t="shared" si="4"/>
        <v>0</v>
      </c>
      <c r="N16" s="1">
        <f t="shared" si="5"/>
        <v>60.700000000000202</v>
      </c>
      <c r="O16" s="1">
        <f t="shared" si="6"/>
        <v>27.099999999997692</v>
      </c>
    </row>
    <row r="17" spans="1:15" x14ac:dyDescent="0.25">
      <c r="A17" s="47">
        <v>42758</v>
      </c>
      <c r="B17" s="1">
        <v>1.0702700000000001</v>
      </c>
      <c r="C17" s="1">
        <v>1.0768800000000001</v>
      </c>
      <c r="D17" s="1">
        <v>1.06941</v>
      </c>
      <c r="E17" s="1">
        <v>1.0763400000000001</v>
      </c>
      <c r="F17" s="1">
        <f t="shared" si="2"/>
        <v>-32.499999999999751</v>
      </c>
      <c r="G17" s="1">
        <v>0</v>
      </c>
      <c r="H17" s="48">
        <v>6.0192541359005425E-3</v>
      </c>
      <c r="I17" s="49">
        <v>2.1390698819242771E-3</v>
      </c>
      <c r="J17" s="1">
        <f t="shared" si="0"/>
        <v>0</v>
      </c>
      <c r="K17" s="1">
        <f t="shared" si="1"/>
        <v>0</v>
      </c>
      <c r="L17" s="1">
        <f t="shared" si="3"/>
        <v>-32.499999999999751</v>
      </c>
      <c r="M17" s="1">
        <f t="shared" si="4"/>
        <v>0</v>
      </c>
      <c r="N17" s="1">
        <f t="shared" si="5"/>
        <v>-32.499999999999751</v>
      </c>
      <c r="O17" s="1">
        <f t="shared" si="6"/>
        <v>-5.4000000000020592</v>
      </c>
    </row>
    <row r="18" spans="1:15" x14ac:dyDescent="0.25">
      <c r="A18" s="47">
        <v>42759</v>
      </c>
      <c r="B18" s="1">
        <v>1.0763499999999999</v>
      </c>
      <c r="C18" s="1">
        <v>1.0774900000000001</v>
      </c>
      <c r="D18" s="1">
        <v>1.0720400000000001</v>
      </c>
      <c r="E18" s="1">
        <v>1.0730999999999999</v>
      </c>
      <c r="F18" s="1">
        <f t="shared" si="2"/>
        <v>16.099999999998893</v>
      </c>
      <c r="G18" s="1">
        <v>1</v>
      </c>
      <c r="H18" s="48">
        <v>-3.0102012375272658E-3</v>
      </c>
      <c r="I18" s="49">
        <v>1.4072448415763383E-3</v>
      </c>
      <c r="J18" s="1">
        <f t="shared" si="0"/>
        <v>0</v>
      </c>
      <c r="K18" s="1">
        <f t="shared" si="1"/>
        <v>0</v>
      </c>
      <c r="L18" s="1">
        <f t="shared" si="3"/>
        <v>16.099999999998893</v>
      </c>
      <c r="M18" s="1">
        <f t="shared" si="4"/>
        <v>0</v>
      </c>
      <c r="N18" s="1">
        <f t="shared" si="5"/>
        <v>16.099999999998893</v>
      </c>
      <c r="O18" s="1">
        <f t="shared" si="6"/>
        <v>10.699999999996834</v>
      </c>
    </row>
    <row r="19" spans="1:15" x14ac:dyDescent="0.25">
      <c r="A19" s="47">
        <v>42760</v>
      </c>
      <c r="B19" s="1">
        <v>1.0730900000000001</v>
      </c>
      <c r="C19" s="1">
        <v>1.07698</v>
      </c>
      <c r="D19" s="1">
        <v>1.0711200000000001</v>
      </c>
      <c r="E19" s="1">
        <v>1.0747</v>
      </c>
      <c r="F19" s="1">
        <f t="shared" si="2"/>
        <v>-64.299999999999358</v>
      </c>
      <c r="G19" s="1">
        <v>0</v>
      </c>
      <c r="H19" s="48">
        <v>1.4910073618488173E-3</v>
      </c>
      <c r="I19" s="49">
        <v>1.2437908474627613E-3</v>
      </c>
      <c r="J19" s="1">
        <f t="shared" si="0"/>
        <v>0</v>
      </c>
      <c r="K19" s="1">
        <f t="shared" si="1"/>
        <v>0</v>
      </c>
      <c r="L19" s="1">
        <f t="shared" si="3"/>
        <v>-64.299999999999358</v>
      </c>
      <c r="M19" s="1">
        <f t="shared" si="4"/>
        <v>0</v>
      </c>
      <c r="N19" s="1">
        <f t="shared" si="5"/>
        <v>-64.299999999999358</v>
      </c>
      <c r="O19" s="1">
        <f t="shared" si="6"/>
        <v>-53.600000000002524</v>
      </c>
    </row>
    <row r="20" spans="1:15" x14ac:dyDescent="0.25">
      <c r="A20" s="47">
        <v>42761</v>
      </c>
      <c r="B20" s="1">
        <v>1.0747</v>
      </c>
      <c r="C20" s="1">
        <v>1.0765499999999999</v>
      </c>
      <c r="D20" s="1">
        <v>1.06576</v>
      </c>
      <c r="E20" s="1">
        <v>1.0682700000000001</v>
      </c>
      <c r="F20" s="1">
        <f t="shared" si="2"/>
        <v>13.199999999999878</v>
      </c>
      <c r="G20" s="1">
        <v>1</v>
      </c>
      <c r="H20" s="48">
        <v>-5.9830650414068876E-3</v>
      </c>
      <c r="I20" s="49">
        <v>1.0056803164223971E-3</v>
      </c>
      <c r="J20" s="1">
        <f t="shared" si="0"/>
        <v>0</v>
      </c>
      <c r="K20" s="1">
        <f t="shared" si="1"/>
        <v>0</v>
      </c>
      <c r="L20" s="1">
        <f t="shared" si="3"/>
        <v>0</v>
      </c>
      <c r="M20" s="1">
        <f t="shared" si="4"/>
        <v>0</v>
      </c>
      <c r="N20" s="1">
        <f t="shared" si="5"/>
        <v>0</v>
      </c>
      <c r="O20" s="1">
        <f t="shared" si="6"/>
        <v>-53.600000000002524</v>
      </c>
    </row>
    <row r="21" spans="1:15" x14ac:dyDescent="0.25">
      <c r="A21" s="47">
        <v>42762</v>
      </c>
      <c r="B21" s="1">
        <v>1.06826</v>
      </c>
      <c r="C21" s="1">
        <v>1.0725</v>
      </c>
      <c r="D21" s="1">
        <v>1.0658399999999999</v>
      </c>
      <c r="E21" s="1">
        <v>1.06958</v>
      </c>
      <c r="F21" s="1">
        <f t="shared" si="2"/>
        <v>-26.500000000000412</v>
      </c>
      <c r="G21" s="1">
        <v>0</v>
      </c>
      <c r="H21" s="48">
        <v>1.2262817452515229E-3</v>
      </c>
      <c r="I21" s="49">
        <v>-1.9616627528284969E-4</v>
      </c>
      <c r="J21" s="1">
        <f t="shared" si="0"/>
        <v>0</v>
      </c>
      <c r="K21" s="1">
        <f t="shared" si="1"/>
        <v>0</v>
      </c>
      <c r="L21" s="1">
        <f t="shared" si="3"/>
        <v>0</v>
      </c>
      <c r="M21" s="1">
        <f t="shared" si="4"/>
        <v>0</v>
      </c>
      <c r="N21" s="1">
        <f t="shared" si="5"/>
        <v>0</v>
      </c>
      <c r="O21" s="1">
        <f t="shared" si="6"/>
        <v>-53.600000000002524</v>
      </c>
    </row>
    <row r="22" spans="1:15" x14ac:dyDescent="0.25">
      <c r="A22" s="47">
        <v>42765</v>
      </c>
      <c r="B22" s="1">
        <v>1.07213</v>
      </c>
      <c r="C22" s="1">
        <v>1.07402</v>
      </c>
      <c r="D22" s="1">
        <v>1.06203</v>
      </c>
      <c r="E22" s="1">
        <v>1.06948</v>
      </c>
      <c r="F22" s="1">
        <f t="shared" si="2"/>
        <v>102.59999999999935</v>
      </c>
      <c r="G22" s="1">
        <v>1</v>
      </c>
      <c r="H22" s="48">
        <v>-9.3494642756986046E-5</v>
      </c>
      <c r="I22" s="49">
        <v>7.7455227076680955E-4</v>
      </c>
      <c r="J22" s="1">
        <f t="shared" si="0"/>
        <v>0</v>
      </c>
      <c r="K22" s="1">
        <f t="shared" si="1"/>
        <v>0</v>
      </c>
      <c r="L22" s="1">
        <f t="shared" si="3"/>
        <v>0</v>
      </c>
      <c r="M22" s="1">
        <f t="shared" si="4"/>
        <v>0</v>
      </c>
      <c r="N22" s="1">
        <f t="shared" si="5"/>
        <v>0</v>
      </c>
      <c r="O22" s="1">
        <f t="shared" si="6"/>
        <v>-53.600000000002524</v>
      </c>
    </row>
    <row r="23" spans="1:15" x14ac:dyDescent="0.25">
      <c r="A23" s="47">
        <v>42766</v>
      </c>
      <c r="B23" s="1">
        <v>1.06948</v>
      </c>
      <c r="C23" s="1">
        <v>1.0812200000000001</v>
      </c>
      <c r="D23" s="1">
        <v>1.06846</v>
      </c>
      <c r="E23" s="1">
        <v>1.0797399999999999</v>
      </c>
      <c r="F23" s="1">
        <f t="shared" si="2"/>
        <v>-29.099999999999682</v>
      </c>
      <c r="G23" s="1">
        <v>0</v>
      </c>
      <c r="H23" s="48">
        <v>9.5934472827916561E-3</v>
      </c>
      <c r="I23" s="49">
        <v>1.5727190033241745E-3</v>
      </c>
      <c r="J23" s="1">
        <f t="shared" si="0"/>
        <v>0</v>
      </c>
      <c r="K23" s="1">
        <f t="shared" si="1"/>
        <v>0</v>
      </c>
      <c r="L23" s="1">
        <f t="shared" si="3"/>
        <v>-29.099999999999682</v>
      </c>
      <c r="M23" s="1">
        <f t="shared" si="4"/>
        <v>0</v>
      </c>
      <c r="N23" s="1">
        <f t="shared" si="5"/>
        <v>-29.099999999999682</v>
      </c>
      <c r="O23" s="1">
        <f t="shared" si="6"/>
        <v>-82.700000000002206</v>
      </c>
    </row>
    <row r="24" spans="1:15" x14ac:dyDescent="0.25">
      <c r="A24" s="47">
        <v>42767</v>
      </c>
      <c r="B24" s="1">
        <v>1.07972</v>
      </c>
      <c r="C24" s="1">
        <v>1.08073</v>
      </c>
      <c r="D24" s="1">
        <v>1.0730999999999999</v>
      </c>
      <c r="E24" s="1">
        <v>1.07681</v>
      </c>
      <c r="F24" s="1">
        <f t="shared" si="2"/>
        <v>-10.799999999999699</v>
      </c>
      <c r="G24" s="1">
        <v>0</v>
      </c>
      <c r="H24" s="48">
        <v>-2.7136162409467923E-3</v>
      </c>
      <c r="I24" s="49">
        <v>8.162016703943259E-4</v>
      </c>
      <c r="J24" s="1">
        <f t="shared" si="0"/>
        <v>0</v>
      </c>
      <c r="K24" s="1">
        <f t="shared" si="1"/>
        <v>0</v>
      </c>
      <c r="L24" s="1">
        <f t="shared" si="3"/>
        <v>0</v>
      </c>
      <c r="M24" s="1">
        <f t="shared" si="4"/>
        <v>0</v>
      </c>
      <c r="N24" s="1">
        <f t="shared" si="5"/>
        <v>0</v>
      </c>
      <c r="O24" s="1">
        <f t="shared" si="6"/>
        <v>-82.700000000002206</v>
      </c>
    </row>
    <row r="25" spans="1:15" x14ac:dyDescent="0.25">
      <c r="A25" s="47">
        <v>42768</v>
      </c>
      <c r="B25" s="1">
        <v>1.0768599999999999</v>
      </c>
      <c r="C25" s="1">
        <v>1.0828800000000001</v>
      </c>
      <c r="D25" s="1">
        <v>1.0755999999999999</v>
      </c>
      <c r="E25" s="1">
        <v>1.07578</v>
      </c>
      <c r="F25" s="1">
        <f t="shared" si="2"/>
        <v>24.299999999999322</v>
      </c>
      <c r="G25" s="1">
        <v>1</v>
      </c>
      <c r="H25" s="48">
        <v>-9.5652900697440479E-4</v>
      </c>
      <c r="I25" s="49">
        <v>-5.5771222465042514E-5</v>
      </c>
      <c r="J25" s="1">
        <f t="shared" si="0"/>
        <v>0</v>
      </c>
      <c r="K25" s="1">
        <f t="shared" si="1"/>
        <v>0</v>
      </c>
      <c r="L25" s="1">
        <f t="shared" si="3"/>
        <v>0</v>
      </c>
      <c r="M25" s="1">
        <f t="shared" si="4"/>
        <v>0</v>
      </c>
      <c r="N25" s="1">
        <f t="shared" si="5"/>
        <v>0</v>
      </c>
      <c r="O25" s="1">
        <f t="shared" si="6"/>
        <v>-82.700000000002206</v>
      </c>
    </row>
    <row r="26" spans="1:15" x14ac:dyDescent="0.25">
      <c r="A26" s="47">
        <v>42769</v>
      </c>
      <c r="B26" s="1">
        <v>1.07575</v>
      </c>
      <c r="C26" s="1">
        <v>1.07975</v>
      </c>
      <c r="D26" s="1">
        <v>1.07115</v>
      </c>
      <c r="E26" s="1">
        <v>1.0781799999999999</v>
      </c>
      <c r="F26" s="1">
        <f t="shared" si="2"/>
        <v>-40.199999999999122</v>
      </c>
      <c r="G26" s="1">
        <v>0</v>
      </c>
      <c r="H26" s="48">
        <v>2.2309394114037318E-3</v>
      </c>
      <c r="I26" s="49">
        <v>5.9937135865133218E-4</v>
      </c>
      <c r="J26" s="1">
        <f t="shared" si="0"/>
        <v>0</v>
      </c>
      <c r="K26" s="1">
        <f t="shared" si="1"/>
        <v>0</v>
      </c>
      <c r="L26" s="1">
        <f t="shared" si="3"/>
        <v>0</v>
      </c>
      <c r="M26" s="1">
        <f t="shared" si="4"/>
        <v>0</v>
      </c>
      <c r="N26" s="1">
        <f t="shared" si="5"/>
        <v>0</v>
      </c>
      <c r="O26" s="1">
        <f t="shared" si="6"/>
        <v>-82.700000000002206</v>
      </c>
    </row>
    <row r="27" spans="1:15" x14ac:dyDescent="0.25">
      <c r="A27" s="47">
        <v>42772</v>
      </c>
      <c r="B27" s="1">
        <v>1.0789599999999999</v>
      </c>
      <c r="C27" s="1">
        <v>1.0791500000000001</v>
      </c>
      <c r="D27" s="1">
        <v>1.0705899999999999</v>
      </c>
      <c r="E27" s="1">
        <v>1.07494</v>
      </c>
      <c r="F27" s="1">
        <f t="shared" si="2"/>
        <v>-67.200000000000585</v>
      </c>
      <c r="G27" s="1">
        <v>0</v>
      </c>
      <c r="H27" s="48">
        <v>-3.0050640894840885E-3</v>
      </c>
      <c r="I27" s="49">
        <v>3.7362427234718942E-5</v>
      </c>
      <c r="J27" s="1">
        <f t="shared" si="0"/>
        <v>0</v>
      </c>
      <c r="K27" s="1">
        <f t="shared" si="1"/>
        <v>0</v>
      </c>
      <c r="L27" s="1">
        <f t="shared" si="3"/>
        <v>0</v>
      </c>
      <c r="M27" s="1">
        <f t="shared" si="4"/>
        <v>0</v>
      </c>
      <c r="N27" s="1">
        <f t="shared" si="5"/>
        <v>0</v>
      </c>
      <c r="O27" s="1">
        <f t="shared" si="6"/>
        <v>-82.700000000002206</v>
      </c>
    </row>
    <row r="28" spans="1:15" x14ac:dyDescent="0.25">
      <c r="A28" s="47">
        <v>42773</v>
      </c>
      <c r="B28" s="1">
        <v>1.0750200000000001</v>
      </c>
      <c r="C28" s="1">
        <v>1.0750599999999999</v>
      </c>
      <c r="D28" s="1">
        <v>1.0656099999999999</v>
      </c>
      <c r="E28" s="1">
        <v>1.0683</v>
      </c>
      <c r="F28" s="1">
        <f t="shared" si="2"/>
        <v>15.100000000001224</v>
      </c>
      <c r="G28" s="1">
        <v>1</v>
      </c>
      <c r="H28" s="48">
        <v>-6.1770889538020901E-3</v>
      </c>
      <c r="I28" s="49">
        <v>1.3109438185318623E-5</v>
      </c>
      <c r="J28" s="1">
        <f t="shared" si="0"/>
        <v>0</v>
      </c>
      <c r="K28" s="1">
        <f t="shared" si="1"/>
        <v>0</v>
      </c>
      <c r="L28" s="1">
        <f t="shared" si="3"/>
        <v>0</v>
      </c>
      <c r="M28" s="1">
        <f t="shared" si="4"/>
        <v>0</v>
      </c>
      <c r="N28" s="1">
        <f t="shared" si="5"/>
        <v>0</v>
      </c>
      <c r="O28" s="1">
        <f t="shared" si="6"/>
        <v>-82.700000000002206</v>
      </c>
    </row>
    <row r="29" spans="1:15" x14ac:dyDescent="0.25">
      <c r="A29" s="47">
        <v>42774</v>
      </c>
      <c r="B29" s="1">
        <v>1.0683199999999999</v>
      </c>
      <c r="C29" s="1">
        <v>1.0713900000000001</v>
      </c>
      <c r="D29" s="1">
        <v>1.0640700000000001</v>
      </c>
      <c r="E29" s="1">
        <v>1.0698300000000001</v>
      </c>
      <c r="F29" s="1">
        <f t="shared" si="2"/>
        <v>-43.50000000000076</v>
      </c>
      <c r="G29" s="1">
        <v>0</v>
      </c>
      <c r="H29" s="48">
        <v>1.4321819713563055E-3</v>
      </c>
      <c r="I29" s="49">
        <v>3.8846966448416453E-5</v>
      </c>
      <c r="J29" s="1">
        <f t="shared" si="0"/>
        <v>0</v>
      </c>
      <c r="K29" s="1">
        <f t="shared" si="1"/>
        <v>0</v>
      </c>
      <c r="L29" s="1">
        <f t="shared" si="3"/>
        <v>0</v>
      </c>
      <c r="M29" s="1">
        <f t="shared" si="4"/>
        <v>0</v>
      </c>
      <c r="N29" s="1">
        <f t="shared" si="5"/>
        <v>0</v>
      </c>
      <c r="O29" s="1">
        <f t="shared" si="6"/>
        <v>-82.700000000002206</v>
      </c>
    </row>
    <row r="30" spans="1:15" x14ac:dyDescent="0.25">
      <c r="A30" s="47">
        <v>42775</v>
      </c>
      <c r="B30" s="1">
        <v>1.0698000000000001</v>
      </c>
      <c r="C30" s="1">
        <v>1.0709500000000001</v>
      </c>
      <c r="D30" s="1">
        <v>1.0650900000000001</v>
      </c>
      <c r="E30" s="1">
        <v>1.06545</v>
      </c>
      <c r="F30" s="1">
        <f t="shared" si="2"/>
        <v>-14.799999999999258</v>
      </c>
      <c r="G30" s="1">
        <v>0</v>
      </c>
      <c r="H30" s="48">
        <v>-4.0941084097474434E-3</v>
      </c>
      <c r="I30" s="49">
        <v>-4.6122975442539071E-4</v>
      </c>
      <c r="J30" s="1">
        <f t="shared" si="0"/>
        <v>0</v>
      </c>
      <c r="K30" s="1">
        <f t="shared" si="1"/>
        <v>0</v>
      </c>
      <c r="L30" s="1">
        <f t="shared" si="3"/>
        <v>0</v>
      </c>
      <c r="M30" s="1">
        <f t="shared" si="4"/>
        <v>0</v>
      </c>
      <c r="N30" s="1">
        <f t="shared" si="5"/>
        <v>0</v>
      </c>
      <c r="O30" s="1">
        <f t="shared" si="6"/>
        <v>-82.700000000002206</v>
      </c>
    </row>
    <row r="31" spans="1:15" x14ac:dyDescent="0.25">
      <c r="A31" s="47">
        <v>42776</v>
      </c>
      <c r="B31" s="1">
        <v>1.06545</v>
      </c>
      <c r="C31" s="1">
        <v>1.06677</v>
      </c>
      <c r="D31" s="1">
        <v>1.06077</v>
      </c>
      <c r="E31" s="1">
        <v>1.0639700000000001</v>
      </c>
      <c r="F31" s="1">
        <f t="shared" si="2"/>
        <v>-30.600000000000627</v>
      </c>
      <c r="G31" s="1">
        <v>0</v>
      </c>
      <c r="H31" s="48">
        <v>-1.3890844244215383E-3</v>
      </c>
      <c r="I31" s="49">
        <v>-1.83404621782704E-3</v>
      </c>
      <c r="J31" s="1">
        <f t="shared" si="0"/>
        <v>0</v>
      </c>
      <c r="K31" s="1">
        <f t="shared" si="1"/>
        <v>0</v>
      </c>
      <c r="L31" s="1">
        <f t="shared" si="3"/>
        <v>0</v>
      </c>
      <c r="M31" s="1">
        <f t="shared" si="4"/>
        <v>0</v>
      </c>
      <c r="N31" s="1">
        <f t="shared" si="5"/>
        <v>0</v>
      </c>
      <c r="O31" s="1">
        <f t="shared" si="6"/>
        <v>-82.700000000002206</v>
      </c>
    </row>
    <row r="32" spans="1:15" x14ac:dyDescent="0.25">
      <c r="A32" s="47">
        <v>42779</v>
      </c>
      <c r="B32" s="1">
        <v>1.0628500000000001</v>
      </c>
      <c r="C32" s="1">
        <v>1.06585</v>
      </c>
      <c r="D32" s="1">
        <v>1.0591999999999999</v>
      </c>
      <c r="E32" s="1">
        <v>1.05979</v>
      </c>
      <c r="F32" s="1">
        <f t="shared" si="2"/>
        <v>-20.100000000000673</v>
      </c>
      <c r="G32" s="1">
        <v>0</v>
      </c>
      <c r="H32" s="48">
        <v>-3.9286821996861176E-3</v>
      </c>
      <c r="I32" s="49">
        <v>-1.9859294626694557E-3</v>
      </c>
      <c r="J32" s="1">
        <f t="shared" si="0"/>
        <v>0</v>
      </c>
      <c r="K32" s="1">
        <f t="shared" si="1"/>
        <v>0</v>
      </c>
      <c r="L32" s="1">
        <f t="shared" si="3"/>
        <v>0</v>
      </c>
      <c r="M32" s="1">
        <f t="shared" si="4"/>
        <v>0</v>
      </c>
      <c r="N32" s="1">
        <f t="shared" si="5"/>
        <v>0</v>
      </c>
      <c r="O32" s="1">
        <f t="shared" si="6"/>
        <v>-82.700000000002206</v>
      </c>
    </row>
    <row r="33" spans="1:15" x14ac:dyDescent="0.25">
      <c r="A33" s="47">
        <v>42780</v>
      </c>
      <c r="B33" s="1">
        <v>1.05975</v>
      </c>
      <c r="C33" s="1">
        <v>1.0633300000000001</v>
      </c>
      <c r="D33" s="1">
        <v>1.0560799999999999</v>
      </c>
      <c r="E33" s="1">
        <v>1.0577399999999999</v>
      </c>
      <c r="F33" s="1">
        <f t="shared" si="2"/>
        <v>22.500000000000853</v>
      </c>
      <c r="G33" s="1">
        <v>1</v>
      </c>
      <c r="H33" s="48">
        <v>-1.9343454835393237E-3</v>
      </c>
      <c r="I33" s="49">
        <v>-2.1081565222400706E-3</v>
      </c>
      <c r="J33" s="1">
        <f t="shared" si="0"/>
        <v>0</v>
      </c>
      <c r="K33" s="1">
        <f t="shared" si="1"/>
        <v>0</v>
      </c>
      <c r="L33" s="1">
        <f t="shared" si="3"/>
        <v>0</v>
      </c>
      <c r="M33" s="1">
        <f t="shared" si="4"/>
        <v>0</v>
      </c>
      <c r="N33" s="1">
        <f t="shared" si="5"/>
        <v>0</v>
      </c>
      <c r="O33" s="1">
        <f t="shared" si="6"/>
        <v>-82.700000000002206</v>
      </c>
    </row>
    <row r="34" spans="1:15" x14ac:dyDescent="0.25">
      <c r="A34" s="47">
        <v>42781</v>
      </c>
      <c r="B34" s="1">
        <v>1.0577399999999999</v>
      </c>
      <c r="C34" s="1">
        <v>1.0609200000000001</v>
      </c>
      <c r="D34" s="1">
        <v>1.0521400000000001</v>
      </c>
      <c r="E34" s="1">
        <v>1.05999</v>
      </c>
      <c r="F34" s="1">
        <f t="shared" si="2"/>
        <v>73.499999999999673</v>
      </c>
      <c r="G34" s="1">
        <v>1</v>
      </c>
      <c r="H34" s="48">
        <v>2.1271768109365485E-3</v>
      </c>
      <c r="I34" s="49">
        <v>-2.1211268472984685E-3</v>
      </c>
      <c r="J34" s="1">
        <f t="shared" si="0"/>
        <v>0</v>
      </c>
      <c r="K34" s="1">
        <f t="shared" si="1"/>
        <v>0</v>
      </c>
      <c r="L34" s="1">
        <f t="shared" si="3"/>
        <v>0</v>
      </c>
      <c r="M34" s="1">
        <f t="shared" si="4"/>
        <v>0</v>
      </c>
      <c r="N34" s="1">
        <f t="shared" si="5"/>
        <v>0</v>
      </c>
      <c r="O34" s="1">
        <f t="shared" si="6"/>
        <v>-82.700000000002206</v>
      </c>
    </row>
    <row r="35" spans="1:15" x14ac:dyDescent="0.25">
      <c r="A35" s="47">
        <v>42782</v>
      </c>
      <c r="B35" s="1">
        <v>1.0599799999999999</v>
      </c>
      <c r="C35" s="1">
        <v>1.0679399999999999</v>
      </c>
      <c r="D35" s="1">
        <v>1.05911</v>
      </c>
      <c r="E35" s="1">
        <v>1.0673299999999999</v>
      </c>
      <c r="F35" s="1">
        <f t="shared" si="2"/>
        <v>-61.899999999999181</v>
      </c>
      <c r="G35" s="1">
        <v>0</v>
      </c>
      <c r="H35" s="48">
        <v>6.9245936282416043E-3</v>
      </c>
      <c r="I35" s="49">
        <v>-8.7991963258275685E-4</v>
      </c>
      <c r="J35" s="1">
        <f t="shared" si="0"/>
        <v>0</v>
      </c>
      <c r="K35" s="1">
        <f t="shared" si="1"/>
        <v>0</v>
      </c>
      <c r="L35" s="1">
        <f t="shared" si="3"/>
        <v>0</v>
      </c>
      <c r="M35" s="1">
        <f t="shared" si="4"/>
        <v>0</v>
      </c>
      <c r="N35" s="1">
        <f t="shared" si="5"/>
        <v>0</v>
      </c>
      <c r="O35" s="1">
        <f t="shared" si="6"/>
        <v>-82.700000000002206</v>
      </c>
    </row>
    <row r="36" spans="1:15" x14ac:dyDescent="0.25">
      <c r="A36" s="47">
        <v>42783</v>
      </c>
      <c r="B36" s="1">
        <v>1.0673299999999999</v>
      </c>
      <c r="C36" s="1">
        <v>1.0676699999999999</v>
      </c>
      <c r="D36" s="1">
        <v>1.06054</v>
      </c>
      <c r="E36" s="1">
        <v>1.06114</v>
      </c>
      <c r="F36" s="1">
        <f t="shared" si="2"/>
        <v>3.2999999999994145</v>
      </c>
      <c r="G36" s="1">
        <v>1</v>
      </c>
      <c r="H36" s="48">
        <v>-5.7995184244796771E-3</v>
      </c>
      <c r="I36" s="49">
        <v>-8.3272331641745523E-4</v>
      </c>
      <c r="J36" s="1">
        <f t="shared" si="0"/>
        <v>0</v>
      </c>
      <c r="K36" s="1">
        <f t="shared" si="1"/>
        <v>0</v>
      </c>
      <c r="L36" s="1">
        <f t="shared" si="3"/>
        <v>0</v>
      </c>
      <c r="M36" s="1">
        <f t="shared" si="4"/>
        <v>0</v>
      </c>
      <c r="N36" s="1">
        <f t="shared" si="5"/>
        <v>0</v>
      </c>
      <c r="O36" s="1">
        <f t="shared" si="6"/>
        <v>-82.700000000002206</v>
      </c>
    </row>
    <row r="37" spans="1:15" x14ac:dyDescent="0.25">
      <c r="A37" s="47">
        <v>42786</v>
      </c>
      <c r="B37" s="1">
        <v>1.0607500000000001</v>
      </c>
      <c r="C37" s="1">
        <v>1.0632900000000001</v>
      </c>
      <c r="D37" s="1">
        <v>1.0603100000000001</v>
      </c>
      <c r="E37" s="1">
        <v>1.06108</v>
      </c>
      <c r="F37" s="1">
        <f t="shared" si="2"/>
        <v>-74.199999999999818</v>
      </c>
      <c r="G37" s="1">
        <v>0</v>
      </c>
      <c r="H37" s="48">
        <v>-5.6542963228212173E-5</v>
      </c>
      <c r="I37" s="49">
        <v>-1.0188139332405199E-3</v>
      </c>
      <c r="J37" s="1">
        <f t="shared" si="0"/>
        <v>0</v>
      </c>
      <c r="K37" s="1">
        <f t="shared" si="1"/>
        <v>0</v>
      </c>
      <c r="L37" s="1">
        <f t="shared" si="3"/>
        <v>0</v>
      </c>
      <c r="M37" s="1">
        <f t="shared" si="4"/>
        <v>0</v>
      </c>
      <c r="N37" s="1">
        <f t="shared" si="5"/>
        <v>0</v>
      </c>
      <c r="O37" s="1">
        <f t="shared" si="6"/>
        <v>-82.700000000002206</v>
      </c>
    </row>
    <row r="38" spans="1:15" x14ac:dyDescent="0.25">
      <c r="A38" s="47">
        <v>42787</v>
      </c>
      <c r="B38" s="1">
        <v>1.06108</v>
      </c>
      <c r="C38" s="1">
        <v>1.0615000000000001</v>
      </c>
      <c r="D38" s="1">
        <v>1.0525800000000001</v>
      </c>
      <c r="E38" s="1">
        <v>1.05366</v>
      </c>
      <c r="F38" s="1">
        <f t="shared" si="2"/>
        <v>20.700000000000163</v>
      </c>
      <c r="G38" s="1">
        <v>1</v>
      </c>
      <c r="H38" s="48">
        <v>-6.9928751837750047E-3</v>
      </c>
      <c r="I38" s="49">
        <v>-1.3811597799939651E-3</v>
      </c>
      <c r="J38" s="1">
        <f t="shared" si="0"/>
        <v>0</v>
      </c>
      <c r="K38" s="1">
        <f t="shared" si="1"/>
        <v>0</v>
      </c>
      <c r="L38" s="1">
        <f t="shared" si="3"/>
        <v>0</v>
      </c>
      <c r="M38" s="1">
        <f t="shared" si="4"/>
        <v>0</v>
      </c>
      <c r="N38" s="1">
        <f t="shared" si="5"/>
        <v>0</v>
      </c>
      <c r="O38" s="1">
        <f t="shared" si="6"/>
        <v>-82.700000000002206</v>
      </c>
    </row>
    <row r="39" spans="1:15" x14ac:dyDescent="0.25">
      <c r="A39" s="47">
        <v>42788</v>
      </c>
      <c r="B39" s="1">
        <v>1.05366</v>
      </c>
      <c r="C39" s="1">
        <v>1.0573999999999999</v>
      </c>
      <c r="D39" s="1">
        <v>1.04938</v>
      </c>
      <c r="E39" s="1">
        <v>1.0557300000000001</v>
      </c>
      <c r="F39" s="1">
        <f t="shared" si="2"/>
        <v>24.699999999999722</v>
      </c>
      <c r="G39" s="1">
        <v>1</v>
      </c>
      <c r="H39" s="48">
        <v>1.9645806047492442E-3</v>
      </c>
      <c r="I39" s="49">
        <v>-9.6195165134761729E-4</v>
      </c>
      <c r="J39" s="1">
        <f t="shared" si="0"/>
        <v>0</v>
      </c>
      <c r="K39" s="1">
        <f t="shared" si="1"/>
        <v>0</v>
      </c>
      <c r="L39" s="1">
        <f t="shared" si="3"/>
        <v>0</v>
      </c>
      <c r="M39" s="1">
        <f t="shared" si="4"/>
        <v>0</v>
      </c>
      <c r="N39" s="1">
        <f t="shared" si="5"/>
        <v>0</v>
      </c>
      <c r="O39" s="1">
        <f t="shared" si="6"/>
        <v>-82.700000000002206</v>
      </c>
    </row>
    <row r="40" spans="1:15" x14ac:dyDescent="0.25">
      <c r="A40" s="47">
        <v>42789</v>
      </c>
      <c r="B40" s="1">
        <v>1.05568</v>
      </c>
      <c r="C40" s="1">
        <v>1.05952</v>
      </c>
      <c r="D40" s="1">
        <v>1.05376</v>
      </c>
      <c r="E40" s="1">
        <v>1.0581499999999999</v>
      </c>
      <c r="F40" s="1">
        <f t="shared" si="2"/>
        <v>-22.200000000001108</v>
      </c>
      <c r="G40" s="1">
        <v>0</v>
      </c>
      <c r="H40" s="48">
        <v>2.2922527540183424E-3</v>
      </c>
      <c r="I40" s="49">
        <v>-1.8433478213455978E-4</v>
      </c>
      <c r="J40" s="1">
        <f t="shared" si="0"/>
        <v>0</v>
      </c>
      <c r="K40" s="1">
        <f t="shared" si="1"/>
        <v>0</v>
      </c>
      <c r="L40" s="1">
        <f t="shared" si="3"/>
        <v>0</v>
      </c>
      <c r="M40" s="1">
        <f t="shared" si="4"/>
        <v>0</v>
      </c>
      <c r="N40" s="1">
        <f t="shared" si="5"/>
        <v>0</v>
      </c>
      <c r="O40" s="1">
        <f t="shared" si="6"/>
        <v>-82.700000000002206</v>
      </c>
    </row>
    <row r="41" spans="1:15" x14ac:dyDescent="0.25">
      <c r="A41" s="47">
        <v>42790</v>
      </c>
      <c r="B41" s="1">
        <v>1.0581700000000001</v>
      </c>
      <c r="C41" s="1">
        <v>1.06179</v>
      </c>
      <c r="D41" s="1">
        <v>1.05565</v>
      </c>
      <c r="E41" s="1">
        <v>1.0559499999999999</v>
      </c>
      <c r="F41" s="1">
        <f t="shared" si="2"/>
        <v>22.199999999998887</v>
      </c>
      <c r="G41" s="1">
        <v>1</v>
      </c>
      <c r="H41" s="48">
        <v>-2.0791003165903099E-3</v>
      </c>
      <c r="I41" s="49">
        <v>-2.0242913626593306E-4</v>
      </c>
      <c r="J41" s="1">
        <f t="shared" si="0"/>
        <v>0</v>
      </c>
      <c r="K41" s="1">
        <f t="shared" si="1"/>
        <v>0</v>
      </c>
      <c r="L41" s="1">
        <f t="shared" si="3"/>
        <v>0</v>
      </c>
      <c r="M41" s="1">
        <f t="shared" si="4"/>
        <v>0</v>
      </c>
      <c r="N41" s="1">
        <f t="shared" si="5"/>
        <v>0</v>
      </c>
      <c r="O41" s="1">
        <f t="shared" si="6"/>
        <v>-82.700000000002206</v>
      </c>
    </row>
    <row r="42" spans="1:15" x14ac:dyDescent="0.25">
      <c r="A42" s="47">
        <v>42793</v>
      </c>
      <c r="B42" s="1">
        <v>1.05637</v>
      </c>
      <c r="C42" s="1">
        <v>1.0630599999999999</v>
      </c>
      <c r="D42" s="1">
        <v>1.05515</v>
      </c>
      <c r="E42" s="1">
        <v>1.0585899999999999</v>
      </c>
      <c r="F42" s="1">
        <f t="shared" si="2"/>
        <v>-10.399999999999299</v>
      </c>
      <c r="G42" s="1">
        <v>0</v>
      </c>
      <c r="H42" s="48">
        <v>2.5001183768169621E-3</v>
      </c>
      <c r="I42" s="49">
        <v>-1.5581144053088136E-4</v>
      </c>
      <c r="J42" s="1">
        <f t="shared" si="0"/>
        <v>0</v>
      </c>
      <c r="K42" s="1">
        <f t="shared" si="1"/>
        <v>0</v>
      </c>
      <c r="L42" s="1">
        <f t="shared" si="3"/>
        <v>0</v>
      </c>
      <c r="M42" s="1">
        <f t="shared" si="4"/>
        <v>0</v>
      </c>
      <c r="N42" s="1">
        <f t="shared" si="5"/>
        <v>0</v>
      </c>
      <c r="O42" s="1">
        <f t="shared" si="6"/>
        <v>-82.700000000002206</v>
      </c>
    </row>
    <row r="43" spans="1:15" x14ac:dyDescent="0.25">
      <c r="A43" s="47">
        <v>42794</v>
      </c>
      <c r="B43" s="1">
        <v>1.0586599999999999</v>
      </c>
      <c r="C43" s="1">
        <v>1.06301</v>
      </c>
      <c r="D43" s="1">
        <v>1.0569299999999999</v>
      </c>
      <c r="E43" s="1">
        <v>1.05762</v>
      </c>
      <c r="F43" s="1">
        <f t="shared" si="2"/>
        <v>-29.099999999999682</v>
      </c>
      <c r="G43" s="1">
        <v>0</v>
      </c>
      <c r="H43" s="48">
        <v>-9.1631320907992198E-4</v>
      </c>
      <c r="I43" s="49">
        <v>-1.1359247951960721E-3</v>
      </c>
      <c r="J43" s="1">
        <f t="shared" si="0"/>
        <v>0</v>
      </c>
      <c r="K43" s="1">
        <f t="shared" si="1"/>
        <v>0</v>
      </c>
      <c r="L43" s="1">
        <f t="shared" si="3"/>
        <v>0</v>
      </c>
      <c r="M43" s="1">
        <f t="shared" si="4"/>
        <v>0</v>
      </c>
      <c r="N43" s="1">
        <f t="shared" si="5"/>
        <v>0</v>
      </c>
      <c r="O43" s="1">
        <f t="shared" si="6"/>
        <v>-82.700000000002206</v>
      </c>
    </row>
    <row r="44" spans="1:15" x14ac:dyDescent="0.25">
      <c r="A44" s="47">
        <v>42795</v>
      </c>
      <c r="B44" s="1">
        <v>1.05762</v>
      </c>
      <c r="C44" s="1">
        <v>1.05894</v>
      </c>
      <c r="D44" s="1">
        <v>1.05142</v>
      </c>
      <c r="E44" s="1">
        <v>1.05471</v>
      </c>
      <c r="F44" s="1">
        <f t="shared" si="2"/>
        <v>-40.70000000000018</v>
      </c>
      <c r="G44" s="1">
        <v>0</v>
      </c>
      <c r="H44" s="48">
        <v>-2.751460827140173E-3</v>
      </c>
      <c r="I44" s="49">
        <v>-7.5491759552863413E-4</v>
      </c>
      <c r="J44" s="1">
        <f t="shared" si="0"/>
        <v>0</v>
      </c>
      <c r="K44" s="1">
        <f t="shared" si="1"/>
        <v>0</v>
      </c>
      <c r="L44" s="1">
        <f t="shared" si="3"/>
        <v>0</v>
      </c>
      <c r="M44" s="1">
        <f t="shared" si="4"/>
        <v>0</v>
      </c>
      <c r="N44" s="1">
        <f t="shared" si="5"/>
        <v>0</v>
      </c>
      <c r="O44" s="1">
        <f t="shared" si="6"/>
        <v>-82.700000000002206</v>
      </c>
    </row>
    <row r="45" spans="1:15" x14ac:dyDescent="0.25">
      <c r="A45" s="47">
        <v>42796</v>
      </c>
      <c r="B45" s="1">
        <v>1.05471</v>
      </c>
      <c r="C45" s="1">
        <v>1.05511</v>
      </c>
      <c r="D45" s="1">
        <v>1.04948</v>
      </c>
      <c r="E45" s="1">
        <v>1.05064</v>
      </c>
      <c r="F45" s="1">
        <f t="shared" si="2"/>
        <v>114.79999999999934</v>
      </c>
      <c r="G45" s="1">
        <v>1</v>
      </c>
      <c r="H45" s="48">
        <v>-3.8588806401760323E-3</v>
      </c>
      <c r="I45" s="49">
        <v>-1.2302098051471116E-3</v>
      </c>
      <c r="J45" s="1">
        <f t="shared" si="0"/>
        <v>0</v>
      </c>
      <c r="K45" s="1">
        <f t="shared" si="1"/>
        <v>0</v>
      </c>
      <c r="L45" s="1">
        <f t="shared" si="3"/>
        <v>0</v>
      </c>
      <c r="M45" s="1">
        <f t="shared" si="4"/>
        <v>0</v>
      </c>
      <c r="N45" s="1">
        <f t="shared" si="5"/>
        <v>0</v>
      </c>
      <c r="O45" s="1">
        <f t="shared" si="6"/>
        <v>-82.700000000002206</v>
      </c>
    </row>
    <row r="46" spans="1:15" x14ac:dyDescent="0.25">
      <c r="A46" s="47">
        <v>42797</v>
      </c>
      <c r="B46" s="1">
        <v>1.0505500000000001</v>
      </c>
      <c r="C46" s="1">
        <v>1.0623899999999999</v>
      </c>
      <c r="D46" s="1">
        <v>1.0502199999999999</v>
      </c>
      <c r="E46" s="1">
        <v>1.06203</v>
      </c>
      <c r="F46" s="1">
        <f t="shared" si="2"/>
        <v>-28.999999999999027</v>
      </c>
      <c r="G46" s="1">
        <v>0</v>
      </c>
      <c r="H46" s="48">
        <v>1.0841011193177597E-2</v>
      </c>
      <c r="I46" s="49">
        <v>9.9902599197196351E-4</v>
      </c>
      <c r="J46" s="1">
        <f t="shared" si="0"/>
        <v>0</v>
      </c>
      <c r="K46" s="1">
        <f t="shared" si="1"/>
        <v>0</v>
      </c>
      <c r="L46" s="1">
        <f t="shared" si="3"/>
        <v>0</v>
      </c>
      <c r="M46" s="1">
        <f t="shared" si="4"/>
        <v>0</v>
      </c>
      <c r="N46" s="1">
        <f t="shared" si="5"/>
        <v>0</v>
      </c>
      <c r="O46" s="1">
        <f t="shared" si="6"/>
        <v>-82.700000000002206</v>
      </c>
    </row>
    <row r="47" spans="1:15" x14ac:dyDescent="0.25">
      <c r="A47" s="47">
        <v>42800</v>
      </c>
      <c r="B47" s="1">
        <v>1.06097</v>
      </c>
      <c r="C47" s="1">
        <v>1.06399</v>
      </c>
      <c r="D47" s="1">
        <v>1.0574699999999999</v>
      </c>
      <c r="E47" s="1">
        <v>1.0580700000000001</v>
      </c>
      <c r="F47" s="1">
        <f t="shared" si="2"/>
        <v>-14.199999999999768</v>
      </c>
      <c r="G47" s="1">
        <v>0</v>
      </c>
      <c r="H47" s="48">
        <v>-3.728708228581068E-3</v>
      </c>
      <c r="I47" s="49">
        <v>2.8736488780567448E-4</v>
      </c>
      <c r="J47" s="1">
        <f t="shared" si="0"/>
        <v>0</v>
      </c>
      <c r="K47" s="1">
        <f t="shared" si="1"/>
        <v>0</v>
      </c>
      <c r="L47" s="1">
        <f t="shared" si="3"/>
        <v>0</v>
      </c>
      <c r="M47" s="1">
        <f t="shared" si="4"/>
        <v>0</v>
      </c>
      <c r="N47" s="1">
        <f t="shared" si="5"/>
        <v>0</v>
      </c>
      <c r="O47" s="1">
        <f t="shared" si="6"/>
        <v>-82.700000000002206</v>
      </c>
    </row>
    <row r="48" spans="1:15" x14ac:dyDescent="0.25">
      <c r="A48" s="47">
        <v>42801</v>
      </c>
      <c r="B48" s="1">
        <v>1.0580499999999999</v>
      </c>
      <c r="C48" s="1">
        <v>1.0602499999999999</v>
      </c>
      <c r="D48" s="1">
        <v>1.0558099999999999</v>
      </c>
      <c r="E48" s="1">
        <v>1.05663</v>
      </c>
      <c r="F48" s="1">
        <f t="shared" si="2"/>
        <v>-25.300000000001432</v>
      </c>
      <c r="G48" s="1">
        <v>0</v>
      </c>
      <c r="H48" s="48">
        <v>-1.3609685559557994E-3</v>
      </c>
      <c r="I48" s="49">
        <v>-1.6928777594109323E-4</v>
      </c>
      <c r="J48" s="1">
        <f t="shared" si="0"/>
        <v>0</v>
      </c>
      <c r="K48" s="1">
        <f t="shared" si="1"/>
        <v>0</v>
      </c>
      <c r="L48" s="1">
        <f t="shared" si="3"/>
        <v>0</v>
      </c>
      <c r="M48" s="1">
        <f t="shared" si="4"/>
        <v>0</v>
      </c>
      <c r="N48" s="1">
        <f t="shared" si="5"/>
        <v>0</v>
      </c>
      <c r="O48" s="1">
        <f t="shared" si="6"/>
        <v>-82.700000000002206</v>
      </c>
    </row>
    <row r="49" spans="1:15" x14ac:dyDescent="0.25">
      <c r="A49" s="47">
        <v>42802</v>
      </c>
      <c r="B49" s="1">
        <v>1.0565500000000001</v>
      </c>
      <c r="C49" s="1">
        <v>1.05741</v>
      </c>
      <c r="D49" s="1">
        <v>1.0534699999999999</v>
      </c>
      <c r="E49" s="1">
        <v>1.05402</v>
      </c>
      <c r="F49" s="1">
        <f t="shared" si="2"/>
        <v>36.800000000001276</v>
      </c>
      <c r="G49" s="1">
        <v>1</v>
      </c>
      <c r="H49" s="48">
        <v>-2.4701172595894549E-3</v>
      </c>
      <c r="I49" s="49">
        <v>-2.1816489381598636E-4</v>
      </c>
      <c r="J49" s="1">
        <f t="shared" si="0"/>
        <v>0</v>
      </c>
      <c r="K49" s="1">
        <f t="shared" si="1"/>
        <v>0</v>
      </c>
      <c r="L49" s="1">
        <f t="shared" si="3"/>
        <v>0</v>
      </c>
      <c r="M49" s="1">
        <f t="shared" si="4"/>
        <v>0</v>
      </c>
      <c r="N49" s="1">
        <f t="shared" si="5"/>
        <v>0</v>
      </c>
      <c r="O49" s="1">
        <f t="shared" si="6"/>
        <v>-82.700000000002206</v>
      </c>
    </row>
    <row r="50" spans="1:15" x14ac:dyDescent="0.25">
      <c r="A50" s="47">
        <v>42803</v>
      </c>
      <c r="B50" s="1">
        <v>1.0539799999999999</v>
      </c>
      <c r="C50" s="1">
        <v>1.06151</v>
      </c>
      <c r="D50" s="1">
        <v>1.0524899999999999</v>
      </c>
      <c r="E50" s="1">
        <v>1.05766</v>
      </c>
      <c r="F50" s="1">
        <f t="shared" si="2"/>
        <v>96.199999999999619</v>
      </c>
      <c r="G50" s="1">
        <v>1</v>
      </c>
      <c r="H50" s="48">
        <v>3.4534449061689454E-3</v>
      </c>
      <c r="I50" s="49">
        <v>-9.8999077646988454E-5</v>
      </c>
      <c r="J50" s="1">
        <f t="shared" si="0"/>
        <v>0</v>
      </c>
      <c r="K50" s="1">
        <f t="shared" si="1"/>
        <v>0</v>
      </c>
      <c r="L50" s="1">
        <f t="shared" si="3"/>
        <v>0</v>
      </c>
      <c r="M50" s="1">
        <f t="shared" si="4"/>
        <v>0</v>
      </c>
      <c r="N50" s="1">
        <f t="shared" si="5"/>
        <v>0</v>
      </c>
      <c r="O50" s="1">
        <f t="shared" si="6"/>
        <v>-82.700000000002206</v>
      </c>
    </row>
    <row r="51" spans="1:15" x14ac:dyDescent="0.25">
      <c r="A51" s="47">
        <v>42804</v>
      </c>
      <c r="B51" s="1">
        <v>1.05766</v>
      </c>
      <c r="C51" s="1">
        <v>1.0699000000000001</v>
      </c>
      <c r="D51" s="1">
        <v>1.05721</v>
      </c>
      <c r="E51" s="1">
        <v>1.06728</v>
      </c>
      <c r="F51" s="1">
        <f t="shared" si="2"/>
        <v>-21.099999999998342</v>
      </c>
      <c r="G51" s="1">
        <v>0</v>
      </c>
      <c r="H51" s="48">
        <v>9.095550554998777E-3</v>
      </c>
      <c r="I51" s="49">
        <v>1.1524838928628489E-3</v>
      </c>
      <c r="J51" s="1">
        <f t="shared" si="0"/>
        <v>0</v>
      </c>
      <c r="K51" s="1">
        <f t="shared" si="1"/>
        <v>0</v>
      </c>
      <c r="L51" s="1">
        <f t="shared" si="3"/>
        <v>0</v>
      </c>
      <c r="M51" s="1">
        <f t="shared" si="4"/>
        <v>0</v>
      </c>
      <c r="N51" s="1">
        <f t="shared" si="5"/>
        <v>0</v>
      </c>
      <c r="O51" s="1">
        <f t="shared" si="6"/>
        <v>-82.700000000002206</v>
      </c>
    </row>
    <row r="52" spans="1:15" x14ac:dyDescent="0.25">
      <c r="A52" s="47">
        <v>42806.958333333336</v>
      </c>
      <c r="B52" s="1">
        <v>1.0674699999999999</v>
      </c>
      <c r="C52" s="1">
        <v>1.07142</v>
      </c>
      <c r="D52" s="1">
        <v>1.0651999999999999</v>
      </c>
      <c r="E52" s="1">
        <v>1.0653600000000001</v>
      </c>
      <c r="F52" s="1">
        <f t="shared" si="2"/>
        <v>-49.600000000000755</v>
      </c>
      <c r="G52" s="1">
        <v>0</v>
      </c>
      <c r="H52" s="48">
        <v>-1.7989655947828753E-3</v>
      </c>
      <c r="I52" s="49">
        <v>1.2715457969075111E-3</v>
      </c>
      <c r="J52" s="1">
        <f t="shared" si="0"/>
        <v>0</v>
      </c>
      <c r="K52" s="1">
        <f t="shared" si="1"/>
        <v>0</v>
      </c>
      <c r="L52" s="1">
        <f t="shared" si="3"/>
        <v>-49.600000000000755</v>
      </c>
      <c r="M52" s="1">
        <f t="shared" si="4"/>
        <v>0</v>
      </c>
      <c r="N52" s="1">
        <f t="shared" si="5"/>
        <v>-49.600000000000755</v>
      </c>
      <c r="O52" s="1">
        <f t="shared" si="6"/>
        <v>-132.30000000000297</v>
      </c>
    </row>
    <row r="53" spans="1:15" x14ac:dyDescent="0.25">
      <c r="A53" s="47">
        <v>42807.958333333336</v>
      </c>
      <c r="B53" s="1">
        <v>1.06531</v>
      </c>
      <c r="C53" s="1">
        <v>1.0662400000000001</v>
      </c>
      <c r="D53" s="1">
        <v>1.06003</v>
      </c>
      <c r="E53" s="1">
        <v>1.0603499999999999</v>
      </c>
      <c r="F53" s="1">
        <f t="shared" si="2"/>
        <v>130.09999999999965</v>
      </c>
      <c r="G53" s="1">
        <v>1</v>
      </c>
      <c r="H53" s="48">
        <v>-4.7026357287679454E-3</v>
      </c>
      <c r="I53" s="49">
        <v>1.166076410833522E-3</v>
      </c>
      <c r="J53" s="1">
        <f t="shared" si="0"/>
        <v>0</v>
      </c>
      <c r="K53" s="1">
        <f t="shared" si="1"/>
        <v>0</v>
      </c>
      <c r="L53" s="1">
        <f t="shared" si="3"/>
        <v>0</v>
      </c>
      <c r="M53" s="1">
        <f t="shared" si="4"/>
        <v>0</v>
      </c>
      <c r="N53" s="1">
        <f t="shared" si="5"/>
        <v>0</v>
      </c>
      <c r="O53" s="1">
        <f t="shared" si="6"/>
        <v>-132.30000000000297</v>
      </c>
    </row>
    <row r="54" spans="1:15" x14ac:dyDescent="0.25">
      <c r="A54" s="47">
        <v>42808.958333333336</v>
      </c>
      <c r="B54" s="1">
        <v>1.0603800000000001</v>
      </c>
      <c r="C54" s="1">
        <v>1.07399</v>
      </c>
      <c r="D54" s="1">
        <v>1.0603199999999999</v>
      </c>
      <c r="E54" s="1">
        <v>1.0733900000000001</v>
      </c>
      <c r="F54" s="1">
        <f t="shared" si="2"/>
        <v>32.200000000000003</v>
      </c>
      <c r="G54" s="1">
        <v>1</v>
      </c>
      <c r="H54" s="48">
        <v>1.2297826189465955E-2</v>
      </c>
      <c r="I54" s="49">
        <v>1.3481782853695667E-3</v>
      </c>
      <c r="J54" s="1">
        <f t="shared" si="0"/>
        <v>0</v>
      </c>
      <c r="K54" s="1">
        <f t="shared" si="1"/>
        <v>0</v>
      </c>
      <c r="L54" s="1">
        <f t="shared" si="3"/>
        <v>32.200000000000003</v>
      </c>
      <c r="M54" s="1">
        <f t="shared" si="4"/>
        <v>0</v>
      </c>
      <c r="N54" s="1">
        <f t="shared" si="5"/>
        <v>32.200000000000003</v>
      </c>
      <c r="O54" s="1">
        <f t="shared" si="6"/>
        <v>-100.10000000000296</v>
      </c>
    </row>
    <row r="55" spans="1:15" x14ac:dyDescent="0.25">
      <c r="A55" s="47">
        <v>42809.958333333336</v>
      </c>
      <c r="B55" s="1">
        <v>1.0732999999999999</v>
      </c>
      <c r="C55" s="1">
        <v>1.0770200000000001</v>
      </c>
      <c r="D55" s="1">
        <v>1.07057</v>
      </c>
      <c r="E55" s="1">
        <v>1.0765199999999999</v>
      </c>
      <c r="F55" s="1">
        <f t="shared" si="2"/>
        <v>-26.999999999999247</v>
      </c>
      <c r="G55" s="1">
        <v>0</v>
      </c>
      <c r="H55" s="48">
        <v>2.9159951182700095E-3</v>
      </c>
      <c r="I55" s="49">
        <v>2.1787662037259514E-3</v>
      </c>
      <c r="J55" s="1">
        <f t="shared" si="0"/>
        <v>0</v>
      </c>
      <c r="K55" s="1">
        <f t="shared" si="1"/>
        <v>0</v>
      </c>
      <c r="L55" s="1">
        <f t="shared" si="3"/>
        <v>-26.999999999999247</v>
      </c>
      <c r="M55" s="1">
        <f t="shared" si="4"/>
        <v>0</v>
      </c>
      <c r="N55" s="1">
        <f t="shared" si="5"/>
        <v>-26.999999999999247</v>
      </c>
      <c r="O55" s="1">
        <f t="shared" si="6"/>
        <v>-127.10000000000221</v>
      </c>
    </row>
    <row r="56" spans="1:15" x14ac:dyDescent="0.25">
      <c r="A56" s="47">
        <v>42810.958333333336</v>
      </c>
      <c r="B56" s="1">
        <v>1.0765199999999999</v>
      </c>
      <c r="C56" s="1">
        <v>1.07823</v>
      </c>
      <c r="D56" s="1">
        <v>1.07274</v>
      </c>
      <c r="E56" s="1">
        <v>1.07382</v>
      </c>
      <c r="F56" s="1">
        <f t="shared" si="2"/>
        <v>7.5000000000002842</v>
      </c>
      <c r="G56" s="1">
        <v>1</v>
      </c>
      <c r="H56" s="48">
        <v>-2.5080815962544856E-3</v>
      </c>
      <c r="I56" s="49">
        <v>2.0353770736886156E-3</v>
      </c>
      <c r="J56" s="1">
        <f t="shared" si="0"/>
        <v>0</v>
      </c>
      <c r="K56" s="1">
        <f t="shared" si="1"/>
        <v>0</v>
      </c>
      <c r="L56" s="1">
        <f t="shared" si="3"/>
        <v>7.5000000000002842</v>
      </c>
      <c r="M56" s="1">
        <f t="shared" si="4"/>
        <v>0</v>
      </c>
      <c r="N56" s="1">
        <f t="shared" si="5"/>
        <v>7.5000000000002842</v>
      </c>
      <c r="O56" s="1">
        <f t="shared" si="6"/>
        <v>-119.60000000000193</v>
      </c>
    </row>
    <row r="57" spans="1:15" x14ac:dyDescent="0.25">
      <c r="A57" s="47">
        <v>42813.958333333336</v>
      </c>
      <c r="B57" s="1">
        <v>1.07318</v>
      </c>
      <c r="C57" s="1">
        <v>1.07772</v>
      </c>
      <c r="D57" s="1">
        <v>1.0725100000000001</v>
      </c>
      <c r="E57" s="1">
        <v>1.0739300000000001</v>
      </c>
      <c r="F57" s="1">
        <f t="shared" si="2"/>
        <v>70.699999999999093</v>
      </c>
      <c r="G57" s="1">
        <v>1</v>
      </c>
      <c r="H57" s="48">
        <v>1.0243802499498855E-4</v>
      </c>
      <c r="I57" s="49">
        <v>2.3569464842616711E-3</v>
      </c>
      <c r="J57" s="1">
        <f t="shared" si="0"/>
        <v>0</v>
      </c>
      <c r="K57" s="1">
        <f t="shared" si="1"/>
        <v>0</v>
      </c>
      <c r="L57" s="1">
        <f t="shared" si="3"/>
        <v>0</v>
      </c>
      <c r="M57" s="1">
        <f t="shared" si="4"/>
        <v>0</v>
      </c>
      <c r="N57" s="1">
        <f t="shared" si="5"/>
        <v>0</v>
      </c>
      <c r="O57" s="1">
        <f t="shared" si="6"/>
        <v>-119.60000000000193</v>
      </c>
    </row>
    <row r="58" spans="1:15" x14ac:dyDescent="0.25">
      <c r="A58" s="47">
        <v>42814.958333333336</v>
      </c>
      <c r="B58" s="1">
        <v>1.0739000000000001</v>
      </c>
      <c r="C58" s="1">
        <v>1.0819099999999999</v>
      </c>
      <c r="D58" s="1">
        <v>1.0719000000000001</v>
      </c>
      <c r="E58" s="1">
        <v>1.08097</v>
      </c>
      <c r="F58" s="1">
        <f t="shared" si="2"/>
        <v>-12.900000000000134</v>
      </c>
      <c r="G58" s="1">
        <v>0</v>
      </c>
      <c r="H58" s="48">
        <v>6.5553620813274538E-3</v>
      </c>
      <c r="I58" s="49">
        <v>2.7446861311564846E-3</v>
      </c>
      <c r="J58" s="1">
        <f t="shared" si="0"/>
        <v>0</v>
      </c>
      <c r="K58" s="1">
        <f t="shared" si="1"/>
        <v>0</v>
      </c>
      <c r="L58" s="1">
        <f t="shared" si="3"/>
        <v>0</v>
      </c>
      <c r="M58" s="1">
        <f t="shared" si="4"/>
        <v>0</v>
      </c>
      <c r="N58" s="1">
        <f t="shared" si="5"/>
        <v>0</v>
      </c>
      <c r="O58" s="1">
        <f t="shared" si="6"/>
        <v>-119.60000000000193</v>
      </c>
    </row>
    <row r="59" spans="1:15" x14ac:dyDescent="0.25">
      <c r="A59" s="47">
        <v>42815.958333333336</v>
      </c>
      <c r="B59" s="1">
        <v>1.0809200000000001</v>
      </c>
      <c r="C59" s="1">
        <v>1.0824499999999999</v>
      </c>
      <c r="D59" s="1">
        <v>1.07758</v>
      </c>
      <c r="E59" s="1">
        <v>1.0796300000000001</v>
      </c>
      <c r="F59" s="1">
        <f t="shared" si="2"/>
        <v>-13.199999999999878</v>
      </c>
      <c r="G59" s="1">
        <v>0</v>
      </c>
      <c r="H59" s="48">
        <v>-1.2396273717123485E-3</v>
      </c>
      <c r="I59" s="49">
        <v>1.452788890317594E-3</v>
      </c>
      <c r="J59" s="1">
        <f t="shared" si="0"/>
        <v>0</v>
      </c>
      <c r="K59" s="1">
        <f t="shared" si="1"/>
        <v>0</v>
      </c>
      <c r="L59" s="1">
        <f t="shared" si="3"/>
        <v>-13.199999999999878</v>
      </c>
      <c r="M59" s="1">
        <f t="shared" si="4"/>
        <v>0</v>
      </c>
      <c r="N59" s="1">
        <f t="shared" si="5"/>
        <v>-13.199999999999878</v>
      </c>
      <c r="O59" s="1">
        <f t="shared" si="6"/>
        <v>-132.8000000000018</v>
      </c>
    </row>
    <row r="60" spans="1:15" x14ac:dyDescent="0.25">
      <c r="A60" s="47">
        <v>42816.958333333336</v>
      </c>
      <c r="B60" s="1">
        <v>1.07962</v>
      </c>
      <c r="C60" s="1">
        <v>1.0804800000000001</v>
      </c>
      <c r="D60" s="1">
        <v>1.0768</v>
      </c>
      <c r="E60" s="1">
        <v>1.0783</v>
      </c>
      <c r="F60" s="1">
        <f t="shared" si="2"/>
        <v>13.900000000000023</v>
      </c>
      <c r="G60" s="1">
        <v>1</v>
      </c>
      <c r="H60" s="48">
        <v>-1.2319035225031305E-3</v>
      </c>
      <c r="I60" s="49">
        <v>1.5236716493525621E-3</v>
      </c>
      <c r="J60" s="1">
        <f t="shared" si="0"/>
        <v>0</v>
      </c>
      <c r="K60" s="1">
        <f t="shared" si="1"/>
        <v>0</v>
      </c>
      <c r="L60" s="1">
        <f t="shared" si="3"/>
        <v>13.900000000000023</v>
      </c>
      <c r="M60" s="1">
        <f t="shared" si="4"/>
        <v>0</v>
      </c>
      <c r="N60" s="1">
        <f t="shared" si="5"/>
        <v>13.900000000000023</v>
      </c>
      <c r="O60" s="1">
        <f t="shared" si="6"/>
        <v>-118.90000000000178</v>
      </c>
    </row>
    <row r="61" spans="1:15" x14ac:dyDescent="0.25">
      <c r="A61" s="47">
        <v>42817.958333333336</v>
      </c>
      <c r="B61" s="1">
        <v>1.0783</v>
      </c>
      <c r="C61" s="1">
        <v>1.08179</v>
      </c>
      <c r="D61" s="1">
        <v>1.07602</v>
      </c>
      <c r="E61" s="1">
        <v>1.07969</v>
      </c>
      <c r="F61" s="1">
        <f t="shared" si="2"/>
        <v>28.799999999999937</v>
      </c>
      <c r="G61" s="1">
        <v>1</v>
      </c>
      <c r="H61" s="48">
        <v>1.2890661226003797E-3</v>
      </c>
      <c r="I61" s="49">
        <v>2.2726343807736027E-3</v>
      </c>
      <c r="J61" s="1">
        <f t="shared" si="0"/>
        <v>0</v>
      </c>
      <c r="K61" s="1">
        <f t="shared" si="1"/>
        <v>0</v>
      </c>
      <c r="L61" s="1">
        <f t="shared" si="3"/>
        <v>0</v>
      </c>
      <c r="M61" s="1">
        <f t="shared" si="4"/>
        <v>0</v>
      </c>
      <c r="N61" s="1">
        <f t="shared" si="5"/>
        <v>0</v>
      </c>
      <c r="O61" s="1">
        <f t="shared" si="6"/>
        <v>-118.90000000000178</v>
      </c>
    </row>
    <row r="62" spans="1:15" x14ac:dyDescent="0.25">
      <c r="A62" s="47">
        <v>42820.958333333336</v>
      </c>
      <c r="B62" s="1">
        <v>1.0834999999999999</v>
      </c>
      <c r="C62" s="1">
        <v>1.0905800000000001</v>
      </c>
      <c r="D62" s="1">
        <v>1.08264</v>
      </c>
      <c r="E62" s="1">
        <v>1.0863799999999999</v>
      </c>
      <c r="F62" s="1">
        <f t="shared" si="2"/>
        <v>-51.499999999999879</v>
      </c>
      <c r="G62" s="1">
        <v>0</v>
      </c>
      <c r="H62" s="48">
        <v>6.1962229899321652E-3</v>
      </c>
      <c r="I62" s="49">
        <v>1.509933980831879E-3</v>
      </c>
      <c r="J62" s="1">
        <f t="shared" si="0"/>
        <v>0</v>
      </c>
      <c r="K62" s="1">
        <f t="shared" si="1"/>
        <v>0</v>
      </c>
      <c r="L62" s="1">
        <f t="shared" si="3"/>
        <v>-51.499999999999879</v>
      </c>
      <c r="M62" s="1">
        <f t="shared" si="4"/>
        <v>0</v>
      </c>
      <c r="N62" s="1">
        <f t="shared" si="5"/>
        <v>-51.499999999999879</v>
      </c>
      <c r="O62" s="1">
        <f t="shared" si="6"/>
        <v>-170.40000000000165</v>
      </c>
    </row>
    <row r="63" spans="1:15" x14ac:dyDescent="0.25">
      <c r="A63" s="47">
        <v>42821.958333333336</v>
      </c>
      <c r="B63" s="1">
        <v>1.0864</v>
      </c>
      <c r="C63" s="1">
        <v>1.08725</v>
      </c>
      <c r="D63" s="1">
        <v>1.07988</v>
      </c>
      <c r="E63" s="1">
        <v>1.08125</v>
      </c>
      <c r="F63" s="1">
        <f t="shared" si="2"/>
        <v>-45.900000000000944</v>
      </c>
      <c r="G63" s="1">
        <v>0</v>
      </c>
      <c r="H63" s="48">
        <v>-4.7221046042820181E-3</v>
      </c>
      <c r="I63" s="49">
        <v>5.5517151551287558E-4</v>
      </c>
      <c r="J63" s="1">
        <f t="shared" si="0"/>
        <v>0</v>
      </c>
      <c r="K63" s="1">
        <f t="shared" si="1"/>
        <v>0</v>
      </c>
      <c r="L63" s="1">
        <f t="shared" si="3"/>
        <v>0</v>
      </c>
      <c r="M63" s="1">
        <f t="shared" si="4"/>
        <v>0</v>
      </c>
      <c r="N63" s="1">
        <f t="shared" si="5"/>
        <v>0</v>
      </c>
      <c r="O63" s="1">
        <f t="shared" si="6"/>
        <v>-170.40000000000165</v>
      </c>
    </row>
    <row r="64" spans="1:15" x14ac:dyDescent="0.25">
      <c r="A64" s="47">
        <v>42822.958333333336</v>
      </c>
      <c r="B64" s="1">
        <v>1.08114</v>
      </c>
      <c r="C64" s="1">
        <v>1.08264</v>
      </c>
      <c r="D64" s="1">
        <v>1.0739799999999999</v>
      </c>
      <c r="E64" s="1">
        <v>1.0765499999999999</v>
      </c>
      <c r="F64" s="1">
        <f t="shared" si="2"/>
        <v>-91.00000000000108</v>
      </c>
      <c r="G64" s="1">
        <v>0</v>
      </c>
      <c r="H64" s="48">
        <v>-4.3468208092486416E-3</v>
      </c>
      <c r="I64" s="49">
        <v>3.2532911388860608E-4</v>
      </c>
      <c r="J64" s="1">
        <f t="shared" si="0"/>
        <v>0</v>
      </c>
      <c r="K64" s="1">
        <f t="shared" si="1"/>
        <v>0</v>
      </c>
      <c r="L64" s="1">
        <f t="shared" si="3"/>
        <v>0</v>
      </c>
      <c r="M64" s="1">
        <f t="shared" si="4"/>
        <v>0</v>
      </c>
      <c r="N64" s="1">
        <f t="shared" si="5"/>
        <v>0</v>
      </c>
      <c r="O64" s="1">
        <f t="shared" si="6"/>
        <v>-170.40000000000165</v>
      </c>
    </row>
    <row r="65" spans="1:15" x14ac:dyDescent="0.25">
      <c r="A65" s="47">
        <v>42823.958333333336</v>
      </c>
      <c r="B65" s="1">
        <v>1.0765400000000001</v>
      </c>
      <c r="C65" s="1">
        <v>1.0769599999999999</v>
      </c>
      <c r="D65" s="1">
        <v>1.06718</v>
      </c>
      <c r="E65" s="1">
        <v>1.0674399999999999</v>
      </c>
      <c r="F65" s="1">
        <f t="shared" si="2"/>
        <v>-21.500000000000963</v>
      </c>
      <c r="G65" s="1">
        <v>0</v>
      </c>
      <c r="H65" s="48">
        <v>-8.4622172681250163E-3</v>
      </c>
      <c r="I65" s="49">
        <v>-7.4525279775139452E-4</v>
      </c>
      <c r="J65" s="1">
        <f t="shared" si="0"/>
        <v>0</v>
      </c>
      <c r="K65" s="1">
        <f t="shared" si="1"/>
        <v>0</v>
      </c>
      <c r="L65" s="1">
        <f t="shared" si="3"/>
        <v>0</v>
      </c>
      <c r="M65" s="1">
        <f t="shared" si="4"/>
        <v>0</v>
      </c>
      <c r="N65" s="1">
        <f t="shared" si="5"/>
        <v>0</v>
      </c>
      <c r="O65" s="1">
        <f t="shared" si="6"/>
        <v>-170.40000000000165</v>
      </c>
    </row>
    <row r="66" spans="1:15" x14ac:dyDescent="0.25">
      <c r="A66" s="47">
        <v>42824.958333333336</v>
      </c>
      <c r="B66" s="1">
        <v>1.0674300000000001</v>
      </c>
      <c r="C66" s="1">
        <v>1.0701799999999999</v>
      </c>
      <c r="D66" s="1">
        <v>1.06508</v>
      </c>
      <c r="E66" s="1">
        <v>1.06528</v>
      </c>
      <c r="F66" s="1">
        <f t="shared" si="2"/>
        <v>9.6999999999991537</v>
      </c>
      <c r="G66" s="1">
        <v>1</v>
      </c>
      <c r="H66" s="48">
        <v>-2.0235329386194545E-3</v>
      </c>
      <c r="I66" s="49">
        <v>-1.8176146752447581E-3</v>
      </c>
      <c r="J66" s="1">
        <f t="shared" ref="J66:J129" si="7">IF(AND(I66&gt;$S$2,I66&lt;=$T$2),F66,0)</f>
        <v>0</v>
      </c>
      <c r="K66" s="1">
        <f t="shared" ref="K66:K129" si="8">IF(AND(I66&gt;$S$3,I66&lt;=$T$3),F66,0)</f>
        <v>0</v>
      </c>
      <c r="L66" s="1">
        <f t="shared" si="3"/>
        <v>0</v>
      </c>
      <c r="M66" s="1">
        <f t="shared" si="4"/>
        <v>0</v>
      </c>
      <c r="N66" s="1">
        <f t="shared" si="5"/>
        <v>0</v>
      </c>
      <c r="O66" s="1">
        <f t="shared" si="6"/>
        <v>-170.40000000000165</v>
      </c>
    </row>
    <row r="67" spans="1:15" x14ac:dyDescent="0.25">
      <c r="A67" s="47">
        <v>42827.958333333336</v>
      </c>
      <c r="B67" s="1">
        <v>1.0659400000000001</v>
      </c>
      <c r="C67" s="1">
        <v>1.06809</v>
      </c>
      <c r="D67" s="1">
        <v>1.06423</v>
      </c>
      <c r="E67" s="1">
        <v>1.06691</v>
      </c>
      <c r="F67" s="1">
        <f t="shared" ref="F67:F130" si="9">(E68-B68)*10000</f>
        <v>4.1000000000002146</v>
      </c>
      <c r="G67" s="1">
        <v>1</v>
      </c>
      <c r="H67" s="48">
        <v>1.5301141483929914E-3</v>
      </c>
      <c r="I67" s="49">
        <v>-1.4713969852315906E-3</v>
      </c>
      <c r="J67" s="1">
        <f t="shared" si="7"/>
        <v>0</v>
      </c>
      <c r="K67" s="1">
        <f t="shared" si="8"/>
        <v>0</v>
      </c>
      <c r="L67" s="1">
        <f t="shared" ref="L67:L130" si="10">IF(AND(I67&gt;$S$4,I67&lt;=$T$4),F67,0)</f>
        <v>0</v>
      </c>
      <c r="M67" s="1">
        <f t="shared" ref="M67:M130" si="11">IF(AND(I67&gt;$S$5,I67&lt;=$T$5),F67,0)</f>
        <v>0</v>
      </c>
      <c r="N67" s="1">
        <f t="shared" ref="N67:N130" si="12">L67+K67+J67+M67</f>
        <v>0</v>
      </c>
      <c r="O67" s="1">
        <f t="shared" si="6"/>
        <v>-170.40000000000165</v>
      </c>
    </row>
    <row r="68" spans="1:15" x14ac:dyDescent="0.25">
      <c r="A68" s="47">
        <v>42828.958333333336</v>
      </c>
      <c r="B68" s="1">
        <v>1.0668800000000001</v>
      </c>
      <c r="C68" s="1">
        <v>1.0677000000000001</v>
      </c>
      <c r="D68" s="1">
        <v>1.06355</v>
      </c>
      <c r="E68" s="1">
        <v>1.0672900000000001</v>
      </c>
      <c r="F68" s="1">
        <f t="shared" si="9"/>
        <v>-10.200000000000209</v>
      </c>
      <c r="G68" s="1">
        <v>0</v>
      </c>
      <c r="H68" s="48">
        <v>3.5616874900412654E-4</v>
      </c>
      <c r="I68" s="49">
        <v>-1.2728879512931834E-3</v>
      </c>
      <c r="J68" s="1">
        <f t="shared" si="7"/>
        <v>0</v>
      </c>
      <c r="K68" s="1">
        <f t="shared" si="8"/>
        <v>0</v>
      </c>
      <c r="L68" s="1">
        <f t="shared" si="10"/>
        <v>0</v>
      </c>
      <c r="M68" s="1">
        <f t="shared" si="11"/>
        <v>0</v>
      </c>
      <c r="N68" s="1">
        <f t="shared" si="12"/>
        <v>0</v>
      </c>
      <c r="O68" s="1">
        <f t="shared" ref="O68:O131" si="13">N68+O67</f>
        <v>-170.40000000000165</v>
      </c>
    </row>
    <row r="69" spans="1:15" x14ac:dyDescent="0.25">
      <c r="A69" s="47">
        <v>42829.958333333336</v>
      </c>
      <c r="B69" s="1">
        <v>1.0672900000000001</v>
      </c>
      <c r="C69" s="1">
        <v>1.0688899999999999</v>
      </c>
      <c r="D69" s="1">
        <v>1.06349</v>
      </c>
      <c r="E69" s="1">
        <v>1.0662700000000001</v>
      </c>
      <c r="F69" s="1">
        <f t="shared" si="9"/>
        <v>-18.699999999998163</v>
      </c>
      <c r="G69" s="1">
        <v>0</v>
      </c>
      <c r="H69" s="48">
        <v>-9.5569151776930816E-4</v>
      </c>
      <c r="I69" s="49">
        <v>-1.5534826563393944E-3</v>
      </c>
      <c r="J69" s="1">
        <f t="shared" si="7"/>
        <v>0</v>
      </c>
      <c r="K69" s="1">
        <f t="shared" si="8"/>
        <v>0</v>
      </c>
      <c r="L69" s="1">
        <f t="shared" si="10"/>
        <v>0</v>
      </c>
      <c r="M69" s="1">
        <f t="shared" si="11"/>
        <v>0</v>
      </c>
      <c r="N69" s="1">
        <f t="shared" si="12"/>
        <v>0</v>
      </c>
      <c r="O69" s="1">
        <f t="shared" si="13"/>
        <v>-170.40000000000165</v>
      </c>
    </row>
    <row r="70" spans="1:15" x14ac:dyDescent="0.25">
      <c r="A70" s="47">
        <v>42830.958333333336</v>
      </c>
      <c r="B70" s="1">
        <v>1.0662499999999999</v>
      </c>
      <c r="C70" s="1">
        <v>1.0684</v>
      </c>
      <c r="D70" s="1">
        <v>1.0628899999999999</v>
      </c>
      <c r="E70" s="1">
        <v>1.0643800000000001</v>
      </c>
      <c r="F70" s="1">
        <f t="shared" si="9"/>
        <v>-54.899999999999949</v>
      </c>
      <c r="G70" s="1">
        <v>0</v>
      </c>
      <c r="H70" s="48">
        <v>-1.7725341611410927E-3</v>
      </c>
      <c r="I70" s="49">
        <v>-2.5495773002235517E-3</v>
      </c>
      <c r="J70" s="1">
        <f t="shared" si="7"/>
        <v>0</v>
      </c>
      <c r="K70" s="1">
        <f t="shared" si="8"/>
        <v>0</v>
      </c>
      <c r="L70" s="1">
        <f t="shared" si="10"/>
        <v>0</v>
      </c>
      <c r="M70" s="1">
        <f t="shared" si="11"/>
        <v>0</v>
      </c>
      <c r="N70" s="1">
        <f t="shared" si="12"/>
        <v>0</v>
      </c>
      <c r="O70" s="1">
        <f t="shared" si="13"/>
        <v>-170.40000000000165</v>
      </c>
    </row>
    <row r="71" spans="1:15" x14ac:dyDescent="0.25">
      <c r="A71" s="47">
        <v>42831.958333333336</v>
      </c>
      <c r="B71" s="1">
        <v>1.0643800000000001</v>
      </c>
      <c r="C71" s="1">
        <v>1.0665899999999999</v>
      </c>
      <c r="D71" s="1">
        <v>1.05806</v>
      </c>
      <c r="E71" s="1">
        <v>1.0588900000000001</v>
      </c>
      <c r="F71" s="1">
        <f t="shared" si="9"/>
        <v>9.0999999999996639</v>
      </c>
      <c r="G71" s="1">
        <v>1</v>
      </c>
      <c r="H71" s="48">
        <v>-5.157932317405467E-3</v>
      </c>
      <c r="I71" s="49">
        <v>-2.6040557643639828E-3</v>
      </c>
      <c r="J71" s="1">
        <f t="shared" si="7"/>
        <v>0</v>
      </c>
      <c r="K71" s="1">
        <f t="shared" si="8"/>
        <v>0</v>
      </c>
      <c r="L71" s="1">
        <f t="shared" si="10"/>
        <v>0</v>
      </c>
      <c r="M71" s="1">
        <f t="shared" si="11"/>
        <v>0</v>
      </c>
      <c r="N71" s="1">
        <f t="shared" si="12"/>
        <v>0</v>
      </c>
      <c r="O71" s="1">
        <f t="shared" si="13"/>
        <v>-170.40000000000165</v>
      </c>
    </row>
    <row r="72" spans="1:15" x14ac:dyDescent="0.25">
      <c r="A72" s="47">
        <v>42834.958333333336</v>
      </c>
      <c r="B72" s="1">
        <v>1.0586599999999999</v>
      </c>
      <c r="C72" s="1">
        <v>1.06064</v>
      </c>
      <c r="D72" s="1">
        <v>1.05698</v>
      </c>
      <c r="E72" s="1">
        <v>1.0595699999999999</v>
      </c>
      <c r="F72" s="1">
        <f t="shared" si="9"/>
        <v>8.799999999999919</v>
      </c>
      <c r="G72" s="1">
        <v>1</v>
      </c>
      <c r="H72" s="48">
        <v>6.4218190746889725E-4</v>
      </c>
      <c r="I72" s="49">
        <v>-1.9804304247742904E-3</v>
      </c>
      <c r="J72" s="1">
        <f t="shared" si="7"/>
        <v>0</v>
      </c>
      <c r="K72" s="1">
        <f t="shared" si="8"/>
        <v>0</v>
      </c>
      <c r="L72" s="1">
        <f t="shared" si="10"/>
        <v>0</v>
      </c>
      <c r="M72" s="1">
        <f t="shared" si="11"/>
        <v>0</v>
      </c>
      <c r="N72" s="1">
        <f t="shared" si="12"/>
        <v>0</v>
      </c>
      <c r="O72" s="1">
        <f t="shared" si="13"/>
        <v>-170.40000000000165</v>
      </c>
    </row>
    <row r="73" spans="1:15" x14ac:dyDescent="0.25">
      <c r="A73" s="47">
        <v>42835.958333333336</v>
      </c>
      <c r="B73" s="1">
        <v>1.0595399999999999</v>
      </c>
      <c r="C73" s="1">
        <v>1.0629900000000001</v>
      </c>
      <c r="D73" s="1">
        <v>1.05785</v>
      </c>
      <c r="E73" s="1">
        <v>1.0604199999999999</v>
      </c>
      <c r="F73" s="1">
        <f t="shared" si="9"/>
        <v>60.900000000001512</v>
      </c>
      <c r="G73" s="1">
        <v>1</v>
      </c>
      <c r="H73" s="48">
        <v>8.022122181639002E-4</v>
      </c>
      <c r="I73" s="49">
        <v>-8.2237673898817587E-4</v>
      </c>
      <c r="J73" s="1">
        <f t="shared" si="7"/>
        <v>0</v>
      </c>
      <c r="K73" s="1">
        <f t="shared" si="8"/>
        <v>0</v>
      </c>
      <c r="L73" s="1">
        <f t="shared" si="10"/>
        <v>0</v>
      </c>
      <c r="M73" s="1">
        <f t="shared" si="11"/>
        <v>0</v>
      </c>
      <c r="N73" s="1">
        <f t="shared" si="12"/>
        <v>0</v>
      </c>
      <c r="O73" s="1">
        <f t="shared" si="13"/>
        <v>-170.40000000000165</v>
      </c>
    </row>
    <row r="74" spans="1:15" x14ac:dyDescent="0.25">
      <c r="A74" s="47">
        <v>42836.958333333336</v>
      </c>
      <c r="B74" s="1">
        <v>1.0604199999999999</v>
      </c>
      <c r="C74" s="1">
        <v>1.06751</v>
      </c>
      <c r="D74" s="1">
        <v>1.0589</v>
      </c>
      <c r="E74" s="1">
        <v>1.0665100000000001</v>
      </c>
      <c r="F74" s="1">
        <f t="shared" si="9"/>
        <v>-52.000000000000938</v>
      </c>
      <c r="G74" s="1">
        <v>0</v>
      </c>
      <c r="H74" s="48">
        <v>5.743007487599483E-3</v>
      </c>
      <c r="I74" s="49">
        <v>1.4844081428919131E-4</v>
      </c>
      <c r="J74" s="1">
        <f t="shared" si="7"/>
        <v>0</v>
      </c>
      <c r="K74" s="1">
        <f t="shared" si="8"/>
        <v>0</v>
      </c>
      <c r="L74" s="1">
        <f t="shared" si="10"/>
        <v>0</v>
      </c>
      <c r="M74" s="1">
        <f t="shared" si="11"/>
        <v>0</v>
      </c>
      <c r="N74" s="1">
        <f t="shared" si="12"/>
        <v>0</v>
      </c>
      <c r="O74" s="1">
        <f t="shared" si="13"/>
        <v>-170.40000000000165</v>
      </c>
    </row>
    <row r="75" spans="1:15" x14ac:dyDescent="0.25">
      <c r="A75" s="47">
        <v>42837.958333333336</v>
      </c>
      <c r="B75" s="1">
        <v>1.0665100000000001</v>
      </c>
      <c r="C75" s="1">
        <v>1.06775</v>
      </c>
      <c r="D75" s="1">
        <v>1.06094</v>
      </c>
      <c r="E75" s="1">
        <v>1.06131</v>
      </c>
      <c r="F75" s="1">
        <f t="shared" si="9"/>
        <v>-2.5999999999992696</v>
      </c>
      <c r="G75" s="1">
        <v>0</v>
      </c>
      <c r="H75" s="48">
        <v>-4.8757161208052846E-3</v>
      </c>
      <c r="I75" s="49">
        <v>-6.5228796936059319E-4</v>
      </c>
      <c r="J75" s="1">
        <f t="shared" si="7"/>
        <v>0</v>
      </c>
      <c r="K75" s="1">
        <f t="shared" si="8"/>
        <v>0</v>
      </c>
      <c r="L75" s="1">
        <f t="shared" si="10"/>
        <v>0</v>
      </c>
      <c r="M75" s="1">
        <f t="shared" si="11"/>
        <v>0</v>
      </c>
      <c r="N75" s="1">
        <f t="shared" si="12"/>
        <v>0</v>
      </c>
      <c r="O75" s="1">
        <f t="shared" si="13"/>
        <v>-170.40000000000165</v>
      </c>
    </row>
    <row r="76" spans="1:15" x14ac:dyDescent="0.25">
      <c r="A76" s="47">
        <v>42838.958333333336</v>
      </c>
      <c r="B76" s="1">
        <v>1.06131</v>
      </c>
      <c r="C76" s="1">
        <v>1.06294</v>
      </c>
      <c r="D76" s="1">
        <v>1.0606</v>
      </c>
      <c r="E76" s="1">
        <v>1.06105</v>
      </c>
      <c r="F76" s="1">
        <f t="shared" si="9"/>
        <v>29.500000000000082</v>
      </c>
      <c r="G76" s="1">
        <v>1</v>
      </c>
      <c r="H76" s="48">
        <v>-2.4498026024433184E-4</v>
      </c>
      <c r="I76" s="49">
        <v>-7.2743159551665049E-4</v>
      </c>
      <c r="J76" s="1">
        <f t="shared" si="7"/>
        <v>0</v>
      </c>
      <c r="K76" s="1">
        <f t="shared" si="8"/>
        <v>0</v>
      </c>
      <c r="L76" s="1">
        <f t="shared" si="10"/>
        <v>0</v>
      </c>
      <c r="M76" s="1">
        <f t="shared" si="11"/>
        <v>0</v>
      </c>
      <c r="N76" s="1">
        <f t="shared" si="12"/>
        <v>0</v>
      </c>
      <c r="O76" s="1">
        <f t="shared" si="13"/>
        <v>-170.40000000000165</v>
      </c>
    </row>
    <row r="77" spans="1:15" x14ac:dyDescent="0.25">
      <c r="A77" s="47">
        <v>42841.958333333336</v>
      </c>
      <c r="B77" s="1">
        <v>1.0612900000000001</v>
      </c>
      <c r="C77" s="1">
        <v>1.0670299999999999</v>
      </c>
      <c r="D77" s="1">
        <v>1.0602799999999999</v>
      </c>
      <c r="E77" s="1">
        <v>1.0642400000000001</v>
      </c>
      <c r="F77" s="1">
        <f t="shared" si="9"/>
        <v>87.800000000000097</v>
      </c>
      <c r="G77" s="1">
        <v>1</v>
      </c>
      <c r="H77" s="48">
        <v>3.006455869186242E-3</v>
      </c>
      <c r="I77" s="49">
        <v>-2.3216317214720672E-4</v>
      </c>
      <c r="J77" s="1">
        <f t="shared" si="7"/>
        <v>0</v>
      </c>
      <c r="K77" s="1">
        <f t="shared" si="8"/>
        <v>0</v>
      </c>
      <c r="L77" s="1">
        <f t="shared" si="10"/>
        <v>0</v>
      </c>
      <c r="M77" s="1">
        <f t="shared" si="11"/>
        <v>0</v>
      </c>
      <c r="N77" s="1">
        <f t="shared" si="12"/>
        <v>0</v>
      </c>
      <c r="O77" s="1">
        <f t="shared" si="13"/>
        <v>-170.40000000000165</v>
      </c>
    </row>
    <row r="78" spans="1:15" x14ac:dyDescent="0.25">
      <c r="A78" s="47">
        <v>42842.958333333336</v>
      </c>
      <c r="B78" s="1">
        <v>1.0641799999999999</v>
      </c>
      <c r="C78" s="1">
        <v>1.07359</v>
      </c>
      <c r="D78" s="1">
        <v>1.06372</v>
      </c>
      <c r="E78" s="1">
        <v>1.0729599999999999</v>
      </c>
      <c r="F78" s="1">
        <f t="shared" si="9"/>
        <v>-19.499999999998963</v>
      </c>
      <c r="G78" s="1">
        <v>0</v>
      </c>
      <c r="H78" s="48">
        <v>8.193640532210722E-3</v>
      </c>
      <c r="I78" s="49">
        <v>1.0136086645217701E-3</v>
      </c>
      <c r="J78" s="1">
        <f t="shared" si="7"/>
        <v>0</v>
      </c>
      <c r="K78" s="1">
        <f t="shared" si="8"/>
        <v>0</v>
      </c>
      <c r="L78" s="1">
        <f t="shared" si="10"/>
        <v>0</v>
      </c>
      <c r="M78" s="1">
        <f t="shared" si="11"/>
        <v>0</v>
      </c>
      <c r="N78" s="1">
        <f t="shared" si="12"/>
        <v>0</v>
      </c>
      <c r="O78" s="1">
        <f t="shared" si="13"/>
        <v>-170.40000000000165</v>
      </c>
    </row>
    <row r="79" spans="1:15" x14ac:dyDescent="0.25">
      <c r="A79" s="47">
        <v>42843.958333333336</v>
      </c>
      <c r="B79" s="1">
        <v>1.0729599999999999</v>
      </c>
      <c r="C79" s="1">
        <v>1.0736699999999999</v>
      </c>
      <c r="D79" s="1">
        <v>1.0699799999999999</v>
      </c>
      <c r="E79" s="1">
        <v>1.07101</v>
      </c>
      <c r="F79" s="1">
        <f t="shared" si="9"/>
        <v>7.299999999998974</v>
      </c>
      <c r="G79" s="1">
        <v>1</v>
      </c>
      <c r="H79" s="48">
        <v>-1.8174023262749195E-3</v>
      </c>
      <c r="I79" s="49">
        <v>1.4311749134130886E-3</v>
      </c>
      <c r="J79" s="1">
        <f t="shared" si="7"/>
        <v>0</v>
      </c>
      <c r="K79" s="1">
        <f t="shared" si="8"/>
        <v>0</v>
      </c>
      <c r="L79" s="1">
        <f t="shared" si="10"/>
        <v>7.299999999998974</v>
      </c>
      <c r="M79" s="1">
        <f t="shared" si="11"/>
        <v>0</v>
      </c>
      <c r="N79" s="1">
        <f t="shared" si="12"/>
        <v>7.299999999998974</v>
      </c>
      <c r="O79" s="1">
        <f t="shared" si="13"/>
        <v>-163.10000000000269</v>
      </c>
    </row>
    <row r="80" spans="1:15" x14ac:dyDescent="0.25">
      <c r="A80" s="47">
        <v>42844.958333333336</v>
      </c>
      <c r="B80" s="1">
        <v>1.0709200000000001</v>
      </c>
      <c r="C80" s="1">
        <v>1.07775</v>
      </c>
      <c r="D80" s="1">
        <v>1.0708599999999999</v>
      </c>
      <c r="E80" s="1">
        <v>1.07165</v>
      </c>
      <c r="F80" s="1">
        <f t="shared" si="9"/>
        <v>7.3000000000011944</v>
      </c>
      <c r="G80" s="1">
        <v>1</v>
      </c>
      <c r="H80" s="48">
        <v>5.9756678275646458E-4</v>
      </c>
      <c r="I80" s="49">
        <v>1.4255980228240345E-3</v>
      </c>
      <c r="J80" s="1">
        <f t="shared" si="7"/>
        <v>0</v>
      </c>
      <c r="K80" s="1">
        <f t="shared" si="8"/>
        <v>0</v>
      </c>
      <c r="L80" s="1">
        <f t="shared" si="10"/>
        <v>7.3000000000011944</v>
      </c>
      <c r="M80" s="1">
        <f t="shared" si="11"/>
        <v>0</v>
      </c>
      <c r="N80" s="1">
        <f t="shared" si="12"/>
        <v>7.3000000000011944</v>
      </c>
      <c r="O80" s="1">
        <f t="shared" si="13"/>
        <v>-155.80000000000149</v>
      </c>
    </row>
    <row r="81" spans="1:15" x14ac:dyDescent="0.25">
      <c r="A81" s="47">
        <v>42845.958333333336</v>
      </c>
      <c r="B81" s="1">
        <v>1.0716399999999999</v>
      </c>
      <c r="C81" s="1">
        <v>1.07379</v>
      </c>
      <c r="D81" s="1">
        <v>1.0682199999999999</v>
      </c>
      <c r="E81" s="1">
        <v>1.07237</v>
      </c>
      <c r="F81" s="1">
        <f t="shared" si="9"/>
        <v>-49.200000000000358</v>
      </c>
      <c r="G81" s="1">
        <v>0</v>
      </c>
      <c r="H81" s="48">
        <v>6.7186114869599578E-4</v>
      </c>
      <c r="I81" s="49">
        <v>1.4093041391405464E-3</v>
      </c>
      <c r="J81" s="1">
        <f t="shared" si="7"/>
        <v>0</v>
      </c>
      <c r="K81" s="1">
        <f t="shared" si="8"/>
        <v>0</v>
      </c>
      <c r="L81" s="1">
        <f t="shared" si="10"/>
        <v>-49.200000000000358</v>
      </c>
      <c r="M81" s="1">
        <f t="shared" si="11"/>
        <v>0</v>
      </c>
      <c r="N81" s="1">
        <f t="shared" si="12"/>
        <v>-49.200000000000358</v>
      </c>
      <c r="O81" s="1">
        <f t="shared" si="13"/>
        <v>-205.00000000000185</v>
      </c>
    </row>
    <row r="82" spans="1:15" x14ac:dyDescent="0.25">
      <c r="A82" s="47">
        <v>42848.958333333336</v>
      </c>
      <c r="B82" s="1">
        <v>1.0916399999999999</v>
      </c>
      <c r="C82" s="1">
        <v>1.0916399999999999</v>
      </c>
      <c r="D82" s="1">
        <v>1.0820700000000001</v>
      </c>
      <c r="E82" s="1">
        <v>1.0867199999999999</v>
      </c>
      <c r="F82" s="1">
        <f t="shared" si="9"/>
        <v>58.600000000001984</v>
      </c>
      <c r="G82" s="1">
        <v>1</v>
      </c>
      <c r="H82" s="48">
        <v>1.3381575389091349E-2</v>
      </c>
      <c r="I82" s="49">
        <v>2.3641251268270297E-3</v>
      </c>
      <c r="J82" s="1">
        <f t="shared" si="7"/>
        <v>0</v>
      </c>
      <c r="K82" s="1">
        <f t="shared" si="8"/>
        <v>0</v>
      </c>
      <c r="L82" s="1">
        <f t="shared" si="10"/>
        <v>0</v>
      </c>
      <c r="M82" s="1">
        <f t="shared" si="11"/>
        <v>0</v>
      </c>
      <c r="N82" s="1">
        <f t="shared" si="12"/>
        <v>0</v>
      </c>
      <c r="O82" s="1">
        <f t="shared" si="13"/>
        <v>-205.00000000000185</v>
      </c>
    </row>
    <row r="83" spans="1:15" x14ac:dyDescent="0.25">
      <c r="A83" s="47">
        <v>42849.958333333336</v>
      </c>
      <c r="B83" s="1">
        <v>1.0867199999999999</v>
      </c>
      <c r="C83" s="1">
        <v>1.0949899999999999</v>
      </c>
      <c r="D83" s="1">
        <v>1.0851200000000001</v>
      </c>
      <c r="E83" s="1">
        <v>1.0925800000000001</v>
      </c>
      <c r="F83" s="1">
        <f t="shared" si="9"/>
        <v>-20.999999999999908</v>
      </c>
      <c r="G83" s="1">
        <v>0</v>
      </c>
      <c r="H83" s="48">
        <v>5.3923733804477347E-3</v>
      </c>
      <c r="I83" s="49">
        <v>3.6476363144836571E-3</v>
      </c>
      <c r="J83" s="1">
        <f t="shared" si="7"/>
        <v>0</v>
      </c>
      <c r="K83" s="1">
        <f t="shared" si="8"/>
        <v>0</v>
      </c>
      <c r="L83" s="1">
        <f t="shared" si="10"/>
        <v>0</v>
      </c>
      <c r="M83" s="1">
        <f t="shared" si="11"/>
        <v>-20.999999999999908</v>
      </c>
      <c r="N83" s="1">
        <f t="shared" si="12"/>
        <v>-20.999999999999908</v>
      </c>
      <c r="O83" s="1">
        <f t="shared" si="13"/>
        <v>-226.00000000000176</v>
      </c>
    </row>
    <row r="84" spans="1:15" x14ac:dyDescent="0.25">
      <c r="A84" s="47">
        <v>42850.958333333336</v>
      </c>
      <c r="B84" s="1">
        <v>1.0924700000000001</v>
      </c>
      <c r="C84" s="1">
        <v>1.09507</v>
      </c>
      <c r="D84" s="1">
        <v>1.0855699999999999</v>
      </c>
      <c r="E84" s="1">
        <v>1.0903700000000001</v>
      </c>
      <c r="F84" s="1">
        <f t="shared" si="9"/>
        <v>-31.900000000000261</v>
      </c>
      <c r="G84" s="1">
        <v>0</v>
      </c>
      <c r="H84" s="48">
        <v>-2.0227351772867941E-3</v>
      </c>
      <c r="I84" s="49">
        <v>3.4254169498533493E-3</v>
      </c>
      <c r="J84" s="1">
        <f t="shared" si="7"/>
        <v>0</v>
      </c>
      <c r="K84" s="1">
        <f t="shared" si="8"/>
        <v>0</v>
      </c>
      <c r="L84" s="1">
        <f t="shared" si="10"/>
        <v>0</v>
      </c>
      <c r="M84" s="1">
        <f t="shared" si="11"/>
        <v>-31.900000000000261</v>
      </c>
      <c r="N84" s="1">
        <f t="shared" si="12"/>
        <v>-31.900000000000261</v>
      </c>
      <c r="O84" s="1">
        <f t="shared" si="13"/>
        <v>-257.90000000000202</v>
      </c>
    </row>
    <row r="85" spans="1:15" x14ac:dyDescent="0.25">
      <c r="A85" s="47">
        <v>42851.958333333336</v>
      </c>
      <c r="B85" s="1">
        <v>1.0903700000000001</v>
      </c>
      <c r="C85" s="1">
        <v>1.09327</v>
      </c>
      <c r="D85" s="1">
        <v>1.08517</v>
      </c>
      <c r="E85" s="1">
        <v>1.08718</v>
      </c>
      <c r="F85" s="1">
        <f t="shared" si="9"/>
        <v>24.500000000000632</v>
      </c>
      <c r="G85" s="1">
        <v>1</v>
      </c>
      <c r="H85" s="48">
        <v>-2.925612406797673E-3</v>
      </c>
      <c r="I85" s="49">
        <v>2.68390841535536E-3</v>
      </c>
      <c r="J85" s="1">
        <f t="shared" si="7"/>
        <v>0</v>
      </c>
      <c r="K85" s="1">
        <f t="shared" si="8"/>
        <v>0</v>
      </c>
      <c r="L85" s="1">
        <f t="shared" si="10"/>
        <v>0</v>
      </c>
      <c r="M85" s="1">
        <f t="shared" si="11"/>
        <v>0</v>
      </c>
      <c r="N85" s="1">
        <f t="shared" si="12"/>
        <v>0</v>
      </c>
      <c r="O85" s="1">
        <f t="shared" si="13"/>
        <v>-257.90000000000202</v>
      </c>
    </row>
    <row r="86" spans="1:15" x14ac:dyDescent="0.25">
      <c r="A86" s="47">
        <v>42852.958333333336</v>
      </c>
      <c r="B86" s="1">
        <v>1.0871599999999999</v>
      </c>
      <c r="C86" s="1">
        <v>1.09474</v>
      </c>
      <c r="D86" s="1">
        <v>1.08571</v>
      </c>
      <c r="E86" s="1">
        <v>1.08961</v>
      </c>
      <c r="F86" s="1">
        <f t="shared" si="9"/>
        <v>-11.699999999998933</v>
      </c>
      <c r="G86" s="1">
        <v>0</v>
      </c>
      <c r="H86" s="48">
        <v>2.2351404551224086E-3</v>
      </c>
      <c r="I86" s="49">
        <v>1.9390959057193208E-3</v>
      </c>
      <c r="J86" s="1">
        <f t="shared" si="7"/>
        <v>0</v>
      </c>
      <c r="K86" s="1">
        <f t="shared" si="8"/>
        <v>0</v>
      </c>
      <c r="L86" s="1">
        <f t="shared" si="10"/>
        <v>-11.699999999998933</v>
      </c>
      <c r="M86" s="1">
        <f t="shared" si="11"/>
        <v>0</v>
      </c>
      <c r="N86" s="1">
        <f t="shared" si="12"/>
        <v>-11.699999999998933</v>
      </c>
      <c r="O86" s="1">
        <f t="shared" si="13"/>
        <v>-269.60000000000093</v>
      </c>
    </row>
    <row r="87" spans="1:15" x14ac:dyDescent="0.25">
      <c r="A87" s="47">
        <v>42855.958333333336</v>
      </c>
      <c r="B87" s="1">
        <v>1.0909899999999999</v>
      </c>
      <c r="C87" s="1">
        <v>1.09239</v>
      </c>
      <c r="D87" s="1">
        <v>1.0884</v>
      </c>
      <c r="E87" s="1">
        <v>1.08982</v>
      </c>
      <c r="F87" s="1">
        <f t="shared" si="9"/>
        <v>30.799999999999716</v>
      </c>
      <c r="G87" s="1">
        <v>1</v>
      </c>
      <c r="H87" s="48">
        <v>1.9272950872339933E-4</v>
      </c>
      <c r="I87" s="49">
        <v>2.1903623850941106E-3</v>
      </c>
      <c r="J87" s="1">
        <f t="shared" si="7"/>
        <v>0</v>
      </c>
      <c r="K87" s="1">
        <f t="shared" si="8"/>
        <v>0</v>
      </c>
      <c r="L87" s="1">
        <f t="shared" si="10"/>
        <v>30.799999999999716</v>
      </c>
      <c r="M87" s="1">
        <f t="shared" si="11"/>
        <v>0</v>
      </c>
      <c r="N87" s="1">
        <f t="shared" si="12"/>
        <v>30.799999999999716</v>
      </c>
      <c r="O87" s="1">
        <f t="shared" si="13"/>
        <v>-238.80000000000121</v>
      </c>
    </row>
    <row r="88" spans="1:15" x14ac:dyDescent="0.25">
      <c r="A88" s="47">
        <v>42856.958333333336</v>
      </c>
      <c r="B88" s="1">
        <v>1.08985</v>
      </c>
      <c r="C88" s="1">
        <v>1.0932999999999999</v>
      </c>
      <c r="D88" s="1">
        <v>1.0888100000000001</v>
      </c>
      <c r="E88" s="1">
        <v>1.09293</v>
      </c>
      <c r="F88" s="1">
        <f t="shared" si="9"/>
        <v>-43.800000000000509</v>
      </c>
      <c r="G88" s="1">
        <v>0</v>
      </c>
      <c r="H88" s="48">
        <v>2.8536822594555922E-3</v>
      </c>
      <c r="I88" s="49">
        <v>2.4723768196815016E-3</v>
      </c>
      <c r="J88" s="1">
        <f t="shared" si="7"/>
        <v>0</v>
      </c>
      <c r="K88" s="1">
        <f t="shared" si="8"/>
        <v>0</v>
      </c>
      <c r="L88" s="1">
        <f t="shared" si="10"/>
        <v>0</v>
      </c>
      <c r="M88" s="1">
        <f t="shared" si="11"/>
        <v>0</v>
      </c>
      <c r="N88" s="1">
        <f t="shared" si="12"/>
        <v>0</v>
      </c>
      <c r="O88" s="1">
        <f t="shared" si="13"/>
        <v>-238.80000000000121</v>
      </c>
    </row>
    <row r="89" spans="1:15" x14ac:dyDescent="0.25">
      <c r="A89" s="47">
        <v>42857.958333333336</v>
      </c>
      <c r="B89" s="1">
        <v>1.09294</v>
      </c>
      <c r="C89" s="1">
        <v>1.0936699999999999</v>
      </c>
      <c r="D89" s="1">
        <v>1.0882700000000001</v>
      </c>
      <c r="E89" s="1">
        <v>1.08856</v>
      </c>
      <c r="F89" s="1">
        <f t="shared" si="9"/>
        <v>100.00000000000009</v>
      </c>
      <c r="G89" s="1">
        <v>1</v>
      </c>
      <c r="H89" s="48">
        <v>-3.9984262487076094E-3</v>
      </c>
      <c r="I89" s="49">
        <v>1.8885908950060509E-3</v>
      </c>
      <c r="J89" s="1">
        <f t="shared" si="7"/>
        <v>0</v>
      </c>
      <c r="K89" s="1">
        <f t="shared" si="8"/>
        <v>0</v>
      </c>
      <c r="L89" s="1">
        <f t="shared" si="10"/>
        <v>100.00000000000009</v>
      </c>
      <c r="M89" s="1">
        <f t="shared" si="11"/>
        <v>0</v>
      </c>
      <c r="N89" s="1">
        <f t="shared" si="12"/>
        <v>100.00000000000009</v>
      </c>
      <c r="O89" s="1">
        <f t="shared" si="13"/>
        <v>-138.80000000000112</v>
      </c>
    </row>
    <row r="90" spans="1:15" x14ac:dyDescent="0.25">
      <c r="A90" s="47">
        <v>42858.958333333336</v>
      </c>
      <c r="B90" s="1">
        <v>1.0884499999999999</v>
      </c>
      <c r="C90" s="1">
        <v>1.0987</v>
      </c>
      <c r="D90" s="1">
        <v>1.0874900000000001</v>
      </c>
      <c r="E90" s="1">
        <v>1.0984499999999999</v>
      </c>
      <c r="F90" s="1">
        <f t="shared" si="9"/>
        <v>10.699999999999044</v>
      </c>
      <c r="G90" s="1">
        <v>1</v>
      </c>
      <c r="H90" s="48">
        <v>9.0853972220179546E-3</v>
      </c>
      <c r="I90" s="49">
        <v>1.3515686241218766E-3</v>
      </c>
      <c r="J90" s="1">
        <f t="shared" si="7"/>
        <v>0</v>
      </c>
      <c r="K90" s="1">
        <f t="shared" si="8"/>
        <v>0</v>
      </c>
      <c r="L90" s="1">
        <f t="shared" si="10"/>
        <v>10.699999999999044</v>
      </c>
      <c r="M90" s="1">
        <f t="shared" si="11"/>
        <v>0</v>
      </c>
      <c r="N90" s="1">
        <f t="shared" si="12"/>
        <v>10.699999999999044</v>
      </c>
      <c r="O90" s="1">
        <f t="shared" si="13"/>
        <v>-128.10000000000207</v>
      </c>
    </row>
    <row r="91" spans="1:15" x14ac:dyDescent="0.25">
      <c r="A91" s="47">
        <v>42859.958333333336</v>
      </c>
      <c r="B91" s="1">
        <v>1.09843</v>
      </c>
      <c r="C91" s="1">
        <v>1.09995</v>
      </c>
      <c r="D91" s="1">
        <v>1.09494</v>
      </c>
      <c r="E91" s="1">
        <v>1.0994999999999999</v>
      </c>
      <c r="F91" s="1">
        <f t="shared" si="9"/>
        <v>-95.300000000000381</v>
      </c>
      <c r="G91" s="1">
        <v>0</v>
      </c>
      <c r="H91" s="48">
        <v>9.5589239382776192E-4</v>
      </c>
      <c r="I91" s="49">
        <v>7.9700850079438001E-4</v>
      </c>
      <c r="J91" s="1">
        <f t="shared" si="7"/>
        <v>0</v>
      </c>
      <c r="K91" s="1">
        <f t="shared" si="8"/>
        <v>0</v>
      </c>
      <c r="L91" s="1">
        <f t="shared" si="10"/>
        <v>0</v>
      </c>
      <c r="M91" s="1">
        <f t="shared" si="11"/>
        <v>0</v>
      </c>
      <c r="N91" s="1">
        <f t="shared" si="12"/>
        <v>0</v>
      </c>
      <c r="O91" s="1">
        <f t="shared" si="13"/>
        <v>-128.10000000000207</v>
      </c>
    </row>
    <row r="92" spans="1:15" x14ac:dyDescent="0.25">
      <c r="A92" s="47">
        <v>42862.958333333336</v>
      </c>
      <c r="B92" s="1">
        <v>1.10188</v>
      </c>
      <c r="C92" s="1">
        <v>1.10216</v>
      </c>
      <c r="D92" s="1">
        <v>1.0916399999999999</v>
      </c>
      <c r="E92" s="1">
        <v>1.0923499999999999</v>
      </c>
      <c r="F92" s="1">
        <f t="shared" si="9"/>
        <v>-50.700000000001296</v>
      </c>
      <c r="G92" s="1">
        <v>0</v>
      </c>
      <c r="H92" s="48">
        <v>-6.5029558890404848E-3</v>
      </c>
      <c r="I92" s="49">
        <v>2.3698091182516867E-4</v>
      </c>
      <c r="J92" s="1">
        <f t="shared" si="7"/>
        <v>0</v>
      </c>
      <c r="K92" s="1">
        <f t="shared" si="8"/>
        <v>0</v>
      </c>
      <c r="L92" s="1">
        <f t="shared" si="10"/>
        <v>0</v>
      </c>
      <c r="M92" s="1">
        <f t="shared" si="11"/>
        <v>0</v>
      </c>
      <c r="N92" s="1">
        <f t="shared" si="12"/>
        <v>0</v>
      </c>
      <c r="O92" s="1">
        <f t="shared" si="13"/>
        <v>-128.10000000000207</v>
      </c>
    </row>
    <row r="93" spans="1:15" x14ac:dyDescent="0.25">
      <c r="A93" s="47">
        <v>42863.958333333336</v>
      </c>
      <c r="B93" s="1">
        <v>1.0923700000000001</v>
      </c>
      <c r="C93" s="1">
        <v>1.0933299999999999</v>
      </c>
      <c r="D93" s="1">
        <v>1.08633</v>
      </c>
      <c r="E93" s="1">
        <v>1.0872999999999999</v>
      </c>
      <c r="F93" s="1">
        <f t="shared" si="9"/>
        <v>-5.6000000000011596</v>
      </c>
      <c r="G93" s="1">
        <v>0</v>
      </c>
      <c r="H93" s="48">
        <v>-4.6230603744221721E-3</v>
      </c>
      <c r="I93" s="49">
        <v>2.4799915872106282E-5</v>
      </c>
      <c r="J93" s="1">
        <f t="shared" si="7"/>
        <v>0</v>
      </c>
      <c r="K93" s="1">
        <f t="shared" si="8"/>
        <v>0</v>
      </c>
      <c r="L93" s="1">
        <f t="shared" si="10"/>
        <v>0</v>
      </c>
      <c r="M93" s="1">
        <f t="shared" si="11"/>
        <v>0</v>
      </c>
      <c r="N93" s="1">
        <f t="shared" si="12"/>
        <v>0</v>
      </c>
      <c r="O93" s="1">
        <f t="shared" si="13"/>
        <v>-128.10000000000207</v>
      </c>
    </row>
    <row r="94" spans="1:15" x14ac:dyDescent="0.25">
      <c r="A94" s="47">
        <v>42864.958333333336</v>
      </c>
      <c r="B94" s="1">
        <v>1.0872900000000001</v>
      </c>
      <c r="C94" s="1">
        <v>1.0898000000000001</v>
      </c>
      <c r="D94" s="1">
        <v>1.0853200000000001</v>
      </c>
      <c r="E94" s="1">
        <v>1.08673</v>
      </c>
      <c r="F94" s="1">
        <f t="shared" si="9"/>
        <v>-5.9999999999993392</v>
      </c>
      <c r="G94" s="1">
        <v>0</v>
      </c>
      <c r="H94" s="48">
        <v>-5.2423434194792673E-4</v>
      </c>
      <c r="I94" s="49">
        <v>-3.2012193376168563E-4</v>
      </c>
      <c r="J94" s="1">
        <f t="shared" si="7"/>
        <v>0</v>
      </c>
      <c r="K94" s="1">
        <f t="shared" si="8"/>
        <v>0</v>
      </c>
      <c r="L94" s="1">
        <f t="shared" si="10"/>
        <v>0</v>
      </c>
      <c r="M94" s="1">
        <f t="shared" si="11"/>
        <v>0</v>
      </c>
      <c r="N94" s="1">
        <f t="shared" si="12"/>
        <v>0</v>
      </c>
      <c r="O94" s="1">
        <f t="shared" si="13"/>
        <v>-128.10000000000207</v>
      </c>
    </row>
    <row r="95" spans="1:15" x14ac:dyDescent="0.25">
      <c r="A95" s="47">
        <v>42865.958333333336</v>
      </c>
      <c r="B95" s="1">
        <v>1.0867199999999999</v>
      </c>
      <c r="C95" s="1">
        <v>1.0892900000000001</v>
      </c>
      <c r="D95" s="1">
        <v>1.0839000000000001</v>
      </c>
      <c r="E95" s="1">
        <v>1.08612</v>
      </c>
      <c r="F95" s="1">
        <f t="shared" si="9"/>
        <v>69.799999999999869</v>
      </c>
      <c r="G95" s="1">
        <v>1</v>
      </c>
      <c r="H95" s="48">
        <v>-5.6131697845829276E-4</v>
      </c>
      <c r="I95" s="49">
        <v>-4.1437774465939714E-4</v>
      </c>
      <c r="J95" s="1">
        <f t="shared" si="7"/>
        <v>0</v>
      </c>
      <c r="K95" s="1">
        <f t="shared" si="8"/>
        <v>0</v>
      </c>
      <c r="L95" s="1">
        <f t="shared" si="10"/>
        <v>0</v>
      </c>
      <c r="M95" s="1">
        <f t="shared" si="11"/>
        <v>0</v>
      </c>
      <c r="N95" s="1">
        <f t="shared" si="12"/>
        <v>0</v>
      </c>
      <c r="O95" s="1">
        <f t="shared" si="13"/>
        <v>-128.10000000000207</v>
      </c>
    </row>
    <row r="96" spans="1:15" x14ac:dyDescent="0.25">
      <c r="A96" s="47">
        <v>42866.958333333336</v>
      </c>
      <c r="B96" s="1">
        <v>1.08612</v>
      </c>
      <c r="C96" s="1">
        <v>1.0934200000000001</v>
      </c>
      <c r="D96" s="1">
        <v>1.0855600000000001</v>
      </c>
      <c r="E96" s="1">
        <v>1.0931</v>
      </c>
      <c r="F96" s="1">
        <f t="shared" si="9"/>
        <v>46.10000000000003</v>
      </c>
      <c r="G96" s="1">
        <v>1</v>
      </c>
      <c r="H96" s="48">
        <v>6.4265458697012612E-3</v>
      </c>
      <c r="I96" s="49">
        <v>3.2230206621311486E-5</v>
      </c>
      <c r="J96" s="1">
        <f t="shared" si="7"/>
        <v>0</v>
      </c>
      <c r="K96" s="1">
        <f t="shared" si="8"/>
        <v>0</v>
      </c>
      <c r="L96" s="1">
        <f t="shared" si="10"/>
        <v>0</v>
      </c>
      <c r="M96" s="1">
        <f t="shared" si="11"/>
        <v>0</v>
      </c>
      <c r="N96" s="1">
        <f t="shared" si="12"/>
        <v>0</v>
      </c>
      <c r="O96" s="1">
        <f t="shared" si="13"/>
        <v>-128.10000000000207</v>
      </c>
    </row>
    <row r="97" spans="1:15" x14ac:dyDescent="0.25">
      <c r="A97" s="47">
        <v>42869.958333333336</v>
      </c>
      <c r="B97" s="1">
        <v>1.0928800000000001</v>
      </c>
      <c r="C97" s="1">
        <v>1.09893</v>
      </c>
      <c r="D97" s="1">
        <v>1.0922499999999999</v>
      </c>
      <c r="E97" s="1">
        <v>1.0974900000000001</v>
      </c>
      <c r="F97" s="1">
        <f t="shared" si="9"/>
        <v>107.80000000000013</v>
      </c>
      <c r="G97" s="1">
        <v>1</v>
      </c>
      <c r="H97" s="48">
        <v>4.016100997164207E-3</v>
      </c>
      <c r="I97" s="49">
        <v>1.0340461123552885E-3</v>
      </c>
      <c r="J97" s="1">
        <f t="shared" si="7"/>
        <v>0</v>
      </c>
      <c r="K97" s="1">
        <f t="shared" si="8"/>
        <v>0</v>
      </c>
      <c r="L97" s="1">
        <f t="shared" si="10"/>
        <v>0</v>
      </c>
      <c r="M97" s="1">
        <f t="shared" si="11"/>
        <v>0</v>
      </c>
      <c r="N97" s="1">
        <f t="shared" si="12"/>
        <v>0</v>
      </c>
      <c r="O97" s="1">
        <f t="shared" si="13"/>
        <v>-128.10000000000207</v>
      </c>
    </row>
    <row r="98" spans="1:15" x14ac:dyDescent="0.25">
      <c r="A98" s="47">
        <v>42870.958333333336</v>
      </c>
      <c r="B98" s="1">
        <v>1.09748</v>
      </c>
      <c r="C98" s="1">
        <v>1.10971</v>
      </c>
      <c r="D98" s="1">
        <v>1.09731</v>
      </c>
      <c r="E98" s="1">
        <v>1.10826</v>
      </c>
      <c r="F98" s="1">
        <f t="shared" si="9"/>
        <v>76.000000000000512</v>
      </c>
      <c r="G98" s="1">
        <v>1</v>
      </c>
      <c r="H98" s="48">
        <v>9.8133012601480107E-3</v>
      </c>
      <c r="I98" s="49">
        <v>1.1250341171215456E-3</v>
      </c>
      <c r="J98" s="1">
        <f t="shared" si="7"/>
        <v>0</v>
      </c>
      <c r="K98" s="1">
        <f t="shared" si="8"/>
        <v>0</v>
      </c>
      <c r="L98" s="1">
        <f t="shared" si="10"/>
        <v>0</v>
      </c>
      <c r="M98" s="1">
        <f t="shared" si="11"/>
        <v>0</v>
      </c>
      <c r="N98" s="1">
        <f t="shared" si="12"/>
        <v>0</v>
      </c>
      <c r="O98" s="1">
        <f t="shared" si="13"/>
        <v>-128.10000000000207</v>
      </c>
    </row>
    <row r="99" spans="1:15" x14ac:dyDescent="0.25">
      <c r="A99" s="47">
        <v>42871.958333333336</v>
      </c>
      <c r="B99" s="1">
        <v>1.1082399999999999</v>
      </c>
      <c r="C99" s="1">
        <v>1.1162000000000001</v>
      </c>
      <c r="D99" s="1">
        <v>1.1079399999999999</v>
      </c>
      <c r="E99" s="1">
        <v>1.1158399999999999</v>
      </c>
      <c r="F99" s="1">
        <f t="shared" si="9"/>
        <v>-55.600000000000094</v>
      </c>
      <c r="G99" s="1">
        <v>0</v>
      </c>
      <c r="H99" s="48">
        <v>6.8395502860338908E-3</v>
      </c>
      <c r="I99" s="49">
        <v>1.8604913536473117E-3</v>
      </c>
      <c r="J99" s="1">
        <f t="shared" si="7"/>
        <v>0</v>
      </c>
      <c r="K99" s="1">
        <f t="shared" si="8"/>
        <v>0</v>
      </c>
      <c r="L99" s="1">
        <f t="shared" si="10"/>
        <v>-55.600000000000094</v>
      </c>
      <c r="M99" s="1">
        <f t="shared" si="11"/>
        <v>0</v>
      </c>
      <c r="N99" s="1">
        <f t="shared" si="12"/>
        <v>-55.600000000000094</v>
      </c>
      <c r="O99" s="1">
        <f t="shared" si="13"/>
        <v>-183.70000000000215</v>
      </c>
    </row>
    <row r="100" spans="1:15" x14ac:dyDescent="0.25">
      <c r="A100" s="47">
        <v>42872.958333333336</v>
      </c>
      <c r="B100" s="1">
        <v>1.1158399999999999</v>
      </c>
      <c r="C100" s="1">
        <v>1.1171899999999999</v>
      </c>
      <c r="D100" s="1">
        <v>1.1075699999999999</v>
      </c>
      <c r="E100" s="1">
        <v>1.1102799999999999</v>
      </c>
      <c r="F100" s="1">
        <f t="shared" si="9"/>
        <v>103.899999999999</v>
      </c>
      <c r="G100" s="1">
        <v>1</v>
      </c>
      <c r="H100" s="48">
        <v>-4.9827932320045676E-3</v>
      </c>
      <c r="I100" s="49">
        <v>2.0505116857768013E-3</v>
      </c>
      <c r="J100" s="1">
        <f t="shared" si="7"/>
        <v>0</v>
      </c>
      <c r="K100" s="1">
        <f t="shared" si="8"/>
        <v>0</v>
      </c>
      <c r="L100" s="1">
        <f t="shared" si="10"/>
        <v>103.899999999999</v>
      </c>
      <c r="M100" s="1">
        <f t="shared" si="11"/>
        <v>0</v>
      </c>
      <c r="N100" s="1">
        <f t="shared" si="12"/>
        <v>103.899999999999</v>
      </c>
      <c r="O100" s="1">
        <f t="shared" si="13"/>
        <v>-79.800000000003152</v>
      </c>
    </row>
    <row r="101" spans="1:15" x14ac:dyDescent="0.25">
      <c r="A101" s="47">
        <v>42873.958333333336</v>
      </c>
      <c r="B101" s="1">
        <v>1.11026</v>
      </c>
      <c r="C101" s="1">
        <v>1.12117</v>
      </c>
      <c r="D101" s="1">
        <v>1.10968</v>
      </c>
      <c r="E101" s="1">
        <v>1.1206499999999999</v>
      </c>
      <c r="F101" s="1">
        <f t="shared" si="9"/>
        <v>45.50000000000054</v>
      </c>
      <c r="G101" s="1">
        <v>1</v>
      </c>
      <c r="H101" s="48">
        <v>9.3399863097596292E-3</v>
      </c>
      <c r="I101" s="49">
        <v>3.7958925212995265E-3</v>
      </c>
      <c r="J101" s="1">
        <f t="shared" si="7"/>
        <v>0</v>
      </c>
      <c r="K101" s="1">
        <f t="shared" si="8"/>
        <v>0</v>
      </c>
      <c r="L101" s="1">
        <f t="shared" si="10"/>
        <v>0</v>
      </c>
      <c r="M101" s="1">
        <f t="shared" si="11"/>
        <v>45.50000000000054</v>
      </c>
      <c r="N101" s="1">
        <f t="shared" si="12"/>
        <v>45.50000000000054</v>
      </c>
      <c r="O101" s="1">
        <f t="shared" si="13"/>
        <v>-34.300000000002612</v>
      </c>
    </row>
    <row r="102" spans="1:15" x14ac:dyDescent="0.25">
      <c r="A102" s="47">
        <v>42876.958333333336</v>
      </c>
      <c r="B102" s="1">
        <v>1.11917</v>
      </c>
      <c r="C102" s="1">
        <v>1.1263399999999999</v>
      </c>
      <c r="D102" s="1">
        <v>1.1161399999999999</v>
      </c>
      <c r="E102" s="1">
        <v>1.1237200000000001</v>
      </c>
      <c r="F102" s="1">
        <f t="shared" si="9"/>
        <v>-54.600000000000207</v>
      </c>
      <c r="G102" s="1">
        <v>0</v>
      </c>
      <c r="H102" s="48">
        <v>2.7394815508856585E-3</v>
      </c>
      <c r="I102" s="49">
        <v>4.2038570079037246E-3</v>
      </c>
      <c r="J102" s="1">
        <f t="shared" si="7"/>
        <v>0</v>
      </c>
      <c r="K102" s="1">
        <f t="shared" si="8"/>
        <v>0</v>
      </c>
      <c r="L102" s="1">
        <f t="shared" si="10"/>
        <v>0</v>
      </c>
      <c r="M102" s="1">
        <f t="shared" si="11"/>
        <v>0</v>
      </c>
      <c r="N102" s="1">
        <f t="shared" si="12"/>
        <v>0</v>
      </c>
      <c r="O102" s="1">
        <f t="shared" si="13"/>
        <v>-34.300000000002612</v>
      </c>
    </row>
    <row r="103" spans="1:15" x14ac:dyDescent="0.25">
      <c r="A103" s="47">
        <v>42877.958333333336</v>
      </c>
      <c r="B103" s="1">
        <v>1.1237200000000001</v>
      </c>
      <c r="C103" s="1">
        <v>1.1268199999999999</v>
      </c>
      <c r="D103" s="1">
        <v>1.1174999999999999</v>
      </c>
      <c r="E103" s="1">
        <v>1.11826</v>
      </c>
      <c r="F103" s="1">
        <f t="shared" si="9"/>
        <v>36.300000000000225</v>
      </c>
      <c r="G103" s="1">
        <v>1</v>
      </c>
      <c r="H103" s="48">
        <v>-4.8588616381305405E-3</v>
      </c>
      <c r="I103" s="49">
        <v>3.6666639254446937E-3</v>
      </c>
      <c r="J103" s="1">
        <f t="shared" si="7"/>
        <v>0</v>
      </c>
      <c r="K103" s="1">
        <f t="shared" si="8"/>
        <v>0</v>
      </c>
      <c r="L103" s="1">
        <f t="shared" si="10"/>
        <v>0</v>
      </c>
      <c r="M103" s="1">
        <f t="shared" si="11"/>
        <v>36.300000000000225</v>
      </c>
      <c r="N103" s="1">
        <f t="shared" si="12"/>
        <v>36.300000000000225</v>
      </c>
      <c r="O103" s="1">
        <f t="shared" si="13"/>
        <v>1.9999999999976126</v>
      </c>
    </row>
    <row r="104" spans="1:15" x14ac:dyDescent="0.25">
      <c r="A104" s="47">
        <v>42878.958333333336</v>
      </c>
      <c r="B104" s="1">
        <v>1.11822</v>
      </c>
      <c r="C104" s="1">
        <v>1.12199</v>
      </c>
      <c r="D104" s="1">
        <v>1.1168499999999999</v>
      </c>
      <c r="E104" s="1">
        <v>1.12185</v>
      </c>
      <c r="F104" s="1">
        <f t="shared" si="9"/>
        <v>-8.0000000000013394</v>
      </c>
      <c r="G104" s="1">
        <v>0</v>
      </c>
      <c r="H104" s="48">
        <v>3.2103446425697513E-3</v>
      </c>
      <c r="I104" s="49">
        <v>3.2646387720532549E-3</v>
      </c>
      <c r="J104" s="1">
        <f t="shared" si="7"/>
        <v>0</v>
      </c>
      <c r="K104" s="1">
        <f t="shared" si="8"/>
        <v>0</v>
      </c>
      <c r="L104" s="1">
        <f t="shared" si="10"/>
        <v>0</v>
      </c>
      <c r="M104" s="1">
        <f t="shared" si="11"/>
        <v>-8.0000000000013394</v>
      </c>
      <c r="N104" s="1">
        <f t="shared" si="12"/>
        <v>-8.0000000000013394</v>
      </c>
      <c r="O104" s="1">
        <f t="shared" si="13"/>
        <v>-6.0000000000037268</v>
      </c>
    </row>
    <row r="105" spans="1:15" x14ac:dyDescent="0.25">
      <c r="A105" s="47">
        <v>42879.958333333336</v>
      </c>
      <c r="B105" s="1">
        <v>1.12182</v>
      </c>
      <c r="C105" s="1">
        <v>1.12503</v>
      </c>
      <c r="D105" s="1">
        <v>1.11937</v>
      </c>
      <c r="E105" s="1">
        <v>1.1210199999999999</v>
      </c>
      <c r="F105" s="1">
        <f t="shared" si="9"/>
        <v>-30.200000000000227</v>
      </c>
      <c r="G105" s="1">
        <v>0</v>
      </c>
      <c r="H105" s="48">
        <v>-7.3984935597459778E-4</v>
      </c>
      <c r="I105" s="49">
        <v>2.6701449779109043E-3</v>
      </c>
      <c r="J105" s="1">
        <f t="shared" si="7"/>
        <v>0</v>
      </c>
      <c r="K105" s="1">
        <f t="shared" si="8"/>
        <v>0</v>
      </c>
      <c r="L105" s="1">
        <f t="shared" si="10"/>
        <v>0</v>
      </c>
      <c r="M105" s="1">
        <f t="shared" si="11"/>
        <v>0</v>
      </c>
      <c r="N105" s="1">
        <f t="shared" si="12"/>
        <v>0</v>
      </c>
      <c r="O105" s="1">
        <f t="shared" si="13"/>
        <v>-6.0000000000037268</v>
      </c>
    </row>
    <row r="106" spans="1:15" x14ac:dyDescent="0.25">
      <c r="A106" s="47">
        <v>42880.958333333336</v>
      </c>
      <c r="B106" s="1">
        <v>1.1210100000000001</v>
      </c>
      <c r="C106" s="1">
        <v>1.1234599999999999</v>
      </c>
      <c r="D106" s="1">
        <v>1.11605</v>
      </c>
      <c r="E106" s="1">
        <v>1.11799</v>
      </c>
      <c r="F106" s="1">
        <f t="shared" si="9"/>
        <v>-7.7000000000015945</v>
      </c>
      <c r="G106" s="1">
        <v>0</v>
      </c>
      <c r="H106" s="48">
        <v>-2.7028955772420149E-3</v>
      </c>
      <c r="I106" s="49">
        <v>1.1056203732371511E-3</v>
      </c>
      <c r="J106" s="1">
        <f t="shared" si="7"/>
        <v>0</v>
      </c>
      <c r="K106" s="1">
        <f t="shared" si="8"/>
        <v>0</v>
      </c>
      <c r="L106" s="1">
        <f t="shared" si="10"/>
        <v>0</v>
      </c>
      <c r="M106" s="1">
        <f t="shared" si="11"/>
        <v>0</v>
      </c>
      <c r="N106" s="1">
        <f t="shared" si="12"/>
        <v>0</v>
      </c>
      <c r="O106" s="1">
        <f t="shared" si="13"/>
        <v>-6.0000000000037268</v>
      </c>
    </row>
    <row r="107" spans="1:15" x14ac:dyDescent="0.25">
      <c r="A107" s="47">
        <v>42883.958333333336</v>
      </c>
      <c r="B107" s="1">
        <v>1.1170100000000001</v>
      </c>
      <c r="C107" s="1">
        <v>1.1189800000000001</v>
      </c>
      <c r="D107" s="1">
        <v>1.1161799999999999</v>
      </c>
      <c r="E107" s="1">
        <v>1.1162399999999999</v>
      </c>
      <c r="F107" s="1">
        <f t="shared" si="9"/>
        <v>23.299999999999432</v>
      </c>
      <c r="G107" s="1">
        <v>1</v>
      </c>
      <c r="H107" s="48">
        <v>-1.5653091709229017E-3</v>
      </c>
      <c r="I107" s="49">
        <v>5.5012941117552061E-5</v>
      </c>
      <c r="J107" s="1">
        <f t="shared" si="7"/>
        <v>0</v>
      </c>
      <c r="K107" s="1">
        <f t="shared" si="8"/>
        <v>0</v>
      </c>
      <c r="L107" s="1">
        <f t="shared" si="10"/>
        <v>0</v>
      </c>
      <c r="M107" s="1">
        <f t="shared" si="11"/>
        <v>0</v>
      </c>
      <c r="N107" s="1">
        <f t="shared" si="12"/>
        <v>0</v>
      </c>
      <c r="O107" s="1">
        <f t="shared" si="13"/>
        <v>-6.0000000000037268</v>
      </c>
    </row>
    <row r="108" spans="1:15" x14ac:dyDescent="0.25">
      <c r="A108" s="47">
        <v>42884.958333333336</v>
      </c>
      <c r="B108" s="1">
        <v>1.1162300000000001</v>
      </c>
      <c r="C108" s="1">
        <v>1.1205400000000001</v>
      </c>
      <c r="D108" s="1">
        <v>1.11094</v>
      </c>
      <c r="E108" s="1">
        <v>1.11856</v>
      </c>
      <c r="F108" s="1">
        <f t="shared" si="9"/>
        <v>57.699999999998312</v>
      </c>
      <c r="G108" s="1">
        <v>1</v>
      </c>
      <c r="H108" s="48">
        <v>2.0784060775460578E-3</v>
      </c>
      <c r="I108" s="49">
        <v>9.3766285481138023E-4</v>
      </c>
      <c r="J108" s="1">
        <f t="shared" si="7"/>
        <v>0</v>
      </c>
      <c r="K108" s="1">
        <f t="shared" si="8"/>
        <v>0</v>
      </c>
      <c r="L108" s="1">
        <f t="shared" si="10"/>
        <v>0</v>
      </c>
      <c r="M108" s="1">
        <f t="shared" si="11"/>
        <v>0</v>
      </c>
      <c r="N108" s="1">
        <f t="shared" si="12"/>
        <v>0</v>
      </c>
      <c r="O108" s="1">
        <f t="shared" si="13"/>
        <v>-6.0000000000037268</v>
      </c>
    </row>
    <row r="109" spans="1:15" x14ac:dyDescent="0.25">
      <c r="A109" s="47">
        <v>42885.958333333336</v>
      </c>
      <c r="B109" s="1">
        <v>1.1185400000000001</v>
      </c>
      <c r="C109" s="1">
        <v>1.12521</v>
      </c>
      <c r="D109" s="1">
        <v>1.1164499999999999</v>
      </c>
      <c r="E109" s="1">
        <v>1.1243099999999999</v>
      </c>
      <c r="F109" s="1">
        <f t="shared" si="9"/>
        <v>-30.799999999999716</v>
      </c>
      <c r="G109" s="1">
        <v>0</v>
      </c>
      <c r="H109" s="48">
        <v>5.1405378343583052E-3</v>
      </c>
      <c r="I109" s="49">
        <v>4.1273179538621474E-4</v>
      </c>
      <c r="J109" s="1">
        <f t="shared" si="7"/>
        <v>0</v>
      </c>
      <c r="K109" s="1">
        <f t="shared" si="8"/>
        <v>0</v>
      </c>
      <c r="L109" s="1">
        <f t="shared" si="10"/>
        <v>0</v>
      </c>
      <c r="M109" s="1">
        <f t="shared" si="11"/>
        <v>0</v>
      </c>
      <c r="N109" s="1">
        <f t="shared" si="12"/>
        <v>0</v>
      </c>
      <c r="O109" s="1">
        <f t="shared" si="13"/>
        <v>-6.0000000000037268</v>
      </c>
    </row>
    <row r="110" spans="1:15" x14ac:dyDescent="0.25">
      <c r="A110" s="47">
        <v>42886.958333333336</v>
      </c>
      <c r="B110" s="1">
        <v>1.1243000000000001</v>
      </c>
      <c r="C110" s="1">
        <v>1.1256600000000001</v>
      </c>
      <c r="D110" s="1">
        <v>1.1202099999999999</v>
      </c>
      <c r="E110" s="1">
        <v>1.1212200000000001</v>
      </c>
      <c r="F110" s="1">
        <f t="shared" si="9"/>
        <v>70.099999999999611</v>
      </c>
      <c r="G110" s="1">
        <v>1</v>
      </c>
      <c r="H110" s="48">
        <v>-2.7483523227578299E-3</v>
      </c>
      <c r="I110" s="49">
        <v>-2.7324743881922131E-4</v>
      </c>
      <c r="J110" s="1">
        <f t="shared" si="7"/>
        <v>0</v>
      </c>
      <c r="K110" s="1">
        <f t="shared" si="8"/>
        <v>0</v>
      </c>
      <c r="L110" s="1">
        <f t="shared" si="10"/>
        <v>0</v>
      </c>
      <c r="M110" s="1">
        <f t="shared" si="11"/>
        <v>0</v>
      </c>
      <c r="N110" s="1">
        <f t="shared" si="12"/>
        <v>0</v>
      </c>
      <c r="O110" s="1">
        <f t="shared" si="13"/>
        <v>-6.0000000000037268</v>
      </c>
    </row>
    <row r="111" spans="1:15" x14ac:dyDescent="0.25">
      <c r="A111" s="47">
        <v>42887.958333333336</v>
      </c>
      <c r="B111" s="1">
        <v>1.12124</v>
      </c>
      <c r="C111" s="1">
        <v>1.1285000000000001</v>
      </c>
      <c r="D111" s="1">
        <v>1.12049</v>
      </c>
      <c r="E111" s="1">
        <v>1.12825</v>
      </c>
      <c r="F111" s="1">
        <f t="shared" si="9"/>
        <v>-16.199999999999548</v>
      </c>
      <c r="G111" s="1">
        <v>0</v>
      </c>
      <c r="H111" s="48">
        <v>6.2699559408501138E-3</v>
      </c>
      <c r="I111" s="49">
        <v>1.1178547585533605E-3</v>
      </c>
      <c r="J111" s="1">
        <f t="shared" si="7"/>
        <v>0</v>
      </c>
      <c r="K111" s="1">
        <f t="shared" si="8"/>
        <v>0</v>
      </c>
      <c r="L111" s="1">
        <f t="shared" si="10"/>
        <v>0</v>
      </c>
      <c r="M111" s="1">
        <f t="shared" si="11"/>
        <v>0</v>
      </c>
      <c r="N111" s="1">
        <f t="shared" si="12"/>
        <v>0</v>
      </c>
      <c r="O111" s="1">
        <f t="shared" si="13"/>
        <v>-6.0000000000037268</v>
      </c>
    </row>
    <row r="112" spans="1:15" x14ac:dyDescent="0.25">
      <c r="A112" s="47">
        <v>42890.958333333336</v>
      </c>
      <c r="B112" s="1">
        <v>1.12703</v>
      </c>
      <c r="C112" s="1">
        <v>1.1283700000000001</v>
      </c>
      <c r="D112" s="1">
        <v>1.1234200000000001</v>
      </c>
      <c r="E112" s="1">
        <v>1.12541</v>
      </c>
      <c r="F112" s="1">
        <f t="shared" si="9"/>
        <v>22.800000000000598</v>
      </c>
      <c r="G112" s="1">
        <v>1</v>
      </c>
      <c r="H112" s="48">
        <v>-2.5171726124528782E-3</v>
      </c>
      <c r="I112" s="49">
        <v>4.0191510167553179E-4</v>
      </c>
      <c r="J112" s="1">
        <f t="shared" si="7"/>
        <v>0</v>
      </c>
      <c r="K112" s="1">
        <f t="shared" si="8"/>
        <v>0</v>
      </c>
      <c r="L112" s="1">
        <f t="shared" si="10"/>
        <v>0</v>
      </c>
      <c r="M112" s="1">
        <f t="shared" si="11"/>
        <v>0</v>
      </c>
      <c r="N112" s="1">
        <f t="shared" si="12"/>
        <v>0</v>
      </c>
      <c r="O112" s="1">
        <f t="shared" si="13"/>
        <v>-6.0000000000037268</v>
      </c>
    </row>
    <row r="113" spans="1:15" x14ac:dyDescent="0.25">
      <c r="A113" s="47">
        <v>42891.958333333336</v>
      </c>
      <c r="B113" s="1">
        <v>1.1254299999999999</v>
      </c>
      <c r="C113" s="1">
        <v>1.12842</v>
      </c>
      <c r="D113" s="1">
        <v>1.1240399999999999</v>
      </c>
      <c r="E113" s="1">
        <v>1.12771</v>
      </c>
      <c r="F113" s="1">
        <f t="shared" si="9"/>
        <v>-21.700000000000053</v>
      </c>
      <c r="G113" s="1">
        <v>0</v>
      </c>
      <c r="H113" s="48">
        <v>2.0436996294683762E-3</v>
      </c>
      <c r="I113" s="49">
        <v>7.4985872485590355E-4</v>
      </c>
      <c r="J113" s="1">
        <f t="shared" si="7"/>
        <v>0</v>
      </c>
      <c r="K113" s="1">
        <f t="shared" si="8"/>
        <v>0</v>
      </c>
      <c r="L113" s="1">
        <f t="shared" si="10"/>
        <v>0</v>
      </c>
      <c r="M113" s="1">
        <f t="shared" si="11"/>
        <v>0</v>
      </c>
      <c r="N113" s="1">
        <f t="shared" si="12"/>
        <v>0</v>
      </c>
      <c r="O113" s="1">
        <f t="shared" si="13"/>
        <v>-6.0000000000037268</v>
      </c>
    </row>
    <row r="114" spans="1:15" x14ac:dyDescent="0.25">
      <c r="A114" s="47">
        <v>42892.958333333336</v>
      </c>
      <c r="B114" s="1">
        <v>1.12771</v>
      </c>
      <c r="C114" s="1">
        <v>1.1282300000000001</v>
      </c>
      <c r="D114" s="1">
        <v>1.12039</v>
      </c>
      <c r="E114" s="1">
        <v>1.12554</v>
      </c>
      <c r="F114" s="1">
        <f t="shared" si="9"/>
        <v>-42.999999999999702</v>
      </c>
      <c r="G114" s="1">
        <v>0</v>
      </c>
      <c r="H114" s="48">
        <v>-1.9242535758307033E-3</v>
      </c>
      <c r="I114" s="49">
        <v>8.4718897503231749E-4</v>
      </c>
      <c r="J114" s="1">
        <f t="shared" si="7"/>
        <v>0</v>
      </c>
      <c r="K114" s="1">
        <f t="shared" si="8"/>
        <v>0</v>
      </c>
      <c r="L114" s="1">
        <f t="shared" si="10"/>
        <v>0</v>
      </c>
      <c r="M114" s="1">
        <f t="shared" si="11"/>
        <v>0</v>
      </c>
      <c r="N114" s="1">
        <f t="shared" si="12"/>
        <v>0</v>
      </c>
      <c r="O114" s="1">
        <f t="shared" si="13"/>
        <v>-6.0000000000037268</v>
      </c>
    </row>
    <row r="115" spans="1:15" x14ac:dyDescent="0.25">
      <c r="A115" s="47">
        <v>42893.958333333336</v>
      </c>
      <c r="B115" s="1">
        <v>1.1255200000000001</v>
      </c>
      <c r="C115" s="1">
        <v>1.1269</v>
      </c>
      <c r="D115" s="1">
        <v>1.11947</v>
      </c>
      <c r="E115" s="1">
        <v>1.1212200000000001</v>
      </c>
      <c r="F115" s="1">
        <f t="shared" si="9"/>
        <v>-18.199999999999328</v>
      </c>
      <c r="G115" s="1">
        <v>0</v>
      </c>
      <c r="H115" s="48">
        <v>-3.838157684311394E-3</v>
      </c>
      <c r="I115" s="49">
        <v>5.6308291085875595E-4</v>
      </c>
      <c r="J115" s="1">
        <f t="shared" si="7"/>
        <v>0</v>
      </c>
      <c r="K115" s="1">
        <f t="shared" si="8"/>
        <v>0</v>
      </c>
      <c r="L115" s="1">
        <f t="shared" si="10"/>
        <v>0</v>
      </c>
      <c r="M115" s="1">
        <f t="shared" si="11"/>
        <v>0</v>
      </c>
      <c r="N115" s="1">
        <f t="shared" si="12"/>
        <v>0</v>
      </c>
      <c r="O115" s="1">
        <f t="shared" si="13"/>
        <v>-6.0000000000037268</v>
      </c>
    </row>
    <row r="116" spans="1:15" x14ac:dyDescent="0.25">
      <c r="A116" s="47">
        <v>42894.958333333336</v>
      </c>
      <c r="B116" s="1">
        <v>1.1212299999999999</v>
      </c>
      <c r="C116" s="1">
        <v>1.1236600000000001</v>
      </c>
      <c r="D116" s="1">
        <v>1.11663</v>
      </c>
      <c r="E116" s="1">
        <v>1.11941</v>
      </c>
      <c r="F116" s="1">
        <f t="shared" si="9"/>
        <v>-3.2000000000009798</v>
      </c>
      <c r="G116" s="1">
        <v>0</v>
      </c>
      <c r="H116" s="48">
        <v>-1.6143129805034073E-3</v>
      </c>
      <c r="I116" s="49">
        <v>1.0149302860257281E-4</v>
      </c>
      <c r="J116" s="1">
        <f t="shared" si="7"/>
        <v>0</v>
      </c>
      <c r="K116" s="1">
        <f t="shared" si="8"/>
        <v>0</v>
      </c>
      <c r="L116" s="1">
        <f t="shared" si="10"/>
        <v>0</v>
      </c>
      <c r="M116" s="1">
        <f t="shared" si="11"/>
        <v>0</v>
      </c>
      <c r="N116" s="1">
        <f t="shared" si="12"/>
        <v>0</v>
      </c>
      <c r="O116" s="1">
        <f t="shared" si="13"/>
        <v>-6.0000000000037268</v>
      </c>
    </row>
    <row r="117" spans="1:15" x14ac:dyDescent="0.25">
      <c r="A117" s="47">
        <v>42897.958333333336</v>
      </c>
      <c r="B117" s="1">
        <v>1.1206100000000001</v>
      </c>
      <c r="C117" s="1">
        <v>1.12321</v>
      </c>
      <c r="D117" s="1">
        <v>1.1191800000000001</v>
      </c>
      <c r="E117" s="1">
        <v>1.12029</v>
      </c>
      <c r="F117" s="1">
        <f t="shared" si="9"/>
        <v>7.3999999999996291</v>
      </c>
      <c r="G117" s="1">
        <v>1</v>
      </c>
      <c r="H117" s="48">
        <v>7.8612840692859898E-4</v>
      </c>
      <c r="I117" s="49">
        <v>-4.4280814982614047E-4</v>
      </c>
      <c r="J117" s="1">
        <f t="shared" si="7"/>
        <v>0</v>
      </c>
      <c r="K117" s="1">
        <f t="shared" si="8"/>
        <v>0</v>
      </c>
      <c r="L117" s="1">
        <f t="shared" si="10"/>
        <v>0</v>
      </c>
      <c r="M117" s="1">
        <f t="shared" si="11"/>
        <v>0</v>
      </c>
      <c r="N117" s="1">
        <f t="shared" si="12"/>
        <v>0</v>
      </c>
      <c r="O117" s="1">
        <f t="shared" si="13"/>
        <v>-6.0000000000037268</v>
      </c>
    </row>
    <row r="118" spans="1:15" x14ac:dyDescent="0.25">
      <c r="A118" s="47">
        <v>42898.958333333336</v>
      </c>
      <c r="B118" s="1">
        <v>1.12033</v>
      </c>
      <c r="C118" s="1">
        <v>1.12249</v>
      </c>
      <c r="D118" s="1">
        <v>1.11852</v>
      </c>
      <c r="E118" s="1">
        <v>1.12107</v>
      </c>
      <c r="F118" s="1">
        <f t="shared" si="9"/>
        <v>6.3999999999997392</v>
      </c>
      <c r="G118" s="1">
        <v>1</v>
      </c>
      <c r="H118" s="48">
        <v>6.9624829285275247E-4</v>
      </c>
      <c r="I118" s="49">
        <v>-1.2233072874817674E-5</v>
      </c>
      <c r="J118" s="1">
        <f t="shared" si="7"/>
        <v>0</v>
      </c>
      <c r="K118" s="1">
        <f t="shared" si="8"/>
        <v>0</v>
      </c>
      <c r="L118" s="1">
        <f t="shared" si="10"/>
        <v>0</v>
      </c>
      <c r="M118" s="1">
        <f t="shared" si="11"/>
        <v>0</v>
      </c>
      <c r="N118" s="1">
        <f t="shared" si="12"/>
        <v>0</v>
      </c>
      <c r="O118" s="1">
        <f t="shared" si="13"/>
        <v>-6.0000000000037268</v>
      </c>
    </row>
    <row r="119" spans="1:15" x14ac:dyDescent="0.25">
      <c r="A119" s="47">
        <v>42899.958333333336</v>
      </c>
      <c r="B119" s="1">
        <v>1.1210599999999999</v>
      </c>
      <c r="C119" s="1">
        <v>1.12958</v>
      </c>
      <c r="D119" s="1">
        <v>1.1193</v>
      </c>
      <c r="E119" s="1">
        <v>1.1216999999999999</v>
      </c>
      <c r="F119" s="1">
        <f t="shared" si="9"/>
        <v>-72.299999999998477</v>
      </c>
      <c r="G119" s="1">
        <v>0</v>
      </c>
      <c r="H119" s="48">
        <v>5.6196312451484154E-4</v>
      </c>
      <c r="I119" s="49">
        <v>-7.257321749167267E-4</v>
      </c>
      <c r="J119" s="1">
        <f t="shared" si="7"/>
        <v>0</v>
      </c>
      <c r="K119" s="1">
        <f t="shared" si="8"/>
        <v>0</v>
      </c>
      <c r="L119" s="1">
        <f t="shared" si="10"/>
        <v>0</v>
      </c>
      <c r="M119" s="1">
        <f t="shared" si="11"/>
        <v>0</v>
      </c>
      <c r="N119" s="1">
        <f t="shared" si="12"/>
        <v>0</v>
      </c>
      <c r="O119" s="1">
        <f t="shared" si="13"/>
        <v>-6.0000000000037268</v>
      </c>
    </row>
    <row r="120" spans="1:15" x14ac:dyDescent="0.25">
      <c r="A120" s="47">
        <v>42900.958333333336</v>
      </c>
      <c r="B120" s="1">
        <v>1.1217299999999999</v>
      </c>
      <c r="C120" s="1">
        <v>1.1228499999999999</v>
      </c>
      <c r="D120" s="1">
        <v>1.11321</v>
      </c>
      <c r="E120" s="1">
        <v>1.1145</v>
      </c>
      <c r="F120" s="1">
        <f t="shared" si="9"/>
        <v>51.799999999999628</v>
      </c>
      <c r="G120" s="1">
        <v>1</v>
      </c>
      <c r="H120" s="48">
        <v>-6.4188285637869491E-3</v>
      </c>
      <c r="I120" s="49">
        <v>-1.2134391688334856E-3</v>
      </c>
      <c r="J120" s="1">
        <f t="shared" si="7"/>
        <v>0</v>
      </c>
      <c r="K120" s="1">
        <f t="shared" si="8"/>
        <v>0</v>
      </c>
      <c r="L120" s="1">
        <f t="shared" si="10"/>
        <v>0</v>
      </c>
      <c r="M120" s="1">
        <f t="shared" si="11"/>
        <v>0</v>
      </c>
      <c r="N120" s="1">
        <f t="shared" si="12"/>
        <v>0</v>
      </c>
      <c r="O120" s="1">
        <f t="shared" si="13"/>
        <v>-6.0000000000037268</v>
      </c>
    </row>
    <row r="121" spans="1:15" x14ac:dyDescent="0.25">
      <c r="A121" s="47">
        <v>42901.958333333336</v>
      </c>
      <c r="B121" s="1">
        <v>1.1145</v>
      </c>
      <c r="C121" s="1">
        <v>1.12016</v>
      </c>
      <c r="D121" s="1">
        <v>1.1138399999999999</v>
      </c>
      <c r="E121" s="1">
        <v>1.11968</v>
      </c>
      <c r="F121" s="1">
        <f t="shared" si="9"/>
        <v>-57.000000000000384</v>
      </c>
      <c r="G121" s="1">
        <v>0</v>
      </c>
      <c r="H121" s="48">
        <v>4.6478241363840933E-3</v>
      </c>
      <c r="I121" s="49">
        <v>-8.8792360546902094E-4</v>
      </c>
      <c r="J121" s="1">
        <f t="shared" si="7"/>
        <v>0</v>
      </c>
      <c r="K121" s="1">
        <f t="shared" si="8"/>
        <v>0</v>
      </c>
      <c r="L121" s="1">
        <f t="shared" si="10"/>
        <v>0</v>
      </c>
      <c r="M121" s="1">
        <f t="shared" si="11"/>
        <v>0</v>
      </c>
      <c r="N121" s="1">
        <f t="shared" si="12"/>
        <v>0</v>
      </c>
      <c r="O121" s="1">
        <f t="shared" si="13"/>
        <v>-6.0000000000037268</v>
      </c>
    </row>
    <row r="122" spans="1:15" x14ac:dyDescent="0.25">
      <c r="A122" s="47">
        <v>42904.958333333336</v>
      </c>
      <c r="B122" s="1">
        <v>1.12053</v>
      </c>
      <c r="C122" s="1">
        <v>1.1212800000000001</v>
      </c>
      <c r="D122" s="1">
        <v>1.1143099999999999</v>
      </c>
      <c r="E122" s="1">
        <v>1.11483</v>
      </c>
      <c r="F122" s="1">
        <f t="shared" si="9"/>
        <v>-14.400000000001079</v>
      </c>
      <c r="G122" s="1">
        <v>0</v>
      </c>
      <c r="H122" s="48">
        <v>-4.331594741354694E-3</v>
      </c>
      <c r="I122" s="49">
        <v>-1.1888412511595198E-3</v>
      </c>
      <c r="J122" s="1">
        <f t="shared" si="7"/>
        <v>0</v>
      </c>
      <c r="K122" s="1">
        <f t="shared" si="8"/>
        <v>0</v>
      </c>
      <c r="L122" s="1">
        <f t="shared" si="10"/>
        <v>0</v>
      </c>
      <c r="M122" s="1">
        <f t="shared" si="11"/>
        <v>0</v>
      </c>
      <c r="N122" s="1">
        <f t="shared" si="12"/>
        <v>0</v>
      </c>
      <c r="O122" s="1">
        <f t="shared" si="13"/>
        <v>-6.0000000000037268</v>
      </c>
    </row>
    <row r="123" spans="1:15" x14ac:dyDescent="0.25">
      <c r="A123" s="47">
        <v>42905.958333333336</v>
      </c>
      <c r="B123" s="1">
        <v>1.1148</v>
      </c>
      <c r="C123" s="1">
        <v>1.1164799999999999</v>
      </c>
      <c r="D123" s="1">
        <v>1.11188</v>
      </c>
      <c r="E123" s="1">
        <v>1.1133599999999999</v>
      </c>
      <c r="F123" s="1">
        <f t="shared" si="9"/>
        <v>34.499999999999531</v>
      </c>
      <c r="G123" s="1">
        <v>1</v>
      </c>
      <c r="H123" s="48">
        <v>-1.3185866903474563E-3</v>
      </c>
      <c r="I123" s="49">
        <v>-8.7389487691402756E-4</v>
      </c>
      <c r="J123" s="1">
        <f t="shared" si="7"/>
        <v>0</v>
      </c>
      <c r="K123" s="1">
        <f t="shared" si="8"/>
        <v>0</v>
      </c>
      <c r="L123" s="1">
        <f t="shared" si="10"/>
        <v>0</v>
      </c>
      <c r="M123" s="1">
        <f t="shared" si="11"/>
        <v>0</v>
      </c>
      <c r="N123" s="1">
        <f t="shared" si="12"/>
        <v>0</v>
      </c>
      <c r="O123" s="1">
        <f t="shared" si="13"/>
        <v>-6.0000000000037268</v>
      </c>
    </row>
    <row r="124" spans="1:15" x14ac:dyDescent="0.25">
      <c r="A124" s="47">
        <v>42906.958333333336</v>
      </c>
      <c r="B124" s="1">
        <v>1.1133500000000001</v>
      </c>
      <c r="C124" s="1">
        <v>1.1169</v>
      </c>
      <c r="D124" s="1">
        <v>1.1127199999999999</v>
      </c>
      <c r="E124" s="1">
        <v>1.1168</v>
      </c>
      <c r="F124" s="1">
        <f t="shared" si="9"/>
        <v>-16.500000000001513</v>
      </c>
      <c r="G124" s="1">
        <v>0</v>
      </c>
      <c r="H124" s="48">
        <v>3.0897463533807734E-3</v>
      </c>
      <c r="I124" s="49">
        <v>-2.8588746017850497E-4</v>
      </c>
      <c r="J124" s="1">
        <f t="shared" si="7"/>
        <v>0</v>
      </c>
      <c r="K124" s="1">
        <f t="shared" si="8"/>
        <v>0</v>
      </c>
      <c r="L124" s="1">
        <f t="shared" si="10"/>
        <v>0</v>
      </c>
      <c r="M124" s="1">
        <f t="shared" si="11"/>
        <v>0</v>
      </c>
      <c r="N124" s="1">
        <f t="shared" si="12"/>
        <v>0</v>
      </c>
      <c r="O124" s="1">
        <f t="shared" si="13"/>
        <v>-6.0000000000037268</v>
      </c>
    </row>
    <row r="125" spans="1:15" x14ac:dyDescent="0.25">
      <c r="A125" s="47">
        <v>42907.958333333336</v>
      </c>
      <c r="B125" s="1">
        <v>1.1168100000000001</v>
      </c>
      <c r="C125" s="1">
        <v>1.1177900000000001</v>
      </c>
      <c r="D125" s="1">
        <v>1.11392</v>
      </c>
      <c r="E125" s="1">
        <v>1.1151599999999999</v>
      </c>
      <c r="F125" s="1">
        <f t="shared" si="9"/>
        <v>40.70000000000018</v>
      </c>
      <c r="G125" s="1">
        <v>1</v>
      </c>
      <c r="H125" s="48">
        <v>-1.468481375358266E-3</v>
      </c>
      <c r="I125" s="49">
        <v>-5.6771368296436309E-4</v>
      </c>
      <c r="J125" s="1">
        <f t="shared" si="7"/>
        <v>0</v>
      </c>
      <c r="K125" s="1">
        <f t="shared" si="8"/>
        <v>0</v>
      </c>
      <c r="L125" s="1">
        <f t="shared" si="10"/>
        <v>0</v>
      </c>
      <c r="M125" s="1">
        <f t="shared" si="11"/>
        <v>0</v>
      </c>
      <c r="N125" s="1">
        <f t="shared" si="12"/>
        <v>0</v>
      </c>
      <c r="O125" s="1">
        <f t="shared" si="13"/>
        <v>-6.0000000000037268</v>
      </c>
    </row>
    <row r="126" spans="1:15" x14ac:dyDescent="0.25">
      <c r="A126" s="47">
        <v>42908.958333333336</v>
      </c>
      <c r="B126" s="1">
        <v>1.11511</v>
      </c>
      <c r="C126" s="1">
        <v>1.1208899999999999</v>
      </c>
      <c r="D126" s="1">
        <v>1.11452</v>
      </c>
      <c r="E126" s="1">
        <v>1.1191800000000001</v>
      </c>
      <c r="F126" s="1">
        <f t="shared" si="9"/>
        <v>-14.799999999999258</v>
      </c>
      <c r="G126" s="1">
        <v>0</v>
      </c>
      <c r="H126" s="48">
        <v>3.6048638760357576E-3</v>
      </c>
      <c r="I126" s="49">
        <v>-2.0413673506648744E-4</v>
      </c>
      <c r="J126" s="1">
        <f t="shared" si="7"/>
        <v>0</v>
      </c>
      <c r="K126" s="1">
        <f t="shared" si="8"/>
        <v>0</v>
      </c>
      <c r="L126" s="1">
        <f t="shared" si="10"/>
        <v>0</v>
      </c>
      <c r="M126" s="1">
        <f t="shared" si="11"/>
        <v>0</v>
      </c>
      <c r="N126" s="1">
        <f t="shared" si="12"/>
        <v>0</v>
      </c>
      <c r="O126" s="1">
        <f t="shared" si="13"/>
        <v>-6.0000000000037268</v>
      </c>
    </row>
    <row r="127" spans="1:15" x14ac:dyDescent="0.25">
      <c r="A127" s="47">
        <v>42911.958333333336</v>
      </c>
      <c r="B127" s="1">
        <v>1.1196299999999999</v>
      </c>
      <c r="C127" s="1">
        <v>1.12198</v>
      </c>
      <c r="D127" s="1">
        <v>1.11717</v>
      </c>
      <c r="E127" s="1">
        <v>1.11815</v>
      </c>
      <c r="F127" s="1">
        <f t="shared" si="9"/>
        <v>156.30000000000032</v>
      </c>
      <c r="G127" s="1">
        <v>1</v>
      </c>
      <c r="H127" s="48">
        <v>-9.2031666041214599E-4</v>
      </c>
      <c r="I127" s="49">
        <v>-3.8942170818236088E-4</v>
      </c>
      <c r="J127" s="1">
        <f t="shared" si="7"/>
        <v>0</v>
      </c>
      <c r="K127" s="1">
        <f t="shared" si="8"/>
        <v>0</v>
      </c>
      <c r="L127" s="1">
        <f t="shared" si="10"/>
        <v>0</v>
      </c>
      <c r="M127" s="1">
        <f t="shared" si="11"/>
        <v>0</v>
      </c>
      <c r="N127" s="1">
        <f t="shared" si="12"/>
        <v>0</v>
      </c>
      <c r="O127" s="1">
        <f t="shared" si="13"/>
        <v>-6.0000000000037268</v>
      </c>
    </row>
    <row r="128" spans="1:15" x14ac:dyDescent="0.25">
      <c r="A128" s="47">
        <v>42912.958333333336</v>
      </c>
      <c r="B128" s="1">
        <v>1.11822</v>
      </c>
      <c r="C128" s="1">
        <v>1.1349400000000001</v>
      </c>
      <c r="D128" s="1">
        <v>1.11788</v>
      </c>
      <c r="E128" s="1">
        <v>1.13385</v>
      </c>
      <c r="F128" s="1">
        <f t="shared" si="9"/>
        <v>39.100000000000804</v>
      </c>
      <c r="G128" s="1">
        <v>1</v>
      </c>
      <c r="H128" s="48">
        <v>1.4041049948575912E-2</v>
      </c>
      <c r="I128" s="49">
        <v>2.1680631058629968E-3</v>
      </c>
      <c r="J128" s="1">
        <f t="shared" si="7"/>
        <v>0</v>
      </c>
      <c r="K128" s="1">
        <f t="shared" si="8"/>
        <v>0</v>
      </c>
      <c r="L128" s="1">
        <f t="shared" si="10"/>
        <v>39.100000000000804</v>
      </c>
      <c r="M128" s="1">
        <f t="shared" si="11"/>
        <v>0</v>
      </c>
      <c r="N128" s="1">
        <f t="shared" si="12"/>
        <v>39.100000000000804</v>
      </c>
      <c r="O128" s="1">
        <f t="shared" si="13"/>
        <v>33.099999999997081</v>
      </c>
    </row>
    <row r="129" spans="1:15" x14ac:dyDescent="0.25">
      <c r="A129" s="47">
        <v>42913.958333333336</v>
      </c>
      <c r="B129" s="1">
        <v>1.13384</v>
      </c>
      <c r="C129" s="1">
        <v>1.13906</v>
      </c>
      <c r="D129" s="1">
        <v>1.12917</v>
      </c>
      <c r="E129" s="1">
        <v>1.13775</v>
      </c>
      <c r="F129" s="1">
        <f t="shared" si="9"/>
        <v>62.699999999999974</v>
      </c>
      <c r="G129" s="1">
        <v>1</v>
      </c>
      <c r="H129" s="48">
        <v>3.4396084138113014E-3</v>
      </c>
      <c r="I129" s="49">
        <v>2.0170361405413978E-3</v>
      </c>
      <c r="J129" s="1">
        <f t="shared" si="7"/>
        <v>0</v>
      </c>
      <c r="K129" s="1">
        <f t="shared" si="8"/>
        <v>0</v>
      </c>
      <c r="L129" s="1">
        <f t="shared" si="10"/>
        <v>62.699999999999974</v>
      </c>
      <c r="M129" s="1">
        <f t="shared" si="11"/>
        <v>0</v>
      </c>
      <c r="N129" s="1">
        <f t="shared" si="12"/>
        <v>62.699999999999974</v>
      </c>
      <c r="O129" s="1">
        <f t="shared" si="13"/>
        <v>95.799999999997056</v>
      </c>
    </row>
    <row r="130" spans="1:15" x14ac:dyDescent="0.25">
      <c r="A130" s="47">
        <v>42914.958333333336</v>
      </c>
      <c r="B130" s="1">
        <v>1.13775</v>
      </c>
      <c r="C130" s="1">
        <v>1.14455</v>
      </c>
      <c r="D130" s="1">
        <v>1.13744</v>
      </c>
      <c r="E130" s="1">
        <v>1.14402</v>
      </c>
      <c r="F130" s="1">
        <f t="shared" si="9"/>
        <v>-14.899999999999913</v>
      </c>
      <c r="G130" s="1">
        <v>0</v>
      </c>
      <c r="H130" s="48">
        <v>5.5108767303888584E-3</v>
      </c>
      <c r="I130" s="49">
        <v>3.2473450745093418E-3</v>
      </c>
      <c r="J130" s="1">
        <f t="shared" ref="J130:J193" si="14">IF(AND(I130&gt;$S$2,I130&lt;=$T$2),F130,0)</f>
        <v>0</v>
      </c>
      <c r="K130" s="1">
        <f t="shared" ref="K130:K193" si="15">IF(AND(I130&gt;$S$3,I130&lt;=$T$3),F130,0)</f>
        <v>0</v>
      </c>
      <c r="L130" s="1">
        <f t="shared" si="10"/>
        <v>0</v>
      </c>
      <c r="M130" s="1">
        <f t="shared" si="11"/>
        <v>-14.899999999999913</v>
      </c>
      <c r="N130" s="1">
        <f t="shared" si="12"/>
        <v>-14.899999999999913</v>
      </c>
      <c r="O130" s="1">
        <f t="shared" si="13"/>
        <v>80.899999999997135</v>
      </c>
    </row>
    <row r="131" spans="1:15" x14ac:dyDescent="0.25">
      <c r="A131" s="47">
        <v>42915.958333333336</v>
      </c>
      <c r="B131" s="1">
        <v>1.1439999999999999</v>
      </c>
      <c r="C131" s="1">
        <v>1.14452</v>
      </c>
      <c r="D131" s="1">
        <v>1.1392100000000001</v>
      </c>
      <c r="E131" s="1">
        <v>1.1425099999999999</v>
      </c>
      <c r="F131" s="1">
        <f t="shared" ref="F131:F194" si="16">(E132-B132)*10000</f>
        <v>-53.400000000001228</v>
      </c>
      <c r="G131" s="1">
        <v>0</v>
      </c>
      <c r="H131" s="48">
        <v>-1.3199069946330244E-3</v>
      </c>
      <c r="I131" s="49">
        <v>3.2471800364736458E-3</v>
      </c>
      <c r="J131" s="1">
        <f t="shared" si="14"/>
        <v>0</v>
      </c>
      <c r="K131" s="1">
        <f t="shared" si="15"/>
        <v>0</v>
      </c>
      <c r="L131" s="1">
        <f t="shared" ref="L131:L194" si="17">IF(AND(I131&gt;$S$4,I131&lt;=$T$4),F131,0)</f>
        <v>0</v>
      </c>
      <c r="M131" s="1">
        <f t="shared" ref="M131:M194" si="18">IF(AND(I131&gt;$S$5,I131&lt;=$T$5),F131,0)</f>
        <v>-53.400000000001228</v>
      </c>
      <c r="N131" s="1">
        <f t="shared" ref="N131:N194" si="19">L131+K131+J131+M131</f>
        <v>-53.400000000001228</v>
      </c>
      <c r="O131" s="1">
        <f t="shared" si="13"/>
        <v>27.499999999995907</v>
      </c>
    </row>
    <row r="132" spans="1:15" x14ac:dyDescent="0.25">
      <c r="A132" s="47">
        <v>42918.958333333336</v>
      </c>
      <c r="B132" s="1">
        <v>1.14175</v>
      </c>
      <c r="C132" s="1">
        <v>1.14266</v>
      </c>
      <c r="D132" s="1">
        <v>1.1355</v>
      </c>
      <c r="E132" s="1">
        <v>1.1364099999999999</v>
      </c>
      <c r="F132" s="1">
        <f t="shared" si="16"/>
        <v>-21.100000000000563</v>
      </c>
      <c r="G132" s="1">
        <v>0</v>
      </c>
      <c r="H132" s="48">
        <v>-5.3391217582340333E-3</v>
      </c>
      <c r="I132" s="49">
        <v>2.193571522521795E-3</v>
      </c>
      <c r="J132" s="1">
        <f t="shared" si="14"/>
        <v>0</v>
      </c>
      <c r="K132" s="1">
        <f t="shared" si="15"/>
        <v>0</v>
      </c>
      <c r="L132" s="1">
        <f t="shared" si="17"/>
        <v>-21.100000000000563</v>
      </c>
      <c r="M132" s="1">
        <f t="shared" si="18"/>
        <v>0</v>
      </c>
      <c r="N132" s="1">
        <f t="shared" si="19"/>
        <v>-21.100000000000563</v>
      </c>
      <c r="O132" s="1">
        <f t="shared" ref="O132:O195" si="20">N132+O131</f>
        <v>6.3999999999953445</v>
      </c>
    </row>
    <row r="133" spans="1:15" x14ac:dyDescent="0.25">
      <c r="A133" s="47">
        <v>42919.958333333336</v>
      </c>
      <c r="B133" s="1">
        <v>1.1363799999999999</v>
      </c>
      <c r="C133" s="1">
        <v>1.1376900000000001</v>
      </c>
      <c r="D133" s="1">
        <v>1.1335900000000001</v>
      </c>
      <c r="E133" s="1">
        <v>1.1342699999999999</v>
      </c>
      <c r="F133" s="1">
        <f t="shared" si="16"/>
        <v>9.9999999999988987</v>
      </c>
      <c r="G133" s="1">
        <v>1</v>
      </c>
      <c r="H133" s="48">
        <v>-1.8831231685747518E-3</v>
      </c>
      <c r="I133" s="49">
        <v>2.1417412983697343E-3</v>
      </c>
      <c r="J133" s="1">
        <f t="shared" si="14"/>
        <v>0</v>
      </c>
      <c r="K133" s="1">
        <f t="shared" si="15"/>
        <v>0</v>
      </c>
      <c r="L133" s="1">
        <f t="shared" si="17"/>
        <v>9.9999999999988987</v>
      </c>
      <c r="M133" s="1">
        <f t="shared" si="18"/>
        <v>0</v>
      </c>
      <c r="N133" s="1">
        <f t="shared" si="19"/>
        <v>9.9999999999988987</v>
      </c>
      <c r="O133" s="1">
        <f t="shared" si="20"/>
        <v>16.399999999994243</v>
      </c>
    </row>
    <row r="134" spans="1:15" x14ac:dyDescent="0.25">
      <c r="A134" s="47">
        <v>42920.958333333336</v>
      </c>
      <c r="B134" s="1">
        <v>1.1341300000000001</v>
      </c>
      <c r="C134" s="1">
        <v>1.1368499999999999</v>
      </c>
      <c r="D134" s="1">
        <v>1.13123</v>
      </c>
      <c r="E134" s="1">
        <v>1.13513</v>
      </c>
      <c r="F134" s="1">
        <f t="shared" si="16"/>
        <v>71.700000000001211</v>
      </c>
      <c r="G134" s="1">
        <v>1</v>
      </c>
      <c r="H134" s="48">
        <v>7.5819690197231893E-4</v>
      </c>
      <c r="I134" s="49">
        <v>1.7859079266118044E-3</v>
      </c>
      <c r="J134" s="1">
        <f t="shared" si="14"/>
        <v>0</v>
      </c>
      <c r="K134" s="1">
        <f t="shared" si="15"/>
        <v>0</v>
      </c>
      <c r="L134" s="1">
        <f t="shared" si="17"/>
        <v>71.700000000001211</v>
      </c>
      <c r="M134" s="1">
        <f t="shared" si="18"/>
        <v>0</v>
      </c>
      <c r="N134" s="1">
        <f t="shared" si="19"/>
        <v>71.700000000001211</v>
      </c>
      <c r="O134" s="1">
        <f t="shared" si="20"/>
        <v>88.099999999995447</v>
      </c>
    </row>
    <row r="135" spans="1:15" x14ac:dyDescent="0.25">
      <c r="A135" s="47">
        <v>42921.958333333336</v>
      </c>
      <c r="B135" s="1">
        <v>1.1351199999999999</v>
      </c>
      <c r="C135" s="1">
        <v>1.1424700000000001</v>
      </c>
      <c r="D135" s="1">
        <v>1.1329899999999999</v>
      </c>
      <c r="E135" s="1">
        <v>1.14229</v>
      </c>
      <c r="F135" s="1">
        <f t="shared" si="16"/>
        <v>-22.499999999998632</v>
      </c>
      <c r="G135" s="1">
        <v>0</v>
      </c>
      <c r="H135" s="48">
        <v>6.3076475822152478E-3</v>
      </c>
      <c r="I135" s="49">
        <v>2.6894034569402286E-3</v>
      </c>
      <c r="J135" s="1">
        <f t="shared" si="14"/>
        <v>0</v>
      </c>
      <c r="K135" s="1">
        <f t="shared" si="15"/>
        <v>0</v>
      </c>
      <c r="L135" s="1">
        <f t="shared" si="17"/>
        <v>0</v>
      </c>
      <c r="M135" s="1">
        <f t="shared" si="18"/>
        <v>0</v>
      </c>
      <c r="N135" s="1">
        <f t="shared" si="19"/>
        <v>0</v>
      </c>
      <c r="O135" s="1">
        <f t="shared" si="20"/>
        <v>88.099999999995447</v>
      </c>
    </row>
    <row r="136" spans="1:15" x14ac:dyDescent="0.25">
      <c r="A136" s="47">
        <v>42922.958333333336</v>
      </c>
      <c r="B136" s="1">
        <v>1.1422099999999999</v>
      </c>
      <c r="C136" s="1">
        <v>1.14398</v>
      </c>
      <c r="D136" s="1">
        <v>1.1379600000000001</v>
      </c>
      <c r="E136" s="1">
        <v>1.1399600000000001</v>
      </c>
      <c r="F136" s="1">
        <f t="shared" si="16"/>
        <v>2.5000000000008349</v>
      </c>
      <c r="G136" s="1">
        <v>1</v>
      </c>
      <c r="H136" s="48">
        <v>-2.0397622320076358E-3</v>
      </c>
      <c r="I136" s="49">
        <v>6.7930193436728514E-4</v>
      </c>
      <c r="J136" s="1">
        <f t="shared" si="14"/>
        <v>0</v>
      </c>
      <c r="K136" s="1">
        <f t="shared" si="15"/>
        <v>0</v>
      </c>
      <c r="L136" s="1">
        <f t="shared" si="17"/>
        <v>0</v>
      </c>
      <c r="M136" s="1">
        <f t="shared" si="18"/>
        <v>0</v>
      </c>
      <c r="N136" s="1">
        <f t="shared" si="19"/>
        <v>0</v>
      </c>
      <c r="O136" s="1">
        <f t="shared" si="20"/>
        <v>88.099999999995447</v>
      </c>
    </row>
    <row r="137" spans="1:15" x14ac:dyDescent="0.25">
      <c r="A137" s="47">
        <v>42925.958333333336</v>
      </c>
      <c r="B137" s="1">
        <v>1.1396599999999999</v>
      </c>
      <c r="C137" s="1">
        <v>1.1417999999999999</v>
      </c>
      <c r="D137" s="1">
        <v>1.1381699999999999</v>
      </c>
      <c r="E137" s="1">
        <v>1.13991</v>
      </c>
      <c r="F137" s="1">
        <f t="shared" si="16"/>
        <v>68.200000000000486</v>
      </c>
      <c r="G137" s="1">
        <v>1</v>
      </c>
      <c r="H137" s="48">
        <v>-4.3861188111948834E-5</v>
      </c>
      <c r="I137" s="49">
        <v>2.4386823412687886E-4</v>
      </c>
      <c r="J137" s="1">
        <f t="shared" si="14"/>
        <v>0</v>
      </c>
      <c r="K137" s="1">
        <f t="shared" si="15"/>
        <v>0</v>
      </c>
      <c r="L137" s="1">
        <f t="shared" si="17"/>
        <v>0</v>
      </c>
      <c r="M137" s="1">
        <f t="shared" si="18"/>
        <v>0</v>
      </c>
      <c r="N137" s="1">
        <f t="shared" si="19"/>
        <v>0</v>
      </c>
      <c r="O137" s="1">
        <f t="shared" si="20"/>
        <v>88.099999999995447</v>
      </c>
    </row>
    <row r="138" spans="1:15" x14ac:dyDescent="0.25">
      <c r="A138" s="47">
        <v>42926.958333333336</v>
      </c>
      <c r="B138" s="1">
        <v>1.13992</v>
      </c>
      <c r="C138" s="1">
        <v>1.1479699999999999</v>
      </c>
      <c r="D138" s="1">
        <v>1.13828</v>
      </c>
      <c r="E138" s="1">
        <v>1.1467400000000001</v>
      </c>
      <c r="F138" s="1">
        <f t="shared" si="16"/>
        <v>-55.800000000001404</v>
      </c>
      <c r="G138" s="1">
        <v>0</v>
      </c>
      <c r="H138" s="48">
        <v>5.9917010992096564E-3</v>
      </c>
      <c r="I138" s="49">
        <v>3.0397128022947861E-4</v>
      </c>
      <c r="J138" s="1">
        <f t="shared" si="14"/>
        <v>0</v>
      </c>
      <c r="K138" s="1">
        <f t="shared" si="15"/>
        <v>0</v>
      </c>
      <c r="L138" s="1">
        <f t="shared" si="17"/>
        <v>0</v>
      </c>
      <c r="M138" s="1">
        <f t="shared" si="18"/>
        <v>0</v>
      </c>
      <c r="N138" s="1">
        <f t="shared" si="19"/>
        <v>0</v>
      </c>
      <c r="O138" s="1">
        <f t="shared" si="20"/>
        <v>88.099999999995447</v>
      </c>
    </row>
    <row r="139" spans="1:15" x14ac:dyDescent="0.25">
      <c r="A139" s="47">
        <v>42927.958333333336</v>
      </c>
      <c r="B139" s="1">
        <v>1.1467400000000001</v>
      </c>
      <c r="C139" s="1">
        <v>1.14893</v>
      </c>
      <c r="D139" s="1">
        <v>1.13916</v>
      </c>
      <c r="E139" s="1">
        <v>1.14116</v>
      </c>
      <c r="F139" s="1">
        <f t="shared" si="16"/>
        <v>-14.200000000001989</v>
      </c>
      <c r="G139" s="1">
        <v>0</v>
      </c>
      <c r="H139" s="48">
        <v>-4.8659678741477252E-3</v>
      </c>
      <c r="I139" s="49">
        <v>-1.3928632970985899E-4</v>
      </c>
      <c r="J139" s="1">
        <f t="shared" si="14"/>
        <v>0</v>
      </c>
      <c r="K139" s="1">
        <f t="shared" si="15"/>
        <v>0</v>
      </c>
      <c r="L139" s="1">
        <f t="shared" si="17"/>
        <v>0</v>
      </c>
      <c r="M139" s="1">
        <f t="shared" si="18"/>
        <v>0</v>
      </c>
      <c r="N139" s="1">
        <f t="shared" si="19"/>
        <v>0</v>
      </c>
      <c r="O139" s="1">
        <f t="shared" si="20"/>
        <v>88.099999999995447</v>
      </c>
    </row>
    <row r="140" spans="1:15" x14ac:dyDescent="0.25">
      <c r="A140" s="47">
        <v>42928.958333333336</v>
      </c>
      <c r="B140" s="1">
        <v>1.1411500000000001</v>
      </c>
      <c r="C140" s="1">
        <v>1.14558</v>
      </c>
      <c r="D140" s="1">
        <v>1.1370499999999999</v>
      </c>
      <c r="E140" s="1">
        <v>1.1397299999999999</v>
      </c>
      <c r="F140" s="1">
        <f t="shared" si="16"/>
        <v>71.200000000000159</v>
      </c>
      <c r="G140" s="1">
        <v>1</v>
      </c>
      <c r="H140" s="48">
        <v>-1.2531108696414162E-3</v>
      </c>
      <c r="I140" s="49">
        <v>3.7146503136421816E-4</v>
      </c>
      <c r="J140" s="1">
        <f t="shared" si="14"/>
        <v>0</v>
      </c>
      <c r="K140" s="1">
        <f t="shared" si="15"/>
        <v>0</v>
      </c>
      <c r="L140" s="1">
        <f t="shared" si="17"/>
        <v>0</v>
      </c>
      <c r="M140" s="1">
        <f t="shared" si="18"/>
        <v>0</v>
      </c>
      <c r="N140" s="1">
        <f t="shared" si="19"/>
        <v>0</v>
      </c>
      <c r="O140" s="1">
        <f t="shared" si="20"/>
        <v>88.099999999995447</v>
      </c>
    </row>
    <row r="141" spans="1:15" x14ac:dyDescent="0.25">
      <c r="A141" s="47">
        <v>42929.958333333336</v>
      </c>
      <c r="B141" s="1">
        <v>1.1397299999999999</v>
      </c>
      <c r="C141" s="1">
        <v>1.1471899999999999</v>
      </c>
      <c r="D141" s="1">
        <v>1.13914</v>
      </c>
      <c r="E141" s="1">
        <v>1.1468499999999999</v>
      </c>
      <c r="F141" s="1">
        <f t="shared" si="16"/>
        <v>7.9999999999991189</v>
      </c>
      <c r="G141" s="1">
        <v>1</v>
      </c>
      <c r="H141" s="48">
        <v>6.2470936098901753E-3</v>
      </c>
      <c r="I141" s="49">
        <v>1.387742128672334E-3</v>
      </c>
      <c r="J141" s="1">
        <f t="shared" si="14"/>
        <v>0</v>
      </c>
      <c r="K141" s="1">
        <f t="shared" si="15"/>
        <v>0</v>
      </c>
      <c r="L141" s="1">
        <f t="shared" si="17"/>
        <v>7.9999999999991189</v>
      </c>
      <c r="M141" s="1">
        <f t="shared" si="18"/>
        <v>0</v>
      </c>
      <c r="N141" s="1">
        <f t="shared" si="19"/>
        <v>7.9999999999991189</v>
      </c>
      <c r="O141" s="1">
        <f t="shared" si="20"/>
        <v>96.099999999994566</v>
      </c>
    </row>
    <row r="142" spans="1:15" x14ac:dyDescent="0.25">
      <c r="A142" s="47">
        <v>42932.958333333336</v>
      </c>
      <c r="B142" s="1">
        <v>1.147</v>
      </c>
      <c r="C142" s="1">
        <v>1.1487000000000001</v>
      </c>
      <c r="D142" s="1">
        <v>1.1434800000000001</v>
      </c>
      <c r="E142" s="1">
        <v>1.1477999999999999</v>
      </c>
      <c r="F142" s="1">
        <f t="shared" si="16"/>
        <v>75.500000000001677</v>
      </c>
      <c r="G142" s="1">
        <v>1</v>
      </c>
      <c r="H142" s="48">
        <v>8.2835593146435293E-4</v>
      </c>
      <c r="I142" s="49">
        <v>1.3965120073588383E-3</v>
      </c>
      <c r="J142" s="1">
        <f t="shared" si="14"/>
        <v>0</v>
      </c>
      <c r="K142" s="1">
        <f t="shared" si="15"/>
        <v>0</v>
      </c>
      <c r="L142" s="1">
        <f t="shared" si="17"/>
        <v>75.500000000001677</v>
      </c>
      <c r="M142" s="1">
        <f t="shared" si="18"/>
        <v>0</v>
      </c>
      <c r="N142" s="1">
        <f t="shared" si="19"/>
        <v>75.500000000001677</v>
      </c>
      <c r="O142" s="1">
        <f t="shared" si="20"/>
        <v>171.59999999999624</v>
      </c>
    </row>
    <row r="143" spans="1:15" x14ac:dyDescent="0.25">
      <c r="A143" s="47">
        <v>42933.958333333336</v>
      </c>
      <c r="B143" s="1">
        <v>1.1478299999999999</v>
      </c>
      <c r="C143" s="1">
        <v>1.15831</v>
      </c>
      <c r="D143" s="1">
        <v>1.14714</v>
      </c>
      <c r="E143" s="1">
        <v>1.1553800000000001</v>
      </c>
      <c r="F143" s="1">
        <f t="shared" si="16"/>
        <v>-39.499999999998977</v>
      </c>
      <c r="G143" s="1">
        <v>0</v>
      </c>
      <c r="H143" s="48">
        <v>6.6039379682871768E-3</v>
      </c>
      <c r="I143" s="49">
        <v>1.4335483056178294E-3</v>
      </c>
      <c r="J143" s="1">
        <f t="shared" si="14"/>
        <v>0</v>
      </c>
      <c r="K143" s="1">
        <f t="shared" si="15"/>
        <v>0</v>
      </c>
      <c r="L143" s="1">
        <f t="shared" si="17"/>
        <v>-39.499999999998977</v>
      </c>
      <c r="M143" s="1">
        <f t="shared" si="18"/>
        <v>0</v>
      </c>
      <c r="N143" s="1">
        <f t="shared" si="19"/>
        <v>-39.499999999998977</v>
      </c>
      <c r="O143" s="1">
        <f t="shared" si="20"/>
        <v>132.09999999999727</v>
      </c>
    </row>
    <row r="144" spans="1:15" x14ac:dyDescent="0.25">
      <c r="A144" s="47">
        <v>42934.958333333336</v>
      </c>
      <c r="B144" s="1">
        <v>1.15537</v>
      </c>
      <c r="C144" s="1">
        <v>1.15561</v>
      </c>
      <c r="D144" s="1">
        <v>1.15099</v>
      </c>
      <c r="E144" s="1">
        <v>1.1514200000000001</v>
      </c>
      <c r="F144" s="1">
        <f t="shared" si="16"/>
        <v>116.00000000000054</v>
      </c>
      <c r="G144" s="1">
        <v>1</v>
      </c>
      <c r="H144" s="48">
        <v>-3.4274437847288119E-3</v>
      </c>
      <c r="I144" s="49">
        <v>1.2600881115276824E-3</v>
      </c>
      <c r="J144" s="1">
        <f t="shared" si="14"/>
        <v>0</v>
      </c>
      <c r="K144" s="1">
        <f t="shared" si="15"/>
        <v>0</v>
      </c>
      <c r="L144" s="1">
        <f t="shared" si="17"/>
        <v>116.00000000000054</v>
      </c>
      <c r="M144" s="1">
        <f t="shared" si="18"/>
        <v>0</v>
      </c>
      <c r="N144" s="1">
        <f t="shared" si="19"/>
        <v>116.00000000000054</v>
      </c>
      <c r="O144" s="1">
        <f t="shared" si="20"/>
        <v>248.09999999999781</v>
      </c>
    </row>
    <row r="145" spans="1:15" x14ac:dyDescent="0.25">
      <c r="A145" s="47">
        <v>42935.958333333336</v>
      </c>
      <c r="B145" s="1">
        <v>1.15144</v>
      </c>
      <c r="C145" s="1">
        <v>1.1657999999999999</v>
      </c>
      <c r="D145" s="1">
        <v>1.1479200000000001</v>
      </c>
      <c r="E145" s="1">
        <v>1.1630400000000001</v>
      </c>
      <c r="F145" s="1">
        <f t="shared" si="16"/>
        <v>33.600000000000293</v>
      </c>
      <c r="G145" s="1">
        <v>1</v>
      </c>
      <c r="H145" s="48">
        <v>1.0091886540098294E-2</v>
      </c>
      <c r="I145" s="49">
        <v>2.5270565775539627E-3</v>
      </c>
      <c r="J145" s="1">
        <f t="shared" si="14"/>
        <v>0</v>
      </c>
      <c r="K145" s="1">
        <f t="shared" si="15"/>
        <v>0</v>
      </c>
      <c r="L145" s="1">
        <f t="shared" si="17"/>
        <v>0</v>
      </c>
      <c r="M145" s="1">
        <f t="shared" si="18"/>
        <v>0</v>
      </c>
      <c r="N145" s="1">
        <f t="shared" si="19"/>
        <v>0</v>
      </c>
      <c r="O145" s="1">
        <f t="shared" si="20"/>
        <v>248.09999999999781</v>
      </c>
    </row>
    <row r="146" spans="1:15" x14ac:dyDescent="0.25">
      <c r="A146" s="47">
        <v>42936.958333333336</v>
      </c>
      <c r="B146" s="1">
        <v>1.16286</v>
      </c>
      <c r="C146" s="1">
        <v>1.16828</v>
      </c>
      <c r="D146" s="1">
        <v>1.1618999999999999</v>
      </c>
      <c r="E146" s="1">
        <v>1.16622</v>
      </c>
      <c r="F146" s="1">
        <f t="shared" si="16"/>
        <v>-22.199999999998887</v>
      </c>
      <c r="G146" s="1">
        <v>0</v>
      </c>
      <c r="H146" s="48">
        <v>2.7342137845645098E-3</v>
      </c>
      <c r="I146" s="49">
        <v>2.1198706632233194E-3</v>
      </c>
      <c r="J146" s="1">
        <f t="shared" si="14"/>
        <v>0</v>
      </c>
      <c r="K146" s="1">
        <f t="shared" si="15"/>
        <v>0</v>
      </c>
      <c r="L146" s="1">
        <f t="shared" si="17"/>
        <v>-22.199999999998887</v>
      </c>
      <c r="M146" s="1">
        <f t="shared" si="18"/>
        <v>0</v>
      </c>
      <c r="N146" s="1">
        <f t="shared" si="19"/>
        <v>-22.199999999998887</v>
      </c>
      <c r="O146" s="1">
        <f t="shared" si="20"/>
        <v>225.89999999999893</v>
      </c>
    </row>
    <row r="147" spans="1:15" x14ac:dyDescent="0.25">
      <c r="A147" s="47">
        <v>42939.958333333336</v>
      </c>
      <c r="B147" s="1">
        <v>1.16635</v>
      </c>
      <c r="C147" s="1">
        <v>1.16842</v>
      </c>
      <c r="D147" s="1">
        <v>1.16259</v>
      </c>
      <c r="E147" s="1">
        <v>1.1641300000000001</v>
      </c>
      <c r="F147" s="1">
        <f t="shared" si="16"/>
        <v>6.0000000000015596</v>
      </c>
      <c r="G147" s="1">
        <v>1</v>
      </c>
      <c r="H147" s="48">
        <v>-1.7921146953404632E-3</v>
      </c>
      <c r="I147" s="49">
        <v>2.5041023105742272E-3</v>
      </c>
      <c r="J147" s="1">
        <f t="shared" si="14"/>
        <v>0</v>
      </c>
      <c r="K147" s="1">
        <f t="shared" si="15"/>
        <v>0</v>
      </c>
      <c r="L147" s="1">
        <f t="shared" si="17"/>
        <v>0</v>
      </c>
      <c r="M147" s="1">
        <f t="shared" si="18"/>
        <v>0</v>
      </c>
      <c r="N147" s="1">
        <f t="shared" si="19"/>
        <v>0</v>
      </c>
      <c r="O147" s="1">
        <f t="shared" si="20"/>
        <v>225.89999999999893</v>
      </c>
    </row>
    <row r="148" spans="1:15" x14ac:dyDescent="0.25">
      <c r="A148" s="47">
        <v>42940.958333333336</v>
      </c>
      <c r="B148" s="1">
        <v>1.1640699999999999</v>
      </c>
      <c r="C148" s="1">
        <v>1.1712100000000001</v>
      </c>
      <c r="D148" s="1">
        <v>1.1630799999999999</v>
      </c>
      <c r="E148" s="1">
        <v>1.1646700000000001</v>
      </c>
      <c r="F148" s="1">
        <f t="shared" si="16"/>
        <v>86.80000000000021</v>
      </c>
      <c r="G148" s="1">
        <v>1</v>
      </c>
      <c r="H148" s="48">
        <v>4.6386571946421817E-4</v>
      </c>
      <c r="I148" s="49">
        <v>2.7187243842124315E-3</v>
      </c>
      <c r="J148" s="1">
        <f t="shared" si="14"/>
        <v>0</v>
      </c>
      <c r="K148" s="1">
        <f t="shared" si="15"/>
        <v>0</v>
      </c>
      <c r="L148" s="1">
        <f t="shared" si="17"/>
        <v>0</v>
      </c>
      <c r="M148" s="1">
        <f t="shared" si="18"/>
        <v>0</v>
      </c>
      <c r="N148" s="1">
        <f t="shared" si="19"/>
        <v>0</v>
      </c>
      <c r="O148" s="1">
        <f t="shared" si="20"/>
        <v>225.89999999999893</v>
      </c>
    </row>
    <row r="149" spans="1:15" x14ac:dyDescent="0.25">
      <c r="A149" s="47">
        <v>42941.958333333336</v>
      </c>
      <c r="B149" s="1">
        <v>1.1646399999999999</v>
      </c>
      <c r="C149" s="1">
        <v>1.1739900000000001</v>
      </c>
      <c r="D149" s="1">
        <v>1.1612499999999999</v>
      </c>
      <c r="E149" s="1">
        <v>1.1733199999999999</v>
      </c>
      <c r="F149" s="1">
        <f t="shared" si="16"/>
        <v>-57.700000000000529</v>
      </c>
      <c r="G149" s="1">
        <v>0</v>
      </c>
      <c r="H149" s="48">
        <v>7.4269964882756057E-3</v>
      </c>
      <c r="I149" s="49">
        <v>2.8662122440106103E-3</v>
      </c>
      <c r="J149" s="1">
        <f t="shared" si="14"/>
        <v>0</v>
      </c>
      <c r="K149" s="1">
        <f t="shared" si="15"/>
        <v>0</v>
      </c>
      <c r="L149" s="1">
        <f t="shared" si="17"/>
        <v>0</v>
      </c>
      <c r="M149" s="1">
        <f t="shared" si="18"/>
        <v>0</v>
      </c>
      <c r="N149" s="1">
        <f t="shared" si="19"/>
        <v>0</v>
      </c>
      <c r="O149" s="1">
        <f t="shared" si="20"/>
        <v>225.89999999999893</v>
      </c>
    </row>
    <row r="150" spans="1:15" x14ac:dyDescent="0.25">
      <c r="A150" s="47">
        <v>42942.958333333336</v>
      </c>
      <c r="B150" s="1">
        <v>1.1733</v>
      </c>
      <c r="C150" s="1">
        <v>1.17767</v>
      </c>
      <c r="D150" s="1">
        <v>1.1650100000000001</v>
      </c>
      <c r="E150" s="1">
        <v>1.16753</v>
      </c>
      <c r="F150" s="1">
        <f t="shared" si="16"/>
        <v>72.600000000000449</v>
      </c>
      <c r="G150" s="1">
        <v>1</v>
      </c>
      <c r="H150" s="48">
        <v>-4.9347151672177736E-3</v>
      </c>
      <c r="I150" s="49">
        <v>2.1458283566753444E-3</v>
      </c>
      <c r="J150" s="1">
        <f t="shared" si="14"/>
        <v>0</v>
      </c>
      <c r="K150" s="1">
        <f t="shared" si="15"/>
        <v>0</v>
      </c>
      <c r="L150" s="1">
        <f t="shared" si="17"/>
        <v>72.600000000000449</v>
      </c>
      <c r="M150" s="1">
        <f t="shared" si="18"/>
        <v>0</v>
      </c>
      <c r="N150" s="1">
        <f t="shared" si="19"/>
        <v>72.600000000000449</v>
      </c>
      <c r="O150" s="1">
        <f t="shared" si="20"/>
        <v>298.49999999999937</v>
      </c>
    </row>
    <row r="151" spans="1:15" x14ac:dyDescent="0.25">
      <c r="A151" s="47">
        <v>42943.958333333336</v>
      </c>
      <c r="B151" s="1">
        <v>1.1675199999999999</v>
      </c>
      <c r="C151" s="1">
        <v>1.17639</v>
      </c>
      <c r="D151" s="1">
        <v>1.1671100000000001</v>
      </c>
      <c r="E151" s="1">
        <v>1.1747799999999999</v>
      </c>
      <c r="F151" s="1">
        <f t="shared" si="16"/>
        <v>95.799999999999216</v>
      </c>
      <c r="G151" s="1">
        <v>1</v>
      </c>
      <c r="H151" s="48">
        <v>6.2096905432835747E-3</v>
      </c>
      <c r="I151" s="49">
        <v>2.0965474285498942E-3</v>
      </c>
      <c r="J151" s="1">
        <f t="shared" si="14"/>
        <v>0</v>
      </c>
      <c r="K151" s="1">
        <f t="shared" si="15"/>
        <v>0</v>
      </c>
      <c r="L151" s="1">
        <f t="shared" si="17"/>
        <v>95.799999999999216</v>
      </c>
      <c r="M151" s="1">
        <f t="shared" si="18"/>
        <v>0</v>
      </c>
      <c r="N151" s="1">
        <f t="shared" si="19"/>
        <v>95.799999999999216</v>
      </c>
      <c r="O151" s="1">
        <f t="shared" si="20"/>
        <v>394.29999999999859</v>
      </c>
    </row>
    <row r="152" spans="1:15" x14ac:dyDescent="0.25">
      <c r="A152" s="47">
        <v>42946.958333333336</v>
      </c>
      <c r="B152" s="1">
        <v>1.17456</v>
      </c>
      <c r="C152" s="1">
        <v>1.1845399999999999</v>
      </c>
      <c r="D152" s="1">
        <v>1.17231</v>
      </c>
      <c r="E152" s="1">
        <v>1.18414</v>
      </c>
      <c r="F152" s="1">
        <f t="shared" si="16"/>
        <v>-40.000000000000036</v>
      </c>
      <c r="G152" s="1">
        <v>0</v>
      </c>
      <c r="H152" s="48">
        <v>7.9674492245356276E-3</v>
      </c>
      <c r="I152" s="49">
        <v>3.5209090547079491E-3</v>
      </c>
      <c r="J152" s="1">
        <f t="shared" si="14"/>
        <v>0</v>
      </c>
      <c r="K152" s="1">
        <f t="shared" si="15"/>
        <v>0</v>
      </c>
      <c r="L152" s="1">
        <f t="shared" si="17"/>
        <v>0</v>
      </c>
      <c r="M152" s="1">
        <f t="shared" si="18"/>
        <v>-40.000000000000036</v>
      </c>
      <c r="N152" s="1">
        <f t="shared" si="19"/>
        <v>-40.000000000000036</v>
      </c>
      <c r="O152" s="1">
        <f t="shared" si="20"/>
        <v>354.29999999999853</v>
      </c>
    </row>
    <row r="153" spans="1:15" x14ac:dyDescent="0.25">
      <c r="A153" s="47">
        <v>42947.958333333336</v>
      </c>
      <c r="B153" s="1">
        <v>1.18414</v>
      </c>
      <c r="C153" s="1">
        <v>1.1844300000000001</v>
      </c>
      <c r="D153" s="1">
        <v>1.17852</v>
      </c>
      <c r="E153" s="1">
        <v>1.18014</v>
      </c>
      <c r="F153" s="1">
        <f t="shared" si="16"/>
        <v>54.100000000001373</v>
      </c>
      <c r="G153" s="1">
        <v>1</v>
      </c>
      <c r="H153" s="48">
        <v>-3.3779789551910966E-3</v>
      </c>
      <c r="I153" s="49">
        <v>1.8371758677967753E-3</v>
      </c>
      <c r="J153" s="1">
        <f t="shared" si="14"/>
        <v>0</v>
      </c>
      <c r="K153" s="1">
        <f t="shared" si="15"/>
        <v>0</v>
      </c>
      <c r="L153" s="1">
        <f t="shared" si="17"/>
        <v>54.100000000001373</v>
      </c>
      <c r="M153" s="1">
        <f t="shared" si="18"/>
        <v>0</v>
      </c>
      <c r="N153" s="1">
        <f t="shared" si="19"/>
        <v>54.100000000001373</v>
      </c>
      <c r="O153" s="1">
        <f t="shared" si="20"/>
        <v>408.39999999999992</v>
      </c>
    </row>
    <row r="154" spans="1:15" x14ac:dyDescent="0.25">
      <c r="A154" s="47">
        <v>42948.958333333336</v>
      </c>
      <c r="B154" s="1">
        <v>1.18014</v>
      </c>
      <c r="C154" s="1">
        <v>1.1910000000000001</v>
      </c>
      <c r="D154" s="1">
        <v>1.17937</v>
      </c>
      <c r="E154" s="1">
        <v>1.1855500000000001</v>
      </c>
      <c r="F154" s="1">
        <f t="shared" si="16"/>
        <v>13.499999999999623</v>
      </c>
      <c r="G154" s="1">
        <v>1</v>
      </c>
      <c r="H154" s="48">
        <v>4.5842018743540436E-3</v>
      </c>
      <c r="I154" s="49">
        <v>2.0684243790204671E-3</v>
      </c>
      <c r="J154" s="1">
        <f t="shared" si="14"/>
        <v>0</v>
      </c>
      <c r="K154" s="1">
        <f t="shared" si="15"/>
        <v>0</v>
      </c>
      <c r="L154" s="1">
        <f t="shared" si="17"/>
        <v>13.499999999999623</v>
      </c>
      <c r="M154" s="1">
        <f t="shared" si="18"/>
        <v>0</v>
      </c>
      <c r="N154" s="1">
        <f t="shared" si="19"/>
        <v>13.499999999999623</v>
      </c>
      <c r="O154" s="1">
        <f t="shared" si="20"/>
        <v>421.89999999999952</v>
      </c>
    </row>
    <row r="155" spans="1:15" x14ac:dyDescent="0.25">
      <c r="A155" s="47">
        <v>42949.958333333336</v>
      </c>
      <c r="B155" s="1">
        <v>1.1855500000000001</v>
      </c>
      <c r="C155" s="1">
        <v>1.1893</v>
      </c>
      <c r="D155" s="1">
        <v>1.1830499999999999</v>
      </c>
      <c r="E155" s="1">
        <v>1.1869000000000001</v>
      </c>
      <c r="F155" s="1">
        <f t="shared" si="16"/>
        <v>-95.799999999999216</v>
      </c>
      <c r="G155" s="1">
        <v>0</v>
      </c>
      <c r="H155" s="48">
        <v>1.1387119902155352E-3</v>
      </c>
      <c r="I155" s="49">
        <v>2.4347777147149668E-3</v>
      </c>
      <c r="J155" s="1">
        <f t="shared" si="14"/>
        <v>0</v>
      </c>
      <c r="K155" s="1">
        <f t="shared" si="15"/>
        <v>0</v>
      </c>
      <c r="L155" s="1">
        <f t="shared" si="17"/>
        <v>0</v>
      </c>
      <c r="M155" s="1">
        <f t="shared" si="18"/>
        <v>0</v>
      </c>
      <c r="N155" s="1">
        <f t="shared" si="19"/>
        <v>0</v>
      </c>
      <c r="O155" s="1">
        <f t="shared" si="20"/>
        <v>421.89999999999952</v>
      </c>
    </row>
    <row r="156" spans="1:15" x14ac:dyDescent="0.25">
      <c r="A156" s="47">
        <v>42950.958333333336</v>
      </c>
      <c r="B156" s="1">
        <v>1.1868799999999999</v>
      </c>
      <c r="C156" s="1">
        <v>1.1889099999999999</v>
      </c>
      <c r="D156" s="1">
        <v>1.1728099999999999</v>
      </c>
      <c r="E156" s="1">
        <v>1.1773</v>
      </c>
      <c r="F156" s="1">
        <f t="shared" si="16"/>
        <v>21.700000000000053</v>
      </c>
      <c r="G156" s="1">
        <v>1</v>
      </c>
      <c r="H156" s="48">
        <v>-8.08829724492377E-3</v>
      </c>
      <c r="I156" s="49">
        <v>1.3657573441664683E-3</v>
      </c>
      <c r="J156" s="1">
        <f t="shared" si="14"/>
        <v>0</v>
      </c>
      <c r="K156" s="1">
        <f t="shared" si="15"/>
        <v>0</v>
      </c>
      <c r="L156" s="1">
        <f t="shared" si="17"/>
        <v>21.700000000000053</v>
      </c>
      <c r="M156" s="1">
        <f t="shared" si="18"/>
        <v>0</v>
      </c>
      <c r="N156" s="1">
        <f t="shared" si="19"/>
        <v>21.700000000000053</v>
      </c>
      <c r="O156" s="1">
        <f t="shared" si="20"/>
        <v>443.59999999999957</v>
      </c>
    </row>
    <row r="157" spans="1:15" x14ac:dyDescent="0.25">
      <c r="A157" s="47">
        <v>42953.958333333336</v>
      </c>
      <c r="B157" s="1">
        <v>1.1773400000000001</v>
      </c>
      <c r="C157" s="1">
        <v>1.1814</v>
      </c>
      <c r="D157" s="1">
        <v>1.17706</v>
      </c>
      <c r="E157" s="1">
        <v>1.1795100000000001</v>
      </c>
      <c r="F157" s="1">
        <f t="shared" si="16"/>
        <v>-44.299999999999343</v>
      </c>
      <c r="G157" s="1">
        <v>0</v>
      </c>
      <c r="H157" s="48">
        <v>1.8771765905036819E-3</v>
      </c>
      <c r="I157" s="49">
        <v>6.7202985694497785E-4</v>
      </c>
      <c r="J157" s="1">
        <f t="shared" si="14"/>
        <v>0</v>
      </c>
      <c r="K157" s="1">
        <f t="shared" si="15"/>
        <v>0</v>
      </c>
      <c r="L157" s="1">
        <f t="shared" si="17"/>
        <v>0</v>
      </c>
      <c r="M157" s="1">
        <f t="shared" si="18"/>
        <v>0</v>
      </c>
      <c r="N157" s="1">
        <f t="shared" si="19"/>
        <v>0</v>
      </c>
      <c r="O157" s="1">
        <f t="shared" si="20"/>
        <v>443.59999999999957</v>
      </c>
    </row>
    <row r="158" spans="1:15" x14ac:dyDescent="0.25">
      <c r="A158" s="47">
        <v>42954.958333333336</v>
      </c>
      <c r="B158" s="1">
        <v>1.1795199999999999</v>
      </c>
      <c r="C158" s="1">
        <v>1.18238</v>
      </c>
      <c r="D158" s="1">
        <v>1.1715100000000001</v>
      </c>
      <c r="E158" s="1">
        <v>1.17509</v>
      </c>
      <c r="F158" s="1">
        <f t="shared" si="16"/>
        <v>7.699999999999374</v>
      </c>
      <c r="G158" s="1">
        <v>1</v>
      </c>
      <c r="H158" s="48">
        <v>-3.7473188018753989E-3</v>
      </c>
      <c r="I158" s="49">
        <v>8.2045440261277469E-4</v>
      </c>
      <c r="J158" s="1">
        <f t="shared" si="14"/>
        <v>0</v>
      </c>
      <c r="K158" s="1">
        <f t="shared" si="15"/>
        <v>0</v>
      </c>
      <c r="L158" s="1">
        <f t="shared" si="17"/>
        <v>0</v>
      </c>
      <c r="M158" s="1">
        <f t="shared" si="18"/>
        <v>0</v>
      </c>
      <c r="N158" s="1">
        <f t="shared" si="19"/>
        <v>0</v>
      </c>
      <c r="O158" s="1">
        <f t="shared" si="20"/>
        <v>443.59999999999957</v>
      </c>
    </row>
    <row r="159" spans="1:15" x14ac:dyDescent="0.25">
      <c r="A159" s="47">
        <v>42955.958333333336</v>
      </c>
      <c r="B159" s="1">
        <v>1.17509</v>
      </c>
      <c r="C159" s="1">
        <v>1.17639</v>
      </c>
      <c r="D159" s="1">
        <v>1.1689099999999999</v>
      </c>
      <c r="E159" s="1">
        <v>1.1758599999999999</v>
      </c>
      <c r="F159" s="1">
        <f t="shared" si="16"/>
        <v>13.100000000001444</v>
      </c>
      <c r="G159" s="1">
        <v>1</v>
      </c>
      <c r="H159" s="48">
        <v>6.5526895812229036E-4</v>
      </c>
      <c r="I159" s="49">
        <v>1.2615170446761415E-4</v>
      </c>
      <c r="J159" s="1">
        <f t="shared" si="14"/>
        <v>0</v>
      </c>
      <c r="K159" s="1">
        <f t="shared" si="15"/>
        <v>0</v>
      </c>
      <c r="L159" s="1">
        <f t="shared" si="17"/>
        <v>0</v>
      </c>
      <c r="M159" s="1">
        <f t="shared" si="18"/>
        <v>0</v>
      </c>
      <c r="N159" s="1">
        <f t="shared" si="19"/>
        <v>0</v>
      </c>
      <c r="O159" s="1">
        <f t="shared" si="20"/>
        <v>443.59999999999957</v>
      </c>
    </row>
    <row r="160" spans="1:15" x14ac:dyDescent="0.25">
      <c r="A160" s="47">
        <v>42956.958333333336</v>
      </c>
      <c r="B160" s="1">
        <v>1.1758299999999999</v>
      </c>
      <c r="C160" s="1">
        <v>1.1785099999999999</v>
      </c>
      <c r="D160" s="1">
        <v>1.17041</v>
      </c>
      <c r="E160" s="1">
        <v>1.1771400000000001</v>
      </c>
      <c r="F160" s="1">
        <f t="shared" si="16"/>
        <v>48.400000000001775</v>
      </c>
      <c r="G160" s="1">
        <v>1</v>
      </c>
      <c r="H160" s="48">
        <v>1.0885649652170315E-3</v>
      </c>
      <c r="I160" s="49">
        <v>-7.3370882794721037E-4</v>
      </c>
      <c r="J160" s="1">
        <f t="shared" si="14"/>
        <v>0</v>
      </c>
      <c r="K160" s="1">
        <f t="shared" si="15"/>
        <v>0</v>
      </c>
      <c r="L160" s="1">
        <f t="shared" si="17"/>
        <v>0</v>
      </c>
      <c r="M160" s="1">
        <f t="shared" si="18"/>
        <v>0</v>
      </c>
      <c r="N160" s="1">
        <f t="shared" si="19"/>
        <v>0</v>
      </c>
      <c r="O160" s="1">
        <f t="shared" si="20"/>
        <v>443.59999999999957</v>
      </c>
    </row>
    <row r="161" spans="1:15" x14ac:dyDescent="0.25">
      <c r="A161" s="47">
        <v>42957.958333333336</v>
      </c>
      <c r="B161" s="1">
        <v>1.1771499999999999</v>
      </c>
      <c r="C161" s="1">
        <v>1.18472</v>
      </c>
      <c r="D161" s="1">
        <v>1.1748499999999999</v>
      </c>
      <c r="E161" s="1">
        <v>1.1819900000000001</v>
      </c>
      <c r="F161" s="1">
        <f t="shared" si="16"/>
        <v>-41.400000000000325</v>
      </c>
      <c r="G161" s="1">
        <v>0</v>
      </c>
      <c r="H161" s="48">
        <v>4.1201556314456322E-3</v>
      </c>
      <c r="I161" s="49">
        <v>2.0355799538238073E-4</v>
      </c>
      <c r="J161" s="1">
        <f t="shared" si="14"/>
        <v>0</v>
      </c>
      <c r="K161" s="1">
        <f t="shared" si="15"/>
        <v>0</v>
      </c>
      <c r="L161" s="1">
        <f t="shared" si="17"/>
        <v>0</v>
      </c>
      <c r="M161" s="1">
        <f t="shared" si="18"/>
        <v>0</v>
      </c>
      <c r="N161" s="1">
        <f t="shared" si="19"/>
        <v>0</v>
      </c>
      <c r="O161" s="1">
        <f t="shared" si="20"/>
        <v>443.59999999999957</v>
      </c>
    </row>
    <row r="162" spans="1:15" x14ac:dyDescent="0.25">
      <c r="A162" s="47">
        <v>42960.958333333336</v>
      </c>
      <c r="B162" s="1">
        <v>1.1819999999999999</v>
      </c>
      <c r="C162" s="1">
        <v>1.1838200000000001</v>
      </c>
      <c r="D162" s="1">
        <v>1.17699</v>
      </c>
      <c r="E162" s="1">
        <v>1.1778599999999999</v>
      </c>
      <c r="F162" s="1">
        <f t="shared" si="16"/>
        <v>-44.199999999998681</v>
      </c>
      <c r="G162" s="1">
        <v>0</v>
      </c>
      <c r="H162" s="48">
        <v>-3.4941073951557655E-3</v>
      </c>
      <c r="I162" s="49">
        <v>-8.0623066330634541E-4</v>
      </c>
      <c r="J162" s="1">
        <f t="shared" si="14"/>
        <v>0</v>
      </c>
      <c r="K162" s="1">
        <f t="shared" si="15"/>
        <v>0</v>
      </c>
      <c r="L162" s="1">
        <f t="shared" si="17"/>
        <v>0</v>
      </c>
      <c r="M162" s="1">
        <f t="shared" si="18"/>
        <v>0</v>
      </c>
      <c r="N162" s="1">
        <f t="shared" si="19"/>
        <v>0</v>
      </c>
      <c r="O162" s="1">
        <f t="shared" si="20"/>
        <v>443.59999999999957</v>
      </c>
    </row>
    <row r="163" spans="1:15" x14ac:dyDescent="0.25">
      <c r="A163" s="47">
        <v>42961.958333333336</v>
      </c>
      <c r="B163" s="1">
        <v>1.1778599999999999</v>
      </c>
      <c r="C163" s="1">
        <v>1.1792800000000001</v>
      </c>
      <c r="D163" s="1">
        <v>1.16872</v>
      </c>
      <c r="E163" s="1">
        <v>1.17344</v>
      </c>
      <c r="F163" s="1">
        <f t="shared" si="16"/>
        <v>32.099999999999355</v>
      </c>
      <c r="G163" s="1">
        <v>1</v>
      </c>
      <c r="H163" s="48">
        <v>-3.7525682169357033E-3</v>
      </c>
      <c r="I163" s="49">
        <v>-1.4176406892002502E-3</v>
      </c>
      <c r="J163" s="1">
        <f t="shared" si="14"/>
        <v>0</v>
      </c>
      <c r="K163" s="1">
        <f t="shared" si="15"/>
        <v>0</v>
      </c>
      <c r="L163" s="1">
        <f t="shared" si="17"/>
        <v>0</v>
      </c>
      <c r="M163" s="1">
        <f t="shared" si="18"/>
        <v>0</v>
      </c>
      <c r="N163" s="1">
        <f t="shared" si="19"/>
        <v>0</v>
      </c>
      <c r="O163" s="1">
        <f t="shared" si="20"/>
        <v>443.59999999999957</v>
      </c>
    </row>
    <row r="164" spans="1:15" x14ac:dyDescent="0.25">
      <c r="A164" s="47">
        <v>42962.958333333336</v>
      </c>
      <c r="B164" s="1">
        <v>1.17344</v>
      </c>
      <c r="C164" s="1">
        <v>1.1778599999999999</v>
      </c>
      <c r="D164" s="1">
        <v>1.1681600000000001</v>
      </c>
      <c r="E164" s="1">
        <v>1.17665</v>
      </c>
      <c r="F164" s="1">
        <f t="shared" si="16"/>
        <v>-43.89999999999894</v>
      </c>
      <c r="G164" s="1">
        <v>0</v>
      </c>
      <c r="H164" s="48">
        <v>2.7355467684755386E-3</v>
      </c>
      <c r="I164" s="49">
        <v>-6.4660187525336643E-5</v>
      </c>
      <c r="J164" s="1">
        <f t="shared" si="14"/>
        <v>0</v>
      </c>
      <c r="K164" s="1">
        <f t="shared" si="15"/>
        <v>0</v>
      </c>
      <c r="L164" s="1">
        <f t="shared" si="17"/>
        <v>0</v>
      </c>
      <c r="M164" s="1">
        <f t="shared" si="18"/>
        <v>0</v>
      </c>
      <c r="N164" s="1">
        <f t="shared" si="19"/>
        <v>0</v>
      </c>
      <c r="O164" s="1">
        <f t="shared" si="20"/>
        <v>443.59999999999957</v>
      </c>
    </row>
    <row r="165" spans="1:15" x14ac:dyDescent="0.25">
      <c r="A165" s="47">
        <v>42963.958333333336</v>
      </c>
      <c r="B165" s="1">
        <v>1.17665</v>
      </c>
      <c r="C165" s="1">
        <v>1.17899</v>
      </c>
      <c r="D165" s="1">
        <v>1.16622</v>
      </c>
      <c r="E165" s="1">
        <v>1.1722600000000001</v>
      </c>
      <c r="F165" s="1">
        <f t="shared" si="16"/>
        <v>36.499999999999311</v>
      </c>
      <c r="G165" s="1">
        <v>1</v>
      </c>
      <c r="H165" s="48">
        <v>-3.7309310330173595E-3</v>
      </c>
      <c r="I165" s="49">
        <v>-7.6567364046546682E-4</v>
      </c>
      <c r="J165" s="1">
        <f t="shared" si="14"/>
        <v>0</v>
      </c>
      <c r="K165" s="1">
        <f t="shared" si="15"/>
        <v>0</v>
      </c>
      <c r="L165" s="1">
        <f t="shared" si="17"/>
        <v>0</v>
      </c>
      <c r="M165" s="1">
        <f t="shared" si="18"/>
        <v>0</v>
      </c>
      <c r="N165" s="1">
        <f t="shared" si="19"/>
        <v>0</v>
      </c>
      <c r="O165" s="1">
        <f t="shared" si="20"/>
        <v>443.59999999999957</v>
      </c>
    </row>
    <row r="166" spans="1:15" x14ac:dyDescent="0.25">
      <c r="A166" s="47">
        <v>42964.958333333336</v>
      </c>
      <c r="B166" s="1">
        <v>1.1722600000000001</v>
      </c>
      <c r="C166" s="1">
        <v>1.17743</v>
      </c>
      <c r="D166" s="1">
        <v>1.17083</v>
      </c>
      <c r="E166" s="1">
        <v>1.17591</v>
      </c>
      <c r="F166" s="1">
        <f t="shared" si="16"/>
        <v>56.699999999998418</v>
      </c>
      <c r="G166" s="1">
        <v>1</v>
      </c>
      <c r="H166" s="48">
        <v>3.1136437309129406E-3</v>
      </c>
      <c r="I166" s="49">
        <v>9.1946676133075611E-5</v>
      </c>
      <c r="J166" s="1">
        <f t="shared" si="14"/>
        <v>0</v>
      </c>
      <c r="K166" s="1">
        <f t="shared" si="15"/>
        <v>0</v>
      </c>
      <c r="L166" s="1">
        <f t="shared" si="17"/>
        <v>0</v>
      </c>
      <c r="M166" s="1">
        <f t="shared" si="18"/>
        <v>0</v>
      </c>
      <c r="N166" s="1">
        <f t="shared" si="19"/>
        <v>0</v>
      </c>
      <c r="O166" s="1">
        <f t="shared" si="20"/>
        <v>443.59999999999957</v>
      </c>
    </row>
    <row r="167" spans="1:15" x14ac:dyDescent="0.25">
      <c r="A167" s="47">
        <v>42967.958333333336</v>
      </c>
      <c r="B167" s="1">
        <v>1.17578</v>
      </c>
      <c r="C167" s="1">
        <v>1.1828000000000001</v>
      </c>
      <c r="D167" s="1">
        <v>1.1731100000000001</v>
      </c>
      <c r="E167" s="1">
        <v>1.1814499999999999</v>
      </c>
      <c r="F167" s="1">
        <f t="shared" si="16"/>
        <v>-53.499999999999659</v>
      </c>
      <c r="G167" s="1">
        <v>0</v>
      </c>
      <c r="H167" s="48">
        <v>4.7112449081987418E-3</v>
      </c>
      <c r="I167" s="49">
        <v>5.9894366989263204E-4</v>
      </c>
      <c r="J167" s="1">
        <f t="shared" si="14"/>
        <v>0</v>
      </c>
      <c r="K167" s="1">
        <f t="shared" si="15"/>
        <v>0</v>
      </c>
      <c r="L167" s="1">
        <f t="shared" si="17"/>
        <v>0</v>
      </c>
      <c r="M167" s="1">
        <f t="shared" si="18"/>
        <v>0</v>
      </c>
      <c r="N167" s="1">
        <f t="shared" si="19"/>
        <v>0</v>
      </c>
      <c r="O167" s="1">
        <f t="shared" si="20"/>
        <v>443.59999999999957</v>
      </c>
    </row>
    <row r="168" spans="1:15" x14ac:dyDescent="0.25">
      <c r="A168" s="47">
        <v>42968.958333333336</v>
      </c>
      <c r="B168" s="1">
        <v>1.18147</v>
      </c>
      <c r="C168" s="1">
        <v>1.18241</v>
      </c>
      <c r="D168" s="1">
        <v>1.1745099999999999</v>
      </c>
      <c r="E168" s="1">
        <v>1.1761200000000001</v>
      </c>
      <c r="F168" s="1">
        <f t="shared" si="16"/>
        <v>45.50000000000054</v>
      </c>
      <c r="G168" s="1">
        <v>1</v>
      </c>
      <c r="H168" s="48">
        <v>-4.5114054763213396E-3</v>
      </c>
      <c r="I168" s="49">
        <v>-1.0105263529966435E-4</v>
      </c>
      <c r="J168" s="1">
        <f t="shared" si="14"/>
        <v>0</v>
      </c>
      <c r="K168" s="1">
        <f t="shared" si="15"/>
        <v>0</v>
      </c>
      <c r="L168" s="1">
        <f t="shared" si="17"/>
        <v>0</v>
      </c>
      <c r="M168" s="1">
        <f t="shared" si="18"/>
        <v>0</v>
      </c>
      <c r="N168" s="1">
        <f t="shared" si="19"/>
        <v>0</v>
      </c>
      <c r="O168" s="1">
        <f t="shared" si="20"/>
        <v>443.59999999999957</v>
      </c>
    </row>
    <row r="169" spans="1:15" x14ac:dyDescent="0.25">
      <c r="A169" s="47">
        <v>42969.958333333336</v>
      </c>
      <c r="B169" s="1">
        <v>1.17611</v>
      </c>
      <c r="C169" s="1">
        <v>1.18232</v>
      </c>
      <c r="D169" s="1">
        <v>1.1740299999999999</v>
      </c>
      <c r="E169" s="1">
        <v>1.18066</v>
      </c>
      <c r="F169" s="1">
        <f t="shared" si="16"/>
        <v>-7.5000000000002842</v>
      </c>
      <c r="G169" s="1">
        <v>0</v>
      </c>
      <c r="H169" s="48">
        <v>3.8601503247968072E-3</v>
      </c>
      <c r="I169" s="49">
        <v>-1.3355329863076748E-4</v>
      </c>
      <c r="J169" s="1">
        <f t="shared" si="14"/>
        <v>0</v>
      </c>
      <c r="K169" s="1">
        <f t="shared" si="15"/>
        <v>0</v>
      </c>
      <c r="L169" s="1">
        <f t="shared" si="17"/>
        <v>0</v>
      </c>
      <c r="M169" s="1">
        <f t="shared" si="18"/>
        <v>0</v>
      </c>
      <c r="N169" s="1">
        <f t="shared" si="19"/>
        <v>0</v>
      </c>
      <c r="O169" s="1">
        <f t="shared" si="20"/>
        <v>443.59999999999957</v>
      </c>
    </row>
    <row r="170" spans="1:15" x14ac:dyDescent="0.25">
      <c r="A170" s="47">
        <v>42970.958333333336</v>
      </c>
      <c r="B170" s="1">
        <v>1.18065</v>
      </c>
      <c r="C170" s="1">
        <v>1.1817800000000001</v>
      </c>
      <c r="D170" s="1">
        <v>1.17841</v>
      </c>
      <c r="E170" s="1">
        <v>1.1798999999999999</v>
      </c>
      <c r="F170" s="1">
        <f t="shared" si="16"/>
        <v>122.90000000000134</v>
      </c>
      <c r="G170" s="1">
        <v>1</v>
      </c>
      <c r="H170" s="48">
        <v>-6.4370775667854652E-4</v>
      </c>
      <c r="I170" s="49">
        <v>2.2274665617888489E-4</v>
      </c>
      <c r="J170" s="1">
        <f t="shared" si="14"/>
        <v>0</v>
      </c>
      <c r="K170" s="1">
        <f t="shared" si="15"/>
        <v>0</v>
      </c>
      <c r="L170" s="1">
        <f t="shared" si="17"/>
        <v>0</v>
      </c>
      <c r="M170" s="1">
        <f t="shared" si="18"/>
        <v>0</v>
      </c>
      <c r="N170" s="1">
        <f t="shared" si="19"/>
        <v>0</v>
      </c>
      <c r="O170" s="1">
        <f t="shared" si="20"/>
        <v>443.59999999999957</v>
      </c>
    </row>
    <row r="171" spans="1:15" x14ac:dyDescent="0.25">
      <c r="A171" s="47">
        <v>42971.958333333336</v>
      </c>
      <c r="B171" s="1">
        <v>1.1798999999999999</v>
      </c>
      <c r="C171" s="1">
        <v>1.19414</v>
      </c>
      <c r="D171" s="1">
        <v>1.17733</v>
      </c>
      <c r="E171" s="1">
        <v>1.1921900000000001</v>
      </c>
      <c r="F171" s="1">
        <f t="shared" si="16"/>
        <v>35.300000000000331</v>
      </c>
      <c r="G171" s="1">
        <v>1</v>
      </c>
      <c r="H171" s="48">
        <v>1.0416136960759603E-2</v>
      </c>
      <c r="I171" s="49">
        <v>1.9938348033907982E-3</v>
      </c>
      <c r="J171" s="1">
        <f t="shared" si="14"/>
        <v>0</v>
      </c>
      <c r="K171" s="1">
        <f t="shared" si="15"/>
        <v>0</v>
      </c>
      <c r="L171" s="1">
        <f t="shared" si="17"/>
        <v>35.300000000000331</v>
      </c>
      <c r="M171" s="1">
        <f t="shared" si="18"/>
        <v>0</v>
      </c>
      <c r="N171" s="1">
        <f t="shared" si="19"/>
        <v>35.300000000000331</v>
      </c>
      <c r="O171" s="1">
        <f t="shared" si="20"/>
        <v>478.89999999999992</v>
      </c>
    </row>
    <row r="172" spans="1:15" x14ac:dyDescent="0.25">
      <c r="A172" s="47">
        <v>42974.958333333336</v>
      </c>
      <c r="B172" s="1">
        <v>1.19431</v>
      </c>
      <c r="C172" s="1">
        <v>1.1983600000000001</v>
      </c>
      <c r="D172" s="1">
        <v>1.1916800000000001</v>
      </c>
      <c r="E172" s="1">
        <v>1.19784</v>
      </c>
      <c r="F172" s="1">
        <f t="shared" si="16"/>
        <v>-6.8999999999985739</v>
      </c>
      <c r="G172" s="1">
        <v>0</v>
      </c>
      <c r="H172" s="48">
        <v>4.7391774800995545E-3</v>
      </c>
      <c r="I172" s="49">
        <v>2.2442886423438002E-3</v>
      </c>
      <c r="J172" s="1">
        <f t="shared" si="14"/>
        <v>0</v>
      </c>
      <c r="K172" s="1">
        <f t="shared" si="15"/>
        <v>0</v>
      </c>
      <c r="L172" s="1">
        <f t="shared" si="17"/>
        <v>0</v>
      </c>
      <c r="M172" s="1">
        <f t="shared" si="18"/>
        <v>0</v>
      </c>
      <c r="N172" s="1">
        <f t="shared" si="19"/>
        <v>0</v>
      </c>
      <c r="O172" s="1">
        <f t="shared" si="20"/>
        <v>478.89999999999992</v>
      </c>
    </row>
    <row r="173" spans="1:15" x14ac:dyDescent="0.25">
      <c r="A173" s="47">
        <v>42975.958333333336</v>
      </c>
      <c r="B173" s="1">
        <v>1.1978599999999999</v>
      </c>
      <c r="C173" s="1">
        <v>1.2070099999999999</v>
      </c>
      <c r="D173" s="1">
        <v>1.19465</v>
      </c>
      <c r="E173" s="1">
        <v>1.1971700000000001</v>
      </c>
      <c r="F173" s="1">
        <f t="shared" si="16"/>
        <v>-88.500000000000242</v>
      </c>
      <c r="G173" s="1">
        <v>0</v>
      </c>
      <c r="H173" s="48">
        <v>-5.5934014559533285E-4</v>
      </c>
      <c r="I173" s="49">
        <v>2.6407375032715535E-3</v>
      </c>
      <c r="J173" s="1">
        <f t="shared" si="14"/>
        <v>0</v>
      </c>
      <c r="K173" s="1">
        <f t="shared" si="15"/>
        <v>0</v>
      </c>
      <c r="L173" s="1">
        <f t="shared" si="17"/>
        <v>0</v>
      </c>
      <c r="M173" s="1">
        <f t="shared" si="18"/>
        <v>0</v>
      </c>
      <c r="N173" s="1">
        <f t="shared" si="19"/>
        <v>0</v>
      </c>
      <c r="O173" s="1">
        <f t="shared" si="20"/>
        <v>478.89999999999992</v>
      </c>
    </row>
    <row r="174" spans="1:15" x14ac:dyDescent="0.25">
      <c r="A174" s="47">
        <v>42976.958333333336</v>
      </c>
      <c r="B174" s="1">
        <v>1.1971700000000001</v>
      </c>
      <c r="C174" s="1">
        <v>1.1984300000000001</v>
      </c>
      <c r="D174" s="1">
        <v>1.18804</v>
      </c>
      <c r="E174" s="1">
        <v>1.18832</v>
      </c>
      <c r="F174" s="1">
        <f t="shared" si="16"/>
        <v>25.999999999999357</v>
      </c>
      <c r="G174" s="1">
        <v>1</v>
      </c>
      <c r="H174" s="48">
        <v>-7.392433823099509E-3</v>
      </c>
      <c r="I174" s="49">
        <v>1.3274778090199973E-3</v>
      </c>
      <c r="J174" s="1">
        <f t="shared" si="14"/>
        <v>0</v>
      </c>
      <c r="K174" s="1">
        <f t="shared" si="15"/>
        <v>0</v>
      </c>
      <c r="L174" s="1">
        <f t="shared" si="17"/>
        <v>25.999999999999357</v>
      </c>
      <c r="M174" s="1">
        <f t="shared" si="18"/>
        <v>0</v>
      </c>
      <c r="N174" s="1">
        <f t="shared" si="19"/>
        <v>25.999999999999357</v>
      </c>
      <c r="O174" s="1">
        <f t="shared" si="20"/>
        <v>504.8999999999993</v>
      </c>
    </row>
    <row r="175" spans="1:15" x14ac:dyDescent="0.25">
      <c r="A175" s="47">
        <v>42977.958333333336</v>
      </c>
      <c r="B175" s="1">
        <v>1.1883300000000001</v>
      </c>
      <c r="C175" s="1">
        <v>1.19126</v>
      </c>
      <c r="D175" s="1">
        <v>1.18231</v>
      </c>
      <c r="E175" s="1">
        <v>1.19093</v>
      </c>
      <c r="F175" s="1">
        <f t="shared" si="16"/>
        <v>-49.300000000001006</v>
      </c>
      <c r="G175" s="1">
        <v>0</v>
      </c>
      <c r="H175" s="48">
        <v>2.1963780799785226E-3</v>
      </c>
      <c r="I175" s="49">
        <v>1.01311945549247E-3</v>
      </c>
      <c r="J175" s="1">
        <f t="shared" si="14"/>
        <v>0</v>
      </c>
      <c r="K175" s="1">
        <f t="shared" si="15"/>
        <v>0</v>
      </c>
      <c r="L175" s="1">
        <f t="shared" si="17"/>
        <v>0</v>
      </c>
      <c r="M175" s="1">
        <f t="shared" si="18"/>
        <v>0</v>
      </c>
      <c r="N175" s="1">
        <f t="shared" si="19"/>
        <v>0</v>
      </c>
      <c r="O175" s="1">
        <f t="shared" si="20"/>
        <v>504.8999999999993</v>
      </c>
    </row>
    <row r="176" spans="1:15" x14ac:dyDescent="0.25">
      <c r="A176" s="47">
        <v>42978.958333333336</v>
      </c>
      <c r="B176" s="1">
        <v>1.1909000000000001</v>
      </c>
      <c r="C176" s="1">
        <v>1.19798</v>
      </c>
      <c r="D176" s="1">
        <v>1.18499</v>
      </c>
      <c r="E176" s="1">
        <v>1.18597</v>
      </c>
      <c r="F176" s="1">
        <f t="shared" si="16"/>
        <v>15.000000000000568</v>
      </c>
      <c r="G176" s="1">
        <v>1</v>
      </c>
      <c r="H176" s="48">
        <v>-4.1648123735232856E-3</v>
      </c>
      <c r="I176" s="49">
        <v>1.0564435933422267E-3</v>
      </c>
      <c r="J176" s="1">
        <f t="shared" si="14"/>
        <v>0</v>
      </c>
      <c r="K176" s="1">
        <f t="shared" si="15"/>
        <v>0</v>
      </c>
      <c r="L176" s="1">
        <f t="shared" si="17"/>
        <v>0</v>
      </c>
      <c r="M176" s="1">
        <f t="shared" si="18"/>
        <v>0</v>
      </c>
      <c r="N176" s="1">
        <f t="shared" si="19"/>
        <v>0</v>
      </c>
      <c r="O176" s="1">
        <f t="shared" si="20"/>
        <v>504.8999999999993</v>
      </c>
    </row>
    <row r="177" spans="1:15" x14ac:dyDescent="0.25">
      <c r="A177" s="47">
        <v>42981.958333333336</v>
      </c>
      <c r="B177" s="1">
        <v>1.18815</v>
      </c>
      <c r="C177" s="1">
        <v>1.19218</v>
      </c>
      <c r="D177" s="1">
        <v>1.1873800000000001</v>
      </c>
      <c r="E177" s="1">
        <v>1.1896500000000001</v>
      </c>
      <c r="F177" s="1">
        <f t="shared" si="16"/>
        <v>16.999999999998128</v>
      </c>
      <c r="G177" s="1">
        <v>1</v>
      </c>
      <c r="H177" s="48">
        <v>3.1029452684301351E-3</v>
      </c>
      <c r="I177" s="49">
        <v>9.6179296129639269E-4</v>
      </c>
      <c r="J177" s="1">
        <f t="shared" si="14"/>
        <v>0</v>
      </c>
      <c r="K177" s="1">
        <f t="shared" si="15"/>
        <v>0</v>
      </c>
      <c r="L177" s="1">
        <f t="shared" si="17"/>
        <v>0</v>
      </c>
      <c r="M177" s="1">
        <f t="shared" si="18"/>
        <v>0</v>
      </c>
      <c r="N177" s="1">
        <f t="shared" si="19"/>
        <v>0</v>
      </c>
      <c r="O177" s="1">
        <f t="shared" si="20"/>
        <v>504.8999999999993</v>
      </c>
    </row>
    <row r="178" spans="1:15" x14ac:dyDescent="0.25">
      <c r="A178" s="47">
        <v>42982.958333333336</v>
      </c>
      <c r="B178" s="1">
        <v>1.1896500000000001</v>
      </c>
      <c r="C178" s="1">
        <v>1.1940599999999999</v>
      </c>
      <c r="D178" s="1">
        <v>1.18682</v>
      </c>
      <c r="E178" s="1">
        <v>1.1913499999999999</v>
      </c>
      <c r="F178" s="1">
        <f t="shared" si="16"/>
        <v>2.9999999999996696</v>
      </c>
      <c r="G178" s="1">
        <v>1</v>
      </c>
      <c r="H178" s="48">
        <v>1.4289917202536806E-3</v>
      </c>
      <c r="I178" s="49">
        <v>1.2208803959129211E-3</v>
      </c>
      <c r="J178" s="1">
        <f t="shared" si="14"/>
        <v>0</v>
      </c>
      <c r="K178" s="1">
        <f t="shared" si="15"/>
        <v>0</v>
      </c>
      <c r="L178" s="1">
        <f t="shared" si="17"/>
        <v>2.9999999999996696</v>
      </c>
      <c r="M178" s="1">
        <f t="shared" si="18"/>
        <v>0</v>
      </c>
      <c r="N178" s="1">
        <f t="shared" si="19"/>
        <v>2.9999999999996696</v>
      </c>
      <c r="O178" s="1">
        <f t="shared" si="20"/>
        <v>507.89999999999895</v>
      </c>
    </row>
    <row r="179" spans="1:15" x14ac:dyDescent="0.25">
      <c r="A179" s="47">
        <v>42983.958333333336</v>
      </c>
      <c r="B179" s="1">
        <v>1.19136</v>
      </c>
      <c r="C179" s="1">
        <v>1.19499</v>
      </c>
      <c r="D179" s="1">
        <v>1.19028</v>
      </c>
      <c r="E179" s="1">
        <v>1.1916599999999999</v>
      </c>
      <c r="F179" s="1">
        <f t="shared" si="16"/>
        <v>106.20000000000074</v>
      </c>
      <c r="G179" s="1">
        <v>1</v>
      </c>
      <c r="H179" s="48">
        <v>2.6020900658929591E-4</v>
      </c>
      <c r="I179" s="49">
        <v>-4.8610598358367341E-5</v>
      </c>
      <c r="J179" s="1">
        <f t="shared" si="14"/>
        <v>0</v>
      </c>
      <c r="K179" s="1">
        <f t="shared" si="15"/>
        <v>0</v>
      </c>
      <c r="L179" s="1">
        <f t="shared" si="17"/>
        <v>0</v>
      </c>
      <c r="M179" s="1">
        <f t="shared" si="18"/>
        <v>0</v>
      </c>
      <c r="N179" s="1">
        <f t="shared" si="19"/>
        <v>0</v>
      </c>
      <c r="O179" s="1">
        <f t="shared" si="20"/>
        <v>507.89999999999895</v>
      </c>
    </row>
    <row r="180" spans="1:15" x14ac:dyDescent="0.25">
      <c r="A180" s="47">
        <v>42984.958333333336</v>
      </c>
      <c r="B180" s="1">
        <v>1.19164</v>
      </c>
      <c r="C180" s="1">
        <v>1.2059200000000001</v>
      </c>
      <c r="D180" s="1">
        <v>1.1914</v>
      </c>
      <c r="E180" s="1">
        <v>1.2022600000000001</v>
      </c>
      <c r="F180" s="1">
        <f t="shared" si="16"/>
        <v>13.100000000001444</v>
      </c>
      <c r="G180" s="1">
        <v>1</v>
      </c>
      <c r="H180" s="48">
        <v>8.8951546582081154E-3</v>
      </c>
      <c r="I180" s="49">
        <v>4.7088654890520276E-4</v>
      </c>
      <c r="J180" s="1">
        <f t="shared" si="14"/>
        <v>0</v>
      </c>
      <c r="K180" s="1">
        <f t="shared" si="15"/>
        <v>0</v>
      </c>
      <c r="L180" s="1">
        <f t="shared" si="17"/>
        <v>0</v>
      </c>
      <c r="M180" s="1">
        <f t="shared" si="18"/>
        <v>0</v>
      </c>
      <c r="N180" s="1">
        <f t="shared" si="19"/>
        <v>0</v>
      </c>
      <c r="O180" s="1">
        <f t="shared" si="20"/>
        <v>507.89999999999895</v>
      </c>
    </row>
    <row r="181" spans="1:15" x14ac:dyDescent="0.25">
      <c r="A181" s="47">
        <v>42985.958333333336</v>
      </c>
      <c r="B181" s="1">
        <v>1.2021599999999999</v>
      </c>
      <c r="C181" s="1">
        <v>1.20923</v>
      </c>
      <c r="D181" s="1">
        <v>1.20146</v>
      </c>
      <c r="E181" s="1">
        <v>1.20347</v>
      </c>
      <c r="F181" s="1">
        <f t="shared" si="16"/>
        <v>-61.599999999999433</v>
      </c>
      <c r="G181" s="1">
        <v>0</v>
      </c>
      <c r="H181" s="48">
        <v>1.0064378753347203E-3</v>
      </c>
      <c r="I181" s="49">
        <v>6.666088015214594E-4</v>
      </c>
      <c r="J181" s="1">
        <f t="shared" si="14"/>
        <v>0</v>
      </c>
      <c r="K181" s="1">
        <f t="shared" si="15"/>
        <v>0</v>
      </c>
      <c r="L181" s="1">
        <f t="shared" si="17"/>
        <v>0</v>
      </c>
      <c r="M181" s="1">
        <f t="shared" si="18"/>
        <v>0</v>
      </c>
      <c r="N181" s="1">
        <f t="shared" si="19"/>
        <v>0</v>
      </c>
      <c r="O181" s="1">
        <f t="shared" si="20"/>
        <v>507.89999999999895</v>
      </c>
    </row>
    <row r="182" spans="1:15" x14ac:dyDescent="0.25">
      <c r="A182" s="47">
        <v>42988.958333333336</v>
      </c>
      <c r="B182" s="1">
        <v>1.2013799999999999</v>
      </c>
      <c r="C182" s="1">
        <v>1.20295</v>
      </c>
      <c r="D182" s="1">
        <v>1.19476</v>
      </c>
      <c r="E182" s="1">
        <v>1.1952199999999999</v>
      </c>
      <c r="F182" s="1">
        <f t="shared" si="16"/>
        <v>14.199999999999768</v>
      </c>
      <c r="G182" s="1">
        <v>1</v>
      </c>
      <c r="H182" s="48">
        <v>-6.855177112848776E-3</v>
      </c>
      <c r="I182" s="49">
        <v>7.3376589030280104E-4</v>
      </c>
      <c r="J182" s="1">
        <f t="shared" si="14"/>
        <v>0</v>
      </c>
      <c r="K182" s="1">
        <f t="shared" si="15"/>
        <v>0</v>
      </c>
      <c r="L182" s="1">
        <f t="shared" si="17"/>
        <v>0</v>
      </c>
      <c r="M182" s="1">
        <f t="shared" si="18"/>
        <v>0</v>
      </c>
      <c r="N182" s="1">
        <f t="shared" si="19"/>
        <v>0</v>
      </c>
      <c r="O182" s="1">
        <f t="shared" si="20"/>
        <v>507.89999999999895</v>
      </c>
    </row>
    <row r="183" spans="1:15" x14ac:dyDescent="0.25">
      <c r="A183" s="47">
        <v>42989.958333333336</v>
      </c>
      <c r="B183" s="1">
        <v>1.1952</v>
      </c>
      <c r="C183" s="1">
        <v>1.1978</v>
      </c>
      <c r="D183" s="1">
        <v>1.19262</v>
      </c>
      <c r="E183" s="1">
        <v>1.19662</v>
      </c>
      <c r="F183" s="1">
        <f t="shared" si="16"/>
        <v>-80.999999999999957</v>
      </c>
      <c r="G183" s="1">
        <v>0</v>
      </c>
      <c r="H183" s="48">
        <v>1.1713324743563014E-3</v>
      </c>
      <c r="I183" s="49">
        <v>6.0563518960002338E-4</v>
      </c>
      <c r="J183" s="1">
        <f t="shared" si="14"/>
        <v>0</v>
      </c>
      <c r="K183" s="1">
        <f t="shared" si="15"/>
        <v>0</v>
      </c>
      <c r="L183" s="1">
        <f t="shared" si="17"/>
        <v>0</v>
      </c>
      <c r="M183" s="1">
        <f t="shared" si="18"/>
        <v>0</v>
      </c>
      <c r="N183" s="1">
        <f t="shared" si="19"/>
        <v>0</v>
      </c>
      <c r="O183" s="1">
        <f t="shared" si="20"/>
        <v>507.89999999999895</v>
      </c>
    </row>
    <row r="184" spans="1:15" x14ac:dyDescent="0.25">
      <c r="A184" s="47">
        <v>42990.958333333336</v>
      </c>
      <c r="B184" s="1">
        <v>1.19658</v>
      </c>
      <c r="C184" s="1">
        <v>1.19947</v>
      </c>
      <c r="D184" s="1">
        <v>1.1873</v>
      </c>
      <c r="E184" s="1">
        <v>1.18848</v>
      </c>
      <c r="F184" s="1">
        <f t="shared" si="16"/>
        <v>33.799999999999386</v>
      </c>
      <c r="G184" s="1">
        <v>1</v>
      </c>
      <c r="H184" s="48">
        <v>-6.8024936905617395E-3</v>
      </c>
      <c r="I184" s="49">
        <v>2.7592502497021665E-4</v>
      </c>
      <c r="J184" s="1">
        <f t="shared" si="14"/>
        <v>0</v>
      </c>
      <c r="K184" s="1">
        <f t="shared" si="15"/>
        <v>0</v>
      </c>
      <c r="L184" s="1">
        <f t="shared" si="17"/>
        <v>0</v>
      </c>
      <c r="M184" s="1">
        <f t="shared" si="18"/>
        <v>0</v>
      </c>
      <c r="N184" s="1">
        <f t="shared" si="19"/>
        <v>0</v>
      </c>
      <c r="O184" s="1">
        <f t="shared" si="20"/>
        <v>507.89999999999895</v>
      </c>
    </row>
    <row r="185" spans="1:15" x14ac:dyDescent="0.25">
      <c r="A185" s="47">
        <v>42991.958333333336</v>
      </c>
      <c r="B185" s="1">
        <v>1.18848</v>
      </c>
      <c r="C185" s="1">
        <v>1.1921999999999999</v>
      </c>
      <c r="D185" s="1">
        <v>1.1838</v>
      </c>
      <c r="E185" s="1">
        <v>1.1918599999999999</v>
      </c>
      <c r="F185" s="1">
        <f t="shared" si="16"/>
        <v>26.299999999999102</v>
      </c>
      <c r="G185" s="1">
        <v>1</v>
      </c>
      <c r="H185" s="48">
        <v>2.8439687668282421E-3</v>
      </c>
      <c r="I185" s="49">
        <v>2.4355296226998002E-4</v>
      </c>
      <c r="J185" s="1">
        <f t="shared" si="14"/>
        <v>0</v>
      </c>
      <c r="K185" s="1">
        <f t="shared" si="15"/>
        <v>0</v>
      </c>
      <c r="L185" s="1">
        <f t="shared" si="17"/>
        <v>0</v>
      </c>
      <c r="M185" s="1">
        <f t="shared" si="18"/>
        <v>0</v>
      </c>
      <c r="N185" s="1">
        <f t="shared" si="19"/>
        <v>0</v>
      </c>
      <c r="O185" s="1">
        <f t="shared" si="20"/>
        <v>507.89999999999895</v>
      </c>
    </row>
    <row r="186" spans="1:15" x14ac:dyDescent="0.25">
      <c r="A186" s="47">
        <v>42992.958333333336</v>
      </c>
      <c r="B186" s="1">
        <v>1.19184</v>
      </c>
      <c r="C186" s="1">
        <v>1.1987300000000001</v>
      </c>
      <c r="D186" s="1">
        <v>1.19011</v>
      </c>
      <c r="E186" s="1">
        <v>1.1944699999999999</v>
      </c>
      <c r="F186" s="1">
        <f t="shared" si="16"/>
        <v>33.900000000000041</v>
      </c>
      <c r="G186" s="1">
        <v>1</v>
      </c>
      <c r="H186" s="48">
        <v>2.1898545131140423E-3</v>
      </c>
      <c r="I186" s="49">
        <v>3.3866081137752524E-4</v>
      </c>
      <c r="J186" s="1">
        <f t="shared" si="14"/>
        <v>0</v>
      </c>
      <c r="K186" s="1">
        <f t="shared" si="15"/>
        <v>0</v>
      </c>
      <c r="L186" s="1">
        <f t="shared" si="17"/>
        <v>0</v>
      </c>
      <c r="M186" s="1">
        <f t="shared" si="18"/>
        <v>0</v>
      </c>
      <c r="N186" s="1">
        <f t="shared" si="19"/>
        <v>0</v>
      </c>
      <c r="O186" s="1">
        <f t="shared" si="20"/>
        <v>507.89999999999895</v>
      </c>
    </row>
    <row r="187" spans="1:15" x14ac:dyDescent="0.25">
      <c r="A187" s="47">
        <v>42995.958333333336</v>
      </c>
      <c r="B187" s="1">
        <v>1.1919599999999999</v>
      </c>
      <c r="C187" s="1">
        <v>1.19692</v>
      </c>
      <c r="D187" s="1">
        <v>1.1915</v>
      </c>
      <c r="E187" s="1">
        <v>1.1953499999999999</v>
      </c>
      <c r="F187" s="1">
        <f t="shared" si="16"/>
        <v>41.999999999999815</v>
      </c>
      <c r="G187" s="1">
        <v>1</v>
      </c>
      <c r="H187" s="48">
        <v>7.3672842348493361E-4</v>
      </c>
      <c r="I187" s="49">
        <v>3.9822573848947995E-4</v>
      </c>
      <c r="J187" s="1">
        <f t="shared" si="14"/>
        <v>0</v>
      </c>
      <c r="K187" s="1">
        <f t="shared" si="15"/>
        <v>0</v>
      </c>
      <c r="L187" s="1">
        <f t="shared" si="17"/>
        <v>0</v>
      </c>
      <c r="M187" s="1">
        <f t="shared" si="18"/>
        <v>0</v>
      </c>
      <c r="N187" s="1">
        <f t="shared" si="19"/>
        <v>0</v>
      </c>
      <c r="O187" s="1">
        <f t="shared" si="20"/>
        <v>507.89999999999895</v>
      </c>
    </row>
    <row r="188" spans="1:15" x14ac:dyDescent="0.25">
      <c r="A188" s="47">
        <v>42996.958333333336</v>
      </c>
      <c r="B188" s="1">
        <v>1.1952</v>
      </c>
      <c r="C188" s="1">
        <v>1.2006399999999999</v>
      </c>
      <c r="D188" s="1">
        <v>1.19499</v>
      </c>
      <c r="E188" s="1">
        <v>1.1994</v>
      </c>
      <c r="F188" s="1">
        <f t="shared" si="16"/>
        <v>-101.49999999999881</v>
      </c>
      <c r="G188" s="1">
        <v>0</v>
      </c>
      <c r="H188" s="48">
        <v>3.3881289998745068E-3</v>
      </c>
      <c r="I188" s="49">
        <v>-2.9015246880222112E-4</v>
      </c>
      <c r="J188" s="1">
        <f t="shared" si="14"/>
        <v>0</v>
      </c>
      <c r="K188" s="1">
        <f t="shared" si="15"/>
        <v>0</v>
      </c>
      <c r="L188" s="1">
        <f t="shared" si="17"/>
        <v>0</v>
      </c>
      <c r="M188" s="1">
        <f t="shared" si="18"/>
        <v>0</v>
      </c>
      <c r="N188" s="1">
        <f t="shared" si="19"/>
        <v>0</v>
      </c>
      <c r="O188" s="1">
        <f t="shared" si="20"/>
        <v>507.89999999999895</v>
      </c>
    </row>
    <row r="189" spans="1:15" x14ac:dyDescent="0.25">
      <c r="A189" s="47">
        <v>42997.958333333336</v>
      </c>
      <c r="B189" s="1">
        <v>1.19939</v>
      </c>
      <c r="C189" s="1">
        <v>1.2034199999999999</v>
      </c>
      <c r="D189" s="1">
        <v>1.1861299999999999</v>
      </c>
      <c r="E189" s="1">
        <v>1.1892400000000001</v>
      </c>
      <c r="F189" s="1">
        <f t="shared" si="16"/>
        <v>48.500000000000213</v>
      </c>
      <c r="G189" s="1">
        <v>1</v>
      </c>
      <c r="H189" s="48">
        <v>-8.4709021177254984E-3</v>
      </c>
      <c r="I189" s="49">
        <v>-1.4748199679347485E-3</v>
      </c>
      <c r="J189" s="1">
        <f t="shared" si="14"/>
        <v>0</v>
      </c>
      <c r="K189" s="1">
        <f t="shared" si="15"/>
        <v>0</v>
      </c>
      <c r="L189" s="1">
        <f t="shared" si="17"/>
        <v>0</v>
      </c>
      <c r="M189" s="1">
        <f t="shared" si="18"/>
        <v>0</v>
      </c>
      <c r="N189" s="1">
        <f t="shared" si="19"/>
        <v>0</v>
      </c>
      <c r="O189" s="1">
        <f t="shared" si="20"/>
        <v>507.89999999999895</v>
      </c>
    </row>
    <row r="190" spans="1:15" x14ac:dyDescent="0.25">
      <c r="A190" s="47">
        <v>42998.958333333336</v>
      </c>
      <c r="B190" s="1">
        <v>1.18923</v>
      </c>
      <c r="C190" s="1">
        <v>1.1953499999999999</v>
      </c>
      <c r="D190" s="1">
        <v>1.1865600000000001</v>
      </c>
      <c r="E190" s="1">
        <v>1.19408</v>
      </c>
      <c r="F190" s="1">
        <f t="shared" si="16"/>
        <v>5.6999999999995943</v>
      </c>
      <c r="G190" s="1">
        <v>1</v>
      </c>
      <c r="H190" s="48">
        <v>4.0698261074298969E-3</v>
      </c>
      <c r="I190" s="49">
        <v>-1.0919456539991435E-4</v>
      </c>
      <c r="J190" s="1">
        <f t="shared" si="14"/>
        <v>0</v>
      </c>
      <c r="K190" s="1">
        <f t="shared" si="15"/>
        <v>0</v>
      </c>
      <c r="L190" s="1">
        <f t="shared" si="17"/>
        <v>0</v>
      </c>
      <c r="M190" s="1">
        <f t="shared" si="18"/>
        <v>0</v>
      </c>
      <c r="N190" s="1">
        <f t="shared" si="19"/>
        <v>0</v>
      </c>
      <c r="O190" s="1">
        <f t="shared" si="20"/>
        <v>507.89999999999895</v>
      </c>
    </row>
    <row r="191" spans="1:15" x14ac:dyDescent="0.25">
      <c r="A191" s="47">
        <v>42999.958333333336</v>
      </c>
      <c r="B191" s="1">
        <v>1.1940900000000001</v>
      </c>
      <c r="C191" s="1">
        <v>1.20044</v>
      </c>
      <c r="D191" s="1">
        <v>1.1936899999999999</v>
      </c>
      <c r="E191" s="1">
        <v>1.1946600000000001</v>
      </c>
      <c r="F191" s="1">
        <f t="shared" si="16"/>
        <v>-47.099999999999923</v>
      </c>
      <c r="G191" s="1">
        <v>0</v>
      </c>
      <c r="H191" s="48">
        <v>4.8572959935677673E-4</v>
      </c>
      <c r="I191" s="49">
        <v>-1.9489492477485493E-4</v>
      </c>
      <c r="J191" s="1">
        <f t="shared" si="14"/>
        <v>0</v>
      </c>
      <c r="K191" s="1">
        <f t="shared" si="15"/>
        <v>0</v>
      </c>
      <c r="L191" s="1">
        <f t="shared" si="17"/>
        <v>0</v>
      </c>
      <c r="M191" s="1">
        <f t="shared" si="18"/>
        <v>0</v>
      </c>
      <c r="N191" s="1">
        <f t="shared" si="19"/>
        <v>0</v>
      </c>
      <c r="O191" s="1">
        <f t="shared" si="20"/>
        <v>507.89999999999895</v>
      </c>
    </row>
    <row r="192" spans="1:15" x14ac:dyDescent="0.25">
      <c r="A192" s="47">
        <v>43002.958333333336</v>
      </c>
      <c r="B192" s="1">
        <v>1.18947</v>
      </c>
      <c r="C192" s="1">
        <v>1.1936500000000001</v>
      </c>
      <c r="D192" s="1">
        <v>1.18319</v>
      </c>
      <c r="E192" s="1">
        <v>1.18476</v>
      </c>
      <c r="F192" s="1">
        <f t="shared" si="16"/>
        <v>-55.100000000001259</v>
      </c>
      <c r="G192" s="1">
        <v>0</v>
      </c>
      <c r="H192" s="48">
        <v>-8.2868766008739048E-3</v>
      </c>
      <c r="I192" s="49">
        <v>-3.8044278856387559E-4</v>
      </c>
      <c r="J192" s="1">
        <f t="shared" si="14"/>
        <v>0</v>
      </c>
      <c r="K192" s="1">
        <f t="shared" si="15"/>
        <v>0</v>
      </c>
      <c r="L192" s="1">
        <f t="shared" si="17"/>
        <v>0</v>
      </c>
      <c r="M192" s="1">
        <f t="shared" si="18"/>
        <v>0</v>
      </c>
      <c r="N192" s="1">
        <f t="shared" si="19"/>
        <v>0</v>
      </c>
      <c r="O192" s="1">
        <f t="shared" si="20"/>
        <v>507.89999999999895</v>
      </c>
    </row>
    <row r="193" spans="1:15" x14ac:dyDescent="0.25">
      <c r="A193" s="47">
        <v>43003.958333333336</v>
      </c>
      <c r="B193" s="1">
        <v>1.18476</v>
      </c>
      <c r="C193" s="1">
        <v>1.18615</v>
      </c>
      <c r="D193" s="1">
        <v>1.17574</v>
      </c>
      <c r="E193" s="1">
        <v>1.1792499999999999</v>
      </c>
      <c r="F193" s="1">
        <f t="shared" si="16"/>
        <v>-48.200000000000465</v>
      </c>
      <c r="G193" s="1">
        <v>0</v>
      </c>
      <c r="H193" s="48">
        <v>-4.6507309497283433E-3</v>
      </c>
      <c r="I193" s="49">
        <v>-1.3172802531334488E-3</v>
      </c>
      <c r="J193" s="1">
        <f t="shared" si="14"/>
        <v>0</v>
      </c>
      <c r="K193" s="1">
        <f t="shared" si="15"/>
        <v>0</v>
      </c>
      <c r="L193" s="1">
        <f t="shared" si="17"/>
        <v>0</v>
      </c>
      <c r="M193" s="1">
        <f t="shared" si="18"/>
        <v>0</v>
      </c>
      <c r="N193" s="1">
        <f t="shared" si="19"/>
        <v>0</v>
      </c>
      <c r="O193" s="1">
        <f t="shared" si="20"/>
        <v>507.89999999999895</v>
      </c>
    </row>
    <row r="194" spans="1:15" x14ac:dyDescent="0.25">
      <c r="A194" s="47">
        <v>43004.958333333336</v>
      </c>
      <c r="B194" s="1">
        <v>1.1792800000000001</v>
      </c>
      <c r="C194" s="1">
        <v>1.1795</v>
      </c>
      <c r="D194" s="1">
        <v>1.17171</v>
      </c>
      <c r="E194" s="1">
        <v>1.1744600000000001</v>
      </c>
      <c r="F194" s="1">
        <f t="shared" si="16"/>
        <v>40.899999999999267</v>
      </c>
      <c r="G194" s="1">
        <v>1</v>
      </c>
      <c r="H194" s="48">
        <v>-4.06190375238491E-3</v>
      </c>
      <c r="I194" s="49">
        <v>-2.0987500363208178E-3</v>
      </c>
      <c r="J194" s="1">
        <f t="shared" ref="J194:J257" si="21">IF(AND(I194&gt;$S$2,I194&lt;=$T$2),F194,0)</f>
        <v>0</v>
      </c>
      <c r="K194" s="1">
        <f t="shared" ref="K194:K257" si="22">IF(AND(I194&gt;$S$3,I194&lt;=$T$3),F194,0)</f>
        <v>0</v>
      </c>
      <c r="L194" s="1">
        <f t="shared" si="17"/>
        <v>0</v>
      </c>
      <c r="M194" s="1">
        <f t="shared" si="18"/>
        <v>0</v>
      </c>
      <c r="N194" s="1">
        <f t="shared" si="19"/>
        <v>0</v>
      </c>
      <c r="O194" s="1">
        <f t="shared" si="20"/>
        <v>507.89999999999895</v>
      </c>
    </row>
    <row r="195" spans="1:15" x14ac:dyDescent="0.25">
      <c r="A195" s="47">
        <v>43005.958333333336</v>
      </c>
      <c r="B195" s="1">
        <v>1.1744600000000001</v>
      </c>
      <c r="C195" s="1">
        <v>1.1803999999999999</v>
      </c>
      <c r="D195" s="1">
        <v>1.1721200000000001</v>
      </c>
      <c r="E195" s="1">
        <v>1.17855</v>
      </c>
      <c r="F195" s="1">
        <f t="shared" ref="F195:F258" si="23">(E196-B196)*10000</f>
        <v>27.500000000000302</v>
      </c>
      <c r="G195" s="1">
        <v>1</v>
      </c>
      <c r="H195" s="48">
        <v>3.4824515096298914E-3</v>
      </c>
      <c r="I195" s="49">
        <v>-1.7555346505526981E-3</v>
      </c>
      <c r="J195" s="1">
        <f t="shared" si="21"/>
        <v>0</v>
      </c>
      <c r="K195" s="1">
        <f t="shared" si="22"/>
        <v>0</v>
      </c>
      <c r="L195" s="1">
        <f t="shared" ref="L195:L258" si="24">IF(AND(I195&gt;$S$4,I195&lt;=$T$4),F195,0)</f>
        <v>0</v>
      </c>
      <c r="M195" s="1">
        <f t="shared" ref="M195:M258" si="25">IF(AND(I195&gt;$S$5,I195&lt;=$T$5),F195,0)</f>
        <v>0</v>
      </c>
      <c r="N195" s="1">
        <f t="shared" ref="N195:N258" si="26">L195+K195+J195+M195</f>
        <v>0</v>
      </c>
      <c r="O195" s="1">
        <f t="shared" si="20"/>
        <v>507.89999999999895</v>
      </c>
    </row>
    <row r="196" spans="1:15" x14ac:dyDescent="0.25">
      <c r="A196" s="47">
        <v>43006.958333333336</v>
      </c>
      <c r="B196" s="1">
        <v>1.17862</v>
      </c>
      <c r="C196" s="1">
        <v>1.1832499999999999</v>
      </c>
      <c r="D196" s="1">
        <v>1.17726</v>
      </c>
      <c r="E196" s="1">
        <v>1.18137</v>
      </c>
      <c r="F196" s="1">
        <f t="shared" si="23"/>
        <v>-56.199999999999584</v>
      </c>
      <c r="G196" s="1">
        <v>0</v>
      </c>
      <c r="H196" s="48">
        <v>2.3927707776505436E-3</v>
      </c>
      <c r="I196" s="49">
        <v>-1.8799544283306935E-3</v>
      </c>
      <c r="J196" s="1">
        <f t="shared" si="21"/>
        <v>0</v>
      </c>
      <c r="K196" s="1">
        <f t="shared" si="22"/>
        <v>0</v>
      </c>
      <c r="L196" s="1">
        <f t="shared" si="24"/>
        <v>0</v>
      </c>
      <c r="M196" s="1">
        <f t="shared" si="25"/>
        <v>0</v>
      </c>
      <c r="N196" s="1">
        <f t="shared" si="26"/>
        <v>0</v>
      </c>
      <c r="O196" s="1">
        <f t="shared" ref="O196:O259" si="27">N196+O195</f>
        <v>507.89999999999895</v>
      </c>
    </row>
    <row r="197" spans="1:15" x14ac:dyDescent="0.25">
      <c r="A197" s="47">
        <v>43009.958333333336</v>
      </c>
      <c r="B197" s="1">
        <v>1.17886</v>
      </c>
      <c r="C197" s="1">
        <v>1.1815100000000001</v>
      </c>
      <c r="D197" s="1">
        <v>1.1730100000000001</v>
      </c>
      <c r="E197" s="1">
        <v>1.1732400000000001</v>
      </c>
      <c r="F197" s="1">
        <f t="shared" si="23"/>
        <v>10.799999999999699</v>
      </c>
      <c r="G197" s="1">
        <v>1</v>
      </c>
      <c r="H197" s="48">
        <v>-6.8818405749256906E-3</v>
      </c>
      <c r="I197" s="49">
        <v>-1.6813217354807175E-3</v>
      </c>
      <c r="J197" s="1">
        <f t="shared" si="21"/>
        <v>0</v>
      </c>
      <c r="K197" s="1">
        <f t="shared" si="22"/>
        <v>0</v>
      </c>
      <c r="L197" s="1">
        <f t="shared" si="24"/>
        <v>0</v>
      </c>
      <c r="M197" s="1">
        <f t="shared" si="25"/>
        <v>0</v>
      </c>
      <c r="N197" s="1">
        <f t="shared" si="26"/>
        <v>0</v>
      </c>
      <c r="O197" s="1">
        <f t="shared" si="27"/>
        <v>507.89999999999895</v>
      </c>
    </row>
    <row r="198" spans="1:15" x14ac:dyDescent="0.25">
      <c r="A198" s="47">
        <v>43010.958333333336</v>
      </c>
      <c r="B198" s="1">
        <v>1.1732400000000001</v>
      </c>
      <c r="C198" s="1">
        <v>1.1773199999999999</v>
      </c>
      <c r="D198" s="1">
        <v>1.16961</v>
      </c>
      <c r="E198" s="1">
        <v>1.17432</v>
      </c>
      <c r="F198" s="1">
        <f t="shared" si="23"/>
        <v>15.600000000000058</v>
      </c>
      <c r="G198" s="1">
        <v>1</v>
      </c>
      <c r="H198" s="48">
        <v>9.2052776925433122E-4</v>
      </c>
      <c r="I198" s="49">
        <v>-2.0749840277526632E-3</v>
      </c>
      <c r="J198" s="1">
        <f t="shared" si="21"/>
        <v>0</v>
      </c>
      <c r="K198" s="1">
        <f t="shared" si="22"/>
        <v>0</v>
      </c>
      <c r="L198" s="1">
        <f t="shared" si="24"/>
        <v>0</v>
      </c>
      <c r="M198" s="1">
        <f t="shared" si="25"/>
        <v>0</v>
      </c>
      <c r="N198" s="1">
        <f t="shared" si="26"/>
        <v>0</v>
      </c>
      <c r="O198" s="1">
        <f t="shared" si="27"/>
        <v>507.89999999999895</v>
      </c>
    </row>
    <row r="199" spans="1:15" x14ac:dyDescent="0.25">
      <c r="A199" s="47">
        <v>43011.958333333336</v>
      </c>
      <c r="B199" s="1">
        <v>1.17431</v>
      </c>
      <c r="C199" s="1">
        <v>1.1787700000000001</v>
      </c>
      <c r="D199" s="1">
        <v>1.1735</v>
      </c>
      <c r="E199" s="1">
        <v>1.17587</v>
      </c>
      <c r="F199" s="1">
        <f t="shared" si="23"/>
        <v>-48.500000000000213</v>
      </c>
      <c r="G199" s="1">
        <v>0</v>
      </c>
      <c r="H199" s="48">
        <v>1.3199128005993988E-3</v>
      </c>
      <c r="I199" s="49">
        <v>-1.9707111275973355E-3</v>
      </c>
      <c r="J199" s="1">
        <f t="shared" si="21"/>
        <v>0</v>
      </c>
      <c r="K199" s="1">
        <f t="shared" si="22"/>
        <v>0</v>
      </c>
      <c r="L199" s="1">
        <f t="shared" si="24"/>
        <v>0</v>
      </c>
      <c r="M199" s="1">
        <f t="shared" si="25"/>
        <v>0</v>
      </c>
      <c r="N199" s="1">
        <f t="shared" si="26"/>
        <v>0</v>
      </c>
      <c r="O199" s="1">
        <f t="shared" si="27"/>
        <v>507.89999999999895</v>
      </c>
    </row>
    <row r="200" spans="1:15" x14ac:dyDescent="0.25">
      <c r="A200" s="47">
        <v>43012.958333333336</v>
      </c>
      <c r="B200" s="1">
        <v>1.1758999999999999</v>
      </c>
      <c r="C200" s="1">
        <v>1.17787</v>
      </c>
      <c r="D200" s="1">
        <v>1.1698999999999999</v>
      </c>
      <c r="E200" s="1">
        <v>1.1710499999999999</v>
      </c>
      <c r="F200" s="1">
        <f t="shared" si="23"/>
        <v>18.599999999999728</v>
      </c>
      <c r="G200" s="1">
        <v>1</v>
      </c>
      <c r="H200" s="48">
        <v>-4.0990925867655514E-3</v>
      </c>
      <c r="I200" s="49">
        <v>-1.4472381258337913E-3</v>
      </c>
      <c r="J200" s="1">
        <f t="shared" si="21"/>
        <v>0</v>
      </c>
      <c r="K200" s="1">
        <f t="shared" si="22"/>
        <v>0</v>
      </c>
      <c r="L200" s="1">
        <f t="shared" si="24"/>
        <v>0</v>
      </c>
      <c r="M200" s="1">
        <f t="shared" si="25"/>
        <v>0</v>
      </c>
      <c r="N200" s="1">
        <f t="shared" si="26"/>
        <v>0</v>
      </c>
      <c r="O200" s="1">
        <f t="shared" si="27"/>
        <v>507.89999999999895</v>
      </c>
    </row>
    <row r="201" spans="1:15" x14ac:dyDescent="0.25">
      <c r="A201" s="47">
        <v>43013.958333333336</v>
      </c>
      <c r="B201" s="1">
        <v>1.17113</v>
      </c>
      <c r="C201" s="1">
        <v>1.17387</v>
      </c>
      <c r="D201" s="1">
        <v>1.16692</v>
      </c>
      <c r="E201" s="1">
        <v>1.17299</v>
      </c>
      <c r="F201" s="1">
        <f t="shared" si="23"/>
        <v>13.000000000000789</v>
      </c>
      <c r="G201" s="1">
        <v>1</v>
      </c>
      <c r="H201" s="48">
        <v>1.6566329362537324E-3</v>
      </c>
      <c r="I201" s="49">
        <v>-6.5881764008603183E-4</v>
      </c>
      <c r="J201" s="1">
        <f t="shared" si="21"/>
        <v>0</v>
      </c>
      <c r="K201" s="1">
        <f t="shared" si="22"/>
        <v>0</v>
      </c>
      <c r="L201" s="1">
        <f t="shared" si="24"/>
        <v>0</v>
      </c>
      <c r="M201" s="1">
        <f t="shared" si="25"/>
        <v>0</v>
      </c>
      <c r="N201" s="1">
        <f t="shared" si="26"/>
        <v>0</v>
      </c>
      <c r="O201" s="1">
        <f t="shared" si="27"/>
        <v>507.89999999999895</v>
      </c>
    </row>
    <row r="202" spans="1:15" x14ac:dyDescent="0.25">
      <c r="A202" s="47">
        <v>43016.958333333336</v>
      </c>
      <c r="B202" s="1">
        <v>1.1727099999999999</v>
      </c>
      <c r="C202" s="1">
        <v>1.17561</v>
      </c>
      <c r="D202" s="1">
        <v>1.17195</v>
      </c>
      <c r="E202" s="1">
        <v>1.17401</v>
      </c>
      <c r="F202" s="1">
        <f t="shared" si="23"/>
        <v>67.300000000001248</v>
      </c>
      <c r="G202" s="1">
        <v>1</v>
      </c>
      <c r="H202" s="48">
        <v>8.6957263062781287E-4</v>
      </c>
      <c r="I202" s="49">
        <v>-4.2383092209441475E-5</v>
      </c>
      <c r="J202" s="1">
        <f t="shared" si="21"/>
        <v>0</v>
      </c>
      <c r="K202" s="1">
        <f t="shared" si="22"/>
        <v>0</v>
      </c>
      <c r="L202" s="1">
        <f t="shared" si="24"/>
        <v>0</v>
      </c>
      <c r="M202" s="1">
        <f t="shared" si="25"/>
        <v>0</v>
      </c>
      <c r="N202" s="1">
        <f t="shared" si="26"/>
        <v>0</v>
      </c>
      <c r="O202" s="1">
        <f t="shared" si="27"/>
        <v>507.89999999999895</v>
      </c>
    </row>
    <row r="203" spans="1:15" x14ac:dyDescent="0.25">
      <c r="A203" s="47">
        <v>43017.958333333336</v>
      </c>
      <c r="B203" s="1">
        <v>1.1740299999999999</v>
      </c>
      <c r="C203" s="1">
        <v>1.1825399999999999</v>
      </c>
      <c r="D203" s="1">
        <v>1.1739200000000001</v>
      </c>
      <c r="E203" s="1">
        <v>1.18076</v>
      </c>
      <c r="F203" s="1">
        <f t="shared" si="23"/>
        <v>50.600000000000648</v>
      </c>
      <c r="G203" s="1">
        <v>1</v>
      </c>
      <c r="H203" s="48">
        <v>5.7495251318131491E-3</v>
      </c>
      <c r="I203" s="49">
        <v>2.4100111056346574E-4</v>
      </c>
      <c r="J203" s="1">
        <f t="shared" si="21"/>
        <v>0</v>
      </c>
      <c r="K203" s="1">
        <f t="shared" si="22"/>
        <v>0</v>
      </c>
      <c r="L203" s="1">
        <f t="shared" si="24"/>
        <v>0</v>
      </c>
      <c r="M203" s="1">
        <f t="shared" si="25"/>
        <v>0</v>
      </c>
      <c r="N203" s="1">
        <f t="shared" si="26"/>
        <v>0</v>
      </c>
      <c r="O203" s="1">
        <f t="shared" si="27"/>
        <v>507.89999999999895</v>
      </c>
    </row>
    <row r="204" spans="1:15" x14ac:dyDescent="0.25">
      <c r="A204" s="47">
        <v>43018.958333333336</v>
      </c>
      <c r="B204" s="1">
        <v>1.1807399999999999</v>
      </c>
      <c r="C204" s="1">
        <v>1.1869000000000001</v>
      </c>
      <c r="D204" s="1">
        <v>1.1795199999999999</v>
      </c>
      <c r="E204" s="1">
        <v>1.1858</v>
      </c>
      <c r="F204" s="1">
        <f t="shared" si="23"/>
        <v>-27.299999999998992</v>
      </c>
      <c r="G204" s="1">
        <v>0</v>
      </c>
      <c r="H204" s="48">
        <v>4.268437277685555E-3</v>
      </c>
      <c r="I204" s="49">
        <v>4.7545942306784217E-4</v>
      </c>
      <c r="J204" s="1">
        <f t="shared" si="21"/>
        <v>0</v>
      </c>
      <c r="K204" s="1">
        <f t="shared" si="22"/>
        <v>0</v>
      </c>
      <c r="L204" s="1">
        <f t="shared" si="24"/>
        <v>0</v>
      </c>
      <c r="M204" s="1">
        <f t="shared" si="25"/>
        <v>0</v>
      </c>
      <c r="N204" s="1">
        <f t="shared" si="26"/>
        <v>0</v>
      </c>
      <c r="O204" s="1">
        <f t="shared" si="27"/>
        <v>507.89999999999895</v>
      </c>
    </row>
    <row r="205" spans="1:15" x14ac:dyDescent="0.25">
      <c r="A205" s="47">
        <v>43019.958333333336</v>
      </c>
      <c r="B205" s="1">
        <v>1.18567</v>
      </c>
      <c r="C205" s="1">
        <v>1.18797</v>
      </c>
      <c r="D205" s="1">
        <v>1.18269</v>
      </c>
      <c r="E205" s="1">
        <v>1.1829400000000001</v>
      </c>
      <c r="F205" s="1">
        <f t="shared" si="23"/>
        <v>-10.099999999999554</v>
      </c>
      <c r="G205" s="1">
        <v>0</v>
      </c>
      <c r="H205" s="48">
        <v>-2.4118738404451667E-3</v>
      </c>
      <c r="I205" s="49">
        <v>1.0342052648779076E-3</v>
      </c>
      <c r="J205" s="1">
        <f t="shared" si="21"/>
        <v>0</v>
      </c>
      <c r="K205" s="1">
        <f t="shared" si="22"/>
        <v>0</v>
      </c>
      <c r="L205" s="1">
        <f t="shared" si="24"/>
        <v>0</v>
      </c>
      <c r="M205" s="1">
        <f t="shared" si="25"/>
        <v>0</v>
      </c>
      <c r="N205" s="1">
        <f t="shared" si="26"/>
        <v>0</v>
      </c>
      <c r="O205" s="1">
        <f t="shared" si="27"/>
        <v>507.89999999999895</v>
      </c>
    </row>
    <row r="206" spans="1:15" x14ac:dyDescent="0.25">
      <c r="A206" s="47">
        <v>43020.958333333336</v>
      </c>
      <c r="B206" s="1">
        <v>1.18292</v>
      </c>
      <c r="C206" s="1">
        <v>1.1874800000000001</v>
      </c>
      <c r="D206" s="1">
        <v>1.1805300000000001</v>
      </c>
      <c r="E206" s="1">
        <v>1.18191</v>
      </c>
      <c r="F206" s="1">
        <f t="shared" si="23"/>
        <v>-15.100000000001224</v>
      </c>
      <c r="G206" s="1">
        <v>0</v>
      </c>
      <c r="H206" s="48">
        <v>-8.7071195495980191E-4</v>
      </c>
      <c r="I206" s="49">
        <v>8.1030029935114101E-4</v>
      </c>
      <c r="J206" s="1">
        <f t="shared" si="21"/>
        <v>0</v>
      </c>
      <c r="K206" s="1">
        <f t="shared" si="22"/>
        <v>0</v>
      </c>
      <c r="L206" s="1">
        <f t="shared" si="24"/>
        <v>0</v>
      </c>
      <c r="M206" s="1">
        <f t="shared" si="25"/>
        <v>0</v>
      </c>
      <c r="N206" s="1">
        <f t="shared" si="26"/>
        <v>0</v>
      </c>
      <c r="O206" s="1">
        <f t="shared" si="27"/>
        <v>507.89999999999895</v>
      </c>
    </row>
    <row r="207" spans="1:15" x14ac:dyDescent="0.25">
      <c r="A207" s="47">
        <v>43023.958333333336</v>
      </c>
      <c r="B207" s="1">
        <v>1.1810700000000001</v>
      </c>
      <c r="C207" s="1">
        <v>1.1819599999999999</v>
      </c>
      <c r="D207" s="1">
        <v>1.17805</v>
      </c>
      <c r="E207" s="1">
        <v>1.1795599999999999</v>
      </c>
      <c r="F207" s="1">
        <f t="shared" si="23"/>
        <v>-30.000000000001137</v>
      </c>
      <c r="G207" s="1">
        <v>0</v>
      </c>
      <c r="H207" s="48">
        <v>-1.9883070622975785E-3</v>
      </c>
      <c r="I207" s="49">
        <v>3.9677281648901885E-4</v>
      </c>
      <c r="J207" s="1">
        <f t="shared" si="21"/>
        <v>0</v>
      </c>
      <c r="K207" s="1">
        <f t="shared" si="22"/>
        <v>0</v>
      </c>
      <c r="L207" s="1">
        <f t="shared" si="24"/>
        <v>0</v>
      </c>
      <c r="M207" s="1">
        <f t="shared" si="25"/>
        <v>0</v>
      </c>
      <c r="N207" s="1">
        <f t="shared" si="26"/>
        <v>0</v>
      </c>
      <c r="O207" s="1">
        <f t="shared" si="27"/>
        <v>507.89999999999895</v>
      </c>
    </row>
    <row r="208" spans="1:15" x14ac:dyDescent="0.25">
      <c r="A208" s="47">
        <v>43024.958333333336</v>
      </c>
      <c r="B208" s="1">
        <v>1.1795800000000001</v>
      </c>
      <c r="C208" s="1">
        <v>1.18</v>
      </c>
      <c r="D208" s="1">
        <v>1.17361</v>
      </c>
      <c r="E208" s="1">
        <v>1.17658</v>
      </c>
      <c r="F208" s="1">
        <f t="shared" si="23"/>
        <v>20.999999999999908</v>
      </c>
      <c r="G208" s="1">
        <v>1</v>
      </c>
      <c r="H208" s="48">
        <v>-2.5263657635050674E-3</v>
      </c>
      <c r="I208" s="49">
        <v>5.9336366939657936E-4</v>
      </c>
      <c r="J208" s="1">
        <f t="shared" si="21"/>
        <v>0</v>
      </c>
      <c r="K208" s="1">
        <f t="shared" si="22"/>
        <v>0</v>
      </c>
      <c r="L208" s="1">
        <f t="shared" si="24"/>
        <v>0</v>
      </c>
      <c r="M208" s="1">
        <f t="shared" si="25"/>
        <v>0</v>
      </c>
      <c r="N208" s="1">
        <f t="shared" si="26"/>
        <v>0</v>
      </c>
      <c r="O208" s="1">
        <f t="shared" si="27"/>
        <v>507.89999999999895</v>
      </c>
    </row>
    <row r="209" spans="1:15" x14ac:dyDescent="0.25">
      <c r="A209" s="47">
        <v>43025.958333333336</v>
      </c>
      <c r="B209" s="1">
        <v>1.1766000000000001</v>
      </c>
      <c r="C209" s="1">
        <v>1.1805300000000001</v>
      </c>
      <c r="D209" s="1">
        <v>1.17302</v>
      </c>
      <c r="E209" s="1">
        <v>1.1787000000000001</v>
      </c>
      <c r="F209" s="1">
        <f t="shared" si="23"/>
        <v>64.599999999999099</v>
      </c>
      <c r="G209" s="1">
        <v>1</v>
      </c>
      <c r="H209" s="48">
        <v>1.8018324295840937E-3</v>
      </c>
      <c r="I209" s="49">
        <v>6.1151360606287453E-4</v>
      </c>
      <c r="J209" s="1">
        <f t="shared" si="21"/>
        <v>0</v>
      </c>
      <c r="K209" s="1">
        <f t="shared" si="22"/>
        <v>0</v>
      </c>
      <c r="L209" s="1">
        <f t="shared" si="24"/>
        <v>0</v>
      </c>
      <c r="M209" s="1">
        <f t="shared" si="25"/>
        <v>0</v>
      </c>
      <c r="N209" s="1">
        <f t="shared" si="26"/>
        <v>0</v>
      </c>
      <c r="O209" s="1">
        <f t="shared" si="27"/>
        <v>507.89999999999895</v>
      </c>
    </row>
    <row r="210" spans="1:15" x14ac:dyDescent="0.25">
      <c r="A210" s="47">
        <v>43026.958333333336</v>
      </c>
      <c r="B210" s="1">
        <v>1.17872</v>
      </c>
      <c r="C210" s="1">
        <v>1.1857899999999999</v>
      </c>
      <c r="D210" s="1">
        <v>1.17679</v>
      </c>
      <c r="E210" s="1">
        <v>1.1851799999999999</v>
      </c>
      <c r="F210" s="1">
        <f t="shared" si="23"/>
        <v>-70.099999999999611</v>
      </c>
      <c r="G210" s="1">
        <v>0</v>
      </c>
      <c r="H210" s="48">
        <v>5.4975820819544996E-3</v>
      </c>
      <c r="I210" s="49">
        <v>1.1900147874787104E-3</v>
      </c>
      <c r="J210" s="1">
        <f t="shared" si="21"/>
        <v>0</v>
      </c>
      <c r="K210" s="1">
        <f t="shared" si="22"/>
        <v>0</v>
      </c>
      <c r="L210" s="1">
        <f t="shared" si="24"/>
        <v>0</v>
      </c>
      <c r="M210" s="1">
        <f t="shared" si="25"/>
        <v>0</v>
      </c>
      <c r="N210" s="1">
        <f t="shared" si="26"/>
        <v>0</v>
      </c>
      <c r="O210" s="1">
        <f t="shared" si="27"/>
        <v>507.89999999999895</v>
      </c>
    </row>
    <row r="211" spans="1:15" x14ac:dyDescent="0.25">
      <c r="A211" s="47">
        <v>43027.958333333336</v>
      </c>
      <c r="B211" s="1">
        <v>1.1851799999999999</v>
      </c>
      <c r="C211" s="1">
        <v>1.1857899999999999</v>
      </c>
      <c r="D211" s="1">
        <v>1.17624</v>
      </c>
      <c r="E211" s="1">
        <v>1.1781699999999999</v>
      </c>
      <c r="F211" s="1">
        <f t="shared" si="23"/>
        <v>-15.600000000000058</v>
      </c>
      <c r="G211" s="1">
        <v>0</v>
      </c>
      <c r="H211" s="48">
        <v>-5.9147133768709947E-3</v>
      </c>
      <c r="I211" s="49">
        <v>-2.6801502610680761E-4</v>
      </c>
      <c r="J211" s="1">
        <f t="shared" si="21"/>
        <v>0</v>
      </c>
      <c r="K211" s="1">
        <f t="shared" si="22"/>
        <v>0</v>
      </c>
      <c r="L211" s="1">
        <f t="shared" si="24"/>
        <v>0</v>
      </c>
      <c r="M211" s="1">
        <f t="shared" si="25"/>
        <v>0</v>
      </c>
      <c r="N211" s="1">
        <f t="shared" si="26"/>
        <v>0</v>
      </c>
      <c r="O211" s="1">
        <f t="shared" si="27"/>
        <v>507.89999999999895</v>
      </c>
    </row>
    <row r="212" spans="1:15" x14ac:dyDescent="0.25">
      <c r="A212" s="47">
        <v>43030.958333333336</v>
      </c>
      <c r="B212" s="1">
        <v>1.17641</v>
      </c>
      <c r="C212" s="1">
        <v>1.17774</v>
      </c>
      <c r="D212" s="1">
        <v>1.1725000000000001</v>
      </c>
      <c r="E212" s="1">
        <v>1.1748499999999999</v>
      </c>
      <c r="F212" s="1">
        <f t="shared" si="23"/>
        <v>12.300000000000644</v>
      </c>
      <c r="G212" s="1">
        <v>1</v>
      </c>
      <c r="H212" s="48">
        <v>-2.8179295008360361E-3</v>
      </c>
      <c r="I212" s="49">
        <v>-1.1538108734220065E-3</v>
      </c>
      <c r="J212" s="1">
        <f t="shared" si="21"/>
        <v>0</v>
      </c>
      <c r="K212" s="1">
        <f t="shared" si="22"/>
        <v>0</v>
      </c>
      <c r="L212" s="1">
        <f t="shared" si="24"/>
        <v>0</v>
      </c>
      <c r="M212" s="1">
        <f t="shared" si="25"/>
        <v>0</v>
      </c>
      <c r="N212" s="1">
        <f t="shared" si="26"/>
        <v>0</v>
      </c>
      <c r="O212" s="1">
        <f t="shared" si="27"/>
        <v>507.89999999999895</v>
      </c>
    </row>
    <row r="213" spans="1:15" x14ac:dyDescent="0.25">
      <c r="A213" s="47">
        <v>43031.958333333336</v>
      </c>
      <c r="B213" s="1">
        <v>1.17486</v>
      </c>
      <c r="C213" s="1">
        <v>1.17927</v>
      </c>
      <c r="D213" s="1">
        <v>1.17428</v>
      </c>
      <c r="E213" s="1">
        <v>1.1760900000000001</v>
      </c>
      <c r="F213" s="1">
        <f t="shared" si="23"/>
        <v>51.999999999998714</v>
      </c>
      <c r="G213" s="1">
        <v>1</v>
      </c>
      <c r="H213" s="48">
        <v>1.0554538877305397E-3</v>
      </c>
      <c r="I213" s="49">
        <v>-7.2039490740004319E-4</v>
      </c>
      <c r="J213" s="1">
        <f t="shared" si="21"/>
        <v>0</v>
      </c>
      <c r="K213" s="1">
        <f t="shared" si="22"/>
        <v>0</v>
      </c>
      <c r="L213" s="1">
        <f t="shared" si="24"/>
        <v>0</v>
      </c>
      <c r="M213" s="1">
        <f t="shared" si="25"/>
        <v>0</v>
      </c>
      <c r="N213" s="1">
        <f t="shared" si="26"/>
        <v>0</v>
      </c>
      <c r="O213" s="1">
        <f t="shared" si="27"/>
        <v>507.89999999999895</v>
      </c>
    </row>
    <row r="214" spans="1:15" x14ac:dyDescent="0.25">
      <c r="A214" s="47">
        <v>43032.958333333336</v>
      </c>
      <c r="B214" s="1">
        <v>1.17605</v>
      </c>
      <c r="C214" s="1">
        <v>1.1817599999999999</v>
      </c>
      <c r="D214" s="1">
        <v>1.1753</v>
      </c>
      <c r="E214" s="1">
        <v>1.1812499999999999</v>
      </c>
      <c r="F214" s="1">
        <f t="shared" si="23"/>
        <v>-162.29999999999967</v>
      </c>
      <c r="G214" s="1">
        <v>0</v>
      </c>
      <c r="H214" s="48">
        <v>4.3874193301531861E-3</v>
      </c>
      <c r="I214" s="49">
        <v>-6.3128496760919695E-5</v>
      </c>
      <c r="J214" s="1">
        <f t="shared" si="21"/>
        <v>0</v>
      </c>
      <c r="K214" s="1">
        <f t="shared" si="22"/>
        <v>0</v>
      </c>
      <c r="L214" s="1">
        <f t="shared" si="24"/>
        <v>0</v>
      </c>
      <c r="M214" s="1">
        <f t="shared" si="25"/>
        <v>0</v>
      </c>
      <c r="N214" s="1">
        <f t="shared" si="26"/>
        <v>0</v>
      </c>
      <c r="O214" s="1">
        <f t="shared" si="27"/>
        <v>507.89999999999895</v>
      </c>
    </row>
    <row r="215" spans="1:15" x14ac:dyDescent="0.25">
      <c r="A215" s="47">
        <v>43033.958333333336</v>
      </c>
      <c r="B215" s="1">
        <v>1.18126</v>
      </c>
      <c r="C215" s="1">
        <v>1.18367</v>
      </c>
      <c r="D215" s="1">
        <v>1.16404</v>
      </c>
      <c r="E215" s="1">
        <v>1.16503</v>
      </c>
      <c r="F215" s="1">
        <f t="shared" si="23"/>
        <v>-42.199999999998909</v>
      </c>
      <c r="G215" s="1">
        <v>0</v>
      </c>
      <c r="H215" s="48">
        <v>-1.3731216931216816E-2</v>
      </c>
      <c r="I215" s="49">
        <v>-1.5309922303758244E-3</v>
      </c>
      <c r="J215" s="1">
        <f t="shared" si="21"/>
        <v>0</v>
      </c>
      <c r="K215" s="1">
        <f t="shared" si="22"/>
        <v>0</v>
      </c>
      <c r="L215" s="1">
        <f t="shared" si="24"/>
        <v>0</v>
      </c>
      <c r="M215" s="1">
        <f t="shared" si="25"/>
        <v>0</v>
      </c>
      <c r="N215" s="1">
        <f t="shared" si="26"/>
        <v>0</v>
      </c>
      <c r="O215" s="1">
        <f t="shared" si="27"/>
        <v>507.89999999999895</v>
      </c>
    </row>
    <row r="216" spans="1:15" x14ac:dyDescent="0.25">
      <c r="A216" s="47">
        <v>43034.958333333336</v>
      </c>
      <c r="B216" s="1">
        <v>1.1650499999999999</v>
      </c>
      <c r="C216" s="1">
        <v>1.16571</v>
      </c>
      <c r="D216" s="1">
        <v>1.15741</v>
      </c>
      <c r="E216" s="1">
        <v>1.16083</v>
      </c>
      <c r="F216" s="1">
        <f t="shared" si="23"/>
        <v>43.799999999998285</v>
      </c>
      <c r="G216" s="1">
        <v>1</v>
      </c>
      <c r="H216" s="48">
        <v>-3.6050573804966568E-3</v>
      </c>
      <c r="I216" s="49">
        <v>-1.6658286824997731E-3</v>
      </c>
      <c r="J216" s="1">
        <f t="shared" si="21"/>
        <v>0</v>
      </c>
      <c r="K216" s="1">
        <f t="shared" si="22"/>
        <v>0</v>
      </c>
      <c r="L216" s="1">
        <f t="shared" si="24"/>
        <v>0</v>
      </c>
      <c r="M216" s="1">
        <f t="shared" si="25"/>
        <v>0</v>
      </c>
      <c r="N216" s="1">
        <f t="shared" si="26"/>
        <v>0</v>
      </c>
      <c r="O216" s="1">
        <f t="shared" si="27"/>
        <v>507.89999999999895</v>
      </c>
    </row>
    <row r="217" spans="1:15" x14ac:dyDescent="0.25">
      <c r="A217" s="47">
        <v>43037.958333333336</v>
      </c>
      <c r="B217" s="1">
        <v>1.1606700000000001</v>
      </c>
      <c r="C217" s="1">
        <v>1.1657900000000001</v>
      </c>
      <c r="D217" s="1">
        <v>1.15937</v>
      </c>
      <c r="E217" s="1">
        <v>1.1650499999999999</v>
      </c>
      <c r="F217" s="1">
        <f t="shared" si="23"/>
        <v>-4.9000000000010147</v>
      </c>
      <c r="G217" s="1">
        <v>0</v>
      </c>
      <c r="H217" s="48">
        <v>3.6353298932658706E-3</v>
      </c>
      <c r="I217" s="49">
        <v>-1.436641499539551E-3</v>
      </c>
      <c r="J217" s="1">
        <f t="shared" si="21"/>
        <v>0</v>
      </c>
      <c r="K217" s="1">
        <f t="shared" si="22"/>
        <v>0</v>
      </c>
      <c r="L217" s="1">
        <f t="shared" si="24"/>
        <v>0</v>
      </c>
      <c r="M217" s="1">
        <f t="shared" si="25"/>
        <v>0</v>
      </c>
      <c r="N217" s="1">
        <f t="shared" si="26"/>
        <v>0</v>
      </c>
      <c r="O217" s="1">
        <f t="shared" si="27"/>
        <v>507.89999999999895</v>
      </c>
    </row>
    <row r="218" spans="1:15" x14ac:dyDescent="0.25">
      <c r="A218" s="47">
        <v>43038.958333333336</v>
      </c>
      <c r="B218" s="1">
        <v>1.16503</v>
      </c>
      <c r="C218" s="1">
        <v>1.1661300000000001</v>
      </c>
      <c r="D218" s="1">
        <v>1.16248</v>
      </c>
      <c r="E218" s="1">
        <v>1.1645399999999999</v>
      </c>
      <c r="F218" s="1">
        <f t="shared" si="23"/>
        <v>-27.000000000001467</v>
      </c>
      <c r="G218" s="1">
        <v>0</v>
      </c>
      <c r="H218" s="48">
        <v>-4.3774945281316313E-4</v>
      </c>
      <c r="I218" s="49">
        <v>-2.1785579413855088E-3</v>
      </c>
      <c r="J218" s="1">
        <f t="shared" si="21"/>
        <v>0</v>
      </c>
      <c r="K218" s="1">
        <f t="shared" si="22"/>
        <v>0</v>
      </c>
      <c r="L218" s="1">
        <f t="shared" si="24"/>
        <v>0</v>
      </c>
      <c r="M218" s="1">
        <f t="shared" si="25"/>
        <v>0</v>
      </c>
      <c r="N218" s="1">
        <f t="shared" si="26"/>
        <v>0</v>
      </c>
      <c r="O218" s="1">
        <f t="shared" si="27"/>
        <v>507.89999999999895</v>
      </c>
    </row>
    <row r="219" spans="1:15" x14ac:dyDescent="0.25">
      <c r="A219" s="47">
        <v>43039.958333333336</v>
      </c>
      <c r="B219" s="1">
        <v>1.1645300000000001</v>
      </c>
      <c r="C219" s="1">
        <v>1.1657</v>
      </c>
      <c r="D219" s="1">
        <v>1.1606399999999999</v>
      </c>
      <c r="E219" s="1">
        <v>1.1618299999999999</v>
      </c>
      <c r="F219" s="1">
        <f t="shared" si="23"/>
        <v>40.100000000000691</v>
      </c>
      <c r="G219" s="1">
        <v>1</v>
      </c>
      <c r="H219" s="48">
        <v>-2.3270991120957207E-3</v>
      </c>
      <c r="I219" s="49">
        <v>-1.7301061582885996E-3</v>
      </c>
      <c r="J219" s="1">
        <f t="shared" si="21"/>
        <v>0</v>
      </c>
      <c r="K219" s="1">
        <f t="shared" si="22"/>
        <v>0</v>
      </c>
      <c r="L219" s="1">
        <f t="shared" si="24"/>
        <v>0</v>
      </c>
      <c r="M219" s="1">
        <f t="shared" si="25"/>
        <v>0</v>
      </c>
      <c r="N219" s="1">
        <f t="shared" si="26"/>
        <v>0</v>
      </c>
      <c r="O219" s="1">
        <f t="shared" si="27"/>
        <v>507.89999999999895</v>
      </c>
    </row>
    <row r="220" spans="1:15" x14ac:dyDescent="0.25">
      <c r="A220" s="47">
        <v>43040.958333333336</v>
      </c>
      <c r="B220" s="1">
        <v>1.16178</v>
      </c>
      <c r="C220" s="1">
        <v>1.16873</v>
      </c>
      <c r="D220" s="1">
        <v>1.1613</v>
      </c>
      <c r="E220" s="1">
        <v>1.1657900000000001</v>
      </c>
      <c r="F220" s="1">
        <f t="shared" si="23"/>
        <v>-51.799999999999628</v>
      </c>
      <c r="G220" s="1">
        <v>0</v>
      </c>
      <c r="H220" s="48">
        <v>3.4084160333269775E-3</v>
      </c>
      <c r="I220" s="49">
        <v>-9.5181296651822289E-4</v>
      </c>
      <c r="J220" s="1">
        <f t="shared" si="21"/>
        <v>0</v>
      </c>
      <c r="K220" s="1">
        <f t="shared" si="22"/>
        <v>0</v>
      </c>
      <c r="L220" s="1">
        <f t="shared" si="24"/>
        <v>0</v>
      </c>
      <c r="M220" s="1">
        <f t="shared" si="25"/>
        <v>0</v>
      </c>
      <c r="N220" s="1">
        <f t="shared" si="26"/>
        <v>0</v>
      </c>
      <c r="O220" s="1">
        <f t="shared" si="27"/>
        <v>507.89999999999895</v>
      </c>
    </row>
    <row r="221" spans="1:15" x14ac:dyDescent="0.25">
      <c r="A221" s="47">
        <v>43041.958333333336</v>
      </c>
      <c r="B221" s="1">
        <v>1.16578</v>
      </c>
      <c r="C221" s="1">
        <v>1.1690400000000001</v>
      </c>
      <c r="D221" s="1">
        <v>1.15991</v>
      </c>
      <c r="E221" s="1">
        <v>1.1606000000000001</v>
      </c>
      <c r="F221" s="1">
        <f t="shared" si="23"/>
        <v>-6.2000000000006494</v>
      </c>
      <c r="G221" s="1">
        <v>0</v>
      </c>
      <c r="H221" s="48">
        <v>-4.451916725996985E-3</v>
      </c>
      <c r="I221" s="49">
        <v>-1.6402342932341635E-3</v>
      </c>
      <c r="J221" s="1">
        <f t="shared" si="21"/>
        <v>0</v>
      </c>
      <c r="K221" s="1">
        <f t="shared" si="22"/>
        <v>0</v>
      </c>
      <c r="L221" s="1">
        <f t="shared" si="24"/>
        <v>0</v>
      </c>
      <c r="M221" s="1">
        <f t="shared" si="25"/>
        <v>0</v>
      </c>
      <c r="N221" s="1">
        <f t="shared" si="26"/>
        <v>0</v>
      </c>
      <c r="O221" s="1">
        <f t="shared" si="27"/>
        <v>507.89999999999895</v>
      </c>
    </row>
    <row r="222" spans="1:15" x14ac:dyDescent="0.25">
      <c r="A222" s="47">
        <v>43045</v>
      </c>
      <c r="B222" s="1">
        <v>1.1615500000000001</v>
      </c>
      <c r="C222" s="1">
        <v>1.1624000000000001</v>
      </c>
      <c r="D222" s="1">
        <v>1.15802</v>
      </c>
      <c r="E222" s="1">
        <v>1.16093</v>
      </c>
      <c r="F222" s="1">
        <f t="shared" si="23"/>
        <v>-23.400000000000087</v>
      </c>
      <c r="G222" s="1">
        <v>0</v>
      </c>
      <c r="H222" s="48">
        <v>2.8433568843699852E-4</v>
      </c>
      <c r="I222" s="49">
        <v>-2.1531197484486869E-3</v>
      </c>
      <c r="J222" s="1">
        <f t="shared" si="21"/>
        <v>0</v>
      </c>
      <c r="K222" s="1">
        <f t="shared" si="22"/>
        <v>0</v>
      </c>
      <c r="L222" s="1">
        <f t="shared" si="24"/>
        <v>0</v>
      </c>
      <c r="M222" s="1">
        <f t="shared" si="25"/>
        <v>0</v>
      </c>
      <c r="N222" s="1">
        <f t="shared" si="26"/>
        <v>0</v>
      </c>
      <c r="O222" s="1">
        <f t="shared" si="27"/>
        <v>507.89999999999895</v>
      </c>
    </row>
    <row r="223" spans="1:15" x14ac:dyDescent="0.25">
      <c r="A223" s="47">
        <v>43046</v>
      </c>
      <c r="B223" s="1">
        <v>1.1609100000000001</v>
      </c>
      <c r="C223" s="1">
        <v>1.16154</v>
      </c>
      <c r="D223" s="1">
        <v>1.1553899999999999</v>
      </c>
      <c r="E223" s="1">
        <v>1.1585700000000001</v>
      </c>
      <c r="F223" s="1">
        <f t="shared" si="23"/>
        <v>8.399999999999519</v>
      </c>
      <c r="G223" s="1">
        <v>1</v>
      </c>
      <c r="H223" s="48">
        <v>-2.0328529713246057E-3</v>
      </c>
      <c r="I223" s="49">
        <v>-6.9082425346216059E-4</v>
      </c>
      <c r="J223" s="1">
        <f t="shared" si="21"/>
        <v>0</v>
      </c>
      <c r="K223" s="1">
        <f t="shared" si="22"/>
        <v>0</v>
      </c>
      <c r="L223" s="1">
        <f t="shared" si="24"/>
        <v>0</v>
      </c>
      <c r="M223" s="1">
        <f t="shared" si="25"/>
        <v>0</v>
      </c>
      <c r="N223" s="1">
        <f t="shared" si="26"/>
        <v>0</v>
      </c>
      <c r="O223" s="1">
        <f t="shared" si="27"/>
        <v>507.89999999999895</v>
      </c>
    </row>
    <row r="224" spans="1:15" x14ac:dyDescent="0.25">
      <c r="A224" s="47">
        <v>43047</v>
      </c>
      <c r="B224" s="1">
        <v>1.15859</v>
      </c>
      <c r="C224" s="1">
        <v>1.1611100000000001</v>
      </c>
      <c r="D224" s="1">
        <v>1.1579200000000001</v>
      </c>
      <c r="E224" s="1">
        <v>1.15943</v>
      </c>
      <c r="F224" s="1">
        <f t="shared" si="23"/>
        <v>47.000000000001485</v>
      </c>
      <c r="G224" s="1">
        <v>1</v>
      </c>
      <c r="H224" s="48">
        <v>7.4229438014095095E-4</v>
      </c>
      <c r="I224" s="49">
        <v>-1.4740528338245962E-4</v>
      </c>
      <c r="J224" s="1">
        <f t="shared" si="21"/>
        <v>0</v>
      </c>
      <c r="K224" s="1">
        <f t="shared" si="22"/>
        <v>0</v>
      </c>
      <c r="L224" s="1">
        <f t="shared" si="24"/>
        <v>0</v>
      </c>
      <c r="M224" s="1">
        <f t="shared" si="25"/>
        <v>0</v>
      </c>
      <c r="N224" s="1">
        <f t="shared" si="26"/>
        <v>0</v>
      </c>
      <c r="O224" s="1">
        <f t="shared" si="27"/>
        <v>507.89999999999895</v>
      </c>
    </row>
    <row r="225" spans="1:15" x14ac:dyDescent="0.25">
      <c r="A225" s="47">
        <v>43048</v>
      </c>
      <c r="B225" s="1">
        <v>1.1594199999999999</v>
      </c>
      <c r="C225" s="1">
        <v>1.1654800000000001</v>
      </c>
      <c r="D225" s="1">
        <v>1.15856</v>
      </c>
      <c r="E225" s="1">
        <v>1.16412</v>
      </c>
      <c r="F225" s="1">
        <f t="shared" si="23"/>
        <v>22.800000000000598</v>
      </c>
      <c r="G225" s="1">
        <v>1</v>
      </c>
      <c r="H225" s="48">
        <v>4.0450911223619546E-3</v>
      </c>
      <c r="I225" s="49">
        <v>-9.6185129745449127E-5</v>
      </c>
      <c r="J225" s="1">
        <f t="shared" si="21"/>
        <v>0</v>
      </c>
      <c r="K225" s="1">
        <f t="shared" si="22"/>
        <v>0</v>
      </c>
      <c r="L225" s="1">
        <f t="shared" si="24"/>
        <v>0</v>
      </c>
      <c r="M225" s="1">
        <f t="shared" si="25"/>
        <v>0</v>
      </c>
      <c r="N225" s="1">
        <f t="shared" si="26"/>
        <v>0</v>
      </c>
      <c r="O225" s="1">
        <f t="shared" si="27"/>
        <v>507.89999999999895</v>
      </c>
    </row>
    <row r="226" spans="1:15" x14ac:dyDescent="0.25">
      <c r="A226" s="47">
        <v>43049</v>
      </c>
      <c r="B226" s="1">
        <v>1.1640999999999999</v>
      </c>
      <c r="C226" s="1">
        <v>1.16778</v>
      </c>
      <c r="D226" s="1">
        <v>1.1622699999999999</v>
      </c>
      <c r="E226" s="1">
        <v>1.16638</v>
      </c>
      <c r="F226" s="1">
        <f t="shared" si="23"/>
        <v>9.7999999999998089</v>
      </c>
      <c r="G226" s="1">
        <v>1</v>
      </c>
      <c r="H226" s="48">
        <v>1.9413806136823197E-3</v>
      </c>
      <c r="I226" s="49">
        <v>2.0120612856648623E-4</v>
      </c>
      <c r="J226" s="1">
        <f t="shared" si="21"/>
        <v>0</v>
      </c>
      <c r="K226" s="1">
        <f t="shared" si="22"/>
        <v>0</v>
      </c>
      <c r="L226" s="1">
        <f t="shared" si="24"/>
        <v>0</v>
      </c>
      <c r="M226" s="1">
        <f t="shared" si="25"/>
        <v>0</v>
      </c>
      <c r="N226" s="1">
        <f t="shared" si="26"/>
        <v>0</v>
      </c>
      <c r="O226" s="1">
        <f t="shared" si="27"/>
        <v>507.89999999999895</v>
      </c>
    </row>
    <row r="227" spans="1:15" x14ac:dyDescent="0.25">
      <c r="A227" s="47">
        <v>43052</v>
      </c>
      <c r="B227" s="1">
        <v>1.1657200000000001</v>
      </c>
      <c r="C227" s="1">
        <v>1.16751</v>
      </c>
      <c r="D227" s="1">
        <v>1.1637299999999999</v>
      </c>
      <c r="E227" s="1">
        <v>1.1667000000000001</v>
      </c>
      <c r="F227" s="1">
        <f t="shared" si="23"/>
        <v>130.90000000000046</v>
      </c>
      <c r="G227" s="1">
        <v>1</v>
      </c>
      <c r="H227" s="48">
        <v>2.7435312676837853E-4</v>
      </c>
      <c r="I227" s="49">
        <v>5.2638765842449864E-4</v>
      </c>
      <c r="J227" s="1">
        <f t="shared" si="21"/>
        <v>0</v>
      </c>
      <c r="K227" s="1">
        <f t="shared" si="22"/>
        <v>0</v>
      </c>
      <c r="L227" s="1">
        <f t="shared" si="24"/>
        <v>0</v>
      </c>
      <c r="M227" s="1">
        <f t="shared" si="25"/>
        <v>0</v>
      </c>
      <c r="N227" s="1">
        <f t="shared" si="26"/>
        <v>0</v>
      </c>
      <c r="O227" s="1">
        <f t="shared" si="27"/>
        <v>507.89999999999895</v>
      </c>
    </row>
    <row r="228" spans="1:15" x14ac:dyDescent="0.25">
      <c r="A228" s="47">
        <v>43053</v>
      </c>
      <c r="B228" s="1">
        <v>1.16666</v>
      </c>
      <c r="C228" s="1">
        <v>1.1805000000000001</v>
      </c>
      <c r="D228" s="1">
        <v>1.16614</v>
      </c>
      <c r="E228" s="1">
        <v>1.1797500000000001</v>
      </c>
      <c r="F228" s="1">
        <f t="shared" si="23"/>
        <v>-6.8000000000001393</v>
      </c>
      <c r="G228" s="1">
        <v>0</v>
      </c>
      <c r="H228" s="48">
        <v>1.11853947030085E-2</v>
      </c>
      <c r="I228" s="49">
        <v>1.4985099921346889E-3</v>
      </c>
      <c r="J228" s="1">
        <f t="shared" si="21"/>
        <v>0</v>
      </c>
      <c r="K228" s="1">
        <f t="shared" si="22"/>
        <v>0</v>
      </c>
      <c r="L228" s="1">
        <f t="shared" si="24"/>
        <v>-6.8000000000001393</v>
      </c>
      <c r="M228" s="1">
        <f t="shared" si="25"/>
        <v>0</v>
      </c>
      <c r="N228" s="1">
        <f t="shared" si="26"/>
        <v>-6.8000000000001393</v>
      </c>
      <c r="O228" s="1">
        <f t="shared" si="27"/>
        <v>501.09999999999883</v>
      </c>
    </row>
    <row r="229" spans="1:15" x14ac:dyDescent="0.25">
      <c r="A229" s="47">
        <v>43054</v>
      </c>
      <c r="B229" s="1">
        <v>1.1797500000000001</v>
      </c>
      <c r="C229" s="1">
        <v>1.18604</v>
      </c>
      <c r="D229" s="1">
        <v>1.1784600000000001</v>
      </c>
      <c r="E229" s="1">
        <v>1.1790700000000001</v>
      </c>
      <c r="F229" s="1">
        <f t="shared" si="23"/>
        <v>-20.799999999998597</v>
      </c>
      <c r="G229" s="1">
        <v>0</v>
      </c>
      <c r="H229" s="48">
        <v>-5.7639330366598962E-4</v>
      </c>
      <c r="I229" s="49">
        <v>1.9829504199260634E-3</v>
      </c>
      <c r="J229" s="1">
        <f t="shared" si="21"/>
        <v>0</v>
      </c>
      <c r="K229" s="1">
        <f t="shared" si="22"/>
        <v>0</v>
      </c>
      <c r="L229" s="1">
        <f t="shared" si="24"/>
        <v>-20.799999999998597</v>
      </c>
      <c r="M229" s="1">
        <f t="shared" si="25"/>
        <v>0</v>
      </c>
      <c r="N229" s="1">
        <f t="shared" si="26"/>
        <v>-20.799999999998597</v>
      </c>
      <c r="O229" s="1">
        <f t="shared" si="27"/>
        <v>480.30000000000024</v>
      </c>
    </row>
    <row r="230" spans="1:15" x14ac:dyDescent="0.25">
      <c r="A230" s="47">
        <v>43055</v>
      </c>
      <c r="B230" s="1">
        <v>1.1790499999999999</v>
      </c>
      <c r="C230" s="1">
        <v>1.18008</v>
      </c>
      <c r="D230" s="1">
        <v>1.1756899999999999</v>
      </c>
      <c r="E230" s="1">
        <v>1.1769700000000001</v>
      </c>
      <c r="F230" s="1">
        <f t="shared" si="23"/>
        <v>18.499999999999073</v>
      </c>
      <c r="G230" s="1">
        <v>1</v>
      </c>
      <c r="H230" s="48">
        <v>-1.7810647374625344E-3</v>
      </c>
      <c r="I230" s="49">
        <v>1.7247753666886217E-3</v>
      </c>
      <c r="J230" s="1">
        <f t="shared" si="21"/>
        <v>0</v>
      </c>
      <c r="K230" s="1">
        <f t="shared" si="22"/>
        <v>0</v>
      </c>
      <c r="L230" s="1">
        <f t="shared" si="24"/>
        <v>18.499999999999073</v>
      </c>
      <c r="M230" s="1">
        <f t="shared" si="25"/>
        <v>0</v>
      </c>
      <c r="N230" s="1">
        <f t="shared" si="26"/>
        <v>18.499999999999073</v>
      </c>
      <c r="O230" s="1">
        <f t="shared" si="27"/>
        <v>498.79999999999933</v>
      </c>
    </row>
    <row r="231" spans="1:15" x14ac:dyDescent="0.25">
      <c r="A231" s="47">
        <v>43056</v>
      </c>
      <c r="B231" s="1">
        <v>1.1769400000000001</v>
      </c>
      <c r="C231" s="1">
        <v>1.1821699999999999</v>
      </c>
      <c r="D231" s="1">
        <v>1.1765300000000001</v>
      </c>
      <c r="E231" s="1">
        <v>1.17879</v>
      </c>
      <c r="F231" s="1">
        <f t="shared" si="23"/>
        <v>-52.899999999997945</v>
      </c>
      <c r="G231" s="1">
        <v>0</v>
      </c>
      <c r="H231" s="48">
        <v>1.5463435771514433E-3</v>
      </c>
      <c r="I231" s="49">
        <v>2.1721749352481279E-3</v>
      </c>
      <c r="J231" s="1">
        <f t="shared" si="21"/>
        <v>0</v>
      </c>
      <c r="K231" s="1">
        <f t="shared" si="22"/>
        <v>0</v>
      </c>
      <c r="L231" s="1">
        <f t="shared" si="24"/>
        <v>-52.899999999997945</v>
      </c>
      <c r="M231" s="1">
        <f t="shared" si="25"/>
        <v>0</v>
      </c>
      <c r="N231" s="1">
        <f t="shared" si="26"/>
        <v>-52.899999999997945</v>
      </c>
      <c r="O231" s="1">
        <f t="shared" si="27"/>
        <v>445.9000000000014</v>
      </c>
    </row>
    <row r="232" spans="1:15" x14ac:dyDescent="0.25">
      <c r="A232" s="47">
        <v>43059</v>
      </c>
      <c r="B232" s="1">
        <v>1.1785699999999999</v>
      </c>
      <c r="C232" s="1">
        <v>1.18085</v>
      </c>
      <c r="D232" s="1">
        <v>1.1722300000000001</v>
      </c>
      <c r="E232" s="1">
        <v>1.1732800000000001</v>
      </c>
      <c r="F232" s="1">
        <f t="shared" si="23"/>
        <v>5.5000000000005045</v>
      </c>
      <c r="G232" s="1">
        <v>1</v>
      </c>
      <c r="H232" s="48">
        <v>-4.6742846478167177E-3</v>
      </c>
      <c r="I232" s="49">
        <v>1.4951025567534193E-3</v>
      </c>
      <c r="J232" s="1">
        <f t="shared" si="21"/>
        <v>0</v>
      </c>
      <c r="K232" s="1">
        <f t="shared" si="22"/>
        <v>0</v>
      </c>
      <c r="L232" s="1">
        <f t="shared" si="24"/>
        <v>5.5000000000005045</v>
      </c>
      <c r="M232" s="1">
        <f t="shared" si="25"/>
        <v>0</v>
      </c>
      <c r="N232" s="1">
        <f t="shared" si="26"/>
        <v>5.5000000000005045</v>
      </c>
      <c r="O232" s="1">
        <f t="shared" si="27"/>
        <v>451.40000000000191</v>
      </c>
    </row>
    <row r="233" spans="1:15" x14ac:dyDescent="0.25">
      <c r="A233" s="47">
        <v>43060</v>
      </c>
      <c r="B233" s="1">
        <v>1.17323</v>
      </c>
      <c r="C233" s="1">
        <v>1.17577</v>
      </c>
      <c r="D233" s="1">
        <v>1.1712800000000001</v>
      </c>
      <c r="E233" s="1">
        <v>1.17378</v>
      </c>
      <c r="F233" s="1">
        <f t="shared" si="23"/>
        <v>83.699999999999889</v>
      </c>
      <c r="G233" s="1">
        <v>1</v>
      </c>
      <c r="H233" s="48">
        <v>4.2615573435145215E-4</v>
      </c>
      <c r="I233" s="49">
        <v>1.0427356332521065E-3</v>
      </c>
      <c r="J233" s="1">
        <f t="shared" si="21"/>
        <v>0</v>
      </c>
      <c r="K233" s="1">
        <f t="shared" si="22"/>
        <v>0</v>
      </c>
      <c r="L233" s="1">
        <f t="shared" si="24"/>
        <v>0</v>
      </c>
      <c r="M233" s="1">
        <f t="shared" si="25"/>
        <v>0</v>
      </c>
      <c r="N233" s="1">
        <f t="shared" si="26"/>
        <v>0</v>
      </c>
      <c r="O233" s="1">
        <f t="shared" si="27"/>
        <v>451.40000000000191</v>
      </c>
    </row>
    <row r="234" spans="1:15" x14ac:dyDescent="0.25">
      <c r="A234" s="47">
        <v>43061</v>
      </c>
      <c r="B234" s="1">
        <v>1.17378</v>
      </c>
      <c r="C234" s="1">
        <v>1.18269</v>
      </c>
      <c r="D234" s="1">
        <v>1.1732100000000001</v>
      </c>
      <c r="E234" s="1">
        <v>1.18215</v>
      </c>
      <c r="F234" s="1">
        <f t="shared" si="23"/>
        <v>27.699999999999392</v>
      </c>
      <c r="G234" s="1">
        <v>1</v>
      </c>
      <c r="H234" s="48">
        <v>7.1308081582579508E-3</v>
      </c>
      <c r="I234" s="49">
        <v>1.6914140763240604E-3</v>
      </c>
      <c r="J234" s="1">
        <f t="shared" si="21"/>
        <v>0</v>
      </c>
      <c r="K234" s="1">
        <f t="shared" si="22"/>
        <v>0</v>
      </c>
      <c r="L234" s="1">
        <f t="shared" si="24"/>
        <v>27.699999999999392</v>
      </c>
      <c r="M234" s="1">
        <f t="shared" si="25"/>
        <v>0</v>
      </c>
      <c r="N234" s="1">
        <f t="shared" si="26"/>
        <v>27.699999999999392</v>
      </c>
      <c r="O234" s="1">
        <f t="shared" si="27"/>
        <v>479.10000000000127</v>
      </c>
    </row>
    <row r="235" spans="1:15" x14ac:dyDescent="0.25">
      <c r="A235" s="47">
        <v>43062</v>
      </c>
      <c r="B235" s="1">
        <v>1.18214</v>
      </c>
      <c r="C235" s="1">
        <v>1.1855899999999999</v>
      </c>
      <c r="D235" s="1">
        <v>1.1813199999999999</v>
      </c>
      <c r="E235" s="1">
        <v>1.1849099999999999</v>
      </c>
      <c r="F235" s="1">
        <f t="shared" si="23"/>
        <v>79.500000000001236</v>
      </c>
      <c r="G235" s="1">
        <v>1</v>
      </c>
      <c r="H235" s="48">
        <v>2.3347290952924205E-3</v>
      </c>
      <c r="I235" s="49">
        <v>1.9489610723895656E-3</v>
      </c>
      <c r="J235" s="1">
        <f t="shared" si="21"/>
        <v>0</v>
      </c>
      <c r="K235" s="1">
        <f t="shared" si="22"/>
        <v>0</v>
      </c>
      <c r="L235" s="1">
        <f t="shared" si="24"/>
        <v>79.500000000001236</v>
      </c>
      <c r="M235" s="1">
        <f t="shared" si="25"/>
        <v>0</v>
      </c>
      <c r="N235" s="1">
        <f t="shared" si="26"/>
        <v>79.500000000001236</v>
      </c>
      <c r="O235" s="1">
        <f t="shared" si="27"/>
        <v>558.60000000000252</v>
      </c>
    </row>
    <row r="236" spans="1:15" x14ac:dyDescent="0.25">
      <c r="A236" s="47">
        <v>43063</v>
      </c>
      <c r="B236" s="1">
        <v>1.1849099999999999</v>
      </c>
      <c r="C236" s="1">
        <v>1.1944300000000001</v>
      </c>
      <c r="D236" s="1">
        <v>1.18367</v>
      </c>
      <c r="E236" s="1">
        <v>1.19286</v>
      </c>
      <c r="F236" s="1">
        <f t="shared" si="23"/>
        <v>-27.299999999998992</v>
      </c>
      <c r="G236" s="1">
        <v>0</v>
      </c>
      <c r="H236" s="48">
        <v>6.7093703319240916E-3</v>
      </c>
      <c r="I236" s="49">
        <v>1.3894580260040146E-3</v>
      </c>
      <c r="J236" s="1">
        <f t="shared" si="21"/>
        <v>0</v>
      </c>
      <c r="K236" s="1">
        <f t="shared" si="22"/>
        <v>0</v>
      </c>
      <c r="L236" s="1">
        <f t="shared" si="24"/>
        <v>-27.299999999998992</v>
      </c>
      <c r="M236" s="1">
        <f t="shared" si="25"/>
        <v>0</v>
      </c>
      <c r="N236" s="1">
        <f t="shared" si="26"/>
        <v>-27.299999999998992</v>
      </c>
      <c r="O236" s="1">
        <f t="shared" si="27"/>
        <v>531.30000000000348</v>
      </c>
    </row>
    <row r="237" spans="1:15" x14ac:dyDescent="0.25">
      <c r="A237" s="47">
        <v>43066</v>
      </c>
      <c r="B237" s="1">
        <v>1.19255</v>
      </c>
      <c r="C237" s="1">
        <v>1.19611</v>
      </c>
      <c r="D237" s="1">
        <v>1.18956</v>
      </c>
      <c r="E237" s="1">
        <v>1.1898200000000001</v>
      </c>
      <c r="F237" s="1">
        <f t="shared" si="23"/>
        <v>-59.000000000000163</v>
      </c>
      <c r="G237" s="1">
        <v>0</v>
      </c>
      <c r="H237" s="48">
        <v>-2.5484968898277227E-3</v>
      </c>
      <c r="I237" s="49">
        <v>1.1429450777337979E-3</v>
      </c>
      <c r="J237" s="1">
        <f t="shared" si="21"/>
        <v>0</v>
      </c>
      <c r="K237" s="1">
        <f t="shared" si="22"/>
        <v>0</v>
      </c>
      <c r="L237" s="1">
        <f t="shared" si="24"/>
        <v>0</v>
      </c>
      <c r="M237" s="1">
        <f t="shared" si="25"/>
        <v>0</v>
      </c>
      <c r="N237" s="1">
        <f t="shared" si="26"/>
        <v>0</v>
      </c>
      <c r="O237" s="1">
        <f t="shared" si="27"/>
        <v>531.30000000000348</v>
      </c>
    </row>
    <row r="238" spans="1:15" x14ac:dyDescent="0.25">
      <c r="A238" s="47">
        <v>43067</v>
      </c>
      <c r="B238" s="1">
        <v>1.18977</v>
      </c>
      <c r="C238" s="1">
        <v>1.19198</v>
      </c>
      <c r="D238" s="1">
        <v>1.1827099999999999</v>
      </c>
      <c r="E238" s="1">
        <v>1.18387</v>
      </c>
      <c r="F238" s="1">
        <f t="shared" si="23"/>
        <v>8.5999999999986088</v>
      </c>
      <c r="G238" s="1">
        <v>1</v>
      </c>
      <c r="H238" s="48">
        <v>-5.0007564169370911E-3</v>
      </c>
      <c r="I238" s="49">
        <v>7.4048361779947836E-4</v>
      </c>
      <c r="J238" s="1">
        <f t="shared" si="21"/>
        <v>0</v>
      </c>
      <c r="K238" s="1">
        <f t="shared" si="22"/>
        <v>0</v>
      </c>
      <c r="L238" s="1">
        <f t="shared" si="24"/>
        <v>0</v>
      </c>
      <c r="M238" s="1">
        <f t="shared" si="25"/>
        <v>0</v>
      </c>
      <c r="N238" s="1">
        <f t="shared" si="26"/>
        <v>0</v>
      </c>
      <c r="O238" s="1">
        <f t="shared" si="27"/>
        <v>531.30000000000348</v>
      </c>
    </row>
    <row r="239" spans="1:15" x14ac:dyDescent="0.25">
      <c r="A239" s="47">
        <v>43068</v>
      </c>
      <c r="B239" s="1">
        <v>1.1838200000000001</v>
      </c>
      <c r="C239" s="1">
        <v>1.1882699999999999</v>
      </c>
      <c r="D239" s="1">
        <v>1.18167</v>
      </c>
      <c r="E239" s="1">
        <v>1.18468</v>
      </c>
      <c r="F239" s="1">
        <f t="shared" si="23"/>
        <v>56.80000000000129</v>
      </c>
      <c r="G239" s="1">
        <v>1</v>
      </c>
      <c r="H239" s="48">
        <v>6.8419674457498303E-4</v>
      </c>
      <c r="I239" s="49">
        <v>6.3271526372742082E-4</v>
      </c>
      <c r="J239" s="1">
        <f t="shared" si="21"/>
        <v>0</v>
      </c>
      <c r="K239" s="1">
        <f t="shared" si="22"/>
        <v>0</v>
      </c>
      <c r="L239" s="1">
        <f t="shared" si="24"/>
        <v>0</v>
      </c>
      <c r="M239" s="1">
        <f t="shared" si="25"/>
        <v>0</v>
      </c>
      <c r="N239" s="1">
        <f t="shared" si="26"/>
        <v>0</v>
      </c>
      <c r="O239" s="1">
        <f t="shared" si="27"/>
        <v>531.30000000000348</v>
      </c>
    </row>
    <row r="240" spans="1:15" x14ac:dyDescent="0.25">
      <c r="A240" s="47">
        <v>43069</v>
      </c>
      <c r="B240" s="1">
        <v>1.18468</v>
      </c>
      <c r="C240" s="1">
        <v>1.1931499999999999</v>
      </c>
      <c r="D240" s="1">
        <v>1.1809000000000001</v>
      </c>
      <c r="E240" s="1">
        <v>1.1903600000000001</v>
      </c>
      <c r="F240" s="1">
        <f t="shared" si="23"/>
        <v>-9.4000000000016293</v>
      </c>
      <c r="G240" s="1">
        <v>0</v>
      </c>
      <c r="H240" s="48">
        <v>4.7945436742411474E-3</v>
      </c>
      <c r="I240" s="49">
        <v>1.816318803984654E-3</v>
      </c>
      <c r="J240" s="1">
        <f t="shared" si="21"/>
        <v>0</v>
      </c>
      <c r="K240" s="1">
        <f t="shared" si="22"/>
        <v>0</v>
      </c>
      <c r="L240" s="1">
        <f t="shared" si="24"/>
        <v>-9.4000000000016293</v>
      </c>
      <c r="M240" s="1">
        <f t="shared" si="25"/>
        <v>0</v>
      </c>
      <c r="N240" s="1">
        <f t="shared" si="26"/>
        <v>-9.4000000000016293</v>
      </c>
      <c r="O240" s="1">
        <f t="shared" si="27"/>
        <v>521.9000000000018</v>
      </c>
    </row>
    <row r="241" spans="1:15" x14ac:dyDescent="0.25">
      <c r="A241" s="47">
        <v>43070</v>
      </c>
      <c r="B241" s="1">
        <v>1.1903600000000001</v>
      </c>
      <c r="C241" s="1">
        <v>1.1940299999999999</v>
      </c>
      <c r="D241" s="1">
        <v>1.1850799999999999</v>
      </c>
      <c r="E241" s="1">
        <v>1.1894199999999999</v>
      </c>
      <c r="F241" s="1">
        <f t="shared" si="23"/>
        <v>4.8000000000003595</v>
      </c>
      <c r="G241" s="1">
        <v>1</v>
      </c>
      <c r="H241" s="48">
        <v>-7.8967707248245311E-4</v>
      </c>
      <c r="I241" s="49">
        <v>1.6643397031304158E-3</v>
      </c>
      <c r="J241" s="1">
        <f t="shared" si="21"/>
        <v>0</v>
      </c>
      <c r="K241" s="1">
        <f t="shared" si="22"/>
        <v>0</v>
      </c>
      <c r="L241" s="1">
        <f t="shared" si="24"/>
        <v>4.8000000000003595</v>
      </c>
      <c r="M241" s="1">
        <f t="shared" si="25"/>
        <v>0</v>
      </c>
      <c r="N241" s="1">
        <f t="shared" si="26"/>
        <v>4.8000000000003595</v>
      </c>
      <c r="O241" s="1">
        <f t="shared" si="27"/>
        <v>526.70000000000221</v>
      </c>
    </row>
    <row r="242" spans="1:15" x14ac:dyDescent="0.25">
      <c r="A242" s="47">
        <v>43073</v>
      </c>
      <c r="B242" s="1">
        <v>1.18607</v>
      </c>
      <c r="C242" s="1">
        <v>1.1878500000000001</v>
      </c>
      <c r="D242" s="1">
        <v>1.1829099999999999</v>
      </c>
      <c r="E242" s="1">
        <v>1.18655</v>
      </c>
      <c r="F242" s="1">
        <f t="shared" si="23"/>
        <v>-39.599999999999639</v>
      </c>
      <c r="G242" s="1">
        <v>0</v>
      </c>
      <c r="H242" s="48">
        <v>-2.4129407610431475E-3</v>
      </c>
      <c r="I242" s="49">
        <v>4.7137108821777851E-4</v>
      </c>
      <c r="J242" s="1">
        <f t="shared" si="21"/>
        <v>0</v>
      </c>
      <c r="K242" s="1">
        <f t="shared" si="22"/>
        <v>0</v>
      </c>
      <c r="L242" s="1">
        <f t="shared" si="24"/>
        <v>0</v>
      </c>
      <c r="M242" s="1">
        <f t="shared" si="25"/>
        <v>0</v>
      </c>
      <c r="N242" s="1">
        <f t="shared" si="26"/>
        <v>0</v>
      </c>
      <c r="O242" s="1">
        <f t="shared" si="27"/>
        <v>526.70000000000221</v>
      </c>
    </row>
    <row r="243" spans="1:15" x14ac:dyDescent="0.25">
      <c r="A243" s="47">
        <v>43074</v>
      </c>
      <c r="B243" s="1">
        <v>1.18655</v>
      </c>
      <c r="C243" s="1">
        <v>1.1876599999999999</v>
      </c>
      <c r="D243" s="1">
        <v>1.18007</v>
      </c>
      <c r="E243" s="1">
        <v>1.18259</v>
      </c>
      <c r="F243" s="1">
        <f t="shared" si="23"/>
        <v>-30.499999999999972</v>
      </c>
      <c r="G243" s="1">
        <v>0</v>
      </c>
      <c r="H243" s="48">
        <v>-3.3374067675192576E-3</v>
      </c>
      <c r="I243" s="49">
        <v>-2.3764589463368124E-4</v>
      </c>
      <c r="J243" s="1">
        <f t="shared" si="21"/>
        <v>0</v>
      </c>
      <c r="K243" s="1">
        <f t="shared" si="22"/>
        <v>0</v>
      </c>
      <c r="L243" s="1">
        <f t="shared" si="24"/>
        <v>0</v>
      </c>
      <c r="M243" s="1">
        <f t="shared" si="25"/>
        <v>0</v>
      </c>
      <c r="N243" s="1">
        <f t="shared" si="26"/>
        <v>0</v>
      </c>
      <c r="O243" s="1">
        <f t="shared" si="27"/>
        <v>526.70000000000221</v>
      </c>
    </row>
    <row r="244" spans="1:15" x14ac:dyDescent="0.25">
      <c r="A244" s="47">
        <v>43075</v>
      </c>
      <c r="B244" s="1">
        <v>1.1825699999999999</v>
      </c>
      <c r="C244" s="1">
        <v>1.1848000000000001</v>
      </c>
      <c r="D244" s="1">
        <v>1.1780600000000001</v>
      </c>
      <c r="E244" s="1">
        <v>1.1795199999999999</v>
      </c>
      <c r="F244" s="1">
        <f t="shared" si="23"/>
        <v>-22.500000000000853</v>
      </c>
      <c r="G244" s="1">
        <v>0</v>
      </c>
      <c r="H244" s="48">
        <v>-2.5959969220102908E-3</v>
      </c>
      <c r="I244" s="49">
        <v>-1.400816801375479E-3</v>
      </c>
      <c r="J244" s="1">
        <f t="shared" si="21"/>
        <v>0</v>
      </c>
      <c r="K244" s="1">
        <f t="shared" si="22"/>
        <v>0</v>
      </c>
      <c r="L244" s="1">
        <f t="shared" si="24"/>
        <v>0</v>
      </c>
      <c r="M244" s="1">
        <f t="shared" si="25"/>
        <v>0</v>
      </c>
      <c r="N244" s="1">
        <f t="shared" si="26"/>
        <v>0</v>
      </c>
      <c r="O244" s="1">
        <f t="shared" si="27"/>
        <v>526.70000000000221</v>
      </c>
    </row>
    <row r="245" spans="1:15" x14ac:dyDescent="0.25">
      <c r="A245" s="47">
        <v>43076</v>
      </c>
      <c r="B245" s="1">
        <v>1.1795</v>
      </c>
      <c r="C245" s="1">
        <v>1.18146</v>
      </c>
      <c r="D245" s="1">
        <v>1.1771799999999999</v>
      </c>
      <c r="E245" s="1">
        <v>1.1772499999999999</v>
      </c>
      <c r="F245" s="1">
        <f t="shared" si="23"/>
        <v>-0.70000000000014495</v>
      </c>
      <c r="G245" s="1">
        <v>0</v>
      </c>
      <c r="H245" s="48">
        <v>-1.9245116657623518E-3</v>
      </c>
      <c r="I245" s="49">
        <v>-1.3228186483673077E-3</v>
      </c>
      <c r="J245" s="1">
        <f t="shared" si="21"/>
        <v>0</v>
      </c>
      <c r="K245" s="1">
        <f t="shared" si="22"/>
        <v>0</v>
      </c>
      <c r="L245" s="1">
        <f t="shared" si="24"/>
        <v>0</v>
      </c>
      <c r="M245" s="1">
        <f t="shared" si="25"/>
        <v>0</v>
      </c>
      <c r="N245" s="1">
        <f t="shared" si="26"/>
        <v>0</v>
      </c>
      <c r="O245" s="1">
        <f t="shared" si="27"/>
        <v>526.70000000000221</v>
      </c>
    </row>
    <row r="246" spans="1:15" x14ac:dyDescent="0.25">
      <c r="A246" s="47">
        <v>43077</v>
      </c>
      <c r="B246" s="1">
        <v>1.17727</v>
      </c>
      <c r="C246" s="1">
        <v>1.1776500000000001</v>
      </c>
      <c r="D246" s="1">
        <v>1.1730100000000001</v>
      </c>
      <c r="E246" s="1">
        <v>1.1772</v>
      </c>
      <c r="F246" s="1">
        <f t="shared" si="23"/>
        <v>3.4000000000000696</v>
      </c>
      <c r="G246" s="1">
        <v>1</v>
      </c>
      <c r="H246" s="48">
        <v>-4.2471862391035842E-5</v>
      </c>
      <c r="I246" s="49">
        <v>-7.0303307904905077E-4</v>
      </c>
      <c r="J246" s="1">
        <f t="shared" si="21"/>
        <v>0</v>
      </c>
      <c r="K246" s="1">
        <f t="shared" si="22"/>
        <v>0</v>
      </c>
      <c r="L246" s="1">
        <f t="shared" si="24"/>
        <v>0</v>
      </c>
      <c r="M246" s="1">
        <f t="shared" si="25"/>
        <v>0</v>
      </c>
      <c r="N246" s="1">
        <f t="shared" si="26"/>
        <v>0</v>
      </c>
      <c r="O246" s="1">
        <f t="shared" si="27"/>
        <v>526.70000000000221</v>
      </c>
    </row>
    <row r="247" spans="1:15" x14ac:dyDescent="0.25">
      <c r="A247" s="47">
        <v>43080</v>
      </c>
      <c r="B247" s="1">
        <v>1.1765099999999999</v>
      </c>
      <c r="C247" s="1">
        <v>1.1811700000000001</v>
      </c>
      <c r="D247" s="1">
        <v>1.1763600000000001</v>
      </c>
      <c r="E247" s="1">
        <v>1.17685</v>
      </c>
      <c r="F247" s="1">
        <f t="shared" si="23"/>
        <v>-27.200000000000557</v>
      </c>
      <c r="G247" s="1">
        <v>0</v>
      </c>
      <c r="H247" s="48">
        <v>-2.9731566428825573E-4</v>
      </c>
      <c r="I247" s="49">
        <v>-8.2572213015695561E-4</v>
      </c>
      <c r="J247" s="1">
        <f t="shared" si="21"/>
        <v>0</v>
      </c>
      <c r="K247" s="1">
        <f t="shared" si="22"/>
        <v>0</v>
      </c>
      <c r="L247" s="1">
        <f t="shared" si="24"/>
        <v>0</v>
      </c>
      <c r="M247" s="1">
        <f t="shared" si="25"/>
        <v>0</v>
      </c>
      <c r="N247" s="1">
        <f t="shared" si="26"/>
        <v>0</v>
      </c>
      <c r="O247" s="1">
        <f t="shared" si="27"/>
        <v>526.70000000000221</v>
      </c>
    </row>
    <row r="248" spans="1:15" x14ac:dyDescent="0.25">
      <c r="A248" s="47">
        <v>43081</v>
      </c>
      <c r="B248" s="1">
        <v>1.17685</v>
      </c>
      <c r="C248" s="1">
        <v>1.17926</v>
      </c>
      <c r="D248" s="1">
        <v>1.17174</v>
      </c>
      <c r="E248" s="1">
        <v>1.1741299999999999</v>
      </c>
      <c r="F248" s="1">
        <f t="shared" si="23"/>
        <v>84.400000000000034</v>
      </c>
      <c r="G248" s="1">
        <v>1</v>
      </c>
      <c r="H248" s="48">
        <v>-2.3112546203849504E-3</v>
      </c>
      <c r="I248" s="49">
        <v>-1.7139469169852178E-3</v>
      </c>
      <c r="J248" s="1">
        <f t="shared" si="21"/>
        <v>0</v>
      </c>
      <c r="K248" s="1">
        <f t="shared" si="22"/>
        <v>0</v>
      </c>
      <c r="L248" s="1">
        <f t="shared" si="24"/>
        <v>0</v>
      </c>
      <c r="M248" s="1">
        <f t="shared" si="25"/>
        <v>0</v>
      </c>
      <c r="N248" s="1">
        <f t="shared" si="26"/>
        <v>0</v>
      </c>
      <c r="O248" s="1">
        <f t="shared" si="27"/>
        <v>526.70000000000221</v>
      </c>
    </row>
    <row r="249" spans="1:15" x14ac:dyDescent="0.25">
      <c r="A249" s="47">
        <v>43082</v>
      </c>
      <c r="B249" s="1">
        <v>1.1741200000000001</v>
      </c>
      <c r="C249" s="1">
        <v>1.18316</v>
      </c>
      <c r="D249" s="1">
        <v>1.1729400000000001</v>
      </c>
      <c r="E249" s="1">
        <v>1.1825600000000001</v>
      </c>
      <c r="F249" s="1">
        <f t="shared" si="23"/>
        <v>-48.09999999999981</v>
      </c>
      <c r="G249" s="1">
        <v>0</v>
      </c>
      <c r="H249" s="48">
        <v>7.1797841806275908E-3</v>
      </c>
      <c r="I249" s="49">
        <v>-7.1776426034646235E-4</v>
      </c>
      <c r="J249" s="1">
        <f t="shared" si="21"/>
        <v>0</v>
      </c>
      <c r="K249" s="1">
        <f t="shared" si="22"/>
        <v>0</v>
      </c>
      <c r="L249" s="1">
        <f t="shared" si="24"/>
        <v>0</v>
      </c>
      <c r="M249" s="1">
        <f t="shared" si="25"/>
        <v>0</v>
      </c>
      <c r="N249" s="1">
        <f t="shared" si="26"/>
        <v>0</v>
      </c>
      <c r="O249" s="1">
        <f t="shared" si="27"/>
        <v>526.70000000000221</v>
      </c>
    </row>
    <row r="250" spans="1:15" x14ac:dyDescent="0.25">
      <c r="A250" s="47">
        <v>43083</v>
      </c>
      <c r="B250" s="1">
        <v>1.1825399999999999</v>
      </c>
      <c r="C250" s="1">
        <v>1.18625</v>
      </c>
      <c r="D250" s="1">
        <v>1.1770700000000001</v>
      </c>
      <c r="E250" s="1">
        <v>1.1777299999999999</v>
      </c>
      <c r="F250" s="1">
        <f t="shared" si="23"/>
        <v>-28.799999999999937</v>
      </c>
      <c r="G250" s="1">
        <v>0</v>
      </c>
      <c r="H250" s="48">
        <v>-4.0843593559736213E-3</v>
      </c>
      <c r="I250" s="49">
        <v>-9.2669158471277158E-4</v>
      </c>
      <c r="J250" s="1">
        <f t="shared" si="21"/>
        <v>0</v>
      </c>
      <c r="K250" s="1">
        <f t="shared" si="22"/>
        <v>0</v>
      </c>
      <c r="L250" s="1">
        <f t="shared" si="24"/>
        <v>0</v>
      </c>
      <c r="M250" s="1">
        <f t="shared" si="25"/>
        <v>0</v>
      </c>
      <c r="N250" s="1">
        <f t="shared" si="26"/>
        <v>0</v>
      </c>
      <c r="O250" s="1">
        <f t="shared" si="27"/>
        <v>526.70000000000221</v>
      </c>
    </row>
    <row r="251" spans="1:15" x14ac:dyDescent="0.25">
      <c r="A251" s="47">
        <v>43084</v>
      </c>
      <c r="B251" s="1">
        <v>1.1778</v>
      </c>
      <c r="C251" s="1">
        <v>1.18123</v>
      </c>
      <c r="D251" s="1">
        <v>1.1748799999999999</v>
      </c>
      <c r="E251" s="1">
        <v>1.17492</v>
      </c>
      <c r="F251" s="1">
        <f t="shared" si="23"/>
        <v>37.199999999999456</v>
      </c>
      <c r="G251" s="1">
        <v>1</v>
      </c>
      <c r="H251" s="48">
        <v>-2.3859458449729809E-3</v>
      </c>
      <c r="I251" s="49">
        <v>-8.0775896939448699E-4</v>
      </c>
      <c r="J251" s="1">
        <f t="shared" si="21"/>
        <v>0</v>
      </c>
      <c r="K251" s="1">
        <f t="shared" si="22"/>
        <v>0</v>
      </c>
      <c r="L251" s="1">
        <f t="shared" si="24"/>
        <v>0</v>
      </c>
      <c r="M251" s="1">
        <f t="shared" si="25"/>
        <v>0</v>
      </c>
      <c r="N251" s="1">
        <f t="shared" si="26"/>
        <v>0</v>
      </c>
      <c r="O251" s="1">
        <f t="shared" si="27"/>
        <v>526.70000000000221</v>
      </c>
    </row>
    <row r="252" spans="1:15" x14ac:dyDescent="0.25">
      <c r="A252" s="47">
        <v>43087</v>
      </c>
      <c r="B252" s="1">
        <v>1.17441</v>
      </c>
      <c r="C252" s="1">
        <v>1.1834199999999999</v>
      </c>
      <c r="D252" s="1">
        <v>1.17377</v>
      </c>
      <c r="E252" s="1">
        <v>1.1781299999999999</v>
      </c>
      <c r="F252" s="1">
        <f t="shared" si="23"/>
        <v>57.600000000002098</v>
      </c>
      <c r="G252" s="1">
        <v>1</v>
      </c>
      <c r="H252" s="48">
        <v>2.7321009089980031E-3</v>
      </c>
      <c r="I252" s="49">
        <v>-1.4174674051845026E-4</v>
      </c>
      <c r="J252" s="1">
        <f t="shared" si="21"/>
        <v>0</v>
      </c>
      <c r="K252" s="1">
        <f t="shared" si="22"/>
        <v>0</v>
      </c>
      <c r="L252" s="1">
        <f t="shared" si="24"/>
        <v>0</v>
      </c>
      <c r="M252" s="1">
        <f t="shared" si="25"/>
        <v>0</v>
      </c>
      <c r="N252" s="1">
        <f t="shared" si="26"/>
        <v>0</v>
      </c>
      <c r="O252" s="1">
        <f t="shared" si="27"/>
        <v>526.70000000000221</v>
      </c>
    </row>
    <row r="253" spans="1:15" x14ac:dyDescent="0.25">
      <c r="A253" s="47">
        <v>43088</v>
      </c>
      <c r="B253" s="1">
        <v>1.1781299999999999</v>
      </c>
      <c r="C253" s="1">
        <v>1.1848700000000001</v>
      </c>
      <c r="D253" s="1">
        <v>1.17764</v>
      </c>
      <c r="E253" s="1">
        <v>1.1838900000000001</v>
      </c>
      <c r="F253" s="1">
        <f t="shared" si="23"/>
        <v>31.900000000000261</v>
      </c>
      <c r="G253" s="1">
        <v>1</v>
      </c>
      <c r="H253" s="48">
        <v>4.8891039189224994E-3</v>
      </c>
      <c r="I253" s="49">
        <v>7.0995520756715613E-4</v>
      </c>
      <c r="J253" s="1">
        <f t="shared" si="21"/>
        <v>0</v>
      </c>
      <c r="K253" s="1">
        <f t="shared" si="22"/>
        <v>0</v>
      </c>
      <c r="L253" s="1">
        <f t="shared" si="24"/>
        <v>0</v>
      </c>
      <c r="M253" s="1">
        <f t="shared" si="25"/>
        <v>0</v>
      </c>
      <c r="N253" s="1">
        <f t="shared" si="26"/>
        <v>0</v>
      </c>
      <c r="O253" s="1">
        <f t="shared" si="27"/>
        <v>526.70000000000221</v>
      </c>
    </row>
    <row r="254" spans="1:15" x14ac:dyDescent="0.25">
      <c r="A254" s="47">
        <v>43089</v>
      </c>
      <c r="B254" s="1">
        <v>1.18388</v>
      </c>
      <c r="C254" s="1">
        <v>1.19017</v>
      </c>
      <c r="D254" s="1">
        <v>1.18289</v>
      </c>
      <c r="E254" s="1">
        <v>1.1870700000000001</v>
      </c>
      <c r="F254" s="1">
        <f t="shared" si="23"/>
        <v>3.1000000000003247</v>
      </c>
      <c r="G254" s="1">
        <v>1</v>
      </c>
      <c r="H254" s="48">
        <v>2.6860603603375832E-3</v>
      </c>
      <c r="I254" s="49">
        <v>1.0510217354082335E-3</v>
      </c>
      <c r="J254" s="1">
        <f t="shared" si="21"/>
        <v>0</v>
      </c>
      <c r="K254" s="1">
        <f t="shared" si="22"/>
        <v>0</v>
      </c>
      <c r="L254" s="1">
        <f t="shared" si="24"/>
        <v>0</v>
      </c>
      <c r="M254" s="1">
        <f t="shared" si="25"/>
        <v>0</v>
      </c>
      <c r="N254" s="1">
        <f t="shared" si="26"/>
        <v>0</v>
      </c>
      <c r="O254" s="1">
        <f t="shared" si="27"/>
        <v>526.70000000000221</v>
      </c>
    </row>
    <row r="255" spans="1:15" x14ac:dyDescent="0.25">
      <c r="A255" s="47">
        <v>43090</v>
      </c>
      <c r="B255" s="1">
        <v>1.18703</v>
      </c>
      <c r="C255" s="1">
        <v>1.18895</v>
      </c>
      <c r="D255" s="1">
        <v>1.18493</v>
      </c>
      <c r="E255" s="1">
        <v>1.1873400000000001</v>
      </c>
      <c r="F255" s="1">
        <f t="shared" si="23"/>
        <v>-12.199999999999989</v>
      </c>
      <c r="G255" s="1">
        <v>0</v>
      </c>
      <c r="H255" s="48">
        <v>2.2745078217800696E-4</v>
      </c>
      <c r="I255" s="49">
        <v>1.1166175412165164E-3</v>
      </c>
      <c r="J255" s="1">
        <f t="shared" si="21"/>
        <v>0</v>
      </c>
      <c r="K255" s="1">
        <f t="shared" si="22"/>
        <v>0</v>
      </c>
      <c r="L255" s="1">
        <f t="shared" si="24"/>
        <v>0</v>
      </c>
      <c r="M255" s="1">
        <f t="shared" si="25"/>
        <v>0</v>
      </c>
      <c r="N255" s="1">
        <f t="shared" si="26"/>
        <v>0</v>
      </c>
      <c r="O255" s="1">
        <f t="shared" si="27"/>
        <v>526.70000000000221</v>
      </c>
    </row>
    <row r="256" spans="1:15" x14ac:dyDescent="0.25">
      <c r="A256" s="47">
        <v>43091</v>
      </c>
      <c r="B256" s="1">
        <v>1.18729</v>
      </c>
      <c r="C256" s="1">
        <v>1.18754</v>
      </c>
      <c r="D256" s="1">
        <v>1.1816899999999999</v>
      </c>
      <c r="E256" s="1">
        <v>1.18607</v>
      </c>
      <c r="F256" s="1">
        <f t="shared" si="23"/>
        <v>31.500000000002082</v>
      </c>
      <c r="G256" s="1">
        <v>1</v>
      </c>
      <c r="H256" s="48">
        <v>-1.0696178011353474E-3</v>
      </c>
      <c r="I256" s="49">
        <v>1.2718221436227167E-3</v>
      </c>
      <c r="J256" s="1">
        <f t="shared" si="21"/>
        <v>0</v>
      </c>
      <c r="K256" s="1">
        <f t="shared" si="22"/>
        <v>0</v>
      </c>
      <c r="L256" s="1">
        <f t="shared" si="24"/>
        <v>31.500000000002082</v>
      </c>
      <c r="M256" s="1">
        <f t="shared" si="25"/>
        <v>0</v>
      </c>
      <c r="N256" s="1">
        <f t="shared" si="26"/>
        <v>31.500000000002082</v>
      </c>
      <c r="O256" s="1">
        <f t="shared" si="27"/>
        <v>558.20000000000425</v>
      </c>
    </row>
    <row r="257" spans="1:15" x14ac:dyDescent="0.25">
      <c r="A257" s="47">
        <v>43094</v>
      </c>
      <c r="B257" s="1">
        <v>1.1843999999999999</v>
      </c>
      <c r="C257" s="1">
        <v>1.1876599999999999</v>
      </c>
      <c r="D257" s="1">
        <v>1.1842900000000001</v>
      </c>
      <c r="E257" s="1">
        <v>1.1875500000000001</v>
      </c>
      <c r="F257" s="1">
        <f t="shared" si="23"/>
        <v>-13.000000000000789</v>
      </c>
      <c r="G257" s="1">
        <v>0</v>
      </c>
      <c r="H257" s="48">
        <v>1.2478184255568792E-3</v>
      </c>
      <c r="I257" s="49">
        <v>5.3032642423887777E-4</v>
      </c>
      <c r="J257" s="1">
        <f t="shared" si="21"/>
        <v>0</v>
      </c>
      <c r="K257" s="1">
        <f t="shared" si="22"/>
        <v>0</v>
      </c>
      <c r="L257" s="1">
        <f t="shared" si="24"/>
        <v>0</v>
      </c>
      <c r="M257" s="1">
        <f t="shared" si="25"/>
        <v>0</v>
      </c>
      <c r="N257" s="1">
        <f t="shared" si="26"/>
        <v>0</v>
      </c>
      <c r="O257" s="1">
        <f t="shared" si="27"/>
        <v>558.20000000000425</v>
      </c>
    </row>
    <row r="258" spans="1:15" x14ac:dyDescent="0.25">
      <c r="A258" s="47">
        <v>43095</v>
      </c>
      <c r="B258" s="1">
        <v>1.1871100000000001</v>
      </c>
      <c r="C258" s="1">
        <v>1.18787</v>
      </c>
      <c r="D258" s="1">
        <v>1.18465</v>
      </c>
      <c r="E258" s="1">
        <v>1.18581</v>
      </c>
      <c r="F258" s="1">
        <f t="shared" si="23"/>
        <v>29.300000000000992</v>
      </c>
      <c r="G258" s="1">
        <v>1</v>
      </c>
      <c r="H258" s="48">
        <v>-1.465201465201571E-3</v>
      </c>
      <c r="I258" s="49">
        <v>8.5772116058538406E-4</v>
      </c>
      <c r="J258" s="1">
        <f t="shared" ref="J258:J315" si="28">IF(AND(I258&gt;$S$2,I258&lt;=$T$2),F258,0)</f>
        <v>0</v>
      </c>
      <c r="K258" s="1">
        <f t="shared" ref="K258:K315" si="29">IF(AND(I258&gt;$S$3,I258&lt;=$T$3),F258,0)</f>
        <v>0</v>
      </c>
      <c r="L258" s="1">
        <f t="shared" si="24"/>
        <v>0</v>
      </c>
      <c r="M258" s="1">
        <f t="shared" si="25"/>
        <v>0</v>
      </c>
      <c r="N258" s="1">
        <f t="shared" si="26"/>
        <v>0</v>
      </c>
      <c r="O258" s="1">
        <f t="shared" si="27"/>
        <v>558.20000000000425</v>
      </c>
    </row>
    <row r="259" spans="1:15" x14ac:dyDescent="0.25">
      <c r="A259" s="47">
        <v>43096</v>
      </c>
      <c r="B259" s="1">
        <v>1.1857899999999999</v>
      </c>
      <c r="C259" s="1">
        <v>1.19102</v>
      </c>
      <c r="D259" s="1">
        <v>1.1855</v>
      </c>
      <c r="E259" s="1">
        <v>1.18872</v>
      </c>
      <c r="F259" s="1">
        <f t="shared" ref="F259:F315" si="30">(E260-B260)*10000</f>
        <v>55.19999999999969</v>
      </c>
      <c r="G259" s="1">
        <v>1</v>
      </c>
      <c r="H259" s="48">
        <v>2.4540187719785944E-3</v>
      </c>
      <c r="I259" s="49">
        <v>1.462716737704331E-3</v>
      </c>
      <c r="J259" s="1">
        <f t="shared" si="28"/>
        <v>0</v>
      </c>
      <c r="K259" s="1">
        <f t="shared" si="29"/>
        <v>0</v>
      </c>
      <c r="L259" s="1">
        <f t="shared" ref="L259:L315" si="31">IF(AND(I259&gt;$S$4,I259&lt;=$T$4),F259,0)</f>
        <v>55.19999999999969</v>
      </c>
      <c r="M259" s="1">
        <f t="shared" ref="M259:M315" si="32">IF(AND(I259&gt;$S$5,I259&lt;=$T$5),F259,0)</f>
        <v>0</v>
      </c>
      <c r="N259" s="1">
        <f t="shared" ref="N259:N315" si="33">L259+K259+J259+M259</f>
        <v>55.19999999999969</v>
      </c>
      <c r="O259" s="1">
        <f t="shared" si="27"/>
        <v>613.40000000000396</v>
      </c>
    </row>
    <row r="260" spans="1:15" x14ac:dyDescent="0.25">
      <c r="A260" s="47">
        <v>43097</v>
      </c>
      <c r="B260" s="1">
        <v>1.1887000000000001</v>
      </c>
      <c r="C260" s="1">
        <v>1.1958899999999999</v>
      </c>
      <c r="D260" s="1">
        <v>1.18865</v>
      </c>
      <c r="E260" s="1">
        <v>1.1942200000000001</v>
      </c>
      <c r="F260" s="1">
        <f t="shared" si="30"/>
        <v>56.300000000000239</v>
      </c>
      <c r="G260" s="1">
        <v>1</v>
      </c>
      <c r="H260" s="48">
        <v>4.6268254929673347E-3</v>
      </c>
      <c r="I260" s="49">
        <v>1.6995573107004974E-3</v>
      </c>
      <c r="J260" s="1">
        <f t="shared" si="28"/>
        <v>0</v>
      </c>
      <c r="K260" s="1">
        <f t="shared" si="29"/>
        <v>0</v>
      </c>
      <c r="L260" s="1">
        <f t="shared" si="31"/>
        <v>56.300000000000239</v>
      </c>
      <c r="M260" s="1">
        <f t="shared" si="32"/>
        <v>0</v>
      </c>
      <c r="N260" s="1">
        <f t="shared" si="33"/>
        <v>56.300000000000239</v>
      </c>
      <c r="O260" s="1">
        <f t="shared" ref="O260:O315" si="34">N260+O259</f>
        <v>669.70000000000414</v>
      </c>
    </row>
    <row r="261" spans="1:15" x14ac:dyDescent="0.25">
      <c r="A261" s="47">
        <v>43098</v>
      </c>
      <c r="B261" s="1">
        <v>1.1942200000000001</v>
      </c>
      <c r="C261" s="1">
        <v>1.2025399999999999</v>
      </c>
      <c r="D261" s="1">
        <v>1.1936</v>
      </c>
      <c r="E261" s="1">
        <v>1.1998500000000001</v>
      </c>
      <c r="F261" s="1">
        <f t="shared" si="30"/>
        <v>48.09999999999981</v>
      </c>
      <c r="G261" s="1">
        <v>1</v>
      </c>
      <c r="H261" s="48">
        <v>4.7143742359030405E-3</v>
      </c>
      <c r="I261" s="49">
        <v>1.6777161003230651E-3</v>
      </c>
      <c r="J261" s="1">
        <f t="shared" si="28"/>
        <v>0</v>
      </c>
      <c r="K261" s="1">
        <f t="shared" si="29"/>
        <v>0</v>
      </c>
      <c r="L261" s="1">
        <f t="shared" si="31"/>
        <v>48.09999999999981</v>
      </c>
      <c r="M261" s="1">
        <f t="shared" si="32"/>
        <v>0</v>
      </c>
      <c r="N261" s="1">
        <f t="shared" si="33"/>
        <v>48.09999999999981</v>
      </c>
      <c r="O261" s="1">
        <f t="shared" si="34"/>
        <v>717.80000000000393</v>
      </c>
    </row>
    <row r="262" spans="1:15" x14ac:dyDescent="0.25">
      <c r="A262" s="47">
        <v>43102</v>
      </c>
      <c r="B262" s="1">
        <v>1.20102</v>
      </c>
      <c r="C262" s="1">
        <v>1.20811</v>
      </c>
      <c r="D262" s="1">
        <v>1.20007</v>
      </c>
      <c r="E262" s="1">
        <v>1.20583</v>
      </c>
      <c r="F262" s="1">
        <f t="shared" si="30"/>
        <v>-43.999999999999595</v>
      </c>
      <c r="G262" s="1">
        <v>0</v>
      </c>
      <c r="H262" s="48">
        <v>4.9839563278741839E-3</v>
      </c>
      <c r="I262" s="49">
        <v>1.9649530962651401E-3</v>
      </c>
      <c r="J262" s="1">
        <f t="shared" si="28"/>
        <v>0</v>
      </c>
      <c r="K262" s="1">
        <f t="shared" si="29"/>
        <v>0</v>
      </c>
      <c r="L262" s="1">
        <f t="shared" si="31"/>
        <v>-43.999999999999595</v>
      </c>
      <c r="M262" s="1">
        <f t="shared" si="32"/>
        <v>0</v>
      </c>
      <c r="N262" s="1">
        <f t="shared" si="33"/>
        <v>-43.999999999999595</v>
      </c>
      <c r="O262" s="1">
        <f t="shared" si="34"/>
        <v>673.80000000000439</v>
      </c>
    </row>
    <row r="263" spans="1:15" x14ac:dyDescent="0.25">
      <c r="A263" s="47">
        <v>43103</v>
      </c>
      <c r="B263" s="1">
        <v>1.20581</v>
      </c>
      <c r="C263" s="1">
        <v>1.20662</v>
      </c>
      <c r="D263" s="1">
        <v>1.20011</v>
      </c>
      <c r="E263" s="1">
        <v>1.2014100000000001</v>
      </c>
      <c r="F263" s="1">
        <f t="shared" si="30"/>
        <v>53.800000000001624</v>
      </c>
      <c r="G263" s="1">
        <v>1</v>
      </c>
      <c r="H263" s="48">
        <v>-3.6655249910848564E-3</v>
      </c>
      <c r="I263" s="49">
        <v>1.4783311246072822E-3</v>
      </c>
      <c r="J263" s="1">
        <f t="shared" si="28"/>
        <v>0</v>
      </c>
      <c r="K263" s="1">
        <f t="shared" si="29"/>
        <v>0</v>
      </c>
      <c r="L263" s="1">
        <f t="shared" si="31"/>
        <v>53.800000000001624</v>
      </c>
      <c r="M263" s="1">
        <f t="shared" si="32"/>
        <v>0</v>
      </c>
      <c r="N263" s="1">
        <f t="shared" si="33"/>
        <v>53.800000000001624</v>
      </c>
      <c r="O263" s="1">
        <f t="shared" si="34"/>
        <v>727.60000000000605</v>
      </c>
    </row>
    <row r="264" spans="1:15" x14ac:dyDescent="0.25">
      <c r="A264" s="47">
        <v>43104</v>
      </c>
      <c r="B264" s="1">
        <v>1.2014199999999999</v>
      </c>
      <c r="C264" s="1">
        <v>1.20889</v>
      </c>
      <c r="D264" s="1">
        <v>1.20044</v>
      </c>
      <c r="E264" s="1">
        <v>1.2068000000000001</v>
      </c>
      <c r="F264" s="1">
        <f t="shared" si="30"/>
        <v>-37.499999999999204</v>
      </c>
      <c r="G264" s="1">
        <v>0</v>
      </c>
      <c r="H264" s="48">
        <v>4.4863951523625989E-3</v>
      </c>
      <c r="I264" s="49">
        <v>2.1728327437945255E-3</v>
      </c>
      <c r="J264" s="1">
        <f t="shared" si="28"/>
        <v>0</v>
      </c>
      <c r="K264" s="1">
        <f t="shared" si="29"/>
        <v>0</v>
      </c>
      <c r="L264" s="1">
        <f t="shared" si="31"/>
        <v>-37.499999999999204</v>
      </c>
      <c r="M264" s="1">
        <f t="shared" si="32"/>
        <v>0</v>
      </c>
      <c r="N264" s="1">
        <f t="shared" si="33"/>
        <v>-37.499999999999204</v>
      </c>
      <c r="O264" s="1">
        <f t="shared" si="34"/>
        <v>690.10000000000684</v>
      </c>
    </row>
    <row r="265" spans="1:15" x14ac:dyDescent="0.25">
      <c r="A265" s="47">
        <v>43105</v>
      </c>
      <c r="B265" s="1">
        <v>1.20679</v>
      </c>
      <c r="C265" s="1">
        <v>1.2082900000000001</v>
      </c>
      <c r="D265" s="1">
        <v>1.2020500000000001</v>
      </c>
      <c r="E265" s="1">
        <v>1.2030400000000001</v>
      </c>
      <c r="F265" s="1">
        <f t="shared" si="30"/>
        <v>-59.899999999999395</v>
      </c>
      <c r="G265" s="1">
        <v>0</v>
      </c>
      <c r="H265" s="48">
        <v>-3.1156778256545836E-3</v>
      </c>
      <c r="I265" s="49">
        <v>1.6273957123930927E-3</v>
      </c>
      <c r="J265" s="1">
        <f t="shared" si="28"/>
        <v>0</v>
      </c>
      <c r="K265" s="1">
        <f t="shared" si="29"/>
        <v>0</v>
      </c>
      <c r="L265" s="1">
        <f t="shared" si="31"/>
        <v>-59.899999999999395</v>
      </c>
      <c r="M265" s="1">
        <f t="shared" si="32"/>
        <v>0</v>
      </c>
      <c r="N265" s="1">
        <f t="shared" si="33"/>
        <v>-59.899999999999395</v>
      </c>
      <c r="O265" s="1">
        <f t="shared" si="34"/>
        <v>630.20000000000744</v>
      </c>
    </row>
    <row r="266" spans="1:15" x14ac:dyDescent="0.25">
      <c r="A266" s="47">
        <v>43108</v>
      </c>
      <c r="B266" s="1">
        <v>1.20265</v>
      </c>
      <c r="C266" s="1">
        <v>1.2052099999999999</v>
      </c>
      <c r="D266" s="1">
        <v>1.1956</v>
      </c>
      <c r="E266" s="1">
        <v>1.1966600000000001</v>
      </c>
      <c r="F266" s="1">
        <f t="shared" si="30"/>
        <v>-30.300000000000882</v>
      </c>
      <c r="G266" s="1">
        <v>0</v>
      </c>
      <c r="H266" s="48">
        <v>-5.3032318127410605E-3</v>
      </c>
      <c r="I266" s="49">
        <v>1.1476419189506565E-3</v>
      </c>
      <c r="J266" s="1">
        <f t="shared" si="28"/>
        <v>0</v>
      </c>
      <c r="K266" s="1">
        <f t="shared" si="29"/>
        <v>0</v>
      </c>
      <c r="L266" s="1">
        <f t="shared" si="31"/>
        <v>0</v>
      </c>
      <c r="M266" s="1">
        <f t="shared" si="32"/>
        <v>0</v>
      </c>
      <c r="N266" s="1">
        <f t="shared" si="33"/>
        <v>0</v>
      </c>
      <c r="O266" s="1">
        <f t="shared" si="34"/>
        <v>630.20000000000744</v>
      </c>
    </row>
    <row r="267" spans="1:15" x14ac:dyDescent="0.25">
      <c r="A267" s="47">
        <v>43109</v>
      </c>
      <c r="B267" s="1">
        <v>1.1966600000000001</v>
      </c>
      <c r="C267" s="1">
        <v>1.1975499999999999</v>
      </c>
      <c r="D267" s="1">
        <v>1.19156</v>
      </c>
      <c r="E267" s="1">
        <v>1.19363</v>
      </c>
      <c r="F267" s="1">
        <f t="shared" si="30"/>
        <v>10.799999999999699</v>
      </c>
      <c r="G267" s="1">
        <v>1</v>
      </c>
      <c r="H267" s="48">
        <v>-2.5320475322982983E-3</v>
      </c>
      <c r="I267" s="49">
        <v>5.243836309160449E-4</v>
      </c>
      <c r="J267" s="1">
        <f t="shared" si="28"/>
        <v>0</v>
      </c>
      <c r="K267" s="1">
        <f t="shared" si="29"/>
        <v>0</v>
      </c>
      <c r="L267" s="1">
        <f t="shared" si="31"/>
        <v>0</v>
      </c>
      <c r="M267" s="1">
        <f t="shared" si="32"/>
        <v>0</v>
      </c>
      <c r="N267" s="1">
        <f t="shared" si="33"/>
        <v>0</v>
      </c>
      <c r="O267" s="1">
        <f t="shared" si="34"/>
        <v>630.20000000000744</v>
      </c>
    </row>
    <row r="268" spans="1:15" x14ac:dyDescent="0.25">
      <c r="A268" s="47">
        <v>43110</v>
      </c>
      <c r="B268" s="1">
        <v>1.19363</v>
      </c>
      <c r="C268" s="1">
        <v>1.2017899999999999</v>
      </c>
      <c r="D268" s="1">
        <v>1.19231</v>
      </c>
      <c r="E268" s="1">
        <v>1.1947099999999999</v>
      </c>
      <c r="F268" s="1">
        <f t="shared" si="30"/>
        <v>84.899999999998869</v>
      </c>
      <c r="G268" s="1">
        <v>1</v>
      </c>
      <c r="H268" s="48">
        <v>9.0480299590312008E-4</v>
      </c>
      <c r="I268" s="49">
        <v>5.9130818783018069E-5</v>
      </c>
      <c r="J268" s="1">
        <f t="shared" si="28"/>
        <v>0</v>
      </c>
      <c r="K268" s="1">
        <f t="shared" si="29"/>
        <v>0</v>
      </c>
      <c r="L268" s="1">
        <f t="shared" si="31"/>
        <v>0</v>
      </c>
      <c r="M268" s="1">
        <f t="shared" si="32"/>
        <v>0</v>
      </c>
      <c r="N268" s="1">
        <f t="shared" si="33"/>
        <v>0</v>
      </c>
      <c r="O268" s="1">
        <f t="shared" si="34"/>
        <v>630.20000000000744</v>
      </c>
    </row>
    <row r="269" spans="1:15" x14ac:dyDescent="0.25">
      <c r="A269" s="47">
        <v>43111</v>
      </c>
      <c r="B269" s="1">
        <v>1.1947000000000001</v>
      </c>
      <c r="C269" s="1">
        <v>1.2058899999999999</v>
      </c>
      <c r="D269" s="1">
        <v>1.1929099999999999</v>
      </c>
      <c r="E269" s="1">
        <v>1.20319</v>
      </c>
      <c r="F269" s="1">
        <f t="shared" si="30"/>
        <v>167.39999999999978</v>
      </c>
      <c r="G269" s="1">
        <v>1</v>
      </c>
      <c r="H269" s="48">
        <v>7.0979568263427328E-3</v>
      </c>
      <c r="I269" s="49">
        <v>3.5707864258797961E-4</v>
      </c>
      <c r="J269" s="1">
        <f t="shared" si="28"/>
        <v>0</v>
      </c>
      <c r="K269" s="1">
        <f t="shared" si="29"/>
        <v>0</v>
      </c>
      <c r="L269" s="1">
        <f t="shared" si="31"/>
        <v>0</v>
      </c>
      <c r="M269" s="1">
        <f t="shared" si="32"/>
        <v>0</v>
      </c>
      <c r="N269" s="1">
        <f t="shared" si="33"/>
        <v>0</v>
      </c>
      <c r="O269" s="1">
        <f t="shared" si="34"/>
        <v>630.20000000000744</v>
      </c>
    </row>
    <row r="270" spans="1:15" x14ac:dyDescent="0.25">
      <c r="A270" s="47">
        <v>43112</v>
      </c>
      <c r="B270" s="1">
        <v>1.20319</v>
      </c>
      <c r="C270" s="1">
        <v>1.22184</v>
      </c>
      <c r="D270" s="1">
        <v>1.2030799999999999</v>
      </c>
      <c r="E270" s="1">
        <v>1.21993</v>
      </c>
      <c r="F270" s="1">
        <f t="shared" si="30"/>
        <v>70.099999999999611</v>
      </c>
      <c r="G270" s="1">
        <v>1</v>
      </c>
      <c r="H270" s="48">
        <v>1.3913014569602478E-2</v>
      </c>
      <c r="I270" s="49">
        <v>1.4732109228040163E-3</v>
      </c>
      <c r="J270" s="1">
        <f t="shared" si="28"/>
        <v>0</v>
      </c>
      <c r="K270" s="1">
        <f t="shared" si="29"/>
        <v>0</v>
      </c>
      <c r="L270" s="1">
        <f t="shared" si="31"/>
        <v>70.099999999999611</v>
      </c>
      <c r="M270" s="1">
        <f t="shared" si="32"/>
        <v>0</v>
      </c>
      <c r="N270" s="1">
        <f t="shared" si="33"/>
        <v>70.099999999999611</v>
      </c>
      <c r="O270" s="1">
        <f t="shared" si="34"/>
        <v>700.300000000007</v>
      </c>
    </row>
    <row r="271" spans="1:15" x14ac:dyDescent="0.25">
      <c r="A271" s="47">
        <v>43115</v>
      </c>
      <c r="B271" s="1">
        <v>1.21933</v>
      </c>
      <c r="C271" s="1">
        <v>1.2296400000000001</v>
      </c>
      <c r="D271" s="1">
        <v>1.2187600000000001</v>
      </c>
      <c r="E271" s="1">
        <v>1.22634</v>
      </c>
      <c r="F271" s="1">
        <f t="shared" si="30"/>
        <v>-3.2999999999994145</v>
      </c>
      <c r="G271" s="1">
        <v>0</v>
      </c>
      <c r="H271" s="48">
        <v>5.2543998426139993E-3</v>
      </c>
      <c r="I271" s="49">
        <v>2.5882015270163733E-3</v>
      </c>
      <c r="J271" s="1">
        <f t="shared" si="28"/>
        <v>0</v>
      </c>
      <c r="K271" s="1">
        <f t="shared" si="29"/>
        <v>0</v>
      </c>
      <c r="L271" s="1">
        <f t="shared" si="31"/>
        <v>0</v>
      </c>
      <c r="M271" s="1">
        <f t="shared" si="32"/>
        <v>0</v>
      </c>
      <c r="N271" s="1">
        <f t="shared" si="33"/>
        <v>0</v>
      </c>
      <c r="O271" s="1">
        <f t="shared" si="34"/>
        <v>700.300000000007</v>
      </c>
    </row>
    <row r="272" spans="1:15" x14ac:dyDescent="0.25">
      <c r="A272" s="47">
        <v>43116</v>
      </c>
      <c r="B272" s="1">
        <v>1.22634</v>
      </c>
      <c r="C272" s="1">
        <v>1.22828</v>
      </c>
      <c r="D272" s="1">
        <v>1.2195199999999999</v>
      </c>
      <c r="E272" s="1">
        <v>1.22601</v>
      </c>
      <c r="F272" s="1">
        <f t="shared" si="30"/>
        <v>-74.400000000001128</v>
      </c>
      <c r="G272" s="1">
        <v>0</v>
      </c>
      <c r="H272" s="48">
        <v>-2.6909339987279957E-4</v>
      </c>
      <c r="I272" s="49">
        <v>1.9937654579869485E-3</v>
      </c>
      <c r="J272" s="1">
        <f t="shared" si="28"/>
        <v>0</v>
      </c>
      <c r="K272" s="1">
        <f t="shared" si="29"/>
        <v>0</v>
      </c>
      <c r="L272" s="1">
        <f t="shared" si="31"/>
        <v>-74.400000000001128</v>
      </c>
      <c r="M272" s="1">
        <f t="shared" si="32"/>
        <v>0</v>
      </c>
      <c r="N272" s="1">
        <f t="shared" si="33"/>
        <v>-74.400000000001128</v>
      </c>
      <c r="O272" s="1">
        <f t="shared" si="34"/>
        <v>625.90000000000589</v>
      </c>
    </row>
    <row r="273" spans="1:15" x14ac:dyDescent="0.25">
      <c r="A273" s="47">
        <v>43117</v>
      </c>
      <c r="B273" s="1">
        <v>1.2259500000000001</v>
      </c>
      <c r="C273" s="1">
        <v>1.23231</v>
      </c>
      <c r="D273" s="1">
        <v>1.2177</v>
      </c>
      <c r="E273" s="1">
        <v>1.21851</v>
      </c>
      <c r="F273" s="1">
        <f t="shared" si="30"/>
        <v>53.099999999999255</v>
      </c>
      <c r="G273" s="1">
        <v>1</v>
      </c>
      <c r="H273" s="48">
        <v>-6.1174052413928148E-3</v>
      </c>
      <c r="I273" s="49">
        <v>1.6185495310196696E-3</v>
      </c>
      <c r="J273" s="1">
        <f t="shared" si="28"/>
        <v>0</v>
      </c>
      <c r="K273" s="1">
        <f t="shared" si="29"/>
        <v>0</v>
      </c>
      <c r="L273" s="1">
        <f t="shared" si="31"/>
        <v>53.099999999999255</v>
      </c>
      <c r="M273" s="1">
        <f t="shared" si="32"/>
        <v>0</v>
      </c>
      <c r="N273" s="1">
        <f t="shared" si="33"/>
        <v>53.099999999999255</v>
      </c>
      <c r="O273" s="1">
        <f t="shared" si="34"/>
        <v>679.00000000000512</v>
      </c>
    </row>
    <row r="274" spans="1:15" x14ac:dyDescent="0.25">
      <c r="A274" s="47">
        <v>43118</v>
      </c>
      <c r="B274" s="1">
        <v>1.2184600000000001</v>
      </c>
      <c r="C274" s="1">
        <v>1.22648</v>
      </c>
      <c r="D274" s="1">
        <v>1.2164999999999999</v>
      </c>
      <c r="E274" s="1">
        <v>1.22377</v>
      </c>
      <c r="F274" s="1">
        <f t="shared" si="30"/>
        <v>-22.900000000001253</v>
      </c>
      <c r="G274" s="1">
        <v>0</v>
      </c>
      <c r="H274" s="48">
        <v>4.3167475030980729E-3</v>
      </c>
      <c r="I274" s="49">
        <v>2.8210469454995613E-3</v>
      </c>
      <c r="J274" s="1">
        <f t="shared" si="28"/>
        <v>0</v>
      </c>
      <c r="K274" s="1">
        <f t="shared" si="29"/>
        <v>0</v>
      </c>
      <c r="L274" s="1">
        <f t="shared" si="31"/>
        <v>0</v>
      </c>
      <c r="M274" s="1">
        <f t="shared" si="32"/>
        <v>0</v>
      </c>
      <c r="N274" s="1">
        <f t="shared" si="33"/>
        <v>0</v>
      </c>
      <c r="O274" s="1">
        <f t="shared" si="34"/>
        <v>679.00000000000512</v>
      </c>
    </row>
    <row r="275" spans="1:15" x14ac:dyDescent="0.25">
      <c r="A275" s="47">
        <v>43119</v>
      </c>
      <c r="B275" s="1">
        <v>1.22374</v>
      </c>
      <c r="C275" s="1">
        <v>1.22953</v>
      </c>
      <c r="D275" s="1">
        <v>1.2214499999999999</v>
      </c>
      <c r="E275" s="1">
        <v>1.2214499999999999</v>
      </c>
      <c r="F275" s="1">
        <f t="shared" si="30"/>
        <v>-8.799999999999919</v>
      </c>
      <c r="G275" s="1">
        <v>0</v>
      </c>
      <c r="H275" s="48">
        <v>-1.8957810699723465E-3</v>
      </c>
      <c r="I275" s="49">
        <v>2.9005802532903052E-3</v>
      </c>
      <c r="J275" s="1">
        <f t="shared" si="28"/>
        <v>0</v>
      </c>
      <c r="K275" s="1">
        <f t="shared" si="29"/>
        <v>0</v>
      </c>
      <c r="L275" s="1">
        <f t="shared" si="31"/>
        <v>0</v>
      </c>
      <c r="M275" s="1">
        <f t="shared" si="32"/>
        <v>0</v>
      </c>
      <c r="N275" s="1">
        <f t="shared" si="33"/>
        <v>0</v>
      </c>
      <c r="O275" s="1">
        <f t="shared" si="34"/>
        <v>679.00000000000512</v>
      </c>
    </row>
    <row r="276" spans="1:15" x14ac:dyDescent="0.25">
      <c r="A276" s="47">
        <v>43122</v>
      </c>
      <c r="B276" s="1">
        <v>1.22702</v>
      </c>
      <c r="C276" s="1">
        <v>1.22726</v>
      </c>
      <c r="D276" s="1">
        <v>1.2213799999999999</v>
      </c>
      <c r="E276" s="1">
        <v>1.22614</v>
      </c>
      <c r="F276" s="1">
        <f t="shared" si="30"/>
        <v>36.999999999998145</v>
      </c>
      <c r="G276" s="1">
        <v>1</v>
      </c>
      <c r="H276" s="48">
        <v>3.8396987187359066E-3</v>
      </c>
      <c r="I276" s="49">
        <v>3.2674422186444035E-3</v>
      </c>
      <c r="J276" s="1">
        <f t="shared" si="28"/>
        <v>0</v>
      </c>
      <c r="K276" s="1">
        <f t="shared" si="29"/>
        <v>0</v>
      </c>
      <c r="L276" s="1">
        <f t="shared" si="31"/>
        <v>0</v>
      </c>
      <c r="M276" s="1">
        <f t="shared" si="32"/>
        <v>36.999999999998145</v>
      </c>
      <c r="N276" s="1">
        <f t="shared" si="33"/>
        <v>36.999999999998145</v>
      </c>
      <c r="O276" s="1">
        <f t="shared" si="34"/>
        <v>716.0000000000033</v>
      </c>
    </row>
    <row r="277" spans="1:15" x14ac:dyDescent="0.25">
      <c r="A277" s="47">
        <v>43123</v>
      </c>
      <c r="B277" s="1">
        <v>1.2261200000000001</v>
      </c>
      <c r="C277" s="1">
        <v>1.23061</v>
      </c>
      <c r="D277" s="1">
        <v>1.2222999999999999</v>
      </c>
      <c r="E277" s="1">
        <v>1.2298199999999999</v>
      </c>
      <c r="F277" s="1">
        <f t="shared" si="30"/>
        <v>109.20000000000041</v>
      </c>
      <c r="G277" s="1">
        <v>1</v>
      </c>
      <c r="H277" s="48">
        <v>3.0012885967343195E-3</v>
      </c>
      <c r="I277" s="49">
        <v>2.7553586899433519E-3</v>
      </c>
      <c r="J277" s="1">
        <f t="shared" si="28"/>
        <v>0</v>
      </c>
      <c r="K277" s="1">
        <f t="shared" si="29"/>
        <v>0</v>
      </c>
      <c r="L277" s="1">
        <f t="shared" si="31"/>
        <v>0</v>
      </c>
      <c r="M277" s="1">
        <f t="shared" si="32"/>
        <v>0</v>
      </c>
      <c r="N277" s="1">
        <f t="shared" si="33"/>
        <v>0</v>
      </c>
      <c r="O277" s="1">
        <f t="shared" si="34"/>
        <v>716.0000000000033</v>
      </c>
    </row>
    <row r="278" spans="1:15" x14ac:dyDescent="0.25">
      <c r="A278" s="47">
        <v>43124</v>
      </c>
      <c r="B278" s="1">
        <v>1.22984</v>
      </c>
      <c r="C278" s="1">
        <v>1.24149</v>
      </c>
      <c r="D278" s="1">
        <v>1.2292000000000001</v>
      </c>
      <c r="E278" s="1">
        <v>1.2407600000000001</v>
      </c>
      <c r="F278" s="1">
        <f t="shared" si="30"/>
        <v>-14.300000000000423</v>
      </c>
      <c r="G278" s="1">
        <v>0</v>
      </c>
      <c r="H278" s="48">
        <v>8.8956107397832884E-3</v>
      </c>
      <c r="I278" s="49">
        <v>2.1281832112159532E-3</v>
      </c>
      <c r="J278" s="1">
        <f t="shared" si="28"/>
        <v>0</v>
      </c>
      <c r="K278" s="1">
        <f t="shared" si="29"/>
        <v>0</v>
      </c>
      <c r="L278" s="1">
        <f t="shared" si="31"/>
        <v>-14.300000000000423</v>
      </c>
      <c r="M278" s="1">
        <f t="shared" si="32"/>
        <v>0</v>
      </c>
      <c r="N278" s="1">
        <f t="shared" si="33"/>
        <v>-14.300000000000423</v>
      </c>
      <c r="O278" s="1">
        <f t="shared" si="34"/>
        <v>701.70000000000289</v>
      </c>
    </row>
    <row r="279" spans="1:15" x14ac:dyDescent="0.25">
      <c r="A279" s="47">
        <v>43125</v>
      </c>
      <c r="B279" s="1">
        <v>1.24071</v>
      </c>
      <c r="C279" s="1">
        <v>1.25373</v>
      </c>
      <c r="D279" s="1">
        <v>1.2363900000000001</v>
      </c>
      <c r="E279" s="1">
        <v>1.2392799999999999</v>
      </c>
      <c r="F279" s="1">
        <f t="shared" si="30"/>
        <v>35.500000000001641</v>
      </c>
      <c r="G279" s="1">
        <v>1</v>
      </c>
      <c r="H279" s="48">
        <v>-1.1928173055225644E-3</v>
      </c>
      <c r="I279" s="49">
        <v>1.3222810676988828E-3</v>
      </c>
      <c r="J279" s="1">
        <f t="shared" si="28"/>
        <v>0</v>
      </c>
      <c r="K279" s="1">
        <f t="shared" si="29"/>
        <v>0</v>
      </c>
      <c r="L279" s="1">
        <f t="shared" si="31"/>
        <v>35.500000000001641</v>
      </c>
      <c r="M279" s="1">
        <f t="shared" si="32"/>
        <v>0</v>
      </c>
      <c r="N279" s="1">
        <f t="shared" si="33"/>
        <v>35.500000000001641</v>
      </c>
      <c r="O279" s="1">
        <f t="shared" si="34"/>
        <v>737.20000000000448</v>
      </c>
    </row>
    <row r="280" spans="1:15" x14ac:dyDescent="0.25">
      <c r="A280" s="47">
        <v>43126</v>
      </c>
      <c r="B280" s="1">
        <v>1.2392799999999999</v>
      </c>
      <c r="C280" s="1">
        <v>1.24936</v>
      </c>
      <c r="D280" s="1">
        <v>1.23699</v>
      </c>
      <c r="E280" s="1">
        <v>1.2428300000000001</v>
      </c>
      <c r="F280" s="1">
        <f t="shared" si="30"/>
        <v>-40.900000000001491</v>
      </c>
      <c r="G280" s="1">
        <v>0</v>
      </c>
      <c r="H280" s="48">
        <v>2.864566522497114E-3</v>
      </c>
      <c r="I280" s="49">
        <v>1.713988557995122E-3</v>
      </c>
      <c r="J280" s="1">
        <f t="shared" si="28"/>
        <v>0</v>
      </c>
      <c r="K280" s="1">
        <f t="shared" si="29"/>
        <v>0</v>
      </c>
      <c r="L280" s="1">
        <f t="shared" si="31"/>
        <v>-40.900000000001491</v>
      </c>
      <c r="M280" s="1">
        <f t="shared" si="32"/>
        <v>0</v>
      </c>
      <c r="N280" s="1">
        <f t="shared" si="33"/>
        <v>-40.900000000001491</v>
      </c>
      <c r="O280" s="1">
        <f t="shared" si="34"/>
        <v>696.30000000000302</v>
      </c>
    </row>
    <row r="281" spans="1:15" x14ac:dyDescent="0.25">
      <c r="A281" s="47">
        <v>43129</v>
      </c>
      <c r="B281" s="1">
        <v>1.2423200000000001</v>
      </c>
      <c r="C281" s="1">
        <v>1.24322</v>
      </c>
      <c r="D281" s="1">
        <v>1.23367</v>
      </c>
      <c r="E281" s="1">
        <v>1.2382299999999999</v>
      </c>
      <c r="F281" s="1">
        <f t="shared" si="30"/>
        <v>20.499999999998852</v>
      </c>
      <c r="G281" s="1">
        <v>1</v>
      </c>
      <c r="H281" s="48">
        <v>-3.701230256752841E-3</v>
      </c>
      <c r="I281" s="49">
        <v>2.0160104310751187E-3</v>
      </c>
      <c r="J281" s="1">
        <f t="shared" si="28"/>
        <v>0</v>
      </c>
      <c r="K281" s="1">
        <f t="shared" si="29"/>
        <v>0</v>
      </c>
      <c r="L281" s="1">
        <f t="shared" si="31"/>
        <v>20.499999999998852</v>
      </c>
      <c r="M281" s="1">
        <f t="shared" si="32"/>
        <v>0</v>
      </c>
      <c r="N281" s="1">
        <f t="shared" si="33"/>
        <v>20.499999999998852</v>
      </c>
      <c r="O281" s="1">
        <f t="shared" si="34"/>
        <v>716.80000000000189</v>
      </c>
    </row>
    <row r="282" spans="1:15" x14ac:dyDescent="0.25">
      <c r="A282" s="47">
        <v>43130</v>
      </c>
      <c r="B282" s="1">
        <v>1.2381800000000001</v>
      </c>
      <c r="C282" s="1">
        <v>1.2453799999999999</v>
      </c>
      <c r="D282" s="1">
        <v>1.2335</v>
      </c>
      <c r="E282" s="1">
        <v>1.2402299999999999</v>
      </c>
      <c r="F282" s="1">
        <f t="shared" si="30"/>
        <v>11.200000000000099</v>
      </c>
      <c r="G282" s="1">
        <v>1</v>
      </c>
      <c r="H282" s="48">
        <v>1.6152088061183179E-3</v>
      </c>
      <c r="I282" s="49">
        <v>1.6783180939526493E-3</v>
      </c>
      <c r="J282" s="1">
        <f t="shared" si="28"/>
        <v>0</v>
      </c>
      <c r="K282" s="1">
        <f t="shared" si="29"/>
        <v>0</v>
      </c>
      <c r="L282" s="1">
        <f t="shared" si="31"/>
        <v>11.200000000000099</v>
      </c>
      <c r="M282" s="1">
        <f t="shared" si="32"/>
        <v>0</v>
      </c>
      <c r="N282" s="1">
        <f t="shared" si="33"/>
        <v>11.200000000000099</v>
      </c>
      <c r="O282" s="1">
        <f t="shared" si="34"/>
        <v>728.00000000000193</v>
      </c>
    </row>
    <row r="283" spans="1:15" x14ac:dyDescent="0.25">
      <c r="A283" s="47">
        <v>43131</v>
      </c>
      <c r="B283" s="1">
        <v>1.2401800000000001</v>
      </c>
      <c r="C283" s="1">
        <v>1.2474799999999999</v>
      </c>
      <c r="D283" s="1">
        <v>1.23868</v>
      </c>
      <c r="E283" s="1">
        <v>1.2413000000000001</v>
      </c>
      <c r="F283" s="1">
        <f t="shared" si="30"/>
        <v>94.500000000001805</v>
      </c>
      <c r="G283" s="1">
        <v>1</v>
      </c>
      <c r="H283" s="48">
        <v>8.6274320085810707E-4</v>
      </c>
      <c r="I283" s="49">
        <v>2.023133627806456E-3</v>
      </c>
      <c r="J283" s="1">
        <f t="shared" si="28"/>
        <v>0</v>
      </c>
      <c r="K283" s="1">
        <f t="shared" si="29"/>
        <v>0</v>
      </c>
      <c r="L283" s="1">
        <f t="shared" si="31"/>
        <v>94.500000000001805</v>
      </c>
      <c r="M283" s="1">
        <f t="shared" si="32"/>
        <v>0</v>
      </c>
      <c r="N283" s="1">
        <f t="shared" si="33"/>
        <v>94.500000000001805</v>
      </c>
      <c r="O283" s="1">
        <f t="shared" si="34"/>
        <v>822.50000000000375</v>
      </c>
    </row>
    <row r="284" spans="1:15" x14ac:dyDescent="0.25">
      <c r="A284" s="47">
        <v>43132</v>
      </c>
      <c r="B284" s="1">
        <v>1.2413099999999999</v>
      </c>
      <c r="C284" s="1">
        <v>1.2522899999999999</v>
      </c>
      <c r="D284" s="1">
        <v>1.23854</v>
      </c>
      <c r="E284" s="1">
        <v>1.2507600000000001</v>
      </c>
      <c r="F284" s="1">
        <f t="shared" si="30"/>
        <v>-51.600000000000534</v>
      </c>
      <c r="G284" s="1">
        <v>0</v>
      </c>
      <c r="H284" s="48">
        <v>7.6210424554903344E-3</v>
      </c>
      <c r="I284" s="49">
        <v>2.4958015949007595E-3</v>
      </c>
      <c r="J284" s="1">
        <f t="shared" si="28"/>
        <v>0</v>
      </c>
      <c r="K284" s="1">
        <f t="shared" si="29"/>
        <v>0</v>
      </c>
      <c r="L284" s="1">
        <f t="shared" si="31"/>
        <v>0</v>
      </c>
      <c r="M284" s="1">
        <f t="shared" si="32"/>
        <v>0</v>
      </c>
      <c r="N284" s="1">
        <f t="shared" si="33"/>
        <v>0</v>
      </c>
      <c r="O284" s="1">
        <f t="shared" si="34"/>
        <v>822.50000000000375</v>
      </c>
    </row>
    <row r="285" spans="1:15" x14ac:dyDescent="0.25">
      <c r="A285" s="47">
        <v>43133</v>
      </c>
      <c r="B285" s="1">
        <v>1.25075</v>
      </c>
      <c r="C285" s="1">
        <v>1.2518199999999999</v>
      </c>
      <c r="D285" s="1">
        <v>1.24092</v>
      </c>
      <c r="E285" s="1">
        <v>1.24559</v>
      </c>
      <c r="F285" s="1">
        <f t="shared" si="30"/>
        <v>-65.900000000000958</v>
      </c>
      <c r="G285" s="1">
        <v>0</v>
      </c>
      <c r="H285" s="48">
        <v>-4.1334868400013658E-3</v>
      </c>
      <c r="I285" s="49">
        <v>1.6039546653087988E-3</v>
      </c>
      <c r="J285" s="1">
        <f t="shared" si="28"/>
        <v>0</v>
      </c>
      <c r="K285" s="1">
        <f t="shared" si="29"/>
        <v>0</v>
      </c>
      <c r="L285" s="1">
        <f t="shared" si="31"/>
        <v>-65.900000000000958</v>
      </c>
      <c r="M285" s="1">
        <f t="shared" si="32"/>
        <v>0</v>
      </c>
      <c r="N285" s="1">
        <f t="shared" si="33"/>
        <v>-65.900000000000958</v>
      </c>
      <c r="O285" s="1">
        <f t="shared" si="34"/>
        <v>756.60000000000275</v>
      </c>
    </row>
    <row r="286" spans="1:15" x14ac:dyDescent="0.25">
      <c r="A286" s="47">
        <v>43136</v>
      </c>
      <c r="B286" s="1">
        <v>1.2432000000000001</v>
      </c>
      <c r="C286" s="1">
        <v>1.2474799999999999</v>
      </c>
      <c r="D286" s="1">
        <v>1.2362599999999999</v>
      </c>
      <c r="E286" s="1">
        <v>1.23661</v>
      </c>
      <c r="F286" s="1">
        <f t="shared" si="30"/>
        <v>10.499999999999954</v>
      </c>
      <c r="G286" s="1">
        <v>1</v>
      </c>
      <c r="H286" s="48">
        <v>-7.2094348862787871E-3</v>
      </c>
      <c r="I286" s="49">
        <v>-4.0917603794896062E-4</v>
      </c>
      <c r="J286" s="1">
        <f t="shared" si="28"/>
        <v>0</v>
      </c>
      <c r="K286" s="1">
        <f t="shared" si="29"/>
        <v>0</v>
      </c>
      <c r="L286" s="1">
        <f t="shared" si="31"/>
        <v>0</v>
      </c>
      <c r="M286" s="1">
        <f t="shared" si="32"/>
        <v>0</v>
      </c>
      <c r="N286" s="1">
        <f t="shared" si="33"/>
        <v>0</v>
      </c>
      <c r="O286" s="1">
        <f t="shared" si="34"/>
        <v>756.60000000000275</v>
      </c>
    </row>
    <row r="287" spans="1:15" x14ac:dyDescent="0.25">
      <c r="A287" s="47">
        <v>43137</v>
      </c>
      <c r="B287" s="1">
        <v>1.23661</v>
      </c>
      <c r="C287" s="1">
        <v>1.24343</v>
      </c>
      <c r="D287" s="1">
        <v>1.2313799999999999</v>
      </c>
      <c r="E287" s="1">
        <v>1.23766</v>
      </c>
      <c r="F287" s="1">
        <f t="shared" si="30"/>
        <v>-114.00000000000077</v>
      </c>
      <c r="G287" s="1">
        <v>0</v>
      </c>
      <c r="H287" s="48">
        <v>8.4909551111511661E-4</v>
      </c>
      <c r="I287" s="49">
        <v>-1.539369358692505E-4</v>
      </c>
      <c r="J287" s="1">
        <f t="shared" si="28"/>
        <v>0</v>
      </c>
      <c r="K287" s="1">
        <f t="shared" si="29"/>
        <v>0</v>
      </c>
      <c r="L287" s="1">
        <f t="shared" si="31"/>
        <v>0</v>
      </c>
      <c r="M287" s="1">
        <f t="shared" si="32"/>
        <v>0</v>
      </c>
      <c r="N287" s="1">
        <f t="shared" si="33"/>
        <v>0</v>
      </c>
      <c r="O287" s="1">
        <f t="shared" si="34"/>
        <v>756.60000000000275</v>
      </c>
    </row>
    <row r="288" spans="1:15" x14ac:dyDescent="0.25">
      <c r="A288" s="47">
        <v>43138</v>
      </c>
      <c r="B288" s="1">
        <v>1.23766</v>
      </c>
      <c r="C288" s="1">
        <v>1.24055</v>
      </c>
      <c r="D288" s="1">
        <v>1.2245900000000001</v>
      </c>
      <c r="E288" s="1">
        <v>1.2262599999999999</v>
      </c>
      <c r="F288" s="1">
        <f t="shared" si="30"/>
        <v>-16.000000000000458</v>
      </c>
      <c r="G288" s="1">
        <v>0</v>
      </c>
      <c r="H288" s="48">
        <v>-9.210930303960807E-3</v>
      </c>
      <c r="I288" s="49">
        <v>-1.6633740391764906E-3</v>
      </c>
      <c r="J288" s="1">
        <f t="shared" si="28"/>
        <v>0</v>
      </c>
      <c r="K288" s="1">
        <f t="shared" si="29"/>
        <v>0</v>
      </c>
      <c r="L288" s="1">
        <f t="shared" si="31"/>
        <v>0</v>
      </c>
      <c r="M288" s="1">
        <f t="shared" si="32"/>
        <v>0</v>
      </c>
      <c r="N288" s="1">
        <f t="shared" si="33"/>
        <v>0</v>
      </c>
      <c r="O288" s="1">
        <f t="shared" si="34"/>
        <v>756.60000000000275</v>
      </c>
    </row>
    <row r="289" spans="1:15" x14ac:dyDescent="0.25">
      <c r="A289" s="47">
        <v>43139</v>
      </c>
      <c r="B289" s="1">
        <v>1.2262500000000001</v>
      </c>
      <c r="C289" s="1">
        <v>1.2294799999999999</v>
      </c>
      <c r="D289" s="1">
        <v>1.2212000000000001</v>
      </c>
      <c r="E289" s="1">
        <v>1.22465</v>
      </c>
      <c r="F289" s="1">
        <f t="shared" si="30"/>
        <v>4.3999999999999595</v>
      </c>
      <c r="G289" s="1">
        <v>1</v>
      </c>
      <c r="H289" s="48">
        <v>-1.3129352665828264E-3</v>
      </c>
      <c r="I289" s="49">
        <v>-1.3648371654052388E-3</v>
      </c>
      <c r="J289" s="1">
        <f t="shared" si="28"/>
        <v>0</v>
      </c>
      <c r="K289" s="1">
        <f t="shared" si="29"/>
        <v>0</v>
      </c>
      <c r="L289" s="1">
        <f t="shared" si="31"/>
        <v>0</v>
      </c>
      <c r="M289" s="1">
        <f t="shared" si="32"/>
        <v>0</v>
      </c>
      <c r="N289" s="1">
        <f t="shared" si="33"/>
        <v>0</v>
      </c>
      <c r="O289" s="1">
        <f t="shared" si="34"/>
        <v>756.60000000000275</v>
      </c>
    </row>
    <row r="290" spans="1:15" x14ac:dyDescent="0.25">
      <c r="A290" s="47">
        <v>43140</v>
      </c>
      <c r="B290" s="1">
        <v>1.2246600000000001</v>
      </c>
      <c r="C290" s="1">
        <v>1.2287300000000001</v>
      </c>
      <c r="D290" s="1">
        <v>1.22054</v>
      </c>
      <c r="E290" s="1">
        <v>1.2251000000000001</v>
      </c>
      <c r="F290" s="1">
        <f t="shared" si="30"/>
        <v>43.09999999999814</v>
      </c>
      <c r="G290" s="1">
        <v>1</v>
      </c>
      <c r="H290" s="48">
        <v>3.6745192503984114E-4</v>
      </c>
      <c r="I290" s="49">
        <v>-1.5208067755400484E-3</v>
      </c>
      <c r="J290" s="1">
        <f t="shared" si="28"/>
        <v>0</v>
      </c>
      <c r="K290" s="1">
        <f t="shared" si="29"/>
        <v>0</v>
      </c>
      <c r="L290" s="1">
        <f t="shared" si="31"/>
        <v>0</v>
      </c>
      <c r="M290" s="1">
        <f t="shared" si="32"/>
        <v>0</v>
      </c>
      <c r="N290" s="1">
        <f t="shared" si="33"/>
        <v>0</v>
      </c>
      <c r="O290" s="1">
        <f t="shared" si="34"/>
        <v>756.60000000000275</v>
      </c>
    </row>
    <row r="291" spans="1:15" x14ac:dyDescent="0.25">
      <c r="A291" s="47">
        <v>43143</v>
      </c>
      <c r="B291" s="1">
        <v>1.2248300000000001</v>
      </c>
      <c r="C291" s="1">
        <v>1.2297</v>
      </c>
      <c r="D291" s="1">
        <v>1.2235</v>
      </c>
      <c r="E291" s="1">
        <v>1.2291399999999999</v>
      </c>
      <c r="F291" s="1">
        <f t="shared" si="30"/>
        <v>58.900000000001725</v>
      </c>
      <c r="G291" s="1">
        <v>1</v>
      </c>
      <c r="H291" s="48">
        <v>3.2976899844909813E-3</v>
      </c>
      <c r="I291" s="49">
        <v>-1.2164384275859391E-3</v>
      </c>
      <c r="J291" s="1">
        <f t="shared" si="28"/>
        <v>0</v>
      </c>
      <c r="K291" s="1">
        <f t="shared" si="29"/>
        <v>0</v>
      </c>
      <c r="L291" s="1">
        <f t="shared" si="31"/>
        <v>0</v>
      </c>
      <c r="M291" s="1">
        <f t="shared" si="32"/>
        <v>0</v>
      </c>
      <c r="N291" s="1">
        <f t="shared" si="33"/>
        <v>0</v>
      </c>
      <c r="O291" s="1">
        <f t="shared" si="34"/>
        <v>756.60000000000275</v>
      </c>
    </row>
    <row r="292" spans="1:15" x14ac:dyDescent="0.25">
      <c r="A292" s="47">
        <v>43144</v>
      </c>
      <c r="B292" s="1">
        <v>1.2291399999999999</v>
      </c>
      <c r="C292" s="1">
        <v>1.2371000000000001</v>
      </c>
      <c r="D292" s="1">
        <v>1.22844</v>
      </c>
      <c r="E292" s="1">
        <v>1.2350300000000001</v>
      </c>
      <c r="F292" s="1">
        <f t="shared" si="30"/>
        <v>98.700000000000458</v>
      </c>
      <c r="G292" s="1">
        <v>1</v>
      </c>
      <c r="H292" s="48">
        <v>4.7919683681274527E-3</v>
      </c>
      <c r="I292" s="49">
        <v>-1.5700726885062993E-3</v>
      </c>
      <c r="J292" s="1">
        <f t="shared" si="28"/>
        <v>0</v>
      </c>
      <c r="K292" s="1">
        <f t="shared" si="29"/>
        <v>0</v>
      </c>
      <c r="L292" s="1">
        <f t="shared" si="31"/>
        <v>0</v>
      </c>
      <c r="M292" s="1">
        <f t="shared" si="32"/>
        <v>0</v>
      </c>
      <c r="N292" s="1">
        <f t="shared" si="33"/>
        <v>0</v>
      </c>
      <c r="O292" s="1">
        <f t="shared" si="34"/>
        <v>756.60000000000275</v>
      </c>
    </row>
    <row r="293" spans="1:15" x14ac:dyDescent="0.25">
      <c r="A293" s="47">
        <v>43145</v>
      </c>
      <c r="B293" s="1">
        <v>1.23499</v>
      </c>
      <c r="C293" s="1">
        <v>1.24651</v>
      </c>
      <c r="D293" s="1">
        <v>1.2275799999999999</v>
      </c>
      <c r="E293" s="1">
        <v>1.2448600000000001</v>
      </c>
      <c r="F293" s="1">
        <f t="shared" si="30"/>
        <v>56.199999999999584</v>
      </c>
      <c r="G293" s="1">
        <v>1</v>
      </c>
      <c r="H293" s="48">
        <v>7.9593208262147552E-3</v>
      </c>
      <c r="I293" s="49">
        <v>-5.8471730229284202E-5</v>
      </c>
      <c r="J293" s="1">
        <f t="shared" si="28"/>
        <v>0</v>
      </c>
      <c r="K293" s="1">
        <f t="shared" si="29"/>
        <v>0</v>
      </c>
      <c r="L293" s="1">
        <f t="shared" si="31"/>
        <v>0</v>
      </c>
      <c r="M293" s="1">
        <f t="shared" si="32"/>
        <v>0</v>
      </c>
      <c r="N293" s="1">
        <f t="shared" si="33"/>
        <v>0</v>
      </c>
      <c r="O293" s="1">
        <f t="shared" si="34"/>
        <v>756.60000000000275</v>
      </c>
    </row>
    <row r="294" spans="1:15" x14ac:dyDescent="0.25">
      <c r="A294" s="56">
        <v>43146</v>
      </c>
      <c r="B294" s="1">
        <v>1.2449600000000001</v>
      </c>
      <c r="C294" s="1">
        <v>1.2510300000000001</v>
      </c>
      <c r="D294" s="1">
        <v>1.24478</v>
      </c>
      <c r="E294" s="1">
        <v>1.25058</v>
      </c>
      <c r="F294" s="1">
        <f t="shared" si="30"/>
        <v>-101.49999999999881</v>
      </c>
      <c r="G294" s="1">
        <v>0</v>
      </c>
      <c r="H294" s="48">
        <v>4.5948942049707231E-3</v>
      </c>
      <c r="I294" s="49">
        <v>1.4170694061769046E-3</v>
      </c>
      <c r="J294" s="1">
        <f t="shared" si="28"/>
        <v>0</v>
      </c>
      <c r="K294" s="1">
        <f t="shared" si="29"/>
        <v>0</v>
      </c>
      <c r="L294" s="1">
        <f t="shared" si="31"/>
        <v>-101.49999999999881</v>
      </c>
      <c r="M294" s="1">
        <f t="shared" si="32"/>
        <v>0</v>
      </c>
      <c r="N294" s="1">
        <f t="shared" si="33"/>
        <v>-101.49999999999881</v>
      </c>
      <c r="O294" s="1">
        <f t="shared" si="34"/>
        <v>655.100000000004</v>
      </c>
    </row>
    <row r="295" spans="1:15" x14ac:dyDescent="0.25">
      <c r="A295" s="56">
        <v>43147</v>
      </c>
      <c r="B295" s="1">
        <v>1.2505599999999999</v>
      </c>
      <c r="C295" s="1">
        <v>1.25553</v>
      </c>
      <c r="D295" s="1">
        <v>1.2393099999999999</v>
      </c>
      <c r="E295" s="1">
        <v>1.24041</v>
      </c>
      <c r="F295" s="1">
        <f t="shared" si="30"/>
        <v>4.9999999999994493</v>
      </c>
      <c r="G295" s="1">
        <v>1</v>
      </c>
      <c r="H295" s="48">
        <v>-8.1322266468358828E-3</v>
      </c>
      <c r="I295" s="49">
        <v>2.9440413643302965E-4</v>
      </c>
      <c r="J295" s="1">
        <f t="shared" si="28"/>
        <v>0</v>
      </c>
      <c r="K295" s="1">
        <f t="shared" si="29"/>
        <v>0</v>
      </c>
      <c r="L295" s="1">
        <f t="shared" si="31"/>
        <v>0</v>
      </c>
      <c r="M295" s="1">
        <f t="shared" si="32"/>
        <v>0</v>
      </c>
      <c r="N295" s="1">
        <f t="shared" si="33"/>
        <v>0</v>
      </c>
      <c r="O295" s="1">
        <f t="shared" si="34"/>
        <v>655.100000000004</v>
      </c>
    </row>
    <row r="296" spans="1:15" x14ac:dyDescent="0.25">
      <c r="A296" s="56">
        <v>43150</v>
      </c>
      <c r="B296" s="1">
        <v>1.2401500000000001</v>
      </c>
      <c r="C296" s="1">
        <v>1.24349</v>
      </c>
      <c r="D296" s="1">
        <v>1.2369000000000001</v>
      </c>
      <c r="E296" s="1">
        <v>1.24065</v>
      </c>
      <c r="F296" s="1">
        <f t="shared" si="30"/>
        <v>-69.09999999999971</v>
      </c>
      <c r="G296" s="1">
        <v>0</v>
      </c>
      <c r="H296" s="48">
        <v>1.9348441241207048E-4</v>
      </c>
      <c r="I296" s="49">
        <v>1.4699559759796393E-3</v>
      </c>
      <c r="J296" s="1">
        <f t="shared" si="28"/>
        <v>0</v>
      </c>
      <c r="K296" s="1">
        <f t="shared" si="29"/>
        <v>0</v>
      </c>
      <c r="L296" s="1">
        <f t="shared" si="31"/>
        <v>-69.09999999999971</v>
      </c>
      <c r="M296" s="1">
        <f t="shared" si="32"/>
        <v>0</v>
      </c>
      <c r="N296" s="1">
        <f t="shared" si="33"/>
        <v>-69.09999999999971</v>
      </c>
      <c r="O296" s="1">
        <f t="shared" si="34"/>
        <v>586.00000000000432</v>
      </c>
    </row>
    <row r="297" spans="1:15" x14ac:dyDescent="0.25">
      <c r="A297" s="56">
        <v>43151</v>
      </c>
      <c r="B297" s="1">
        <v>1.24064</v>
      </c>
      <c r="C297" s="1">
        <v>1.24122</v>
      </c>
      <c r="D297" s="1">
        <v>1.2319899999999999</v>
      </c>
      <c r="E297" s="1">
        <v>1.23373</v>
      </c>
      <c r="F297" s="1">
        <f t="shared" si="30"/>
        <v>-54.699999999998639</v>
      </c>
      <c r="G297" s="1">
        <v>0</v>
      </c>
      <c r="H297" s="48">
        <v>-5.5777213557409722E-3</v>
      </c>
      <c r="I297" s="49">
        <v>9.3685771483487112E-4</v>
      </c>
      <c r="J297" s="1">
        <f t="shared" si="28"/>
        <v>0</v>
      </c>
      <c r="K297" s="1">
        <f t="shared" si="29"/>
        <v>0</v>
      </c>
      <c r="L297" s="1">
        <f t="shared" si="31"/>
        <v>0</v>
      </c>
      <c r="M297" s="1">
        <f t="shared" si="32"/>
        <v>0</v>
      </c>
      <c r="N297" s="1">
        <f t="shared" si="33"/>
        <v>0</v>
      </c>
      <c r="O297" s="1">
        <f t="shared" si="34"/>
        <v>586.00000000000432</v>
      </c>
    </row>
    <row r="298" spans="1:15" x14ac:dyDescent="0.25">
      <c r="A298" s="56">
        <v>43152</v>
      </c>
      <c r="B298" s="1">
        <v>1.23376</v>
      </c>
      <c r="C298" s="1">
        <v>1.2359800000000001</v>
      </c>
      <c r="D298" s="1">
        <v>1.2281</v>
      </c>
      <c r="E298" s="1">
        <v>1.2282900000000001</v>
      </c>
      <c r="F298" s="1">
        <f t="shared" si="30"/>
        <v>47.699999999999406</v>
      </c>
      <c r="G298" s="1">
        <v>1</v>
      </c>
      <c r="H298" s="48">
        <v>-4.4093926547946749E-3</v>
      </c>
      <c r="I298" s="49">
        <v>3.3975214235555662E-4</v>
      </c>
      <c r="J298" s="1">
        <f t="shared" si="28"/>
        <v>0</v>
      </c>
      <c r="K298" s="1">
        <f t="shared" si="29"/>
        <v>0</v>
      </c>
      <c r="L298" s="1">
        <f t="shared" si="31"/>
        <v>0</v>
      </c>
      <c r="M298" s="1">
        <f t="shared" si="32"/>
        <v>0</v>
      </c>
      <c r="N298" s="1">
        <f t="shared" si="33"/>
        <v>0</v>
      </c>
      <c r="O298" s="1">
        <f t="shared" si="34"/>
        <v>586.00000000000432</v>
      </c>
    </row>
    <row r="299" spans="1:15" x14ac:dyDescent="0.25">
      <c r="A299" s="56">
        <v>43153</v>
      </c>
      <c r="B299" s="1">
        <v>1.22828</v>
      </c>
      <c r="C299" s="1">
        <v>1.2352000000000001</v>
      </c>
      <c r="D299" s="1">
        <v>1.22597</v>
      </c>
      <c r="E299" s="1">
        <v>1.23305</v>
      </c>
      <c r="F299" s="1">
        <f t="shared" si="30"/>
        <v>-36.399999999998656</v>
      </c>
      <c r="G299" s="1">
        <v>0</v>
      </c>
      <c r="H299" s="48">
        <v>3.8753063201686366E-3</v>
      </c>
      <c r="I299" s="49">
        <v>4.1195418431526354E-4</v>
      </c>
      <c r="J299" s="1">
        <f t="shared" si="28"/>
        <v>0</v>
      </c>
      <c r="K299" s="1">
        <f t="shared" si="29"/>
        <v>0</v>
      </c>
      <c r="L299" s="1">
        <f t="shared" si="31"/>
        <v>0</v>
      </c>
      <c r="M299" s="1">
        <f t="shared" si="32"/>
        <v>0</v>
      </c>
      <c r="N299" s="1">
        <f t="shared" si="33"/>
        <v>0</v>
      </c>
      <c r="O299" s="1">
        <f t="shared" si="34"/>
        <v>586.00000000000432</v>
      </c>
    </row>
    <row r="300" spans="1:15" x14ac:dyDescent="0.25">
      <c r="A300" s="56">
        <v>43154</v>
      </c>
      <c r="B300" s="1">
        <v>1.2330099999999999</v>
      </c>
      <c r="C300" s="1">
        <v>1.2337199999999999</v>
      </c>
      <c r="D300" s="1">
        <v>1.2297800000000001</v>
      </c>
      <c r="E300" s="1">
        <v>1.2293700000000001</v>
      </c>
      <c r="F300" s="1">
        <f t="shared" si="30"/>
        <v>26.000000000001577</v>
      </c>
      <c r="G300" s="1">
        <v>1</v>
      </c>
      <c r="H300" s="48">
        <v>-2.9844694051335274E-3</v>
      </c>
      <c r="I300" s="49">
        <v>-5.6010053734235898E-4</v>
      </c>
      <c r="J300" s="1">
        <f t="shared" si="28"/>
        <v>0</v>
      </c>
      <c r="K300" s="1">
        <f t="shared" si="29"/>
        <v>0</v>
      </c>
      <c r="L300" s="1">
        <f t="shared" si="31"/>
        <v>0</v>
      </c>
      <c r="M300" s="1">
        <f t="shared" si="32"/>
        <v>0</v>
      </c>
      <c r="N300" s="1">
        <f t="shared" si="33"/>
        <v>0</v>
      </c>
      <c r="O300" s="1">
        <f t="shared" si="34"/>
        <v>586.00000000000432</v>
      </c>
    </row>
    <row r="301" spans="1:15" x14ac:dyDescent="0.25">
      <c r="A301" s="56">
        <v>43157</v>
      </c>
      <c r="B301" s="1">
        <v>1.2292799999999999</v>
      </c>
      <c r="C301" s="1">
        <v>1.2355</v>
      </c>
      <c r="D301" s="1">
        <v>1.22776</v>
      </c>
      <c r="E301" s="1">
        <v>1.2318800000000001</v>
      </c>
      <c r="F301" s="1">
        <f t="shared" si="30"/>
        <v>-88.299999999998931</v>
      </c>
      <c r="G301" s="1">
        <v>0</v>
      </c>
      <c r="H301" s="48">
        <v>2.0416961533142874E-3</v>
      </c>
      <c r="I301" s="49">
        <v>-1.2998036214549175E-3</v>
      </c>
      <c r="J301" s="1">
        <f t="shared" si="28"/>
        <v>0</v>
      </c>
      <c r="K301" s="1">
        <f t="shared" si="29"/>
        <v>0</v>
      </c>
      <c r="L301" s="1">
        <f t="shared" si="31"/>
        <v>0</v>
      </c>
      <c r="M301" s="1">
        <f t="shared" si="32"/>
        <v>0</v>
      </c>
      <c r="N301" s="1">
        <f t="shared" si="33"/>
        <v>0</v>
      </c>
      <c r="O301" s="1">
        <f t="shared" si="34"/>
        <v>586.00000000000432</v>
      </c>
    </row>
    <row r="302" spans="1:15" x14ac:dyDescent="0.25">
      <c r="A302" s="56">
        <v>43158</v>
      </c>
      <c r="B302" s="1">
        <v>1.23169</v>
      </c>
      <c r="C302" s="1">
        <v>1.2346200000000001</v>
      </c>
      <c r="D302" s="1">
        <v>1.2221599999999999</v>
      </c>
      <c r="E302" s="1">
        <v>1.2228600000000001</v>
      </c>
      <c r="F302" s="1">
        <f t="shared" si="30"/>
        <v>-39.100000000000804</v>
      </c>
      <c r="G302" s="1">
        <v>0</v>
      </c>
      <c r="H302" s="48">
        <v>-7.3221417670552569E-3</v>
      </c>
      <c r="I302" s="49">
        <v>-2.789433117958165E-3</v>
      </c>
      <c r="J302" s="1">
        <f t="shared" si="28"/>
        <v>0</v>
      </c>
      <c r="K302" s="1">
        <f t="shared" si="29"/>
        <v>0</v>
      </c>
      <c r="L302" s="1">
        <f t="shared" si="31"/>
        <v>0</v>
      </c>
      <c r="M302" s="1">
        <f t="shared" si="32"/>
        <v>0</v>
      </c>
      <c r="N302" s="1">
        <f t="shared" si="33"/>
        <v>0</v>
      </c>
      <c r="O302" s="1">
        <f t="shared" si="34"/>
        <v>586.00000000000432</v>
      </c>
    </row>
    <row r="303" spans="1:15" x14ac:dyDescent="0.25">
      <c r="A303" s="56">
        <v>43159</v>
      </c>
      <c r="B303" s="1">
        <v>1.2233000000000001</v>
      </c>
      <c r="C303" s="1">
        <v>1.2241200000000001</v>
      </c>
      <c r="D303" s="1">
        <v>1.21878</v>
      </c>
      <c r="E303" s="1">
        <v>1.21939</v>
      </c>
      <c r="F303" s="1">
        <f t="shared" si="30"/>
        <v>73.499999999999673</v>
      </c>
      <c r="G303" s="1">
        <v>1</v>
      </c>
      <c r="H303" s="48">
        <v>-2.8376101924996178E-3</v>
      </c>
      <c r="I303" s="49">
        <v>-2.1276060611661318E-3</v>
      </c>
      <c r="J303" s="1">
        <f t="shared" si="28"/>
        <v>0</v>
      </c>
      <c r="K303" s="1">
        <f t="shared" si="29"/>
        <v>0</v>
      </c>
      <c r="L303" s="1">
        <f t="shared" si="31"/>
        <v>0</v>
      </c>
      <c r="M303" s="1">
        <f t="shared" si="32"/>
        <v>0</v>
      </c>
      <c r="N303" s="1">
        <f t="shared" si="33"/>
        <v>0</v>
      </c>
      <c r="O303" s="1">
        <f t="shared" si="34"/>
        <v>586.00000000000432</v>
      </c>
    </row>
    <row r="304" spans="1:15" x14ac:dyDescent="0.25">
      <c r="A304" s="56">
        <v>43160</v>
      </c>
      <c r="B304" s="1">
        <v>1.21936</v>
      </c>
      <c r="C304" s="1">
        <v>1.2222200000000001</v>
      </c>
      <c r="D304" s="1">
        <v>1.21546</v>
      </c>
      <c r="E304" s="1">
        <v>1.22671</v>
      </c>
      <c r="F304" s="1">
        <f t="shared" si="30"/>
        <v>52.799999999999514</v>
      </c>
      <c r="G304" s="1">
        <v>1</v>
      </c>
      <c r="H304" s="48">
        <v>6.0030015007503934E-3</v>
      </c>
      <c r="I304" s="49">
        <v>-1.4014164251238415E-3</v>
      </c>
      <c r="J304" s="1">
        <f t="shared" si="28"/>
        <v>0</v>
      </c>
      <c r="K304" s="1">
        <f t="shared" si="29"/>
        <v>0</v>
      </c>
      <c r="L304" s="1">
        <f t="shared" si="31"/>
        <v>0</v>
      </c>
      <c r="M304" s="1">
        <f t="shared" si="32"/>
        <v>0</v>
      </c>
      <c r="N304" s="1">
        <f t="shared" si="33"/>
        <v>0</v>
      </c>
      <c r="O304" s="1">
        <f t="shared" si="34"/>
        <v>586.00000000000432</v>
      </c>
    </row>
    <row r="305" spans="1:15" x14ac:dyDescent="0.25">
      <c r="A305" s="56">
        <v>43161</v>
      </c>
      <c r="B305" s="1">
        <v>1.22658</v>
      </c>
      <c r="C305" s="1">
        <v>1.2335799999999999</v>
      </c>
      <c r="D305" s="1">
        <v>1.2251399999999999</v>
      </c>
      <c r="E305" s="1">
        <v>1.23186</v>
      </c>
      <c r="F305" s="1">
        <f t="shared" si="30"/>
        <v>10.799999999999699</v>
      </c>
      <c r="G305" s="1">
        <v>1</v>
      </c>
      <c r="H305" s="48">
        <v>4.1982212584881218E-3</v>
      </c>
      <c r="I305" s="49">
        <v>-1.7942359834520472E-4</v>
      </c>
      <c r="J305" s="1">
        <f t="shared" si="28"/>
        <v>0</v>
      </c>
      <c r="K305" s="1">
        <f t="shared" si="29"/>
        <v>0</v>
      </c>
      <c r="L305" s="1">
        <f t="shared" si="31"/>
        <v>0</v>
      </c>
      <c r="M305" s="1">
        <f t="shared" si="32"/>
        <v>0</v>
      </c>
      <c r="N305" s="1">
        <f t="shared" si="33"/>
        <v>0</v>
      </c>
      <c r="O305" s="1">
        <f t="shared" si="34"/>
        <v>586.00000000000432</v>
      </c>
    </row>
    <row r="306" spans="1:15" x14ac:dyDescent="0.25">
      <c r="A306" s="56">
        <v>43164</v>
      </c>
      <c r="B306" s="1">
        <v>1.23248</v>
      </c>
      <c r="C306" s="1">
        <v>1.23641</v>
      </c>
      <c r="D306" s="1">
        <v>1.22688</v>
      </c>
      <c r="E306" s="1">
        <v>1.23356</v>
      </c>
      <c r="F306" s="1">
        <f t="shared" si="30"/>
        <v>68.200000000000486</v>
      </c>
      <c r="G306" s="1">
        <v>1</v>
      </c>
      <c r="H306" s="48">
        <v>1.3800269511146102E-3</v>
      </c>
      <c r="I306" s="49">
        <v>5.4425385239345592E-4</v>
      </c>
      <c r="J306" s="1">
        <f t="shared" si="28"/>
        <v>0</v>
      </c>
      <c r="K306" s="1">
        <f t="shared" si="29"/>
        <v>0</v>
      </c>
      <c r="L306" s="1">
        <f t="shared" si="31"/>
        <v>0</v>
      </c>
      <c r="M306" s="1">
        <f t="shared" si="32"/>
        <v>0</v>
      </c>
      <c r="N306" s="1">
        <f t="shared" si="33"/>
        <v>0</v>
      </c>
      <c r="O306" s="1">
        <f t="shared" si="34"/>
        <v>586.00000000000432</v>
      </c>
    </row>
    <row r="307" spans="1:15" x14ac:dyDescent="0.25">
      <c r="A307" s="56">
        <v>43165</v>
      </c>
      <c r="B307" s="1">
        <v>1.23356</v>
      </c>
      <c r="C307" s="1">
        <v>1.2419899999999999</v>
      </c>
      <c r="D307" s="1">
        <v>1.23281</v>
      </c>
      <c r="E307" s="1">
        <v>1.24038</v>
      </c>
      <c r="F307" s="1">
        <f t="shared" si="30"/>
        <v>7.3000000000011944</v>
      </c>
      <c r="G307" s="1">
        <v>1</v>
      </c>
      <c r="H307" s="48">
        <v>5.5287136418171734E-3</v>
      </c>
      <c r="I307" s="49">
        <v>7.5092976759952301E-4</v>
      </c>
      <c r="J307" s="1">
        <f t="shared" si="28"/>
        <v>0</v>
      </c>
      <c r="K307" s="1">
        <f t="shared" si="29"/>
        <v>0</v>
      </c>
      <c r="L307" s="1">
        <f t="shared" si="31"/>
        <v>0</v>
      </c>
      <c r="M307" s="1">
        <f t="shared" si="32"/>
        <v>0</v>
      </c>
      <c r="N307" s="1">
        <f t="shared" si="33"/>
        <v>0</v>
      </c>
      <c r="O307" s="1">
        <f t="shared" si="34"/>
        <v>586.00000000000432</v>
      </c>
    </row>
    <row r="308" spans="1:15" x14ac:dyDescent="0.25">
      <c r="A308" s="56">
        <v>43166</v>
      </c>
      <c r="B308" s="1">
        <v>1.24037</v>
      </c>
      <c r="C308" s="1">
        <v>1.2444999999999999</v>
      </c>
      <c r="D308" s="1">
        <v>1.23847</v>
      </c>
      <c r="E308" s="1">
        <v>1.2411000000000001</v>
      </c>
      <c r="F308" s="1">
        <f t="shared" si="30"/>
        <v>-100.40000000000049</v>
      </c>
      <c r="G308" s="1">
        <v>0</v>
      </c>
      <c r="H308" s="48">
        <v>5.8046727615734817E-4</v>
      </c>
      <c r="I308" s="49">
        <v>1.1965468527608825E-3</v>
      </c>
      <c r="J308" s="1">
        <f t="shared" si="28"/>
        <v>0</v>
      </c>
      <c r="K308" s="1">
        <f t="shared" si="29"/>
        <v>0</v>
      </c>
      <c r="L308" s="1">
        <f t="shared" si="31"/>
        <v>0</v>
      </c>
      <c r="M308" s="1">
        <f t="shared" si="32"/>
        <v>0</v>
      </c>
      <c r="N308" s="1">
        <f t="shared" si="33"/>
        <v>0</v>
      </c>
      <c r="O308" s="1">
        <f t="shared" si="34"/>
        <v>586.00000000000432</v>
      </c>
    </row>
    <row r="309" spans="1:15" x14ac:dyDescent="0.25">
      <c r="A309" s="56">
        <v>43167</v>
      </c>
      <c r="B309" s="1">
        <v>1.24108</v>
      </c>
      <c r="C309" s="1">
        <v>1.2445999999999999</v>
      </c>
      <c r="D309" s="1">
        <v>1.2297899999999999</v>
      </c>
      <c r="E309" s="1">
        <v>1.2310399999999999</v>
      </c>
      <c r="F309" s="1">
        <f t="shared" si="30"/>
        <v>-6.2000000000006494</v>
      </c>
      <c r="G309" s="1">
        <v>0</v>
      </c>
      <c r="H309" s="48">
        <v>-8.1057126742407615E-3</v>
      </c>
      <c r="I309" s="49">
        <v>-7.1879250683498652E-5</v>
      </c>
      <c r="J309" s="1">
        <f t="shared" si="28"/>
        <v>0</v>
      </c>
      <c r="K309" s="1">
        <f t="shared" si="29"/>
        <v>0</v>
      </c>
      <c r="L309" s="1">
        <f t="shared" si="31"/>
        <v>0</v>
      </c>
      <c r="M309" s="1">
        <f t="shared" si="32"/>
        <v>0</v>
      </c>
      <c r="N309" s="1">
        <f t="shared" si="33"/>
        <v>0</v>
      </c>
      <c r="O309" s="1">
        <f t="shared" si="34"/>
        <v>586.00000000000432</v>
      </c>
    </row>
    <row r="310" spans="1:15" x14ac:dyDescent="0.25">
      <c r="A310" s="56">
        <v>43168</v>
      </c>
      <c r="B310" s="1">
        <v>1.2310300000000001</v>
      </c>
      <c r="C310" s="1">
        <v>1.23342</v>
      </c>
      <c r="D310" s="1">
        <v>1.2273000000000001</v>
      </c>
      <c r="E310" s="1">
        <v>1.23041</v>
      </c>
      <c r="F310" s="1">
        <f t="shared" si="30"/>
        <v>24.500000000000632</v>
      </c>
      <c r="G310" s="1">
        <v>1</v>
      </c>
      <c r="H310" s="48">
        <v>-5.1176241226924546E-4</v>
      </c>
      <c r="I310" s="49">
        <v>7.7941816866475278E-4</v>
      </c>
      <c r="J310" s="1">
        <f t="shared" si="28"/>
        <v>0</v>
      </c>
      <c r="K310" s="1">
        <f t="shared" si="29"/>
        <v>0</v>
      </c>
      <c r="L310" s="1">
        <f t="shared" si="31"/>
        <v>0</v>
      </c>
      <c r="M310" s="1">
        <f t="shared" si="32"/>
        <v>0</v>
      </c>
      <c r="N310" s="1">
        <f t="shared" si="33"/>
        <v>0</v>
      </c>
      <c r="O310" s="1">
        <f t="shared" si="34"/>
        <v>586.00000000000432</v>
      </c>
    </row>
    <row r="311" spans="1:15" x14ac:dyDescent="0.25">
      <c r="A311" s="56">
        <v>43171</v>
      </c>
      <c r="B311" s="1">
        <v>1.2309399999999999</v>
      </c>
      <c r="C311" s="1">
        <v>1.23455</v>
      </c>
      <c r="D311" s="1">
        <v>1.2290300000000001</v>
      </c>
      <c r="E311" s="1">
        <v>1.23339</v>
      </c>
      <c r="F311" s="1">
        <f t="shared" si="30"/>
        <v>57.399999999998563</v>
      </c>
      <c r="G311" s="1">
        <v>1</v>
      </c>
      <c r="H311" s="48">
        <v>2.421956908672751E-3</v>
      </c>
      <c r="I311" s="49">
        <v>1.4368640563112989E-3</v>
      </c>
      <c r="J311" s="1">
        <f t="shared" si="28"/>
        <v>0</v>
      </c>
      <c r="K311" s="1">
        <f t="shared" si="29"/>
        <v>0</v>
      </c>
      <c r="L311" s="1">
        <f t="shared" si="31"/>
        <v>57.399999999998563</v>
      </c>
      <c r="M311" s="1">
        <f t="shared" si="32"/>
        <v>0</v>
      </c>
      <c r="N311" s="1">
        <f t="shared" si="33"/>
        <v>57.399999999998563</v>
      </c>
      <c r="O311" s="1">
        <f t="shared" si="34"/>
        <v>643.40000000000293</v>
      </c>
    </row>
    <row r="312" spans="1:15" x14ac:dyDescent="0.25">
      <c r="A312" s="56">
        <v>43172</v>
      </c>
      <c r="B312" s="1">
        <v>1.2332000000000001</v>
      </c>
      <c r="C312" s="1">
        <v>1.24074</v>
      </c>
      <c r="D312" s="1">
        <v>1.2314499999999999</v>
      </c>
      <c r="E312" s="1">
        <v>1.2389399999999999</v>
      </c>
      <c r="F312" s="1">
        <f t="shared" si="30"/>
        <v>-21.999999999999797</v>
      </c>
      <c r="G312" s="1">
        <v>0</v>
      </c>
      <c r="H312" s="48">
        <v>4.4997932527424123E-3</v>
      </c>
      <c r="I312" s="49">
        <v>1.2489630253103012E-3</v>
      </c>
      <c r="J312" s="1">
        <f t="shared" si="28"/>
        <v>0</v>
      </c>
      <c r="K312" s="1">
        <f t="shared" si="29"/>
        <v>0</v>
      </c>
      <c r="L312" s="1">
        <f t="shared" si="31"/>
        <v>-21.999999999999797</v>
      </c>
      <c r="M312" s="1">
        <f t="shared" si="32"/>
        <v>0</v>
      </c>
      <c r="N312" s="1">
        <f t="shared" si="33"/>
        <v>-21.999999999999797</v>
      </c>
      <c r="O312" s="1">
        <f t="shared" si="34"/>
        <v>621.40000000000316</v>
      </c>
    </row>
    <row r="313" spans="1:15" x14ac:dyDescent="0.25">
      <c r="A313" s="56">
        <v>43173</v>
      </c>
      <c r="B313" s="1">
        <v>1.2389300000000001</v>
      </c>
      <c r="C313" s="1">
        <v>1.24125</v>
      </c>
      <c r="D313" s="1">
        <v>1.23471</v>
      </c>
      <c r="E313" s="1">
        <v>1.2367300000000001</v>
      </c>
      <c r="F313" s="1">
        <f t="shared" si="30"/>
        <v>-62.800000000000637</v>
      </c>
      <c r="G313" s="1">
        <v>0</v>
      </c>
      <c r="H313" s="48">
        <v>-1.783782911198184E-3</v>
      </c>
      <c r="I313" s="49">
        <v>5.0121250409951301E-4</v>
      </c>
      <c r="J313" s="1">
        <f t="shared" si="28"/>
        <v>0</v>
      </c>
      <c r="K313" s="1">
        <f t="shared" si="29"/>
        <v>0</v>
      </c>
      <c r="L313" s="1">
        <f t="shared" si="31"/>
        <v>0</v>
      </c>
      <c r="M313" s="1">
        <f t="shared" si="32"/>
        <v>0</v>
      </c>
      <c r="N313" s="1">
        <f t="shared" si="33"/>
        <v>0</v>
      </c>
      <c r="O313" s="1">
        <f t="shared" si="34"/>
        <v>621.40000000000316</v>
      </c>
    </row>
    <row r="314" spans="1:15" x14ac:dyDescent="0.25">
      <c r="A314" s="56">
        <v>43174</v>
      </c>
      <c r="B314" s="1">
        <v>1.23671</v>
      </c>
      <c r="C314" s="1">
        <v>1.2383599999999999</v>
      </c>
      <c r="D314" s="1">
        <v>1.23001</v>
      </c>
      <c r="E314" s="1">
        <v>1.2304299999999999</v>
      </c>
      <c r="F314" s="1">
        <f t="shared" si="30"/>
        <v>-14.899999999999913</v>
      </c>
      <c r="G314" s="1">
        <v>0</v>
      </c>
      <c r="H314" s="48">
        <v>-5.0940787399029741E-3</v>
      </c>
      <c r="I314" s="49">
        <v>-3.0805070727768502E-4</v>
      </c>
      <c r="J314" s="1">
        <f t="shared" si="28"/>
        <v>0</v>
      </c>
      <c r="K314" s="1">
        <f t="shared" si="29"/>
        <v>0</v>
      </c>
      <c r="L314" s="1">
        <f t="shared" si="31"/>
        <v>0</v>
      </c>
      <c r="M314" s="1">
        <f t="shared" si="32"/>
        <v>0</v>
      </c>
      <c r="N314" s="1">
        <f t="shared" si="33"/>
        <v>0</v>
      </c>
      <c r="O314" s="1">
        <f t="shared" si="34"/>
        <v>621.40000000000316</v>
      </c>
    </row>
    <row r="315" spans="1:15" x14ac:dyDescent="0.25">
      <c r="A315" s="56">
        <v>43175</v>
      </c>
      <c r="B315" s="1">
        <v>1.2303900000000001</v>
      </c>
      <c r="C315" s="1">
        <v>1.2336</v>
      </c>
      <c r="D315" s="1">
        <v>1.2260200000000001</v>
      </c>
      <c r="E315" s="1">
        <v>1.2289000000000001</v>
      </c>
      <c r="F315" s="1">
        <f t="shared" si="30"/>
        <v>0</v>
      </c>
      <c r="G315" s="1">
        <v>0</v>
      </c>
      <c r="H315" s="48">
        <v>-1.2434677307930908E-3</v>
      </c>
      <c r="I315" s="49">
        <v>-1.154573378853968E-3</v>
      </c>
      <c r="J315" s="1">
        <f t="shared" si="28"/>
        <v>0</v>
      </c>
      <c r="K315" s="1">
        <f t="shared" si="29"/>
        <v>0</v>
      </c>
      <c r="L315" s="1">
        <f t="shared" si="31"/>
        <v>0</v>
      </c>
      <c r="M315" s="1">
        <f t="shared" si="32"/>
        <v>0</v>
      </c>
      <c r="N315" s="1">
        <f t="shared" si="33"/>
        <v>0</v>
      </c>
      <c r="O315" s="1">
        <f t="shared" si="34"/>
        <v>621.40000000000316</v>
      </c>
    </row>
  </sheetData>
  <mergeCells count="1">
    <mergeCell ref="S1:T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TRADING SYSTEMS OUTSPOKEN</vt:lpstr>
      <vt:lpstr>INVERSAO</vt:lpstr>
      <vt:lpstr>RSL</vt:lpstr>
      <vt:lpstr>VOLATILIDADE</vt:lpstr>
      <vt:lpstr>REGRAS_TREINO</vt:lpstr>
      <vt:lpstr>REGRAS_TESTE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Guerra</dc:creator>
  <cp:lastModifiedBy>Leandro Guerra</cp:lastModifiedBy>
  <dcterms:created xsi:type="dcterms:W3CDTF">2018-02-17T08:22:41Z</dcterms:created>
  <dcterms:modified xsi:type="dcterms:W3CDTF">2018-06-02T13:13:25Z</dcterms:modified>
</cp:coreProperties>
</file>